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f17255e3ebc20762/My documents/APiCy/Comptages/"/>
    </mc:Choice>
  </mc:AlternateContent>
  <xr:revisionPtr revIDLastSave="176" documentId="8_{74928B51-9EE1-4F76-A46B-4215C89F06D9}" xr6:coauthVersionLast="47" xr6:coauthVersionMax="47" xr10:uidLastSave="{2A37467E-33E0-4F03-BD6F-15A72101F8FB}"/>
  <bookViews>
    <workbookView xWindow="28680" yWindow="1725" windowWidth="29040" windowHeight="15720" tabRatio="500" activeTab="1" xr2:uid="{00000000-000D-0000-FFFF-FFFF00000000}"/>
  </bookViews>
  <sheets>
    <sheet name="Evolution 2" sheetId="1" r:id="rId1"/>
    <sheet name="Resume" sheetId="2" r:id="rId2"/>
    <sheet name="APiCy total" sheetId="7" r:id="rId3"/>
    <sheet name="PdG Centre Total" sheetId="8" r:id="rId4"/>
    <sheet name="Ferney-&gt;Genève" sheetId="9" r:id="rId5"/>
    <sheet name="StGenis total" sheetId="10" r:id="rId6"/>
    <sheet name="StGenis-&gt;Meyrin" sheetId="11" r:id="rId7"/>
    <sheet name="StGenis-&gt;Bourdigny" sheetId="12" r:id="rId8"/>
    <sheet name="StGenis-&gt;CERN" sheetId="13" r:id="rId9"/>
    <sheet name="RteEurope-&gt;Meyrin" sheetId="14" r:id="rId10"/>
    <sheet name="Mategnin Total" sheetId="15" r:id="rId11"/>
    <sheet name="MategninAnneaux" sheetId="16" r:id="rId12"/>
    <sheet name="MategninDouane" sheetId="17" r:id="rId13"/>
    <sheet name="PdG Nord Total" sheetId="18" r:id="rId14"/>
    <sheet name="Vireloup Douane" sheetId="19" r:id="rId15"/>
    <sheet name="Ornex-&gt;Bossy" sheetId="32" r:id="rId16"/>
    <sheet name="Versonnex" sheetId="20" r:id="rId17"/>
    <sheet name="Sauverny" sheetId="21" r:id="rId18"/>
    <sheet name="Grilly" sheetId="22" r:id="rId19"/>
    <sheet name="Divonne-&gt;Chavanne" sheetId="23" r:id="rId20"/>
    <sheet name="Crassier Voie Verte" sheetId="24" r:id="rId21"/>
    <sheet name="Crassier Douane" sheetId="25" r:id="rId22"/>
    <sheet name="PdG Sud Total" sheetId="26" r:id="rId23"/>
    <sheet name="StJeanDeG" sheetId="27" r:id="rId24"/>
    <sheet name="Challex-&gt;Dardagny" sheetId="28" r:id="rId25"/>
    <sheet name="Challex-&gt;LaPlaine" sheetId="29" r:id="rId26"/>
    <sheet name="Pougny" sheetId="30" r:id="rId27"/>
    <sheet name="Template" sheetId="31"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 l="1"/>
  <c r="N11" i="1"/>
  <c r="J54" i="1"/>
  <c r="I54" i="1"/>
  <c r="H54" i="1"/>
  <c r="G54" i="1"/>
  <c r="F54" i="1"/>
  <c r="E54" i="1"/>
  <c r="D54" i="1"/>
  <c r="C54" i="1"/>
  <c r="J53" i="1"/>
  <c r="I53" i="1"/>
  <c r="H53" i="1"/>
  <c r="G53" i="1"/>
  <c r="F53" i="1"/>
  <c r="E53" i="1"/>
  <c r="D53" i="1"/>
  <c r="C53" i="1"/>
  <c r="N10" i="1"/>
  <c r="N9" i="1"/>
  <c r="N8" i="1"/>
  <c r="N7" i="1"/>
  <c r="Y14" i="30"/>
  <c r="BZ15" i="8"/>
  <c r="BZ15" i="9"/>
  <c r="BZ15" i="10"/>
  <c r="BZ15" i="11"/>
  <c r="BZ15" i="12"/>
  <c r="BZ15" i="13"/>
  <c r="BZ15" i="14"/>
  <c r="BZ15" i="15"/>
  <c r="BZ15" i="16"/>
  <c r="BZ15" i="17"/>
  <c r="BZ15" i="18"/>
  <c r="BZ15" i="19"/>
  <c r="BZ15" i="32"/>
  <c r="BZ15" i="20"/>
  <c r="BZ15" i="21"/>
  <c r="CO15" i="21" s="1"/>
  <c r="BZ15" i="22"/>
  <c r="BZ15" i="23"/>
  <c r="BZ15" i="24"/>
  <c r="BZ15" i="25"/>
  <c r="BZ15" i="26"/>
  <c r="BZ15" i="27"/>
  <c r="BZ15" i="28"/>
  <c r="BZ15" i="29"/>
  <c r="BZ15" i="30"/>
  <c r="BZ15" i="31"/>
  <c r="BZ15" i="7"/>
  <c r="BZ12" i="8"/>
  <c r="BZ11" i="8"/>
  <c r="BZ10" i="8"/>
  <c r="BZ9" i="8"/>
  <c r="BZ8" i="8"/>
  <c r="BZ7" i="8"/>
  <c r="BZ6" i="8"/>
  <c r="BZ5" i="8"/>
  <c r="BZ12" i="9"/>
  <c r="BZ11" i="9"/>
  <c r="BZ10" i="9"/>
  <c r="BZ9" i="9"/>
  <c r="BZ8" i="9"/>
  <c r="BZ7" i="9"/>
  <c r="BZ6" i="9"/>
  <c r="BZ5" i="9"/>
  <c r="BZ12" i="10"/>
  <c r="BZ11" i="10"/>
  <c r="BZ10" i="10"/>
  <c r="BZ9" i="10"/>
  <c r="BZ8" i="10"/>
  <c r="BZ7" i="10"/>
  <c r="BZ6" i="10"/>
  <c r="BZ5" i="10"/>
  <c r="BZ12" i="11"/>
  <c r="BZ11" i="11"/>
  <c r="BZ10" i="11"/>
  <c r="BZ9" i="11"/>
  <c r="BZ8" i="11"/>
  <c r="BZ7" i="11"/>
  <c r="BZ6" i="11"/>
  <c r="BZ5" i="11"/>
  <c r="BZ12" i="12"/>
  <c r="BZ11" i="12"/>
  <c r="BZ10" i="12"/>
  <c r="BZ9" i="12"/>
  <c r="BZ8" i="12"/>
  <c r="BZ7" i="12"/>
  <c r="BZ6" i="12"/>
  <c r="BZ5" i="12"/>
  <c r="BZ12" i="13"/>
  <c r="BZ11" i="13"/>
  <c r="BZ10" i="13"/>
  <c r="BZ9" i="13"/>
  <c r="BZ8" i="13"/>
  <c r="BZ7" i="13"/>
  <c r="BZ6" i="13"/>
  <c r="BZ5" i="13"/>
  <c r="BZ12" i="14"/>
  <c r="BZ11" i="14"/>
  <c r="BZ10" i="14"/>
  <c r="BZ9" i="14"/>
  <c r="BZ8" i="14"/>
  <c r="BZ7" i="14"/>
  <c r="BZ6" i="14"/>
  <c r="BZ5" i="14"/>
  <c r="BZ12" i="15"/>
  <c r="BZ11" i="15"/>
  <c r="BZ10" i="15"/>
  <c r="BZ9" i="15"/>
  <c r="BZ8" i="15"/>
  <c r="BZ7" i="15"/>
  <c r="BZ6" i="15"/>
  <c r="BZ5" i="15"/>
  <c r="BZ12" i="16"/>
  <c r="BZ11" i="16"/>
  <c r="BZ10" i="16"/>
  <c r="BZ9" i="16"/>
  <c r="BZ8" i="16"/>
  <c r="BZ7" i="16"/>
  <c r="BZ6" i="16"/>
  <c r="BZ5" i="16"/>
  <c r="BZ12" i="17"/>
  <c r="BZ11" i="17"/>
  <c r="BZ10" i="17"/>
  <c r="BZ9" i="17"/>
  <c r="BZ8" i="17"/>
  <c r="BZ7" i="17"/>
  <c r="BZ6" i="17"/>
  <c r="BZ5" i="17"/>
  <c r="BZ12" i="18"/>
  <c r="BZ11" i="18"/>
  <c r="BZ10" i="18"/>
  <c r="BZ9" i="18"/>
  <c r="BZ8" i="18"/>
  <c r="BZ7" i="18"/>
  <c r="BZ6" i="18"/>
  <c r="BZ5" i="18"/>
  <c r="CO5" i="18" s="1"/>
  <c r="BZ12" i="19"/>
  <c r="BZ11" i="19"/>
  <c r="BZ10" i="19"/>
  <c r="BZ9" i="19"/>
  <c r="BZ8" i="19"/>
  <c r="BZ7" i="19"/>
  <c r="BZ6" i="19"/>
  <c r="BZ5" i="19"/>
  <c r="BZ12" i="32"/>
  <c r="BZ11" i="32"/>
  <c r="BZ10" i="32"/>
  <c r="BZ9" i="32"/>
  <c r="BZ8" i="32"/>
  <c r="BZ7" i="32"/>
  <c r="BZ6" i="32"/>
  <c r="BZ5" i="32"/>
  <c r="BZ12" i="20"/>
  <c r="BZ11" i="20"/>
  <c r="BZ10" i="20"/>
  <c r="BZ9" i="20"/>
  <c r="BZ8" i="20"/>
  <c r="BZ7" i="20"/>
  <c r="BZ6" i="20"/>
  <c r="BZ5" i="20"/>
  <c r="BZ12" i="21"/>
  <c r="BZ11" i="21"/>
  <c r="BZ10" i="21"/>
  <c r="BZ9" i="21"/>
  <c r="BZ8" i="21"/>
  <c r="BZ7" i="21"/>
  <c r="BZ6" i="21"/>
  <c r="BZ5" i="21"/>
  <c r="CO5" i="21" s="1"/>
  <c r="BZ12" i="22"/>
  <c r="BZ11" i="22"/>
  <c r="BZ10" i="22"/>
  <c r="BZ9" i="22"/>
  <c r="BZ8" i="22"/>
  <c r="BZ7" i="22"/>
  <c r="BZ6" i="22"/>
  <c r="BZ5" i="22"/>
  <c r="BZ12" i="23"/>
  <c r="BZ11" i="23"/>
  <c r="BZ10" i="23"/>
  <c r="BZ9" i="23"/>
  <c r="BZ8" i="23"/>
  <c r="BZ7" i="23"/>
  <c r="BZ6" i="23"/>
  <c r="BZ5" i="23"/>
  <c r="CO5" i="23" s="1"/>
  <c r="BZ12" i="24"/>
  <c r="AT12" i="24" s="1"/>
  <c r="BZ11" i="24"/>
  <c r="BZ10" i="24"/>
  <c r="BZ9" i="24"/>
  <c r="BZ8" i="24"/>
  <c r="BZ7" i="24"/>
  <c r="BZ6" i="24"/>
  <c r="BZ5" i="24"/>
  <c r="BZ12" i="25"/>
  <c r="BZ11" i="25"/>
  <c r="BZ10" i="25"/>
  <c r="BZ9" i="25"/>
  <c r="BZ8" i="25"/>
  <c r="BZ7" i="25"/>
  <c r="BZ6" i="25"/>
  <c r="BZ5" i="25"/>
  <c r="CO5" i="25" s="1"/>
  <c r="BZ12" i="26"/>
  <c r="AT12" i="26" s="1"/>
  <c r="BZ11" i="26"/>
  <c r="BZ10" i="26"/>
  <c r="BZ9" i="26"/>
  <c r="BZ8" i="26"/>
  <c r="BZ7" i="26"/>
  <c r="BZ6" i="26"/>
  <c r="BZ5" i="26"/>
  <c r="BZ12" i="27"/>
  <c r="BZ11" i="27"/>
  <c r="BZ10" i="27"/>
  <c r="BZ9" i="27"/>
  <c r="BZ8" i="27"/>
  <c r="BZ7" i="27"/>
  <c r="BZ6" i="27"/>
  <c r="BZ5" i="27"/>
  <c r="BZ12" i="28"/>
  <c r="CO12" i="28" s="1"/>
  <c r="BZ11" i="28"/>
  <c r="BZ10" i="28"/>
  <c r="AT10" i="28" s="1"/>
  <c r="BZ9" i="28"/>
  <c r="BZ8" i="28"/>
  <c r="CO8" i="28" s="1"/>
  <c r="BZ7" i="28"/>
  <c r="BZ6" i="28"/>
  <c r="BZ5" i="28"/>
  <c r="BZ12" i="29"/>
  <c r="BZ11" i="29"/>
  <c r="BZ10" i="29"/>
  <c r="BZ9" i="29"/>
  <c r="BZ8" i="29"/>
  <c r="BZ7" i="29"/>
  <c r="BZ6" i="29"/>
  <c r="BZ5" i="29"/>
  <c r="CO5" i="29" s="1"/>
  <c r="BZ12" i="30"/>
  <c r="AT12" i="30" s="1"/>
  <c r="BZ11" i="30"/>
  <c r="CO11" i="30" s="1"/>
  <c r="BZ10" i="30"/>
  <c r="CO10" i="30" s="1"/>
  <c r="BZ9" i="30"/>
  <c r="BZ8" i="30"/>
  <c r="AT8" i="30" s="1"/>
  <c r="BZ7" i="30"/>
  <c r="BZ6" i="30"/>
  <c r="BZ5" i="30"/>
  <c r="BZ12" i="31"/>
  <c r="BZ11" i="31"/>
  <c r="BZ10" i="31"/>
  <c r="BZ9" i="31"/>
  <c r="BZ8" i="31"/>
  <c r="BZ7" i="31"/>
  <c r="BZ6" i="31"/>
  <c r="BZ5" i="31"/>
  <c r="CO5" i="31" s="1"/>
  <c r="BZ12" i="7"/>
  <c r="CO12" i="7" s="1"/>
  <c r="BZ11" i="7"/>
  <c r="BZ10" i="7"/>
  <c r="BZ9" i="7"/>
  <c r="BZ8" i="7"/>
  <c r="BZ7" i="7"/>
  <c r="BZ6" i="7"/>
  <c r="BZ5" i="7"/>
  <c r="BZ14" i="8"/>
  <c r="BZ14" i="9"/>
  <c r="BZ14" i="10"/>
  <c r="BZ14" i="11"/>
  <c r="BZ14" i="12"/>
  <c r="BZ14" i="13"/>
  <c r="BZ14" i="14"/>
  <c r="BZ14" i="15"/>
  <c r="BZ14" i="16"/>
  <c r="BZ14" i="17"/>
  <c r="BZ14" i="18"/>
  <c r="BZ14" i="19"/>
  <c r="BZ14" i="32"/>
  <c r="BZ14" i="20"/>
  <c r="AT14" i="20" s="1"/>
  <c r="BZ14" i="21"/>
  <c r="AT14" i="21" s="1"/>
  <c r="BZ14" i="22"/>
  <c r="BZ14" i="23"/>
  <c r="BZ14" i="24"/>
  <c r="BZ14" i="25"/>
  <c r="BZ14" i="26"/>
  <c r="BZ14" i="27"/>
  <c r="BZ14" i="28"/>
  <c r="BZ14" i="29"/>
  <c r="BZ14" i="30"/>
  <c r="BZ14" i="31"/>
  <c r="BZ14" i="7"/>
  <c r="CO14" i="31"/>
  <c r="AD15" i="8"/>
  <c r="AD15" i="9"/>
  <c r="AD15" i="10"/>
  <c r="AD15" i="11"/>
  <c r="AD15" i="12"/>
  <c r="AD15" i="13"/>
  <c r="AD15" i="14"/>
  <c r="AD15" i="15"/>
  <c r="AD15" i="16"/>
  <c r="AD15" i="17"/>
  <c r="AD15" i="18"/>
  <c r="AD15" i="19"/>
  <c r="AD15" i="32"/>
  <c r="AD15" i="20"/>
  <c r="AD15" i="21"/>
  <c r="X24" i="21" s="1"/>
  <c r="AD15" i="22"/>
  <c r="AF15" i="22" s="1"/>
  <c r="AU15" i="22" s="1"/>
  <c r="AD15" i="23"/>
  <c r="AD15" i="24"/>
  <c r="AD15" i="25"/>
  <c r="AD15" i="28"/>
  <c r="AD15" i="29"/>
  <c r="AD15" i="30"/>
  <c r="AD15" i="31"/>
  <c r="AE15" i="8"/>
  <c r="AE15" i="9"/>
  <c r="AE15" i="10"/>
  <c r="AE15" i="11"/>
  <c r="AE15" i="12"/>
  <c r="AE15" i="13"/>
  <c r="AE15" i="14"/>
  <c r="AE15" i="15"/>
  <c r="AE15" i="16"/>
  <c r="AE15" i="17"/>
  <c r="AE15" i="18"/>
  <c r="AE15" i="19"/>
  <c r="AE15" i="32"/>
  <c r="AE15" i="20"/>
  <c r="AE15" i="21"/>
  <c r="AT15" i="21" s="1"/>
  <c r="AE15" i="22"/>
  <c r="AT15" i="22" s="1"/>
  <c r="AE15" i="23"/>
  <c r="AE15" i="24"/>
  <c r="AE15" i="25"/>
  <c r="AE15" i="28"/>
  <c r="AE15" i="29"/>
  <c r="AE15" i="30"/>
  <c r="AE15" i="31"/>
  <c r="AE12" i="8"/>
  <c r="AE11" i="8"/>
  <c r="AE10" i="8"/>
  <c r="AE9" i="8"/>
  <c r="AE8" i="8"/>
  <c r="AE7" i="8"/>
  <c r="AE6" i="8"/>
  <c r="AE5" i="8"/>
  <c r="AE12" i="9"/>
  <c r="AE11" i="9"/>
  <c r="AE10" i="9"/>
  <c r="AE9" i="9"/>
  <c r="AE8" i="9"/>
  <c r="AE7" i="9"/>
  <c r="AE6" i="9"/>
  <c r="AT6" i="9" s="1"/>
  <c r="AE5" i="9"/>
  <c r="AE12" i="10"/>
  <c r="AE11" i="10"/>
  <c r="AE10" i="10"/>
  <c r="AE9" i="10"/>
  <c r="AE8" i="10"/>
  <c r="AE7" i="10"/>
  <c r="AE6" i="10"/>
  <c r="AE5" i="10"/>
  <c r="AE12" i="11"/>
  <c r="AE11" i="11"/>
  <c r="AE10" i="11"/>
  <c r="AE9" i="11"/>
  <c r="AE8" i="11"/>
  <c r="AE7" i="11"/>
  <c r="AE6" i="11"/>
  <c r="AT6" i="11" s="1"/>
  <c r="AE5" i="11"/>
  <c r="AE12" i="12"/>
  <c r="AE11" i="12"/>
  <c r="AE10" i="12"/>
  <c r="AE9" i="12"/>
  <c r="AE8" i="12"/>
  <c r="AE7" i="12"/>
  <c r="AE6" i="12"/>
  <c r="AE5" i="12"/>
  <c r="AE12" i="13"/>
  <c r="AE11" i="13"/>
  <c r="AE10" i="13"/>
  <c r="AE9" i="13"/>
  <c r="AE8" i="13"/>
  <c r="AE7" i="13"/>
  <c r="AE6" i="13"/>
  <c r="AT6" i="13" s="1"/>
  <c r="AE5" i="13"/>
  <c r="AE12" i="14"/>
  <c r="AE11" i="14"/>
  <c r="AE10" i="14"/>
  <c r="AE9" i="14"/>
  <c r="AE8" i="14"/>
  <c r="AE7" i="14"/>
  <c r="AE6" i="14"/>
  <c r="AE5" i="14"/>
  <c r="AE12" i="15"/>
  <c r="AE11" i="15"/>
  <c r="AE10" i="15"/>
  <c r="AE9" i="15"/>
  <c r="AE8" i="15"/>
  <c r="AE7" i="15"/>
  <c r="AE6" i="15"/>
  <c r="AT6" i="15" s="1"/>
  <c r="AE5" i="15"/>
  <c r="AE12" i="16"/>
  <c r="AE11" i="16"/>
  <c r="AE10" i="16"/>
  <c r="AE9" i="16"/>
  <c r="AE8" i="16"/>
  <c r="AE7" i="16"/>
  <c r="AE6" i="16"/>
  <c r="AE5" i="16"/>
  <c r="AE12" i="17"/>
  <c r="AE11" i="17"/>
  <c r="AE10" i="17"/>
  <c r="AE9" i="17"/>
  <c r="AE8" i="17"/>
  <c r="AE7" i="17"/>
  <c r="AE6" i="17"/>
  <c r="AT6" i="17" s="1"/>
  <c r="AE5" i="17"/>
  <c r="AE12" i="18"/>
  <c r="AE11" i="18"/>
  <c r="AE10" i="18"/>
  <c r="AE9" i="18"/>
  <c r="AE8" i="18"/>
  <c r="AE7" i="18"/>
  <c r="AE6" i="18"/>
  <c r="AE5" i="18"/>
  <c r="AE12" i="19"/>
  <c r="AE11" i="19"/>
  <c r="AE10" i="19"/>
  <c r="AE9" i="19"/>
  <c r="AE8" i="19"/>
  <c r="AE7" i="19"/>
  <c r="AE6" i="19"/>
  <c r="AT6" i="19" s="1"/>
  <c r="AE5" i="19"/>
  <c r="AE12" i="32"/>
  <c r="AE11" i="32"/>
  <c r="AE10" i="32"/>
  <c r="AE9" i="32"/>
  <c r="AE8" i="32"/>
  <c r="AE7" i="32"/>
  <c r="AE6" i="32"/>
  <c r="AE5" i="32"/>
  <c r="AE12" i="20"/>
  <c r="AE11" i="20"/>
  <c r="AE10" i="20"/>
  <c r="AE9" i="20"/>
  <c r="AE8" i="20"/>
  <c r="AE7" i="20"/>
  <c r="AE6" i="20"/>
  <c r="AT6" i="20" s="1"/>
  <c r="AE5" i="20"/>
  <c r="AE12" i="21"/>
  <c r="AE11" i="21"/>
  <c r="AE10" i="21"/>
  <c r="AE9" i="21"/>
  <c r="AE8" i="21"/>
  <c r="AE7" i="21"/>
  <c r="AE6" i="21"/>
  <c r="AE5" i="21"/>
  <c r="AE12" i="22"/>
  <c r="AE11" i="22"/>
  <c r="AE10" i="22"/>
  <c r="AE9" i="22"/>
  <c r="AE8" i="22"/>
  <c r="AE7" i="22"/>
  <c r="AE6" i="22"/>
  <c r="AT6" i="22" s="1"/>
  <c r="AE5" i="22"/>
  <c r="AE12" i="23"/>
  <c r="AE11" i="23"/>
  <c r="AE10" i="23"/>
  <c r="AE9" i="23"/>
  <c r="AE8" i="23"/>
  <c r="AE7" i="23"/>
  <c r="AE6" i="23"/>
  <c r="AE5" i="23"/>
  <c r="AE12" i="24"/>
  <c r="AE11" i="24"/>
  <c r="AE10" i="24"/>
  <c r="AE9" i="24"/>
  <c r="AE8" i="24"/>
  <c r="AE7" i="24"/>
  <c r="AE6" i="24"/>
  <c r="AT6" i="24" s="1"/>
  <c r="AE5" i="24"/>
  <c r="AE12" i="25"/>
  <c r="AE11" i="25"/>
  <c r="AE10" i="25"/>
  <c r="AE9" i="25"/>
  <c r="AE8" i="25"/>
  <c r="AE7" i="25"/>
  <c r="AE6" i="25"/>
  <c r="AE5" i="25"/>
  <c r="AE12" i="26"/>
  <c r="AE11" i="26"/>
  <c r="AE10" i="26"/>
  <c r="AT10" i="26" s="1"/>
  <c r="AE9" i="26"/>
  <c r="AE8" i="26"/>
  <c r="AE6" i="26"/>
  <c r="AT6" i="26" s="1"/>
  <c r="AE5" i="26"/>
  <c r="AE12" i="27"/>
  <c r="AE11" i="27"/>
  <c r="AE9" i="27"/>
  <c r="AE8" i="27"/>
  <c r="AE6" i="27"/>
  <c r="AE5" i="27"/>
  <c r="AE12" i="28"/>
  <c r="AE11" i="28"/>
  <c r="AE10" i="28"/>
  <c r="AE9" i="28"/>
  <c r="AE8" i="28"/>
  <c r="AE7" i="28"/>
  <c r="AE6" i="28"/>
  <c r="AT6" i="28" s="1"/>
  <c r="AE5" i="28"/>
  <c r="AT5" i="28" s="1"/>
  <c r="AE12" i="29"/>
  <c r="AE11" i="29"/>
  <c r="AE10" i="29"/>
  <c r="AE9" i="29"/>
  <c r="AT9" i="29" s="1"/>
  <c r="AE8" i="29"/>
  <c r="AE7" i="29"/>
  <c r="AE6" i="29"/>
  <c r="AE5" i="29"/>
  <c r="AE12" i="30"/>
  <c r="AE11" i="30"/>
  <c r="AE10" i="30"/>
  <c r="AE9" i="30"/>
  <c r="AE8" i="30"/>
  <c r="AE7" i="30"/>
  <c r="AE6" i="30"/>
  <c r="AT6" i="30" s="1"/>
  <c r="AE5" i="30"/>
  <c r="AE12" i="31"/>
  <c r="AE11" i="31"/>
  <c r="AE10" i="31"/>
  <c r="AE9" i="31"/>
  <c r="AE8" i="31"/>
  <c r="AE7" i="31"/>
  <c r="AE6" i="31"/>
  <c r="AE5" i="31"/>
  <c r="AE12" i="7"/>
  <c r="AE11" i="7"/>
  <c r="AE9" i="7"/>
  <c r="AE8" i="7"/>
  <c r="AE6" i="7"/>
  <c r="AT6" i="7" s="1"/>
  <c r="AE5" i="7"/>
  <c r="AE14" i="8"/>
  <c r="AE14" i="9"/>
  <c r="AE14" i="10"/>
  <c r="AE14" i="11"/>
  <c r="AE14" i="12"/>
  <c r="AE14" i="13"/>
  <c r="AE14" i="14"/>
  <c r="AE14" i="15"/>
  <c r="AE14" i="16"/>
  <c r="AE14" i="17"/>
  <c r="AE14" i="18"/>
  <c r="AE14" i="19"/>
  <c r="AE14" i="32"/>
  <c r="AE14" i="20"/>
  <c r="AE14" i="21"/>
  <c r="AE14" i="22"/>
  <c r="AE14" i="23"/>
  <c r="AE14" i="24"/>
  <c r="AE14" i="25"/>
  <c r="AE14" i="28"/>
  <c r="AE14" i="29"/>
  <c r="AE14" i="30"/>
  <c r="AE14" i="31"/>
  <c r="AD12" i="8"/>
  <c r="AD11" i="8"/>
  <c r="AD10" i="8"/>
  <c r="AD9" i="8"/>
  <c r="AD8" i="8"/>
  <c r="AD7" i="8"/>
  <c r="AD6" i="8"/>
  <c r="AD5" i="8"/>
  <c r="AD12" i="9"/>
  <c r="AD11" i="9"/>
  <c r="AD10" i="9"/>
  <c r="AD9" i="9"/>
  <c r="AD8" i="9"/>
  <c r="AD7" i="9"/>
  <c r="AD6" i="9"/>
  <c r="AD5" i="9"/>
  <c r="AD12" i="10"/>
  <c r="AD11" i="10"/>
  <c r="AD10" i="10"/>
  <c r="AD9" i="10"/>
  <c r="AD8" i="10"/>
  <c r="AD7" i="10"/>
  <c r="AD6" i="10"/>
  <c r="AD5" i="10"/>
  <c r="AD12" i="11"/>
  <c r="AD11" i="11"/>
  <c r="AD10" i="11"/>
  <c r="AD9" i="11"/>
  <c r="AD8" i="11"/>
  <c r="AD7" i="11"/>
  <c r="AD6" i="11"/>
  <c r="AD5" i="11"/>
  <c r="AD12" i="12"/>
  <c r="AD11" i="12"/>
  <c r="AD10" i="12"/>
  <c r="AD9" i="12"/>
  <c r="AD8" i="12"/>
  <c r="AD7" i="12"/>
  <c r="AD6" i="12"/>
  <c r="AD5" i="12"/>
  <c r="AD12" i="13"/>
  <c r="AD11" i="13"/>
  <c r="AD10" i="13"/>
  <c r="AD9" i="13"/>
  <c r="AD8" i="13"/>
  <c r="AD7" i="13"/>
  <c r="AD6" i="13"/>
  <c r="AD5" i="13"/>
  <c r="AD12" i="14"/>
  <c r="AD11" i="14"/>
  <c r="AD10" i="14"/>
  <c r="AF10" i="14" s="1"/>
  <c r="AU10" i="14" s="1"/>
  <c r="AD9" i="14"/>
  <c r="AD8" i="14"/>
  <c r="AD7" i="14"/>
  <c r="AD6" i="14"/>
  <c r="AD5" i="14"/>
  <c r="AD12" i="15"/>
  <c r="AD11" i="15"/>
  <c r="AD10" i="15"/>
  <c r="AD9" i="15"/>
  <c r="AD8" i="15"/>
  <c r="AD7" i="15"/>
  <c r="AD6" i="15"/>
  <c r="AD5" i="15"/>
  <c r="AD12" i="16"/>
  <c r="AD11" i="16"/>
  <c r="AD10" i="16"/>
  <c r="AS10" i="16" s="1"/>
  <c r="AD9" i="16"/>
  <c r="AD8" i="16"/>
  <c r="AD7" i="16"/>
  <c r="AD6" i="16"/>
  <c r="AD5" i="16"/>
  <c r="AD12" i="17"/>
  <c r="AD11" i="17"/>
  <c r="AD10" i="17"/>
  <c r="AD9" i="17"/>
  <c r="AD8" i="17"/>
  <c r="AD7" i="17"/>
  <c r="AD6" i="17"/>
  <c r="AD5" i="17"/>
  <c r="AD12" i="18"/>
  <c r="AD11" i="18"/>
  <c r="AD10" i="18"/>
  <c r="AF10" i="18" s="1"/>
  <c r="AU10" i="18" s="1"/>
  <c r="AD9" i="18"/>
  <c r="AD8" i="18"/>
  <c r="AD7" i="18"/>
  <c r="AD6" i="18"/>
  <c r="AD5" i="18"/>
  <c r="AD12" i="19"/>
  <c r="AD11" i="19"/>
  <c r="AD10" i="19"/>
  <c r="AD9" i="19"/>
  <c r="AD8" i="19"/>
  <c r="AD7" i="19"/>
  <c r="AD6" i="19"/>
  <c r="AD5" i="19"/>
  <c r="AD12" i="32"/>
  <c r="AD11" i="32"/>
  <c r="AD10" i="32"/>
  <c r="AD9" i="32"/>
  <c r="AD8" i="32"/>
  <c r="AD7" i="32"/>
  <c r="AD6" i="32"/>
  <c r="AD5" i="32"/>
  <c r="AD12" i="20"/>
  <c r="AD11" i="20"/>
  <c r="AD10" i="20"/>
  <c r="AD9" i="20"/>
  <c r="AD8" i="20"/>
  <c r="AD7" i="20"/>
  <c r="AD6" i="20"/>
  <c r="AD5" i="20"/>
  <c r="AD12" i="21"/>
  <c r="AD11" i="21"/>
  <c r="AD10" i="21"/>
  <c r="AF10" i="21" s="1"/>
  <c r="AU10" i="21" s="1"/>
  <c r="AD9" i="21"/>
  <c r="AD8" i="21"/>
  <c r="AD7" i="21"/>
  <c r="AD6" i="21"/>
  <c r="AD5" i="21"/>
  <c r="AD12" i="22"/>
  <c r="AD11" i="22"/>
  <c r="AD10" i="22"/>
  <c r="AD9" i="22"/>
  <c r="AD8" i="22"/>
  <c r="AD7" i="22"/>
  <c r="AD6" i="22"/>
  <c r="AD5" i="22"/>
  <c r="AD12" i="23"/>
  <c r="AD11" i="23"/>
  <c r="AD10" i="23"/>
  <c r="AF10" i="23" s="1"/>
  <c r="AU10" i="23" s="1"/>
  <c r="AD9" i="23"/>
  <c r="AD8" i="23"/>
  <c r="AD7" i="23"/>
  <c r="AD6" i="23"/>
  <c r="AD5" i="23"/>
  <c r="AD12" i="24"/>
  <c r="AD11" i="24"/>
  <c r="AD10" i="24"/>
  <c r="AD9" i="24"/>
  <c r="AD8" i="24"/>
  <c r="AD7" i="24"/>
  <c r="AD6" i="24"/>
  <c r="AD5" i="24"/>
  <c r="AD12" i="25"/>
  <c r="AD11" i="25"/>
  <c r="AD10" i="25"/>
  <c r="AF10" i="25" s="1"/>
  <c r="AU10" i="25" s="1"/>
  <c r="AD9" i="25"/>
  <c r="AD8" i="25"/>
  <c r="AD7" i="25"/>
  <c r="AD6" i="25"/>
  <c r="AD5" i="25"/>
  <c r="AS5" i="25" s="1"/>
  <c r="AD12" i="26"/>
  <c r="AD11" i="26"/>
  <c r="AD9" i="26"/>
  <c r="AD8" i="26"/>
  <c r="AD6" i="26"/>
  <c r="AD5" i="26"/>
  <c r="AD12" i="27"/>
  <c r="AD11" i="27"/>
  <c r="AD9" i="27"/>
  <c r="AD8" i="27"/>
  <c r="AD6" i="27"/>
  <c r="AD5" i="27"/>
  <c r="AF5" i="27" s="1"/>
  <c r="AU5" i="27" s="1"/>
  <c r="AD12" i="28"/>
  <c r="AD11" i="28"/>
  <c r="AD10" i="28"/>
  <c r="AD9" i="28"/>
  <c r="AD8" i="28"/>
  <c r="AD7" i="28"/>
  <c r="AD6" i="28"/>
  <c r="AD5" i="28"/>
  <c r="AD12" i="29"/>
  <c r="AD11" i="29"/>
  <c r="AD10" i="29"/>
  <c r="AF10" i="29" s="1"/>
  <c r="AU10" i="29" s="1"/>
  <c r="AD9" i="29"/>
  <c r="AD8" i="29"/>
  <c r="AD7" i="29"/>
  <c r="AD6" i="29"/>
  <c r="AD5" i="29"/>
  <c r="AF5" i="29" s="1"/>
  <c r="AU5" i="29" s="1"/>
  <c r="AD12" i="30"/>
  <c r="AD11" i="30"/>
  <c r="AD10" i="30"/>
  <c r="AD9" i="30"/>
  <c r="AS9" i="30" s="1"/>
  <c r="AD8" i="30"/>
  <c r="AD7" i="30"/>
  <c r="AD6" i="30"/>
  <c r="AD5" i="30"/>
  <c r="AD12" i="31"/>
  <c r="AT12" i="31" s="1"/>
  <c r="AD11" i="31"/>
  <c r="AD10" i="31"/>
  <c r="AF10" i="31" s="1"/>
  <c r="AU10" i="31" s="1"/>
  <c r="AD9" i="31"/>
  <c r="AD8" i="31"/>
  <c r="AS8" i="31" s="1"/>
  <c r="AD7" i="31"/>
  <c r="AD6" i="31"/>
  <c r="AD5" i="31"/>
  <c r="AF5" i="31" s="1"/>
  <c r="AU5" i="31" s="1"/>
  <c r="AD12" i="7"/>
  <c r="AD11" i="7"/>
  <c r="AD9" i="7"/>
  <c r="AD8" i="7"/>
  <c r="AD6" i="7"/>
  <c r="AD5" i="7"/>
  <c r="AD14" i="8"/>
  <c r="AD14" i="9"/>
  <c r="AD14" i="10"/>
  <c r="AD14" i="11"/>
  <c r="AD14" i="12"/>
  <c r="AD14" i="13"/>
  <c r="AD14" i="14"/>
  <c r="AD14" i="15"/>
  <c r="AD14" i="16"/>
  <c r="AD14" i="17"/>
  <c r="AD14" i="18"/>
  <c r="AD14" i="19"/>
  <c r="AD14" i="32"/>
  <c r="AD14" i="20"/>
  <c r="AD14" i="21"/>
  <c r="AD14" i="22"/>
  <c r="AD14" i="23"/>
  <c r="AD14" i="24"/>
  <c r="AD14" i="25"/>
  <c r="AD14" i="28"/>
  <c r="AD14" i="29"/>
  <c r="AD14" i="30"/>
  <c r="AD14" i="31"/>
  <c r="U18" i="32"/>
  <c r="T18" i="32"/>
  <c r="S18" i="32"/>
  <c r="R18" i="32"/>
  <c r="Q18" i="32"/>
  <c r="P18" i="32"/>
  <c r="O18" i="32"/>
  <c r="N18" i="32"/>
  <c r="M18" i="32"/>
  <c r="L18" i="32"/>
  <c r="K18" i="32"/>
  <c r="J18" i="32"/>
  <c r="I18" i="32"/>
  <c r="H18" i="32"/>
  <c r="G18" i="32"/>
  <c r="F18" i="32"/>
  <c r="E18" i="32"/>
  <c r="D18" i="32"/>
  <c r="C18" i="32"/>
  <c r="B18" i="32"/>
  <c r="U17" i="32"/>
  <c r="T17" i="32"/>
  <c r="S17" i="32"/>
  <c r="R17" i="32"/>
  <c r="Q17" i="32"/>
  <c r="P17" i="32"/>
  <c r="O17" i="32"/>
  <c r="N17" i="32"/>
  <c r="M17" i="32"/>
  <c r="L17" i="32"/>
  <c r="K17" i="32"/>
  <c r="J17" i="32"/>
  <c r="I17" i="32"/>
  <c r="H17" i="32"/>
  <c r="G17" i="32"/>
  <c r="F17" i="32"/>
  <c r="E17" i="32"/>
  <c r="D17" i="32"/>
  <c r="C17" i="32"/>
  <c r="B17" i="32"/>
  <c r="U15" i="32"/>
  <c r="T15" i="32"/>
  <c r="S15" i="32"/>
  <c r="R15" i="32"/>
  <c r="Q15" i="32"/>
  <c r="P15" i="32"/>
  <c r="O15" i="32"/>
  <c r="N15" i="32"/>
  <c r="M15" i="32"/>
  <c r="L15" i="32"/>
  <c r="K15" i="32"/>
  <c r="J15" i="32"/>
  <c r="I15" i="32"/>
  <c r="H15" i="32"/>
  <c r="G15" i="32"/>
  <c r="F15" i="32"/>
  <c r="AB15" i="32" s="1"/>
  <c r="E15" i="32"/>
  <c r="D15" i="32"/>
  <c r="C15" i="32"/>
  <c r="B15" i="32"/>
  <c r="Z15" i="32" s="1"/>
  <c r="AP15" i="32" s="1"/>
  <c r="U14" i="32"/>
  <c r="T14" i="32"/>
  <c r="S14" i="32"/>
  <c r="R14" i="32"/>
  <c r="Q14" i="32"/>
  <c r="P14" i="32"/>
  <c r="O14" i="32"/>
  <c r="N14" i="32"/>
  <c r="M14" i="32"/>
  <c r="L14" i="32"/>
  <c r="K14" i="32"/>
  <c r="J14" i="32"/>
  <c r="I14" i="32"/>
  <c r="H14" i="32"/>
  <c r="AC14" i="32" s="1"/>
  <c r="G14" i="32"/>
  <c r="F14" i="32"/>
  <c r="AB14" i="32" s="1"/>
  <c r="E14" i="32"/>
  <c r="AE24" i="32" s="1"/>
  <c r="D14" i="32"/>
  <c r="C14" i="32"/>
  <c r="B14" i="32"/>
  <c r="AV12" i="32"/>
  <c r="AJ12" i="32"/>
  <c r="AY12" i="32" s="1"/>
  <c r="AI12" i="32"/>
  <c r="AX12" i="32" s="1"/>
  <c r="AH12" i="32"/>
  <c r="AW12" i="32" s="1"/>
  <c r="AG12" i="32"/>
  <c r="AC12" i="32"/>
  <c r="AB12" i="32"/>
  <c r="AA12" i="32"/>
  <c r="Z12" i="32"/>
  <c r="AP12" i="32" s="1"/>
  <c r="X12" i="32"/>
  <c r="AN12" i="32" s="1"/>
  <c r="W12" i="32"/>
  <c r="AM12" i="32" s="1"/>
  <c r="AJ11" i="32"/>
  <c r="AY11" i="32" s="1"/>
  <c r="AI11" i="32"/>
  <c r="AX11" i="32" s="1"/>
  <c r="AH11" i="32"/>
  <c r="AW11" i="32" s="1"/>
  <c r="AG11" i="32"/>
  <c r="AV11" i="32" s="1"/>
  <c r="AC11" i="32"/>
  <c r="AB11" i="32"/>
  <c r="AA11" i="32"/>
  <c r="AQ11" i="32" s="1"/>
  <c r="Z11" i="32"/>
  <c r="X11" i="32"/>
  <c r="W11" i="32"/>
  <c r="AM11" i="32" s="1"/>
  <c r="AJ10" i="32"/>
  <c r="AY10" i="32" s="1"/>
  <c r="AI10" i="32"/>
  <c r="AX10" i="32" s="1"/>
  <c r="AH10" i="32"/>
  <c r="AW10" i="32" s="1"/>
  <c r="AG10" i="32"/>
  <c r="AV10" i="32" s="1"/>
  <c r="AC10" i="32"/>
  <c r="AR10" i="32" s="1"/>
  <c r="AB10" i="32"/>
  <c r="AA10" i="32"/>
  <c r="AQ10" i="32" s="1"/>
  <c r="Z10" i="32"/>
  <c r="AP10" i="32" s="1"/>
  <c r="X10" i="32"/>
  <c r="W10" i="32"/>
  <c r="AM10" i="32" s="1"/>
  <c r="AJ9" i="32"/>
  <c r="AY9" i="32" s="1"/>
  <c r="AI9" i="32"/>
  <c r="AX9" i="32" s="1"/>
  <c r="AH9" i="32"/>
  <c r="AW9" i="32" s="1"/>
  <c r="AG9" i="32"/>
  <c r="AV9" i="32" s="1"/>
  <c r="AC9" i="32"/>
  <c r="AB9" i="32"/>
  <c r="AA9" i="32"/>
  <c r="AQ9" i="32" s="1"/>
  <c r="Z9" i="32"/>
  <c r="AP9" i="32" s="1"/>
  <c r="X9" i="32"/>
  <c r="AN9" i="32" s="1"/>
  <c r="W9" i="32"/>
  <c r="AM9" i="32" s="1"/>
  <c r="AV8" i="32"/>
  <c r="AR8" i="32"/>
  <c r="AJ8" i="32"/>
  <c r="AY8" i="32" s="1"/>
  <c r="AI8" i="32"/>
  <c r="AX8" i="32" s="1"/>
  <c r="AH8" i="32"/>
  <c r="AW8" i="32" s="1"/>
  <c r="AG8" i="32"/>
  <c r="AC8" i="32"/>
  <c r="AB8" i="32"/>
  <c r="AA8" i="32"/>
  <c r="Z8" i="32"/>
  <c r="AP8" i="32" s="1"/>
  <c r="X8" i="32"/>
  <c r="W8" i="32"/>
  <c r="AM8" i="32" s="1"/>
  <c r="AQ7" i="32"/>
  <c r="AP7" i="32"/>
  <c r="AJ7" i="32"/>
  <c r="AY7" i="32" s="1"/>
  <c r="AI7" i="32"/>
  <c r="AX7" i="32" s="1"/>
  <c r="AH7" i="32"/>
  <c r="AW7" i="32" s="1"/>
  <c r="AG7" i="32"/>
  <c r="AV7" i="32" s="1"/>
  <c r="AC7" i="32"/>
  <c r="AR7" i="32" s="1"/>
  <c r="AB7" i="32"/>
  <c r="AA7" i="32"/>
  <c r="Z7" i="32"/>
  <c r="X7" i="32"/>
  <c r="AN7" i="32" s="1"/>
  <c r="W7" i="32"/>
  <c r="AM7" i="32" s="1"/>
  <c r="AJ6" i="32"/>
  <c r="AY6" i="32" s="1"/>
  <c r="AI6" i="32"/>
  <c r="AX6" i="32" s="1"/>
  <c r="AH6" i="32"/>
  <c r="AW6" i="32" s="1"/>
  <c r="AG6" i="32"/>
  <c r="AV6" i="32" s="1"/>
  <c r="AC6" i="32"/>
  <c r="AR6" i="32" s="1"/>
  <c r="AB6" i="32"/>
  <c r="AA6" i="32"/>
  <c r="AQ6" i="32" s="1"/>
  <c r="Z6" i="32"/>
  <c r="AP6" i="32" s="1"/>
  <c r="X6" i="32"/>
  <c r="Y6" i="32" s="1"/>
  <c r="AO6" i="32" s="1"/>
  <c r="W6" i="32"/>
  <c r="AM6" i="32" s="1"/>
  <c r="AV5" i="32"/>
  <c r="AR5" i="32"/>
  <c r="AM5" i="32"/>
  <c r="AJ5" i="32"/>
  <c r="AY5" i="32" s="1"/>
  <c r="AI5" i="32"/>
  <c r="AX5" i="32" s="1"/>
  <c r="AH5" i="32"/>
  <c r="AW5" i="32" s="1"/>
  <c r="AG5" i="32"/>
  <c r="AC5" i="32"/>
  <c r="AB5" i="32"/>
  <c r="AA5" i="32"/>
  <c r="AQ5" i="32" s="1"/>
  <c r="Z5" i="32"/>
  <c r="X5" i="32"/>
  <c r="AN5" i="32" s="1"/>
  <c r="W5" i="32"/>
  <c r="C1" i="32" a="1"/>
  <c r="C1" i="32" s="1"/>
  <c r="N71" i="1"/>
  <c r="N24" i="1"/>
  <c r="EC24" i="31"/>
  <c r="EB24" i="31"/>
  <c r="EA24" i="31"/>
  <c r="DZ24" i="31"/>
  <c r="DY24" i="31"/>
  <c r="DX24" i="31"/>
  <c r="DW24" i="31"/>
  <c r="DV24" i="31"/>
  <c r="DU24" i="31"/>
  <c r="DT24" i="31"/>
  <c r="DS24" i="31"/>
  <c r="DR24" i="31"/>
  <c r="DQ24" i="31"/>
  <c r="DP24" i="31"/>
  <c r="DO24" i="31"/>
  <c r="DN24" i="31"/>
  <c r="CH24" i="31"/>
  <c r="CG24" i="31"/>
  <c r="CF24" i="31"/>
  <c r="CE24" i="31"/>
  <c r="CD24" i="31"/>
  <c r="CC24" i="31"/>
  <c r="CB24" i="31"/>
  <c r="CA24" i="31"/>
  <c r="BZ24" i="31"/>
  <c r="BY24" i="31"/>
  <c r="BX24" i="31"/>
  <c r="BW24" i="31"/>
  <c r="BV24" i="31"/>
  <c r="BU24" i="31"/>
  <c r="BT24" i="31"/>
  <c r="BS24" i="31"/>
  <c r="AM24" i="31"/>
  <c r="AL24" i="31"/>
  <c r="AK24" i="31"/>
  <c r="AJ24" i="31"/>
  <c r="AI24" i="31"/>
  <c r="AH24" i="31"/>
  <c r="AG24" i="31"/>
  <c r="AF24" i="31"/>
  <c r="AE24" i="31"/>
  <c r="AD24" i="31"/>
  <c r="AC24" i="31"/>
  <c r="Z24" i="31"/>
  <c r="X24" i="31"/>
  <c r="W24" i="31"/>
  <c r="AA24" i="31" s="1"/>
  <c r="DL18" i="31"/>
  <c r="DK18" i="31"/>
  <c r="DJ18" i="31"/>
  <c r="DI18" i="31"/>
  <c r="DH18" i="31"/>
  <c r="DG18" i="31"/>
  <c r="DF18" i="31"/>
  <c r="DE18" i="31"/>
  <c r="DD18" i="31"/>
  <c r="DC18" i="31"/>
  <c r="DB18" i="31"/>
  <c r="DA18" i="31"/>
  <c r="CZ18" i="31"/>
  <c r="CY18" i="31"/>
  <c r="CX18" i="31"/>
  <c r="CW18" i="31"/>
  <c r="BQ18" i="31"/>
  <c r="BP18" i="31"/>
  <c r="BO18" i="31"/>
  <c r="BN18" i="31"/>
  <c r="BM18" i="31"/>
  <c r="BL18" i="31"/>
  <c r="BK18" i="31"/>
  <c r="BJ18" i="31"/>
  <c r="BI18" i="31"/>
  <c r="BH18" i="31"/>
  <c r="BG18" i="31"/>
  <c r="BF18" i="31"/>
  <c r="BE18" i="31"/>
  <c r="BD18" i="31"/>
  <c r="BC18" i="31"/>
  <c r="BB18" i="31"/>
  <c r="U18" i="31"/>
  <c r="T18" i="31"/>
  <c r="S18" i="31"/>
  <c r="R18" i="31"/>
  <c r="Q18" i="31"/>
  <c r="P18" i="31"/>
  <c r="O18" i="31"/>
  <c r="N18" i="31"/>
  <c r="M18" i="31"/>
  <c r="L18" i="31"/>
  <c r="K18" i="31"/>
  <c r="J18" i="31"/>
  <c r="I18" i="31"/>
  <c r="H18" i="31"/>
  <c r="G18" i="31"/>
  <c r="F18" i="31"/>
  <c r="E18" i="31"/>
  <c r="D18" i="31"/>
  <c r="C18" i="31"/>
  <c r="B18" i="31"/>
  <c r="DL17" i="31"/>
  <c r="DK17" i="31"/>
  <c r="DJ17" i="31"/>
  <c r="DI17" i="31"/>
  <c r="DH17" i="31"/>
  <c r="DG17" i="31"/>
  <c r="DF17" i="31"/>
  <c r="DE17" i="31"/>
  <c r="DD17" i="31"/>
  <c r="DC17" i="31"/>
  <c r="DB17" i="31"/>
  <c r="DA17" i="31"/>
  <c r="CZ17" i="31"/>
  <c r="CY17" i="31"/>
  <c r="CX17" i="31"/>
  <c r="CW17" i="31"/>
  <c r="BQ17" i="31"/>
  <c r="BP17" i="31"/>
  <c r="BO17" i="31"/>
  <c r="BN17" i="31"/>
  <c r="BM17" i="31"/>
  <c r="BL17" i="31"/>
  <c r="BK17" i="31"/>
  <c r="BJ17" i="31"/>
  <c r="BI17" i="31"/>
  <c r="BH17" i="31"/>
  <c r="BG17" i="31"/>
  <c r="BF17" i="31"/>
  <c r="BE17" i="31"/>
  <c r="BD17" i="31"/>
  <c r="BC17" i="31"/>
  <c r="BB17" i="31"/>
  <c r="U17" i="31"/>
  <c r="T17" i="31"/>
  <c r="S17" i="31"/>
  <c r="R17" i="31"/>
  <c r="Q17" i="31"/>
  <c r="P17" i="31"/>
  <c r="O17" i="31"/>
  <c r="N17" i="31"/>
  <c r="M17" i="31"/>
  <c r="L17" i="31"/>
  <c r="K17" i="31"/>
  <c r="J17" i="31"/>
  <c r="I17" i="31"/>
  <c r="H17" i="31"/>
  <c r="G17" i="31"/>
  <c r="F17" i="31"/>
  <c r="E17" i="31"/>
  <c r="D17" i="31"/>
  <c r="C17" i="31"/>
  <c r="B17" i="31"/>
  <c r="EO15" i="31"/>
  <c r="EN15" i="31"/>
  <c r="EM15" i="31"/>
  <c r="EL15" i="31"/>
  <c r="EK15" i="31"/>
  <c r="EJ15" i="31"/>
  <c r="EI15" i="31"/>
  <c r="EH15" i="31"/>
  <c r="EG15" i="31"/>
  <c r="EF15" i="31"/>
  <c r="EE15" i="31"/>
  <c r="ED15" i="31"/>
  <c r="EC15" i="31"/>
  <c r="DZ15" i="31"/>
  <c r="DY15" i="31"/>
  <c r="DX15" i="31"/>
  <c r="DW15" i="31"/>
  <c r="DV15" i="31"/>
  <c r="DU15" i="31"/>
  <c r="DT15" i="31"/>
  <c r="DS15" i="31"/>
  <c r="DR15" i="31"/>
  <c r="DQ15" i="31"/>
  <c r="DP15" i="31"/>
  <c r="DO15" i="31"/>
  <c r="DN15" i="31"/>
  <c r="DL15" i="31"/>
  <c r="DK15" i="31"/>
  <c r="DJ15" i="31"/>
  <c r="DI15" i="31"/>
  <c r="DH15" i="31"/>
  <c r="DG15" i="31"/>
  <c r="DF15" i="31"/>
  <c r="DE15" i="31"/>
  <c r="DD15" i="31"/>
  <c r="DC15" i="31"/>
  <c r="DB15" i="31"/>
  <c r="DA15" i="31"/>
  <c r="CZ15" i="31"/>
  <c r="CY15" i="31"/>
  <c r="CX15" i="31"/>
  <c r="CW15" i="31"/>
  <c r="CT15" i="31"/>
  <c r="CS15" i="31"/>
  <c r="CR15" i="31"/>
  <c r="CQ15" i="31"/>
  <c r="CP15" i="31"/>
  <c r="CO15" i="31"/>
  <c r="CN15" i="31"/>
  <c r="CM15" i="31"/>
  <c r="CL15" i="31"/>
  <c r="CK15" i="31"/>
  <c r="CJ15" i="31"/>
  <c r="CI15" i="31"/>
  <c r="CH15" i="31"/>
  <c r="CE15" i="31"/>
  <c r="CD15" i="31"/>
  <c r="CC15" i="31"/>
  <c r="CB15" i="31"/>
  <c r="CA15" i="31"/>
  <c r="BY15" i="31"/>
  <c r="BX15" i="31"/>
  <c r="BW15" i="31"/>
  <c r="BV15" i="31"/>
  <c r="BU15" i="31"/>
  <c r="BT15" i="31"/>
  <c r="BS15" i="31"/>
  <c r="BQ15" i="31"/>
  <c r="BP15" i="31"/>
  <c r="BO15" i="31"/>
  <c r="BN15" i="31"/>
  <c r="BM15" i="31"/>
  <c r="BL15" i="31"/>
  <c r="BK15" i="31"/>
  <c r="BJ15" i="31"/>
  <c r="BI15" i="31"/>
  <c r="BH15" i="31"/>
  <c r="BG15" i="31"/>
  <c r="BF15" i="31"/>
  <c r="BE15" i="31"/>
  <c r="BD15" i="31"/>
  <c r="BC15" i="31"/>
  <c r="BB15" i="31"/>
  <c r="AY15" i="31"/>
  <c r="AX15" i="31"/>
  <c r="AW15" i="31"/>
  <c r="AV15" i="31"/>
  <c r="AT15" i="31"/>
  <c r="AS15" i="31"/>
  <c r="AR15" i="31"/>
  <c r="AQ15" i="31"/>
  <c r="AP15" i="31"/>
  <c r="AO15" i="31"/>
  <c r="AN15" i="31"/>
  <c r="AM15" i="31"/>
  <c r="AJ15" i="31"/>
  <c r="AI15" i="31"/>
  <c r="AH15" i="31"/>
  <c r="AG15" i="31"/>
  <c r="AF15" i="31"/>
  <c r="AU15" i="31" s="1"/>
  <c r="AC15" i="31"/>
  <c r="AB15" i="31"/>
  <c r="AA15" i="31"/>
  <c r="Z15" i="31"/>
  <c r="Y15" i="31"/>
  <c r="X15" i="31"/>
  <c r="W15" i="31"/>
  <c r="U15" i="31"/>
  <c r="T15" i="31"/>
  <c r="S15" i="31"/>
  <c r="R15" i="31"/>
  <c r="Q15" i="31"/>
  <c r="P15" i="31"/>
  <c r="O15" i="31"/>
  <c r="N15" i="31"/>
  <c r="M15" i="31"/>
  <c r="L15" i="31"/>
  <c r="K15" i="31"/>
  <c r="J15" i="31"/>
  <c r="I15" i="31"/>
  <c r="H15" i="31"/>
  <c r="G15" i="31"/>
  <c r="F15" i="31"/>
  <c r="E15" i="31"/>
  <c r="D15" i="31"/>
  <c r="C15" i="31"/>
  <c r="B15" i="31"/>
  <c r="EO14" i="31"/>
  <c r="EN14" i="31"/>
  <c r="EM14" i="31"/>
  <c r="EL14" i="31"/>
  <c r="EK14" i="31"/>
  <c r="EJ14" i="31"/>
  <c r="EI14" i="31"/>
  <c r="EH14" i="31"/>
  <c r="EG14" i="31"/>
  <c r="EF14" i="31"/>
  <c r="EE14" i="31"/>
  <c r="ED14" i="31"/>
  <c r="EC14" i="31"/>
  <c r="DZ14" i="31"/>
  <c r="DY14" i="31"/>
  <c r="DX14" i="31"/>
  <c r="DW14" i="31"/>
  <c r="DV14" i="31"/>
  <c r="DU14" i="31"/>
  <c r="DT14" i="31"/>
  <c r="DS14" i="31"/>
  <c r="DR14" i="31"/>
  <c r="DQ14" i="31"/>
  <c r="DP14" i="31"/>
  <c r="DO14" i="31"/>
  <c r="DN14" i="31"/>
  <c r="DL14" i="31"/>
  <c r="DK14" i="31"/>
  <c r="DJ14" i="31"/>
  <c r="DI14" i="31"/>
  <c r="DH14" i="31"/>
  <c r="DG14" i="31"/>
  <c r="DF14" i="31"/>
  <c r="DE14" i="31"/>
  <c r="DD14" i="31"/>
  <c r="DC14" i="31"/>
  <c r="DB14" i="31"/>
  <c r="DA14" i="31"/>
  <c r="CZ14" i="31"/>
  <c r="CY14" i="31"/>
  <c r="CX14" i="31"/>
  <c r="CW14" i="31"/>
  <c r="CT14" i="31"/>
  <c r="CS14" i="31"/>
  <c r="CR14" i="31"/>
  <c r="CQ14" i="31"/>
  <c r="CP14" i="31"/>
  <c r="CN14" i="31"/>
  <c r="CM14" i="31"/>
  <c r="CL14" i="31"/>
  <c r="CK14" i="31"/>
  <c r="CJ14" i="31"/>
  <c r="CI14" i="31"/>
  <c r="CH14" i="31"/>
  <c r="CE14" i="31"/>
  <c r="CD14" i="31"/>
  <c r="CC14" i="31"/>
  <c r="CB14" i="31"/>
  <c r="CA14" i="31"/>
  <c r="BY14" i="31"/>
  <c r="BX14" i="31"/>
  <c r="BW14" i="31"/>
  <c r="BV14" i="31"/>
  <c r="BU14" i="31"/>
  <c r="BT14" i="31"/>
  <c r="BS14" i="31"/>
  <c r="BQ14" i="31"/>
  <c r="BP14" i="31"/>
  <c r="BO14" i="31"/>
  <c r="BN14" i="31"/>
  <c r="BM14" i="31"/>
  <c r="BL14" i="31"/>
  <c r="BK14" i="31"/>
  <c r="BJ14" i="31"/>
  <c r="BI14" i="31"/>
  <c r="BH14" i="31"/>
  <c r="BG14" i="31"/>
  <c r="BF14" i="31"/>
  <c r="BE14" i="31"/>
  <c r="BD14" i="31"/>
  <c r="BC14" i="31"/>
  <c r="BB14" i="31"/>
  <c r="AY14" i="31"/>
  <c r="AX14" i="31"/>
  <c r="AW14" i="31"/>
  <c r="AV14" i="31"/>
  <c r="AU14" i="31"/>
  <c r="AS14" i="31"/>
  <c r="AR14" i="31"/>
  <c r="AQ14" i="31"/>
  <c r="AP14" i="31"/>
  <c r="AO14" i="31"/>
  <c r="AN14" i="31"/>
  <c r="AM14" i="31"/>
  <c r="AJ14" i="31"/>
  <c r="AI14" i="31"/>
  <c r="AH14" i="31"/>
  <c r="AG14" i="31"/>
  <c r="AF14" i="31"/>
  <c r="AT14" i="31"/>
  <c r="AC14" i="31"/>
  <c r="AB14" i="31"/>
  <c r="AA14" i="31"/>
  <c r="Z14" i="31"/>
  <c r="Y14" i="31"/>
  <c r="X14" i="31"/>
  <c r="W14" i="31"/>
  <c r="U14" i="31"/>
  <c r="T14" i="31"/>
  <c r="S14" i="31"/>
  <c r="R14" i="31"/>
  <c r="Q14" i="31"/>
  <c r="P14" i="31"/>
  <c r="O14" i="31"/>
  <c r="N14" i="31"/>
  <c r="M14" i="31"/>
  <c r="L14" i="31"/>
  <c r="K14" i="31"/>
  <c r="J14" i="31"/>
  <c r="I14" i="31"/>
  <c r="H14" i="31"/>
  <c r="G14" i="31"/>
  <c r="F14" i="31"/>
  <c r="E14" i="31"/>
  <c r="D14" i="31"/>
  <c r="C14" i="31"/>
  <c r="B14" i="31"/>
  <c r="EO12" i="31"/>
  <c r="EN12" i="31"/>
  <c r="EM12" i="31"/>
  <c r="EL12" i="31"/>
  <c r="EK12" i="31"/>
  <c r="EJ12" i="31"/>
  <c r="EI12" i="31"/>
  <c r="EH12" i="31"/>
  <c r="EG12" i="31"/>
  <c r="EF12" i="31"/>
  <c r="EE12" i="31"/>
  <c r="ED12" i="31"/>
  <c r="EC12" i="31"/>
  <c r="DZ12" i="31"/>
  <c r="DY12" i="31"/>
  <c r="DX12" i="31"/>
  <c r="DW12" i="31"/>
  <c r="DV12" i="31"/>
  <c r="DU12" i="31"/>
  <c r="DT12" i="31"/>
  <c r="DS12" i="31"/>
  <c r="DR12" i="31"/>
  <c r="DQ12" i="31"/>
  <c r="DP12" i="31"/>
  <c r="DO12" i="31"/>
  <c r="DN12" i="31"/>
  <c r="CT12" i="31"/>
  <c r="CS12" i="31"/>
  <c r="CR12" i="31"/>
  <c r="CQ12" i="31"/>
  <c r="CP12" i="31"/>
  <c r="CO12" i="31"/>
  <c r="CN12" i="31"/>
  <c r="CM12" i="31"/>
  <c r="CL12" i="31"/>
  <c r="CK12" i="31"/>
  <c r="CJ12" i="31"/>
  <c r="CI12" i="31"/>
  <c r="CH12" i="31"/>
  <c r="CE12" i="31"/>
  <c r="CD12" i="31"/>
  <c r="CC12" i="31"/>
  <c r="CB12" i="31"/>
  <c r="CA12" i="31"/>
  <c r="BY12" i="31"/>
  <c r="BX12" i="31"/>
  <c r="BW12" i="31"/>
  <c r="BV12" i="31"/>
  <c r="BU12" i="31"/>
  <c r="BT12" i="31"/>
  <c r="BS12" i="31"/>
  <c r="AY12" i="31"/>
  <c r="AX12" i="31"/>
  <c r="AW12" i="31"/>
  <c r="AV12" i="31"/>
  <c r="AU12" i="31"/>
  <c r="AS12" i="31"/>
  <c r="AR12" i="31"/>
  <c r="AQ12" i="31"/>
  <c r="AP12" i="31"/>
  <c r="AO12" i="31"/>
  <c r="AN12" i="31"/>
  <c r="AM12" i="31"/>
  <c r="AJ12" i="31"/>
  <c r="AI12" i="31"/>
  <c r="AH12" i="31"/>
  <c r="AG12" i="31"/>
  <c r="AF12" i="31"/>
  <c r="AC12" i="31"/>
  <c r="AB12" i="31"/>
  <c r="AA12" i="31"/>
  <c r="Z12" i="31"/>
  <c r="Y12" i="31"/>
  <c r="X12" i="31"/>
  <c r="W12" i="31"/>
  <c r="EO11" i="31"/>
  <c r="EN11" i="31"/>
  <c r="EM11" i="31"/>
  <c r="EL11" i="31"/>
  <c r="EK11" i="31"/>
  <c r="EJ11" i="31"/>
  <c r="EI11" i="31"/>
  <c r="EH11" i="31"/>
  <c r="EG11" i="31"/>
  <c r="EF11" i="31"/>
  <c r="EE11" i="31"/>
  <c r="ED11" i="31"/>
  <c r="EC11" i="31"/>
  <c r="DZ11" i="31"/>
  <c r="DY11" i="31"/>
  <c r="DX11" i="31"/>
  <c r="DW11" i="31"/>
  <c r="DV11" i="31"/>
  <c r="DU11" i="31"/>
  <c r="DT11" i="31"/>
  <c r="DS11" i="31"/>
  <c r="DR11" i="31"/>
  <c r="DQ11" i="31"/>
  <c r="DP11" i="31"/>
  <c r="DO11" i="31"/>
  <c r="DN11" i="31"/>
  <c r="CT11" i="31"/>
  <c r="CS11" i="31"/>
  <c r="CR11" i="31"/>
  <c r="CQ11" i="31"/>
  <c r="CP11" i="31"/>
  <c r="CO11" i="31"/>
  <c r="CN11" i="31"/>
  <c r="CM11" i="31"/>
  <c r="CL11" i="31"/>
  <c r="CK11" i="31"/>
  <c r="CJ11" i="31"/>
  <c r="CI11" i="31"/>
  <c r="CH11" i="31"/>
  <c r="CE11" i="31"/>
  <c r="CD11" i="31"/>
  <c r="CC11" i="31"/>
  <c r="CB11" i="31"/>
  <c r="CA11" i="31"/>
  <c r="BY11" i="31"/>
  <c r="BX11" i="31"/>
  <c r="BW11" i="31"/>
  <c r="BV11" i="31"/>
  <c r="BU11" i="31"/>
  <c r="BT11" i="31"/>
  <c r="BS11" i="31"/>
  <c r="AY11" i="31"/>
  <c r="AX11" i="31"/>
  <c r="AW11" i="31"/>
  <c r="AV11" i="31"/>
  <c r="AT11" i="31"/>
  <c r="AS11" i="31"/>
  <c r="AR11" i="31"/>
  <c r="AQ11" i="31"/>
  <c r="AP11" i="31"/>
  <c r="AO11" i="31"/>
  <c r="AN11" i="31"/>
  <c r="AM11" i="31"/>
  <c r="AJ11" i="31"/>
  <c r="AI11" i="31"/>
  <c r="AH11" i="31"/>
  <c r="AG11" i="31"/>
  <c r="AF11" i="31"/>
  <c r="AU11" i="31" s="1"/>
  <c r="AC11" i="31"/>
  <c r="AB11" i="31"/>
  <c r="AA11" i="31"/>
  <c r="Z11" i="31"/>
  <c r="Y11" i="31"/>
  <c r="X11" i="31"/>
  <c r="W11" i="31"/>
  <c r="EO10" i="31"/>
  <c r="EN10" i="31"/>
  <c r="EM10" i="31"/>
  <c r="EL10" i="31"/>
  <c r="EK10" i="31"/>
  <c r="EJ10" i="31"/>
  <c r="EI10" i="31"/>
  <c r="EH10" i="31"/>
  <c r="EG10" i="31"/>
  <c r="EF10" i="31"/>
  <c r="EE10" i="31"/>
  <c r="ED10" i="31"/>
  <c r="EC10" i="31"/>
  <c r="DZ10" i="31"/>
  <c r="DY10" i="31"/>
  <c r="DX10" i="31"/>
  <c r="DW10" i="31"/>
  <c r="DV10" i="31"/>
  <c r="DU10" i="31"/>
  <c r="DT10" i="31"/>
  <c r="DS10" i="31"/>
  <c r="DR10" i="31"/>
  <c r="DQ10" i="31"/>
  <c r="DP10" i="31"/>
  <c r="DO10" i="31"/>
  <c r="DN10" i="31"/>
  <c r="CT10" i="31"/>
  <c r="CS10" i="31"/>
  <c r="CR10" i="31"/>
  <c r="CQ10" i="31"/>
  <c r="CP10" i="31"/>
  <c r="CO10" i="31"/>
  <c r="CN10" i="31"/>
  <c r="CM10" i="31"/>
  <c r="CL10" i="31"/>
  <c r="CK10" i="31"/>
  <c r="CJ10" i="31"/>
  <c r="CI10" i="31"/>
  <c r="CH10" i="31"/>
  <c r="CE10" i="31"/>
  <c r="CD10" i="31"/>
  <c r="CC10" i="31"/>
  <c r="CB10" i="31"/>
  <c r="CA10" i="31"/>
  <c r="BY10" i="31"/>
  <c r="BX10" i="31"/>
  <c r="BW10" i="31"/>
  <c r="BV10" i="31"/>
  <c r="BU10" i="31"/>
  <c r="BT10" i="31"/>
  <c r="BS10" i="31"/>
  <c r="AY10" i="31"/>
  <c r="AX10" i="31"/>
  <c r="AW10" i="31"/>
  <c r="AV10" i="31"/>
  <c r="AR10" i="31"/>
  <c r="AQ10" i="31"/>
  <c r="AP10" i="31"/>
  <c r="AO10" i="31"/>
  <c r="AN10" i="31"/>
  <c r="AM10" i="31"/>
  <c r="AJ10" i="31"/>
  <c r="AI10" i="31"/>
  <c r="AH10" i="31"/>
  <c r="AG10" i="31"/>
  <c r="AC10" i="31"/>
  <c r="AB10" i="31"/>
  <c r="AA10" i="31"/>
  <c r="Z10" i="31"/>
  <c r="Y10" i="31"/>
  <c r="X10" i="31"/>
  <c r="W10" i="31"/>
  <c r="EO9" i="31"/>
  <c r="EN9" i="31"/>
  <c r="EM9" i="31"/>
  <c r="EL9" i="31"/>
  <c r="EK9" i="31"/>
  <c r="EJ9" i="31"/>
  <c r="EI9" i="31"/>
  <c r="EH9" i="31"/>
  <c r="EG9" i="31"/>
  <c r="EF9" i="31"/>
  <c r="EE9" i="31"/>
  <c r="ED9" i="31"/>
  <c r="EC9" i="31"/>
  <c r="DZ9" i="31"/>
  <c r="DY9" i="31"/>
  <c r="DX9" i="31"/>
  <c r="DW9" i="31"/>
  <c r="DV9" i="31"/>
  <c r="DU9" i="31"/>
  <c r="DT9" i="31"/>
  <c r="DS9" i="31"/>
  <c r="DR9" i="31"/>
  <c r="DQ9" i="31"/>
  <c r="DP9" i="31"/>
  <c r="DO9" i="31"/>
  <c r="DN9" i="31"/>
  <c r="CT9" i="31"/>
  <c r="CS9" i="31"/>
  <c r="CR9" i="31"/>
  <c r="CQ9" i="31"/>
  <c r="CP9" i="31"/>
  <c r="CO9" i="31"/>
  <c r="CN9" i="31"/>
  <c r="CM9" i="31"/>
  <c r="CL9" i="31"/>
  <c r="CK9" i="31"/>
  <c r="CJ9" i="31"/>
  <c r="CI9" i="31"/>
  <c r="CH9" i="31"/>
  <c r="CE9" i="31"/>
  <c r="CD9" i="31"/>
  <c r="CC9" i="31"/>
  <c r="CB9" i="31"/>
  <c r="CA9" i="31"/>
  <c r="BY9" i="31"/>
  <c r="BX9" i="31"/>
  <c r="BW9" i="31"/>
  <c r="BV9" i="31"/>
  <c r="BU9" i="31"/>
  <c r="BT9" i="31"/>
  <c r="BS9" i="31"/>
  <c r="AY9" i="31"/>
  <c r="AX9" i="31"/>
  <c r="AW9" i="31"/>
  <c r="AV9" i="31"/>
  <c r="AT9" i="31"/>
  <c r="AS9" i="31"/>
  <c r="AR9" i="31"/>
  <c r="AQ9" i="31"/>
  <c r="AP9" i="31"/>
  <c r="AO9" i="31"/>
  <c r="AN9" i="31"/>
  <c r="AM9" i="31"/>
  <c r="AJ9" i="31"/>
  <c r="AI9" i="31"/>
  <c r="AH9" i="31"/>
  <c r="AG9" i="31"/>
  <c r="AF9" i="31"/>
  <c r="AU9" i="31" s="1"/>
  <c r="AC9" i="31"/>
  <c r="AB9" i="31"/>
  <c r="AA9" i="31"/>
  <c r="Z9" i="31"/>
  <c r="Y9" i="31"/>
  <c r="X9" i="31"/>
  <c r="W9" i="31"/>
  <c r="EO8" i="31"/>
  <c r="EN8" i="31"/>
  <c r="EM8" i="31"/>
  <c r="EL8" i="31"/>
  <c r="EK8" i="31"/>
  <c r="EJ8" i="31"/>
  <c r="EI8" i="31"/>
  <c r="EH8" i="31"/>
  <c r="EG8" i="31"/>
  <c r="EF8" i="31"/>
  <c r="EE8" i="31"/>
  <c r="ED8" i="31"/>
  <c r="EC8" i="31"/>
  <c r="DZ8" i="31"/>
  <c r="DY8" i="31"/>
  <c r="DX8" i="31"/>
  <c r="DW8" i="31"/>
  <c r="DV8" i="31"/>
  <c r="DU8" i="31"/>
  <c r="DT8" i="31"/>
  <c r="DS8" i="31"/>
  <c r="DR8" i="31"/>
  <c r="DQ8" i="31"/>
  <c r="DP8" i="31"/>
  <c r="DO8" i="31"/>
  <c r="DN8" i="31"/>
  <c r="CT8" i="31"/>
  <c r="CS8" i="31"/>
  <c r="CR8" i="31"/>
  <c r="CQ8" i="31"/>
  <c r="CP8" i="31"/>
  <c r="CO8" i="31"/>
  <c r="CN8" i="31"/>
  <c r="CM8" i="31"/>
  <c r="CL8" i="31"/>
  <c r="CK8" i="31"/>
  <c r="CJ8" i="31"/>
  <c r="CI8" i="31"/>
  <c r="CH8" i="31"/>
  <c r="CE8" i="31"/>
  <c r="CD8" i="31"/>
  <c r="CC8" i="31"/>
  <c r="CB8" i="31"/>
  <c r="CA8" i="31"/>
  <c r="BY8" i="31"/>
  <c r="BX8" i="31"/>
  <c r="BW8" i="31"/>
  <c r="BV8" i="31"/>
  <c r="BU8" i="31"/>
  <c r="BT8" i="31"/>
  <c r="BS8" i="31"/>
  <c r="AY8" i="31"/>
  <c r="AX8" i="31"/>
  <c r="AW8" i="31"/>
  <c r="AV8" i="31"/>
  <c r="AR8" i="31"/>
  <c r="AQ8" i="31"/>
  <c r="AP8" i="31"/>
  <c r="AO8" i="31"/>
  <c r="AN8" i="31"/>
  <c r="AM8" i="31"/>
  <c r="AJ8" i="31"/>
  <c r="AI8" i="31"/>
  <c r="AH8" i="31"/>
  <c r="AG8" i="31"/>
  <c r="AT8" i="31"/>
  <c r="AC8" i="31"/>
  <c r="AB8" i="31"/>
  <c r="AA8" i="31"/>
  <c r="Z8" i="31"/>
  <c r="Y8" i="31"/>
  <c r="X8" i="31"/>
  <c r="W8" i="31"/>
  <c r="EO7" i="31"/>
  <c r="EN7" i="31"/>
  <c r="EM7" i="31"/>
  <c r="EL7" i="31"/>
  <c r="EK7" i="31"/>
  <c r="EJ7" i="31"/>
  <c r="EI7" i="31"/>
  <c r="EH7" i="31"/>
  <c r="EG7" i="31"/>
  <c r="EF7" i="31"/>
  <c r="EE7" i="31"/>
  <c r="ED7" i="31"/>
  <c r="EC7" i="31"/>
  <c r="DZ7" i="31"/>
  <c r="DY7" i="31"/>
  <c r="DX7" i="31"/>
  <c r="DW7" i="31"/>
  <c r="DV7" i="31"/>
  <c r="DU7" i="31"/>
  <c r="DT7" i="31"/>
  <c r="DS7" i="31"/>
  <c r="DR7" i="31"/>
  <c r="DQ7" i="31"/>
  <c r="DP7" i="31"/>
  <c r="DO7" i="31"/>
  <c r="DN7" i="31"/>
  <c r="CT7" i="31"/>
  <c r="CS7" i="31"/>
  <c r="CR7" i="31"/>
  <c r="CQ7" i="31"/>
  <c r="CP7" i="31"/>
  <c r="CO7" i="31"/>
  <c r="CN7" i="31"/>
  <c r="CM7" i="31"/>
  <c r="CL7" i="31"/>
  <c r="CK7" i="31"/>
  <c r="CJ7" i="31"/>
  <c r="CI7" i="31"/>
  <c r="CH7" i="31"/>
  <c r="CE7" i="31"/>
  <c r="CD7" i="31"/>
  <c r="CC7" i="31"/>
  <c r="CB7" i="31"/>
  <c r="CA7" i="31"/>
  <c r="BY7" i="31"/>
  <c r="BX7" i="31"/>
  <c r="BW7" i="31"/>
  <c r="BV7" i="31"/>
  <c r="BU7" i="31"/>
  <c r="BT7" i="31"/>
  <c r="BS7" i="31"/>
  <c r="AY7" i="31"/>
  <c r="AX7" i="31"/>
  <c r="AW7" i="31"/>
  <c r="AV7" i="31"/>
  <c r="AU7" i="31"/>
  <c r="AT7" i="31"/>
  <c r="AS7" i="31"/>
  <c r="AR7" i="31"/>
  <c r="AQ7" i="31"/>
  <c r="AP7" i="31"/>
  <c r="AO7" i="31"/>
  <c r="AN7" i="31"/>
  <c r="AM7" i="31"/>
  <c r="AJ7" i="31"/>
  <c r="AI7" i="31"/>
  <c r="AH7" i="31"/>
  <c r="AG7" i="31"/>
  <c r="AF7" i="31"/>
  <c r="AC7" i="31"/>
  <c r="AB7" i="31"/>
  <c r="AA7" i="31"/>
  <c r="Z7" i="31"/>
  <c r="Y7" i="31"/>
  <c r="X7" i="31"/>
  <c r="W7" i="31"/>
  <c r="EO6" i="31"/>
  <c r="EN6" i="31"/>
  <c r="EM6" i="31"/>
  <c r="EL6" i="31"/>
  <c r="EK6" i="31"/>
  <c r="EJ6" i="31"/>
  <c r="EI6" i="31"/>
  <c r="EH6" i="31"/>
  <c r="EG6" i="31"/>
  <c r="EF6" i="31"/>
  <c r="EE6" i="31"/>
  <c r="ED6" i="31"/>
  <c r="EC6" i="31"/>
  <c r="DZ6" i="31"/>
  <c r="DY6" i="31"/>
  <c r="DX6" i="31"/>
  <c r="DW6" i="31"/>
  <c r="DV6" i="31"/>
  <c r="DU6" i="31"/>
  <c r="DT6" i="31"/>
  <c r="DS6" i="31"/>
  <c r="DR6" i="31"/>
  <c r="DQ6" i="31"/>
  <c r="DP6" i="31"/>
  <c r="DO6" i="31"/>
  <c r="DN6" i="31"/>
  <c r="CT6" i="31"/>
  <c r="CS6" i="31"/>
  <c r="CR6" i="31"/>
  <c r="CQ6" i="31"/>
  <c r="CP6" i="31"/>
  <c r="CO6" i="31"/>
  <c r="CN6" i="31"/>
  <c r="CM6" i="31"/>
  <c r="CL6" i="31"/>
  <c r="CK6" i="31"/>
  <c r="CJ6" i="31"/>
  <c r="CI6" i="31"/>
  <c r="CH6" i="31"/>
  <c r="CE6" i="31"/>
  <c r="CD6" i="31"/>
  <c r="CC6" i="31"/>
  <c r="CB6" i="31"/>
  <c r="CA6" i="31"/>
  <c r="BY6" i="31"/>
  <c r="BX6" i="31"/>
  <c r="BW6" i="31"/>
  <c r="BV6" i="31"/>
  <c r="BU6" i="31"/>
  <c r="BT6" i="31"/>
  <c r="BS6" i="31"/>
  <c r="AY6" i="31"/>
  <c r="AX6" i="31"/>
  <c r="AW6" i="31"/>
  <c r="AV6" i="31"/>
  <c r="AU6" i="31"/>
  <c r="AS6" i="31"/>
  <c r="AR6" i="31"/>
  <c r="AQ6" i="31"/>
  <c r="AP6" i="31"/>
  <c r="AO6" i="31"/>
  <c r="AN6" i="31"/>
  <c r="AM6" i="31"/>
  <c r="AJ6" i="31"/>
  <c r="AI6" i="31"/>
  <c r="AH6" i="31"/>
  <c r="AG6" i="31"/>
  <c r="AF6" i="31"/>
  <c r="AT6" i="31"/>
  <c r="AC6" i="31"/>
  <c r="AB6" i="31"/>
  <c r="AA6" i="31"/>
  <c r="Z6" i="31"/>
  <c r="Y6" i="31"/>
  <c r="X6" i="31"/>
  <c r="W6" i="31"/>
  <c r="EO5" i="31"/>
  <c r="EN5" i="31"/>
  <c r="EM5" i="31"/>
  <c r="EL5" i="31"/>
  <c r="EK5" i="31"/>
  <c r="EJ5" i="31"/>
  <c r="EI5" i="31"/>
  <c r="EH5" i="31"/>
  <c r="EG5" i="31"/>
  <c r="EF5" i="31"/>
  <c r="EE5" i="31"/>
  <c r="ED5" i="31"/>
  <c r="EC5" i="31"/>
  <c r="DZ5" i="31"/>
  <c r="DY5" i="31"/>
  <c r="DX5" i="31"/>
  <c r="DW5" i="31"/>
  <c r="DV5" i="31"/>
  <c r="DU5" i="31"/>
  <c r="DT5" i="31"/>
  <c r="DS5" i="31"/>
  <c r="DR5" i="31"/>
  <c r="DQ5" i="31"/>
  <c r="DP5" i="31"/>
  <c r="DO5" i="31"/>
  <c r="DN5" i="31"/>
  <c r="CT5" i="31"/>
  <c r="CS5" i="31"/>
  <c r="CR5" i="31"/>
  <c r="CQ5" i="31"/>
  <c r="CP5" i="31"/>
  <c r="CN5" i="31"/>
  <c r="CM5" i="31"/>
  <c r="CL5" i="31"/>
  <c r="CK5" i="31"/>
  <c r="CJ5" i="31"/>
  <c r="CI5" i="31"/>
  <c r="CH5" i="31"/>
  <c r="CE5" i="31"/>
  <c r="CD5" i="31"/>
  <c r="CC5" i="31"/>
  <c r="CB5" i="31"/>
  <c r="CA5" i="31"/>
  <c r="BY5" i="31"/>
  <c r="BX5" i="31"/>
  <c r="BW5" i="31"/>
  <c r="BV5" i="31"/>
  <c r="BU5" i="31"/>
  <c r="BT5" i="31"/>
  <c r="BS5" i="31"/>
  <c r="AY5" i="31"/>
  <c r="AX5" i="31"/>
  <c r="AW5" i="31"/>
  <c r="AV5" i="31"/>
  <c r="AR5" i="31"/>
  <c r="AQ5" i="31"/>
  <c r="AP5" i="31"/>
  <c r="AO5" i="31"/>
  <c r="AN5" i="31"/>
  <c r="AM5" i="31"/>
  <c r="AJ5" i="31"/>
  <c r="AI5" i="31"/>
  <c r="AH5" i="31"/>
  <c r="AG5" i="31"/>
  <c r="AC5" i="31"/>
  <c r="AB5" i="31"/>
  <c r="AA5" i="31"/>
  <c r="Z5" i="31"/>
  <c r="Y5" i="31"/>
  <c r="X5" i="31"/>
  <c r="W5" i="31"/>
  <c r="CX1" i="31" a="1"/>
  <c r="CX1" i="31" s="1"/>
  <c r="BC1" i="31" a="1"/>
  <c r="BC1" i="31" s="1"/>
  <c r="C1" i="31" a="1"/>
  <c r="C1" i="31" s="1"/>
  <c r="EC24" i="30"/>
  <c r="EB24" i="30"/>
  <c r="EA24" i="30"/>
  <c r="DZ24" i="30"/>
  <c r="DY24" i="30"/>
  <c r="DX24" i="30"/>
  <c r="DW24" i="30"/>
  <c r="DV24" i="30"/>
  <c r="DU24" i="30"/>
  <c r="DT24" i="30"/>
  <c r="DS24" i="30"/>
  <c r="DR24" i="30"/>
  <c r="DQ24" i="30"/>
  <c r="DP24" i="30"/>
  <c r="DO24" i="30"/>
  <c r="DN24" i="30"/>
  <c r="CH24" i="30"/>
  <c r="CG24" i="30"/>
  <c r="CF24" i="30"/>
  <c r="CE24" i="30"/>
  <c r="CD24" i="30"/>
  <c r="CC24" i="30"/>
  <c r="CB24" i="30"/>
  <c r="CA24" i="30"/>
  <c r="BZ24" i="30"/>
  <c r="BY24" i="30"/>
  <c r="BX24" i="30"/>
  <c r="BW24" i="30"/>
  <c r="BV24" i="30"/>
  <c r="BU24" i="30"/>
  <c r="BT24" i="30"/>
  <c r="BS24" i="30"/>
  <c r="AM24" i="30"/>
  <c r="AL24" i="30"/>
  <c r="AK24" i="30"/>
  <c r="AJ24" i="30"/>
  <c r="AI24" i="30"/>
  <c r="AH24" i="30"/>
  <c r="AG24" i="30"/>
  <c r="AF24" i="30"/>
  <c r="AE24" i="30"/>
  <c r="AD24" i="30"/>
  <c r="AC24" i="30"/>
  <c r="Z24" i="30"/>
  <c r="X24" i="30"/>
  <c r="W24" i="30"/>
  <c r="AA24" i="30" s="1"/>
  <c r="FG18" i="30"/>
  <c r="FF18" i="30"/>
  <c r="FE18" i="30"/>
  <c r="FD18" i="30"/>
  <c r="FC18" i="30"/>
  <c r="FB18" i="30"/>
  <c r="FA18" i="30"/>
  <c r="EZ18" i="30"/>
  <c r="EY18" i="30"/>
  <c r="EX18" i="30"/>
  <c r="EW18" i="30"/>
  <c r="EV18" i="30"/>
  <c r="EU18" i="30"/>
  <c r="ET18" i="30"/>
  <c r="ES18" i="30"/>
  <c r="ER18" i="30"/>
  <c r="DL18" i="30"/>
  <c r="DK18" i="30"/>
  <c r="DJ18" i="30"/>
  <c r="DI18" i="30"/>
  <c r="DH18" i="30"/>
  <c r="DG18" i="30"/>
  <c r="DF18" i="30"/>
  <c r="DE18" i="30"/>
  <c r="DD18" i="30"/>
  <c r="DC18" i="30"/>
  <c r="DB18" i="30"/>
  <c r="DA18" i="30"/>
  <c r="CZ18" i="30"/>
  <c r="CY18" i="30"/>
  <c r="CX18" i="30"/>
  <c r="CW18" i="30"/>
  <c r="BQ18" i="30"/>
  <c r="BP18" i="30"/>
  <c r="BO18" i="30"/>
  <c r="BN18" i="30"/>
  <c r="BM18" i="30"/>
  <c r="BL18" i="30"/>
  <c r="BK18" i="30"/>
  <c r="BJ18" i="30"/>
  <c r="BI18" i="30"/>
  <c r="BH18" i="30"/>
  <c r="BG18" i="30"/>
  <c r="BF18" i="30"/>
  <c r="BE18" i="30"/>
  <c r="BD18" i="30"/>
  <c r="BC18" i="30"/>
  <c r="BB18" i="30"/>
  <c r="U18" i="30"/>
  <c r="T18" i="30"/>
  <c r="S18" i="30"/>
  <c r="R18" i="30"/>
  <c r="Q18" i="30"/>
  <c r="P18" i="30"/>
  <c r="O18" i="30"/>
  <c r="N18" i="30"/>
  <c r="M18" i="30"/>
  <c r="L18" i="30"/>
  <c r="K18" i="30"/>
  <c r="J18" i="30"/>
  <c r="I18" i="30"/>
  <c r="H18" i="30"/>
  <c r="G18" i="30"/>
  <c r="F18" i="30"/>
  <c r="E18" i="30"/>
  <c r="D18" i="30"/>
  <c r="C18" i="30"/>
  <c r="B18" i="30"/>
  <c r="FG17" i="30"/>
  <c r="FF17" i="30"/>
  <c r="FE17" i="30"/>
  <c r="FD17" i="30"/>
  <c r="FC17" i="30"/>
  <c r="FB17" i="30"/>
  <c r="FA17" i="30"/>
  <c r="EZ17" i="30"/>
  <c r="EY17" i="30"/>
  <c r="EX17" i="30"/>
  <c r="EW17" i="30"/>
  <c r="EV17" i="30"/>
  <c r="EU17" i="30"/>
  <c r="ET17" i="30"/>
  <c r="ES17" i="30"/>
  <c r="ER17" i="30"/>
  <c r="DL17" i="30"/>
  <c r="DK17" i="30"/>
  <c r="DJ17" i="30"/>
  <c r="DI17" i="30"/>
  <c r="DH17" i="30"/>
  <c r="DG17" i="30"/>
  <c r="DF17" i="30"/>
  <c r="DE17" i="30"/>
  <c r="DD17" i="30"/>
  <c r="DC17" i="30"/>
  <c r="DB17" i="30"/>
  <c r="DA17" i="30"/>
  <c r="CZ17" i="30"/>
  <c r="CY17" i="30"/>
  <c r="CX17" i="30"/>
  <c r="CW17" i="30"/>
  <c r="BQ17" i="30"/>
  <c r="BP17" i="30"/>
  <c r="BO17" i="30"/>
  <c r="BN17" i="30"/>
  <c r="BM17" i="30"/>
  <c r="BL17" i="30"/>
  <c r="BK17" i="30"/>
  <c r="BJ17" i="30"/>
  <c r="BI17" i="30"/>
  <c r="BH17" i="30"/>
  <c r="BG17" i="30"/>
  <c r="BF17" i="30"/>
  <c r="BE17" i="30"/>
  <c r="BD17" i="30"/>
  <c r="BC17" i="30"/>
  <c r="BB17" i="30"/>
  <c r="U17" i="30"/>
  <c r="T17" i="30"/>
  <c r="S17" i="30"/>
  <c r="R17" i="30"/>
  <c r="Q17" i="30"/>
  <c r="P17" i="30"/>
  <c r="O17" i="30"/>
  <c r="N17" i="30"/>
  <c r="M17" i="30"/>
  <c r="L17" i="30"/>
  <c r="K17" i="30"/>
  <c r="J17" i="30"/>
  <c r="I17" i="30"/>
  <c r="H17" i="30"/>
  <c r="G17" i="30"/>
  <c r="F17" i="30"/>
  <c r="E17" i="30"/>
  <c r="D17" i="30"/>
  <c r="C17" i="30"/>
  <c r="B17" i="30"/>
  <c r="GJ15" i="30"/>
  <c r="GI15" i="30"/>
  <c r="GH15" i="30"/>
  <c r="GG15" i="30"/>
  <c r="GF15" i="30"/>
  <c r="GE15" i="30"/>
  <c r="GD15" i="30"/>
  <c r="GC15" i="30"/>
  <c r="GB15" i="30"/>
  <c r="GA15" i="30"/>
  <c r="FZ15" i="30"/>
  <c r="FY15" i="30"/>
  <c r="FX15" i="30"/>
  <c r="FU15" i="30"/>
  <c r="FT15" i="30"/>
  <c r="FS15" i="30"/>
  <c r="FR15" i="30"/>
  <c r="FQ15" i="30"/>
  <c r="FP15" i="30"/>
  <c r="FO15" i="30"/>
  <c r="FN15" i="30"/>
  <c r="FM15" i="30"/>
  <c r="FL15" i="30"/>
  <c r="FK15" i="30"/>
  <c r="FJ15" i="30"/>
  <c r="FI15" i="30"/>
  <c r="FG15" i="30"/>
  <c r="FF15" i="30"/>
  <c r="FE15" i="30"/>
  <c r="FD15" i="30"/>
  <c r="FC15" i="30"/>
  <c r="FB15" i="30"/>
  <c r="FA15" i="30"/>
  <c r="EZ15" i="30"/>
  <c r="EY15" i="30"/>
  <c r="EX15" i="30"/>
  <c r="EW15" i="30"/>
  <c r="EV15" i="30"/>
  <c r="EU15" i="30"/>
  <c r="ET15" i="30"/>
  <c r="ES15" i="30"/>
  <c r="ER15" i="30"/>
  <c r="EO15" i="30"/>
  <c r="EN15" i="30"/>
  <c r="EM15" i="30"/>
  <c r="EL15" i="30"/>
  <c r="EK15" i="30"/>
  <c r="EJ15" i="30"/>
  <c r="EI15" i="30"/>
  <c r="EH15" i="30"/>
  <c r="EG15" i="30"/>
  <c r="EF15" i="30"/>
  <c r="EE15" i="30"/>
  <c r="ED15" i="30"/>
  <c r="EC15" i="30"/>
  <c r="DZ15" i="30"/>
  <c r="DY15" i="30"/>
  <c r="DX15" i="30"/>
  <c r="DW15" i="30"/>
  <c r="DV15" i="30"/>
  <c r="DU15" i="30"/>
  <c r="DT15" i="30"/>
  <c r="DS15" i="30"/>
  <c r="DR15" i="30"/>
  <c r="DQ15" i="30"/>
  <c r="DP15" i="30"/>
  <c r="DO15" i="30"/>
  <c r="DN15" i="30"/>
  <c r="DL15" i="30"/>
  <c r="DK15" i="30"/>
  <c r="DJ15" i="30"/>
  <c r="DI15" i="30"/>
  <c r="DH15" i="30"/>
  <c r="DG15" i="30"/>
  <c r="DF15" i="30"/>
  <c r="DE15" i="30"/>
  <c r="DD15" i="30"/>
  <c r="DC15" i="30"/>
  <c r="DB15" i="30"/>
  <c r="DA15" i="30"/>
  <c r="CZ15" i="30"/>
  <c r="CY15" i="30"/>
  <c r="CX15" i="30"/>
  <c r="CW15" i="30"/>
  <c r="CT15" i="30"/>
  <c r="CS15" i="30"/>
  <c r="CR15" i="30"/>
  <c r="CQ15" i="30"/>
  <c r="CP15" i="30"/>
  <c r="CO15" i="30"/>
  <c r="CN15" i="30"/>
  <c r="CM15" i="30"/>
  <c r="CL15" i="30"/>
  <c r="CK15" i="30"/>
  <c r="CJ15" i="30"/>
  <c r="CI15" i="30"/>
  <c r="CH15" i="30"/>
  <c r="CE15" i="30"/>
  <c r="CD15" i="30"/>
  <c r="CC15" i="30"/>
  <c r="CB15" i="30"/>
  <c r="CA15" i="30"/>
  <c r="BY15" i="30"/>
  <c r="BX15" i="30"/>
  <c r="BW15" i="30"/>
  <c r="BV15" i="30"/>
  <c r="BU15" i="30"/>
  <c r="BT15" i="30"/>
  <c r="BS15" i="30"/>
  <c r="BQ15" i="30"/>
  <c r="BP15" i="30"/>
  <c r="BO15" i="30"/>
  <c r="BN15" i="30"/>
  <c r="BM15" i="30"/>
  <c r="BL15" i="30"/>
  <c r="BK15" i="30"/>
  <c r="BJ15" i="30"/>
  <c r="BI15" i="30"/>
  <c r="BH15" i="30"/>
  <c r="BG15" i="30"/>
  <c r="BF15" i="30"/>
  <c r="BE15" i="30"/>
  <c r="BD15" i="30"/>
  <c r="BC15" i="30"/>
  <c r="BB15" i="30"/>
  <c r="AY15" i="30"/>
  <c r="AX15" i="30"/>
  <c r="AW15" i="30"/>
  <c r="AV15" i="30"/>
  <c r="AT15" i="30"/>
  <c r="AS15" i="30"/>
  <c r="AR15" i="30"/>
  <c r="AQ15" i="30"/>
  <c r="AP15" i="30"/>
  <c r="AO15" i="30"/>
  <c r="AN15" i="30"/>
  <c r="AM15" i="30"/>
  <c r="AJ15" i="30"/>
  <c r="AI15" i="30"/>
  <c r="AH15" i="30"/>
  <c r="AG15" i="30"/>
  <c r="AF15" i="30"/>
  <c r="AU15" i="30" s="1"/>
  <c r="AC15" i="30"/>
  <c r="AB15" i="30"/>
  <c r="AA15" i="30"/>
  <c r="Z15" i="30"/>
  <c r="Y15" i="30"/>
  <c r="X15" i="30"/>
  <c r="W15" i="30"/>
  <c r="U15" i="30"/>
  <c r="T15" i="30"/>
  <c r="S15" i="30"/>
  <c r="R15" i="30"/>
  <c r="Q15" i="30"/>
  <c r="P15" i="30"/>
  <c r="O15" i="30"/>
  <c r="N15" i="30"/>
  <c r="M15" i="30"/>
  <c r="L15" i="30"/>
  <c r="K15" i="30"/>
  <c r="J15" i="30"/>
  <c r="I15" i="30"/>
  <c r="H15" i="30"/>
  <c r="G15" i="30"/>
  <c r="F15" i="30"/>
  <c r="E15" i="30"/>
  <c r="D15" i="30"/>
  <c r="C15" i="30"/>
  <c r="B15" i="30"/>
  <c r="GJ14" i="30"/>
  <c r="GI14" i="30"/>
  <c r="GH14" i="30"/>
  <c r="GG14" i="30"/>
  <c r="GF14" i="30"/>
  <c r="GE14" i="30"/>
  <c r="GD14" i="30"/>
  <c r="GC14" i="30"/>
  <c r="GB14" i="30"/>
  <c r="GA14" i="30"/>
  <c r="FZ14" i="30"/>
  <c r="FY14" i="30"/>
  <c r="FX14" i="30"/>
  <c r="FU14" i="30"/>
  <c r="FT14" i="30"/>
  <c r="FS14" i="30"/>
  <c r="FR14" i="30"/>
  <c r="FQ14" i="30"/>
  <c r="FP14" i="30"/>
  <c r="FO14" i="30"/>
  <c r="FN14" i="30"/>
  <c r="FM14" i="30"/>
  <c r="FL14" i="30"/>
  <c r="FK14" i="30"/>
  <c r="FJ14" i="30"/>
  <c r="FI14" i="30"/>
  <c r="FG14" i="30"/>
  <c r="FF14" i="30"/>
  <c r="FE14" i="30"/>
  <c r="FD14" i="30"/>
  <c r="FC14" i="30"/>
  <c r="FB14" i="30"/>
  <c r="FA14" i="30"/>
  <c r="EZ14" i="30"/>
  <c r="EY14" i="30"/>
  <c r="EX14" i="30"/>
  <c r="EW14" i="30"/>
  <c r="EV14" i="30"/>
  <c r="EU14" i="30"/>
  <c r="ET14" i="30"/>
  <c r="ES14" i="30"/>
  <c r="ER14" i="30"/>
  <c r="EO14" i="30"/>
  <c r="EN14" i="30"/>
  <c r="EM14" i="30"/>
  <c r="EL14" i="30"/>
  <c r="EK14" i="30"/>
  <c r="EJ14" i="30"/>
  <c r="EI14" i="30"/>
  <c r="EH14" i="30"/>
  <c r="EG14" i="30"/>
  <c r="EF14" i="30"/>
  <c r="EE14" i="30"/>
  <c r="ED14" i="30"/>
  <c r="EC14" i="30"/>
  <c r="DZ14" i="30"/>
  <c r="DY14" i="30"/>
  <c r="DX14" i="30"/>
  <c r="DW14" i="30"/>
  <c r="DV14" i="30"/>
  <c r="DU14" i="30"/>
  <c r="DT14" i="30"/>
  <c r="DS14" i="30"/>
  <c r="DR14" i="30"/>
  <c r="DQ14" i="30"/>
  <c r="DP14" i="30"/>
  <c r="DO14" i="30"/>
  <c r="DN14" i="30"/>
  <c r="DL14" i="30"/>
  <c r="DK14" i="30"/>
  <c r="DJ14" i="30"/>
  <c r="DI14" i="30"/>
  <c r="DH14" i="30"/>
  <c r="DG14" i="30"/>
  <c r="DF14" i="30"/>
  <c r="DE14" i="30"/>
  <c r="DD14" i="30"/>
  <c r="DC14" i="30"/>
  <c r="DB14" i="30"/>
  <c r="DA14" i="30"/>
  <c r="CZ14" i="30"/>
  <c r="CY14" i="30"/>
  <c r="CX14" i="30"/>
  <c r="CW14" i="30"/>
  <c r="CT14" i="30"/>
  <c r="CS14" i="30"/>
  <c r="CR14" i="30"/>
  <c r="CQ14" i="30"/>
  <c r="CP14" i="30"/>
  <c r="CO14" i="30"/>
  <c r="CN14" i="30"/>
  <c r="CM14" i="30"/>
  <c r="CL14" i="30"/>
  <c r="CK14" i="30"/>
  <c r="CJ14" i="30"/>
  <c r="CI14" i="30"/>
  <c r="CH14" i="30"/>
  <c r="CE14" i="30"/>
  <c r="CD14" i="30"/>
  <c r="CC14" i="30"/>
  <c r="CB14" i="30"/>
  <c r="CA14" i="30"/>
  <c r="BY14" i="30"/>
  <c r="BX14" i="30"/>
  <c r="BW14" i="30"/>
  <c r="BV14" i="30"/>
  <c r="BU14" i="30"/>
  <c r="BT14" i="30"/>
  <c r="BS14" i="30"/>
  <c r="BQ14" i="30"/>
  <c r="BP14" i="30"/>
  <c r="BO14" i="30"/>
  <c r="BN14" i="30"/>
  <c r="BM14" i="30"/>
  <c r="BL14" i="30"/>
  <c r="BK14" i="30"/>
  <c r="BJ14" i="30"/>
  <c r="BI14" i="30"/>
  <c r="BH14" i="30"/>
  <c r="BG14" i="30"/>
  <c r="BF14" i="30"/>
  <c r="BE14" i="30"/>
  <c r="BD14" i="30"/>
  <c r="BC14" i="30"/>
  <c r="BB14" i="30"/>
  <c r="AY14" i="30"/>
  <c r="AX14" i="30"/>
  <c r="AW14" i="30"/>
  <c r="AV14" i="30"/>
  <c r="AU14" i="30"/>
  <c r="AT14" i="30"/>
  <c r="AS14" i="30"/>
  <c r="AR14" i="30"/>
  <c r="AQ14" i="30"/>
  <c r="AP14" i="30"/>
  <c r="AO14" i="30"/>
  <c r="AN14" i="30"/>
  <c r="AM14" i="30"/>
  <c r="AJ14" i="30"/>
  <c r="AI14" i="30"/>
  <c r="AH14" i="30"/>
  <c r="AG14" i="30"/>
  <c r="AF14" i="30"/>
  <c r="AC14" i="30"/>
  <c r="AB14" i="30"/>
  <c r="AA14" i="30"/>
  <c r="Z14" i="30"/>
  <c r="X14" i="30"/>
  <c r="W14" i="30"/>
  <c r="U14" i="30"/>
  <c r="T14" i="30"/>
  <c r="S14" i="30"/>
  <c r="R14" i="30"/>
  <c r="Q14" i="30"/>
  <c r="P14" i="30"/>
  <c r="O14" i="30"/>
  <c r="N14" i="30"/>
  <c r="M14" i="30"/>
  <c r="L14" i="30"/>
  <c r="K14" i="30"/>
  <c r="J14" i="30"/>
  <c r="I14" i="30"/>
  <c r="H14" i="30"/>
  <c r="G14" i="30"/>
  <c r="F14" i="30"/>
  <c r="E14" i="30"/>
  <c r="D14" i="30"/>
  <c r="C14" i="30"/>
  <c r="B14" i="30"/>
  <c r="GJ12" i="30"/>
  <c r="GI12" i="30"/>
  <c r="GH12" i="30"/>
  <c r="GG12" i="30"/>
  <c r="GF12" i="30"/>
  <c r="GE12" i="30"/>
  <c r="GD12" i="30"/>
  <c r="GC12" i="30"/>
  <c r="GB12" i="30"/>
  <c r="GA12" i="30"/>
  <c r="FZ12" i="30"/>
  <c r="FY12" i="30"/>
  <c r="FX12" i="30"/>
  <c r="FU12" i="30"/>
  <c r="FT12" i="30"/>
  <c r="FS12" i="30"/>
  <c r="FR12" i="30"/>
  <c r="FQ12" i="30"/>
  <c r="FP12" i="30"/>
  <c r="FO12" i="30"/>
  <c r="FN12" i="30"/>
  <c r="FM12" i="30"/>
  <c r="FL12" i="30"/>
  <c r="FK12" i="30"/>
  <c r="FJ12" i="30"/>
  <c r="FI12" i="30"/>
  <c r="EO12" i="30"/>
  <c r="EN12" i="30"/>
  <c r="EM12" i="30"/>
  <c r="EL12" i="30"/>
  <c r="EK12" i="30"/>
  <c r="EJ12" i="30"/>
  <c r="EI12" i="30"/>
  <c r="EH12" i="30"/>
  <c r="EG12" i="30"/>
  <c r="EF12" i="30"/>
  <c r="EE12" i="30"/>
  <c r="ED12" i="30"/>
  <c r="EC12" i="30"/>
  <c r="DZ12" i="30"/>
  <c r="DY12" i="30"/>
  <c r="DX12" i="30"/>
  <c r="DW12" i="30"/>
  <c r="DV12" i="30"/>
  <c r="DU12" i="30"/>
  <c r="DT12" i="30"/>
  <c r="DS12" i="30"/>
  <c r="DR12" i="30"/>
  <c r="DQ12" i="30"/>
  <c r="DP12" i="30"/>
  <c r="DO12" i="30"/>
  <c r="DN12" i="30"/>
  <c r="CT12" i="30"/>
  <c r="CS12" i="30"/>
  <c r="CR12" i="30"/>
  <c r="CQ12" i="30"/>
  <c r="CP12" i="30"/>
  <c r="CN12" i="30"/>
  <c r="CM12" i="30"/>
  <c r="CL12" i="30"/>
  <c r="CK12" i="30"/>
  <c r="CJ12" i="30"/>
  <c r="CI12" i="30"/>
  <c r="CH12" i="30"/>
  <c r="CE12" i="30"/>
  <c r="CD12" i="30"/>
  <c r="CC12" i="30"/>
  <c r="CB12" i="30"/>
  <c r="CA12" i="30"/>
  <c r="BY12" i="30"/>
  <c r="BX12" i="30"/>
  <c r="BW12" i="30"/>
  <c r="BV12" i="30"/>
  <c r="BU12" i="30"/>
  <c r="BT12" i="30"/>
  <c r="BS12" i="30"/>
  <c r="AY12" i="30"/>
  <c r="AX12" i="30"/>
  <c r="AW12" i="30"/>
  <c r="AV12" i="30"/>
  <c r="AU12" i="30"/>
  <c r="AS12" i="30"/>
  <c r="AR12" i="30"/>
  <c r="AQ12" i="30"/>
  <c r="AP12" i="30"/>
  <c r="AO12" i="30"/>
  <c r="AN12" i="30"/>
  <c r="AM12" i="30"/>
  <c r="AJ12" i="30"/>
  <c r="AI12" i="30"/>
  <c r="AH12" i="30"/>
  <c r="AG12" i="30"/>
  <c r="AF12" i="30"/>
  <c r="AC12" i="30"/>
  <c r="AB12" i="30"/>
  <c r="AA12" i="30"/>
  <c r="Z12" i="30"/>
  <c r="Y12" i="30"/>
  <c r="X12" i="30"/>
  <c r="W12" i="30"/>
  <c r="GJ11" i="30"/>
  <c r="GI11" i="30"/>
  <c r="GH11" i="30"/>
  <c r="GG11" i="30"/>
  <c r="GF11" i="30"/>
  <c r="GE11" i="30"/>
  <c r="GD11" i="30"/>
  <c r="GC11" i="30"/>
  <c r="GB11" i="30"/>
  <c r="GA11" i="30"/>
  <c r="FZ11" i="30"/>
  <c r="FY11" i="30"/>
  <c r="FX11" i="30"/>
  <c r="FU11" i="30"/>
  <c r="FT11" i="30"/>
  <c r="FS11" i="30"/>
  <c r="FR11" i="30"/>
  <c r="FQ11" i="30"/>
  <c r="FP11" i="30"/>
  <c r="FO11" i="30"/>
  <c r="FN11" i="30"/>
  <c r="FM11" i="30"/>
  <c r="FL11" i="30"/>
  <c r="FK11" i="30"/>
  <c r="FJ11" i="30"/>
  <c r="FI11" i="30"/>
  <c r="EO11" i="30"/>
  <c r="EN11" i="30"/>
  <c r="EM11" i="30"/>
  <c r="EL11" i="30"/>
  <c r="EK11" i="30"/>
  <c r="EJ11" i="30"/>
  <c r="EI11" i="30"/>
  <c r="EH11" i="30"/>
  <c r="EG11" i="30"/>
  <c r="EF11" i="30"/>
  <c r="EE11" i="30"/>
  <c r="ED11" i="30"/>
  <c r="EC11" i="30"/>
  <c r="DZ11" i="30"/>
  <c r="DY11" i="30"/>
  <c r="DX11" i="30"/>
  <c r="DW11" i="30"/>
  <c r="DV11" i="30"/>
  <c r="DU11" i="30"/>
  <c r="DT11" i="30"/>
  <c r="DS11" i="30"/>
  <c r="DR11" i="30"/>
  <c r="DQ11" i="30"/>
  <c r="DP11" i="30"/>
  <c r="DO11" i="30"/>
  <c r="DN11" i="30"/>
  <c r="CT11" i="30"/>
  <c r="CS11" i="30"/>
  <c r="CR11" i="30"/>
  <c r="CQ11" i="30"/>
  <c r="CP11" i="30"/>
  <c r="CN11" i="30"/>
  <c r="CM11" i="30"/>
  <c r="CL11" i="30"/>
  <c r="CK11" i="30"/>
  <c r="CJ11" i="30"/>
  <c r="CI11" i="30"/>
  <c r="CH11" i="30"/>
  <c r="CE11" i="30"/>
  <c r="CD11" i="30"/>
  <c r="CC11" i="30"/>
  <c r="CB11" i="30"/>
  <c r="CA11" i="30"/>
  <c r="BY11" i="30"/>
  <c r="BX11" i="30"/>
  <c r="BW11" i="30"/>
  <c r="BV11" i="30"/>
  <c r="BU11" i="30"/>
  <c r="BT11" i="30"/>
  <c r="BS11" i="30"/>
  <c r="AY11" i="30"/>
  <c r="AX11" i="30"/>
  <c r="AW11" i="30"/>
  <c r="AV11" i="30"/>
  <c r="AR11" i="30"/>
  <c r="AQ11" i="30"/>
  <c r="AP11" i="30"/>
  <c r="AO11" i="30"/>
  <c r="AN11" i="30"/>
  <c r="AM11" i="30"/>
  <c r="AJ11" i="30"/>
  <c r="AI11" i="30"/>
  <c r="AH11" i="30"/>
  <c r="AG11" i="30"/>
  <c r="AF11" i="30"/>
  <c r="AU11" i="30" s="1"/>
  <c r="AC11" i="30"/>
  <c r="AB11" i="30"/>
  <c r="AA11" i="30"/>
  <c r="Z11" i="30"/>
  <c r="Y11" i="30"/>
  <c r="X11" i="30"/>
  <c r="W11" i="30"/>
  <c r="GJ10" i="30"/>
  <c r="GI10" i="30"/>
  <c r="GH10" i="30"/>
  <c r="GG10" i="30"/>
  <c r="GF10" i="30"/>
  <c r="GE10" i="30"/>
  <c r="GD10" i="30"/>
  <c r="GC10" i="30"/>
  <c r="GB10" i="30"/>
  <c r="GA10" i="30"/>
  <c r="FZ10" i="30"/>
  <c r="FY10" i="30"/>
  <c r="FX10" i="30"/>
  <c r="FU10" i="30"/>
  <c r="FT10" i="30"/>
  <c r="FS10" i="30"/>
  <c r="FR10" i="30"/>
  <c r="FQ10" i="30"/>
  <c r="FP10" i="30"/>
  <c r="FO10" i="30"/>
  <c r="FN10" i="30"/>
  <c r="FM10" i="30"/>
  <c r="FL10" i="30"/>
  <c r="FK10" i="30"/>
  <c r="FJ10" i="30"/>
  <c r="FI10" i="30"/>
  <c r="EO10" i="30"/>
  <c r="EN10" i="30"/>
  <c r="EM10" i="30"/>
  <c r="EL10" i="30"/>
  <c r="EK10" i="30"/>
  <c r="EJ10" i="30"/>
  <c r="EI10" i="30"/>
  <c r="EH10" i="30"/>
  <c r="EG10" i="30"/>
  <c r="EF10" i="30"/>
  <c r="EE10" i="30"/>
  <c r="ED10" i="30"/>
  <c r="EC10" i="30"/>
  <c r="DZ10" i="30"/>
  <c r="DY10" i="30"/>
  <c r="DX10" i="30"/>
  <c r="DW10" i="30"/>
  <c r="DV10" i="30"/>
  <c r="DU10" i="30"/>
  <c r="DT10" i="30"/>
  <c r="DS10" i="30"/>
  <c r="DR10" i="30"/>
  <c r="DQ10" i="30"/>
  <c r="DP10" i="30"/>
  <c r="DO10" i="30"/>
  <c r="DN10" i="30"/>
  <c r="CT10" i="30"/>
  <c r="CS10" i="30"/>
  <c r="CR10" i="30"/>
  <c r="CQ10" i="30"/>
  <c r="CP10" i="30"/>
  <c r="CN10" i="30"/>
  <c r="CM10" i="30"/>
  <c r="CL10" i="30"/>
  <c r="CK10" i="30"/>
  <c r="CJ10" i="30"/>
  <c r="CI10" i="30"/>
  <c r="CH10" i="30"/>
  <c r="CE10" i="30"/>
  <c r="CD10" i="30"/>
  <c r="CC10" i="30"/>
  <c r="CB10" i="30"/>
  <c r="CA10" i="30"/>
  <c r="BY10" i="30"/>
  <c r="BX10" i="30"/>
  <c r="BW10" i="30"/>
  <c r="BV10" i="30"/>
  <c r="BU10" i="30"/>
  <c r="BT10" i="30"/>
  <c r="BS10" i="30"/>
  <c r="AY10" i="30"/>
  <c r="AX10" i="30"/>
  <c r="AW10" i="30"/>
  <c r="AV10" i="30"/>
  <c r="AU10" i="30"/>
  <c r="AS10" i="30"/>
  <c r="AR10" i="30"/>
  <c r="AQ10" i="30"/>
  <c r="AP10" i="30"/>
  <c r="AO10" i="30"/>
  <c r="AN10" i="30"/>
  <c r="AM10" i="30"/>
  <c r="AJ10" i="30"/>
  <c r="AI10" i="30"/>
  <c r="AH10" i="30"/>
  <c r="AG10" i="30"/>
  <c r="AF10" i="30"/>
  <c r="AT10" i="30"/>
  <c r="AC10" i="30"/>
  <c r="AB10" i="30"/>
  <c r="AA10" i="30"/>
  <c r="Z10" i="30"/>
  <c r="Y10" i="30"/>
  <c r="X10" i="30"/>
  <c r="W10" i="30"/>
  <c r="GJ9" i="30"/>
  <c r="GI9" i="30"/>
  <c r="GH9" i="30"/>
  <c r="GG9" i="30"/>
  <c r="GF9" i="30"/>
  <c r="GE9" i="30"/>
  <c r="GD9" i="30"/>
  <c r="GC9" i="30"/>
  <c r="GB9" i="30"/>
  <c r="GA9" i="30"/>
  <c r="FZ9" i="30"/>
  <c r="FY9" i="30"/>
  <c r="FX9" i="30"/>
  <c r="FU9" i="30"/>
  <c r="FT9" i="30"/>
  <c r="FS9" i="30"/>
  <c r="FR9" i="30"/>
  <c r="FQ9" i="30"/>
  <c r="FP9" i="30"/>
  <c r="FO9" i="30"/>
  <c r="FN9" i="30"/>
  <c r="FM9" i="30"/>
  <c r="FL9" i="30"/>
  <c r="FK9" i="30"/>
  <c r="FJ9" i="30"/>
  <c r="FI9" i="30"/>
  <c r="EO9" i="30"/>
  <c r="EN9" i="30"/>
  <c r="EM9" i="30"/>
  <c r="EL9" i="30"/>
  <c r="EK9" i="30"/>
  <c r="EJ9" i="30"/>
  <c r="EI9" i="30"/>
  <c r="EH9" i="30"/>
  <c r="EG9" i="30"/>
  <c r="EF9" i="30"/>
  <c r="EE9" i="30"/>
  <c r="ED9" i="30"/>
  <c r="EC9" i="30"/>
  <c r="DZ9" i="30"/>
  <c r="DY9" i="30"/>
  <c r="DX9" i="30"/>
  <c r="DW9" i="30"/>
  <c r="DV9" i="30"/>
  <c r="DU9" i="30"/>
  <c r="DT9" i="30"/>
  <c r="DS9" i="30"/>
  <c r="DR9" i="30"/>
  <c r="DQ9" i="30"/>
  <c r="DP9" i="30"/>
  <c r="DO9" i="30"/>
  <c r="DN9" i="30"/>
  <c r="CT9" i="30"/>
  <c r="CS9" i="30"/>
  <c r="CR9" i="30"/>
  <c r="CQ9" i="30"/>
  <c r="CP9" i="30"/>
  <c r="CO9" i="30"/>
  <c r="CN9" i="30"/>
  <c r="CM9" i="30"/>
  <c r="CL9" i="30"/>
  <c r="CK9" i="30"/>
  <c r="CJ9" i="30"/>
  <c r="CI9" i="30"/>
  <c r="CH9" i="30"/>
  <c r="CE9" i="30"/>
  <c r="CD9" i="30"/>
  <c r="CC9" i="30"/>
  <c r="CB9" i="30"/>
  <c r="CA9" i="30"/>
  <c r="BY9" i="30"/>
  <c r="BX9" i="30"/>
  <c r="BW9" i="30"/>
  <c r="BV9" i="30"/>
  <c r="BU9" i="30"/>
  <c r="BT9" i="30"/>
  <c r="BS9" i="30"/>
  <c r="AY9" i="30"/>
  <c r="AX9" i="30"/>
  <c r="AW9" i="30"/>
  <c r="AV9" i="30"/>
  <c r="AT9" i="30"/>
  <c r="AR9" i="30"/>
  <c r="AQ9" i="30"/>
  <c r="AP9" i="30"/>
  <c r="AO9" i="30"/>
  <c r="AN9" i="30"/>
  <c r="AM9" i="30"/>
  <c r="AJ9" i="30"/>
  <c r="AI9" i="30"/>
  <c r="AH9" i="30"/>
  <c r="AG9" i="30"/>
  <c r="AF9" i="30"/>
  <c r="AU9" i="30" s="1"/>
  <c r="AC9" i="30"/>
  <c r="AB9" i="30"/>
  <c r="AA9" i="30"/>
  <c r="Z9" i="30"/>
  <c r="Y9" i="30"/>
  <c r="X9" i="30"/>
  <c r="W9" i="30"/>
  <c r="GJ8" i="30"/>
  <c r="GI8" i="30"/>
  <c r="GH8" i="30"/>
  <c r="GG8" i="30"/>
  <c r="GF8" i="30"/>
  <c r="GE8" i="30"/>
  <c r="GD8" i="30"/>
  <c r="GC8" i="30"/>
  <c r="GB8" i="30"/>
  <c r="GA8" i="30"/>
  <c r="FZ8" i="30"/>
  <c r="FY8" i="30"/>
  <c r="FX8" i="30"/>
  <c r="FU8" i="30"/>
  <c r="FT8" i="30"/>
  <c r="FS8" i="30"/>
  <c r="FR8" i="30"/>
  <c r="FQ8" i="30"/>
  <c r="FP8" i="30"/>
  <c r="FO8" i="30"/>
  <c r="FN8" i="30"/>
  <c r="FM8" i="30"/>
  <c r="FL8" i="30"/>
  <c r="FK8" i="30"/>
  <c r="FJ8" i="30"/>
  <c r="FI8" i="30"/>
  <c r="EO8" i="30"/>
  <c r="EN8" i="30"/>
  <c r="EM8" i="30"/>
  <c r="EL8" i="30"/>
  <c r="EK8" i="30"/>
  <c r="EJ8" i="30"/>
  <c r="EI8" i="30"/>
  <c r="EH8" i="30"/>
  <c r="EG8" i="30"/>
  <c r="EF8" i="30"/>
  <c r="EE8" i="30"/>
  <c r="ED8" i="30"/>
  <c r="EC8" i="30"/>
  <c r="DZ8" i="30"/>
  <c r="DY8" i="30"/>
  <c r="DX8" i="30"/>
  <c r="DW8" i="30"/>
  <c r="DV8" i="30"/>
  <c r="DU8" i="30"/>
  <c r="DT8" i="30"/>
  <c r="DS8" i="30"/>
  <c r="DR8" i="30"/>
  <c r="DQ8" i="30"/>
  <c r="DP8" i="30"/>
  <c r="DO8" i="30"/>
  <c r="DN8" i="30"/>
  <c r="CT8" i="30"/>
  <c r="CS8" i="30"/>
  <c r="CR8" i="30"/>
  <c r="CQ8" i="30"/>
  <c r="CP8" i="30"/>
  <c r="CN8" i="30"/>
  <c r="CM8" i="30"/>
  <c r="CL8" i="30"/>
  <c r="CK8" i="30"/>
  <c r="CJ8" i="30"/>
  <c r="CI8" i="30"/>
  <c r="CH8" i="30"/>
  <c r="CE8" i="30"/>
  <c r="CD8" i="30"/>
  <c r="CC8" i="30"/>
  <c r="CB8" i="30"/>
  <c r="CA8" i="30"/>
  <c r="BY8" i="30"/>
  <c r="BX8" i="30"/>
  <c r="BW8" i="30"/>
  <c r="BV8" i="30"/>
  <c r="BU8" i="30"/>
  <c r="BT8" i="30"/>
  <c r="BS8" i="30"/>
  <c r="AY8" i="30"/>
  <c r="AX8" i="30"/>
  <c r="AW8" i="30"/>
  <c r="AV8" i="30"/>
  <c r="AU8" i="30"/>
  <c r="AS8" i="30"/>
  <c r="AR8" i="30"/>
  <c r="AQ8" i="30"/>
  <c r="AP8" i="30"/>
  <c r="AO8" i="30"/>
  <c r="AN8" i="30"/>
  <c r="AM8" i="30"/>
  <c r="AJ8" i="30"/>
  <c r="AI8" i="30"/>
  <c r="AH8" i="30"/>
  <c r="AG8" i="30"/>
  <c r="AF8" i="30"/>
  <c r="AC8" i="30"/>
  <c r="AB8" i="30"/>
  <c r="AA8" i="30"/>
  <c r="Z8" i="30"/>
  <c r="Y8" i="30"/>
  <c r="X8" i="30"/>
  <c r="W8" i="30"/>
  <c r="GJ7" i="30"/>
  <c r="GI7" i="30"/>
  <c r="GH7" i="30"/>
  <c r="GG7" i="30"/>
  <c r="GF7" i="30"/>
  <c r="GE7" i="30"/>
  <c r="GD7" i="30"/>
  <c r="GC7" i="30"/>
  <c r="GB7" i="30"/>
  <c r="GA7" i="30"/>
  <c r="FZ7" i="30"/>
  <c r="FY7" i="30"/>
  <c r="FX7" i="30"/>
  <c r="FU7" i="30"/>
  <c r="FT7" i="30"/>
  <c r="FS7" i="30"/>
  <c r="FR7" i="30"/>
  <c r="FQ7" i="30"/>
  <c r="FP7" i="30"/>
  <c r="FO7" i="30"/>
  <c r="FN7" i="30"/>
  <c r="FM7" i="30"/>
  <c r="FL7" i="30"/>
  <c r="FK7" i="30"/>
  <c r="FJ7" i="30"/>
  <c r="FI7" i="30"/>
  <c r="EO7" i="30"/>
  <c r="EN7" i="30"/>
  <c r="EM7" i="30"/>
  <c r="EL7" i="30"/>
  <c r="EK7" i="30"/>
  <c r="EJ7" i="30"/>
  <c r="EI7" i="30"/>
  <c r="EH7" i="30"/>
  <c r="EG7" i="30"/>
  <c r="EF7" i="30"/>
  <c r="EE7" i="30"/>
  <c r="ED7" i="30"/>
  <c r="EC7" i="30"/>
  <c r="DZ7" i="30"/>
  <c r="DY7" i="30"/>
  <c r="DX7" i="30"/>
  <c r="DW7" i="30"/>
  <c r="DV7" i="30"/>
  <c r="DU7" i="30"/>
  <c r="DT7" i="30"/>
  <c r="DS7" i="30"/>
  <c r="DR7" i="30"/>
  <c r="DQ7" i="30"/>
  <c r="DP7" i="30"/>
  <c r="DO7" i="30"/>
  <c r="DN7" i="30"/>
  <c r="CT7" i="30"/>
  <c r="CS7" i="30"/>
  <c r="CR7" i="30"/>
  <c r="CQ7" i="30"/>
  <c r="CP7" i="30"/>
  <c r="CO7" i="30"/>
  <c r="CN7" i="30"/>
  <c r="CM7" i="30"/>
  <c r="CL7" i="30"/>
  <c r="CK7" i="30"/>
  <c r="CJ7" i="30"/>
  <c r="CI7" i="30"/>
  <c r="CH7" i="30"/>
  <c r="CE7" i="30"/>
  <c r="CD7" i="30"/>
  <c r="CC7" i="30"/>
  <c r="CB7" i="30"/>
  <c r="CA7" i="30"/>
  <c r="BY7" i="30"/>
  <c r="BX7" i="30"/>
  <c r="BW7" i="30"/>
  <c r="BV7" i="30"/>
  <c r="BU7" i="30"/>
  <c r="BT7" i="30"/>
  <c r="BS7" i="30"/>
  <c r="AY7" i="30"/>
  <c r="AX7" i="30"/>
  <c r="AW7" i="30"/>
  <c r="AV7" i="30"/>
  <c r="AT7" i="30"/>
  <c r="AS7" i="30"/>
  <c r="AR7" i="30"/>
  <c r="AQ7" i="30"/>
  <c r="AP7" i="30"/>
  <c r="AO7" i="30"/>
  <c r="AN7" i="30"/>
  <c r="AM7" i="30"/>
  <c r="AJ7" i="30"/>
  <c r="AI7" i="30"/>
  <c r="AH7" i="30"/>
  <c r="AG7" i="30"/>
  <c r="AF7" i="30"/>
  <c r="AU7" i="30" s="1"/>
  <c r="AC7" i="30"/>
  <c r="AB7" i="30"/>
  <c r="AA7" i="30"/>
  <c r="Z7" i="30"/>
  <c r="Y7" i="30"/>
  <c r="X7" i="30"/>
  <c r="W7" i="30"/>
  <c r="GJ6" i="30"/>
  <c r="GI6" i="30"/>
  <c r="GH6" i="30"/>
  <c r="GG6" i="30"/>
  <c r="GF6" i="30"/>
  <c r="GE6" i="30"/>
  <c r="GD6" i="30"/>
  <c r="GC6" i="30"/>
  <c r="GB6" i="30"/>
  <c r="GA6" i="30"/>
  <c r="FZ6" i="30"/>
  <c r="FY6" i="30"/>
  <c r="FX6" i="30"/>
  <c r="FU6" i="30"/>
  <c r="FT6" i="30"/>
  <c r="FS6" i="30"/>
  <c r="FR6" i="30"/>
  <c r="FQ6" i="30"/>
  <c r="FP6" i="30"/>
  <c r="FO6" i="30"/>
  <c r="FN6" i="30"/>
  <c r="FM6" i="30"/>
  <c r="FL6" i="30"/>
  <c r="FK6" i="30"/>
  <c r="FJ6" i="30"/>
  <c r="FI6" i="30"/>
  <c r="EO6" i="30"/>
  <c r="EN6" i="30"/>
  <c r="EM6" i="30"/>
  <c r="EL6" i="30"/>
  <c r="EK6" i="30"/>
  <c r="EJ6" i="30"/>
  <c r="EI6" i="30"/>
  <c r="EH6" i="30"/>
  <c r="EG6" i="30"/>
  <c r="EF6" i="30"/>
  <c r="EE6" i="30"/>
  <c r="ED6" i="30"/>
  <c r="EC6" i="30"/>
  <c r="DZ6" i="30"/>
  <c r="DY6" i="30"/>
  <c r="DX6" i="30"/>
  <c r="DW6" i="30"/>
  <c r="DV6" i="30"/>
  <c r="DU6" i="30"/>
  <c r="DT6" i="30"/>
  <c r="DS6" i="30"/>
  <c r="DR6" i="30"/>
  <c r="DQ6" i="30"/>
  <c r="DP6" i="30"/>
  <c r="DO6" i="30"/>
  <c r="DN6" i="30"/>
  <c r="CT6" i="30"/>
  <c r="CS6" i="30"/>
  <c r="CR6" i="30"/>
  <c r="CQ6" i="30"/>
  <c r="CP6" i="30"/>
  <c r="CO6" i="30"/>
  <c r="CN6" i="30"/>
  <c r="CM6" i="30"/>
  <c r="CL6" i="30"/>
  <c r="CK6" i="30"/>
  <c r="CJ6" i="30"/>
  <c r="CI6" i="30"/>
  <c r="CH6" i="30"/>
  <c r="CE6" i="30"/>
  <c r="CD6" i="30"/>
  <c r="CC6" i="30"/>
  <c r="CB6" i="30"/>
  <c r="CA6" i="30"/>
  <c r="BY6" i="30"/>
  <c r="BX6" i="30"/>
  <c r="BW6" i="30"/>
  <c r="BV6" i="30"/>
  <c r="BU6" i="30"/>
  <c r="BT6" i="30"/>
  <c r="BS6" i="30"/>
  <c r="AY6" i="30"/>
  <c r="AX6" i="30"/>
  <c r="AW6" i="30"/>
  <c r="AV6" i="30"/>
  <c r="AU6" i="30"/>
  <c r="AS6" i="30"/>
  <c r="AR6" i="30"/>
  <c r="AQ6" i="30"/>
  <c r="AP6" i="30"/>
  <c r="AO6" i="30"/>
  <c r="AN6" i="30"/>
  <c r="AM6" i="30"/>
  <c r="AJ6" i="30"/>
  <c r="AI6" i="30"/>
  <c r="AH6" i="30"/>
  <c r="AG6" i="30"/>
  <c r="AF6" i="30"/>
  <c r="AC6" i="30"/>
  <c r="AB6" i="30"/>
  <c r="AA6" i="30"/>
  <c r="Z6" i="30"/>
  <c r="Y6" i="30"/>
  <c r="X6" i="30"/>
  <c r="W6" i="30"/>
  <c r="GJ5" i="30"/>
  <c r="GI5" i="30"/>
  <c r="GH5" i="30"/>
  <c r="GG5" i="30"/>
  <c r="GF5" i="30"/>
  <c r="GE5" i="30"/>
  <c r="GD5" i="30"/>
  <c r="GC5" i="30"/>
  <c r="GB5" i="30"/>
  <c r="GA5" i="30"/>
  <c r="FZ5" i="30"/>
  <c r="FY5" i="30"/>
  <c r="FX5" i="30"/>
  <c r="FU5" i="30"/>
  <c r="FT5" i="30"/>
  <c r="FS5" i="30"/>
  <c r="FR5" i="30"/>
  <c r="FQ5" i="30"/>
  <c r="FP5" i="30"/>
  <c r="FO5" i="30"/>
  <c r="FN5" i="30"/>
  <c r="FM5" i="30"/>
  <c r="FL5" i="30"/>
  <c r="FK5" i="30"/>
  <c r="FJ5" i="30"/>
  <c r="FI5" i="30"/>
  <c r="EO5" i="30"/>
  <c r="EN5" i="30"/>
  <c r="EM5" i="30"/>
  <c r="EL5" i="30"/>
  <c r="EK5" i="30"/>
  <c r="EJ5" i="30"/>
  <c r="EI5" i="30"/>
  <c r="EH5" i="30"/>
  <c r="EG5" i="30"/>
  <c r="EF5" i="30"/>
  <c r="EE5" i="30"/>
  <c r="ED5" i="30"/>
  <c r="EC5" i="30"/>
  <c r="DZ5" i="30"/>
  <c r="DY5" i="30"/>
  <c r="DX5" i="30"/>
  <c r="DW5" i="30"/>
  <c r="DV5" i="30"/>
  <c r="DU5" i="30"/>
  <c r="DT5" i="30"/>
  <c r="DS5" i="30"/>
  <c r="DR5" i="30"/>
  <c r="DQ5" i="30"/>
  <c r="DP5" i="30"/>
  <c r="DO5" i="30"/>
  <c r="DN5" i="30"/>
  <c r="CT5" i="30"/>
  <c r="CS5" i="30"/>
  <c r="CR5" i="30"/>
  <c r="CQ5" i="30"/>
  <c r="CP5" i="30"/>
  <c r="CO5" i="30"/>
  <c r="CN5" i="30"/>
  <c r="CM5" i="30"/>
  <c r="CL5" i="30"/>
  <c r="CK5" i="30"/>
  <c r="CJ5" i="30"/>
  <c r="CI5" i="30"/>
  <c r="CH5" i="30"/>
  <c r="CE5" i="30"/>
  <c r="CD5" i="30"/>
  <c r="CC5" i="30"/>
  <c r="CB5" i="30"/>
  <c r="CA5" i="30"/>
  <c r="BY5" i="30"/>
  <c r="BX5" i="30"/>
  <c r="BW5" i="30"/>
  <c r="BV5" i="30"/>
  <c r="BU5" i="30"/>
  <c r="BT5" i="30"/>
  <c r="BS5" i="30"/>
  <c r="AY5" i="30"/>
  <c r="AX5" i="30"/>
  <c r="AW5" i="30"/>
  <c r="AV5" i="30"/>
  <c r="AR5" i="30"/>
  <c r="AQ5" i="30"/>
  <c r="AP5" i="30"/>
  <c r="AO5" i="30"/>
  <c r="AN5" i="30"/>
  <c r="AM5" i="30"/>
  <c r="AJ5" i="30"/>
  <c r="AI5" i="30"/>
  <c r="AH5" i="30"/>
  <c r="AG5" i="30"/>
  <c r="AF5" i="30"/>
  <c r="AU5" i="30" s="1"/>
  <c r="AC5" i="30"/>
  <c r="AB5" i="30"/>
  <c r="AA5" i="30"/>
  <c r="Z5" i="30"/>
  <c r="Y5" i="30"/>
  <c r="X5" i="30"/>
  <c r="W5" i="30"/>
  <c r="ES1" i="30" a="1"/>
  <c r="ES1" i="30" s="1"/>
  <c r="FX2" i="30" s="1"/>
  <c r="CX1" i="30" a="1"/>
  <c r="CX1" i="30" s="1"/>
  <c r="BC1" i="30" a="1"/>
  <c r="BC1" i="30" s="1"/>
  <c r="C1" i="30" a="1"/>
  <c r="C1" i="30" s="1"/>
  <c r="EC24" i="29"/>
  <c r="EB24" i="29"/>
  <c r="EA24" i="29"/>
  <c r="DZ24" i="29"/>
  <c r="DY24" i="29"/>
  <c r="DX24" i="29"/>
  <c r="DW24" i="29"/>
  <c r="DV24" i="29"/>
  <c r="DU24" i="29"/>
  <c r="DT24" i="29"/>
  <c r="DS24" i="29"/>
  <c r="DR24" i="29"/>
  <c r="DQ24" i="29"/>
  <c r="DP24" i="29"/>
  <c r="DO24" i="29"/>
  <c r="DN24" i="29"/>
  <c r="CH24" i="29"/>
  <c r="CG24" i="29"/>
  <c r="CF24" i="29"/>
  <c r="CE24" i="29"/>
  <c r="CD24" i="29"/>
  <c r="CC24" i="29"/>
  <c r="CB24" i="29"/>
  <c r="CA24" i="29"/>
  <c r="BZ24" i="29"/>
  <c r="BY24" i="29"/>
  <c r="BX24" i="29"/>
  <c r="BW24" i="29"/>
  <c r="BV24" i="29"/>
  <c r="BU24" i="29"/>
  <c r="BT24" i="29"/>
  <c r="BS24" i="29"/>
  <c r="AM24" i="29"/>
  <c r="AL24" i="29"/>
  <c r="AK24" i="29"/>
  <c r="AJ24" i="29"/>
  <c r="AI24" i="29"/>
  <c r="AH24" i="29"/>
  <c r="AG24" i="29"/>
  <c r="AF24" i="29"/>
  <c r="AE24" i="29"/>
  <c r="AD24" i="29"/>
  <c r="AC24" i="29"/>
  <c r="Z24" i="29"/>
  <c r="Y24" i="29"/>
  <c r="X24" i="29"/>
  <c r="W24" i="29"/>
  <c r="AA24" i="29" s="1"/>
  <c r="FG18" i="29"/>
  <c r="FF18" i="29"/>
  <c r="FE18" i="29"/>
  <c r="FD18" i="29"/>
  <c r="FC18" i="29"/>
  <c r="FB18" i="29"/>
  <c r="FA18" i="29"/>
  <c r="EZ18" i="29"/>
  <c r="EY18" i="29"/>
  <c r="EX18" i="29"/>
  <c r="EW18" i="29"/>
  <c r="EV18" i="29"/>
  <c r="EU18" i="29"/>
  <c r="ET18" i="29"/>
  <c r="ES18" i="29"/>
  <c r="ER18" i="29"/>
  <c r="DL18" i="29"/>
  <c r="DK18" i="29"/>
  <c r="DJ18" i="29"/>
  <c r="DI18" i="29"/>
  <c r="DH18" i="29"/>
  <c r="DG18" i="29"/>
  <c r="DF18" i="29"/>
  <c r="DE18" i="29"/>
  <c r="DD18" i="29"/>
  <c r="DC18" i="29"/>
  <c r="DB18" i="29"/>
  <c r="DA18" i="29"/>
  <c r="CZ18" i="29"/>
  <c r="CY18" i="29"/>
  <c r="CX18" i="29"/>
  <c r="CW18" i="29"/>
  <c r="BQ18" i="29"/>
  <c r="BP18" i="29"/>
  <c r="BO18" i="29"/>
  <c r="BN18" i="29"/>
  <c r="BM18" i="29"/>
  <c r="BL18" i="29"/>
  <c r="BK18" i="29"/>
  <c r="BJ18" i="29"/>
  <c r="BI18" i="29"/>
  <c r="BH18" i="29"/>
  <c r="BG18" i="29"/>
  <c r="BF18" i="29"/>
  <c r="BE18" i="29"/>
  <c r="BD18" i="29"/>
  <c r="BC18" i="29"/>
  <c r="BB18" i="29"/>
  <c r="U18" i="29"/>
  <c r="T18" i="29"/>
  <c r="S18" i="29"/>
  <c r="R18" i="29"/>
  <c r="Q18" i="29"/>
  <c r="P18" i="29"/>
  <c r="O18" i="29"/>
  <c r="N18" i="29"/>
  <c r="M18" i="29"/>
  <c r="L18" i="29"/>
  <c r="K18" i="29"/>
  <c r="J18" i="29"/>
  <c r="I18" i="29"/>
  <c r="H18" i="29"/>
  <c r="G18" i="29"/>
  <c r="F18" i="29"/>
  <c r="E18" i="29"/>
  <c r="D18" i="29"/>
  <c r="C18" i="29"/>
  <c r="B18" i="29"/>
  <c r="FG17" i="29"/>
  <c r="FF17" i="29"/>
  <c r="FE17" i="29"/>
  <c r="FD17" i="29"/>
  <c r="FC17" i="29"/>
  <c r="FB17" i="29"/>
  <c r="FA17" i="29"/>
  <c r="EZ17" i="29"/>
  <c r="EY17" i="29"/>
  <c r="EX17" i="29"/>
  <c r="EW17" i="29"/>
  <c r="EV17" i="29"/>
  <c r="EU17" i="29"/>
  <c r="ET17" i="29"/>
  <c r="ES17" i="29"/>
  <c r="ER17" i="29"/>
  <c r="DL17" i="29"/>
  <c r="DK17" i="29"/>
  <c r="DJ17" i="29"/>
  <c r="DI17" i="29"/>
  <c r="DH17" i="29"/>
  <c r="DG17" i="29"/>
  <c r="DF17" i="29"/>
  <c r="DE17" i="29"/>
  <c r="DD17" i="29"/>
  <c r="DC17" i="29"/>
  <c r="DB17" i="29"/>
  <c r="DA17" i="29"/>
  <c r="CZ17" i="29"/>
  <c r="CY17" i="29"/>
  <c r="CX17" i="29"/>
  <c r="CW17" i="29"/>
  <c r="BQ17" i="29"/>
  <c r="BP17" i="29"/>
  <c r="BO17" i="29"/>
  <c r="BN17" i="29"/>
  <c r="BM17" i="29"/>
  <c r="BL17" i="29"/>
  <c r="BK17" i="29"/>
  <c r="BJ17" i="29"/>
  <c r="BI17" i="29"/>
  <c r="BH17" i="29"/>
  <c r="BG17" i="29"/>
  <c r="BF17" i="29"/>
  <c r="BE17" i="29"/>
  <c r="BD17" i="29"/>
  <c r="BC17" i="29"/>
  <c r="BB17" i="29"/>
  <c r="U17" i="29"/>
  <c r="T17" i="29"/>
  <c r="S17" i="29"/>
  <c r="R17" i="29"/>
  <c r="Q17" i="29"/>
  <c r="P17" i="29"/>
  <c r="O17" i="29"/>
  <c r="N17" i="29"/>
  <c r="M17" i="29"/>
  <c r="L17" i="29"/>
  <c r="K17" i="29"/>
  <c r="J17" i="29"/>
  <c r="I17" i="29"/>
  <c r="H17" i="29"/>
  <c r="G17" i="29"/>
  <c r="F17" i="29"/>
  <c r="E17" i="29"/>
  <c r="D17" i="29"/>
  <c r="C17" i="29"/>
  <c r="B17" i="29"/>
  <c r="GJ15" i="29"/>
  <c r="GI15" i="29"/>
  <c r="GH15" i="29"/>
  <c r="GG15" i="29"/>
  <c r="GF15" i="29"/>
  <c r="GE15" i="29"/>
  <c r="GD15" i="29"/>
  <c r="GC15" i="29"/>
  <c r="GB15" i="29"/>
  <c r="GA15" i="29"/>
  <c r="FZ15" i="29"/>
  <c r="FY15" i="29"/>
  <c r="FX15" i="29"/>
  <c r="FU15" i="29"/>
  <c r="FT15" i="29"/>
  <c r="FS15" i="29"/>
  <c r="FR15" i="29"/>
  <c r="FQ15" i="29"/>
  <c r="FP15" i="29"/>
  <c r="FO15" i="29"/>
  <c r="FN15" i="29"/>
  <c r="FM15" i="29"/>
  <c r="FL15" i="29"/>
  <c r="FK15" i="29"/>
  <c r="FJ15" i="29"/>
  <c r="FI15" i="29"/>
  <c r="FG15" i="29"/>
  <c r="FF15" i="29"/>
  <c r="FE15" i="29"/>
  <c r="FD15" i="29"/>
  <c r="FC15" i="29"/>
  <c r="FB15" i="29"/>
  <c r="FA15" i="29"/>
  <c r="EZ15" i="29"/>
  <c r="EY15" i="29"/>
  <c r="EX15" i="29"/>
  <c r="EW15" i="29"/>
  <c r="EV15" i="29"/>
  <c r="EU15" i="29"/>
  <c r="ET15" i="29"/>
  <c r="ES15" i="29"/>
  <c r="ER15" i="29"/>
  <c r="EO15" i="29"/>
  <c r="EN15" i="29"/>
  <c r="EM15" i="29"/>
  <c r="EL15" i="29"/>
  <c r="EK15" i="29"/>
  <c r="EJ15" i="29"/>
  <c r="EI15" i="29"/>
  <c r="EH15" i="29"/>
  <c r="EG15" i="29"/>
  <c r="EF15" i="29"/>
  <c r="EE15" i="29"/>
  <c r="ED15" i="29"/>
  <c r="EC15" i="29"/>
  <c r="DZ15" i="29"/>
  <c r="DY15" i="29"/>
  <c r="DX15" i="29"/>
  <c r="DW15" i="29"/>
  <c r="DV15" i="29"/>
  <c r="DU15" i="29"/>
  <c r="DT15" i="29"/>
  <c r="DS15" i="29"/>
  <c r="DR15" i="29"/>
  <c r="DQ15" i="29"/>
  <c r="DP15" i="29"/>
  <c r="DO15" i="29"/>
  <c r="DN15" i="29"/>
  <c r="DL15" i="29"/>
  <c r="DK15" i="29"/>
  <c r="DJ15" i="29"/>
  <c r="DI15" i="29"/>
  <c r="DH15" i="29"/>
  <c r="DG15" i="29"/>
  <c r="DF15" i="29"/>
  <c r="DE15" i="29"/>
  <c r="DD15" i="29"/>
  <c r="DC15" i="29"/>
  <c r="DB15" i="29"/>
  <c r="DA15" i="29"/>
  <c r="CZ15" i="29"/>
  <c r="CY15" i="29"/>
  <c r="CX15" i="29"/>
  <c r="CW15" i="29"/>
  <c r="CT15" i="29"/>
  <c r="CS15" i="29"/>
  <c r="CR15" i="29"/>
  <c r="CQ15" i="29"/>
  <c r="CP15" i="29"/>
  <c r="CO15" i="29"/>
  <c r="CN15" i="29"/>
  <c r="CM15" i="29"/>
  <c r="CL15" i="29"/>
  <c r="CK15" i="29"/>
  <c r="CJ15" i="29"/>
  <c r="CI15" i="29"/>
  <c r="CH15" i="29"/>
  <c r="CE15" i="29"/>
  <c r="CD15" i="29"/>
  <c r="CC15" i="29"/>
  <c r="CB15" i="29"/>
  <c r="CA15" i="29"/>
  <c r="BY15" i="29"/>
  <c r="BX15" i="29"/>
  <c r="BW15" i="29"/>
  <c r="BV15" i="29"/>
  <c r="BU15" i="29"/>
  <c r="BT15" i="29"/>
  <c r="BS15" i="29"/>
  <c r="BQ15" i="29"/>
  <c r="BP15" i="29"/>
  <c r="BO15" i="29"/>
  <c r="BN15" i="29"/>
  <c r="BM15" i="29"/>
  <c r="BL15" i="29"/>
  <c r="BK15" i="29"/>
  <c r="BJ15" i="29"/>
  <c r="BI15" i="29"/>
  <c r="BH15" i="29"/>
  <c r="BG15" i="29"/>
  <c r="BF15" i="29"/>
  <c r="BE15" i="29"/>
  <c r="BD15" i="29"/>
  <c r="BC15" i="29"/>
  <c r="BB15" i="29"/>
  <c r="AY15" i="29"/>
  <c r="AX15" i="29"/>
  <c r="AW15" i="29"/>
  <c r="AV15" i="29"/>
  <c r="AU15" i="29"/>
  <c r="AT15" i="29"/>
  <c r="AS15" i="29"/>
  <c r="AR15" i="29"/>
  <c r="AQ15" i="29"/>
  <c r="AP15" i="29"/>
  <c r="AO15" i="29"/>
  <c r="AN15" i="29"/>
  <c r="AM15" i="29"/>
  <c r="AJ15" i="29"/>
  <c r="AI15" i="29"/>
  <c r="AH15" i="29"/>
  <c r="AG15" i="29"/>
  <c r="AF15" i="29"/>
  <c r="AC15" i="29"/>
  <c r="AB15" i="29"/>
  <c r="AA15" i="29"/>
  <c r="Z15" i="29"/>
  <c r="Y15" i="29"/>
  <c r="X15" i="29"/>
  <c r="W15" i="29"/>
  <c r="U15" i="29"/>
  <c r="T15" i="29"/>
  <c r="S15" i="29"/>
  <c r="R15" i="29"/>
  <c r="Q15" i="29"/>
  <c r="P15" i="29"/>
  <c r="O15" i="29"/>
  <c r="N15" i="29"/>
  <c r="M15" i="29"/>
  <c r="L15" i="29"/>
  <c r="K15" i="29"/>
  <c r="J15" i="29"/>
  <c r="I15" i="29"/>
  <c r="H15" i="29"/>
  <c r="G15" i="29"/>
  <c r="F15" i="29"/>
  <c r="E15" i="29"/>
  <c r="D15" i="29"/>
  <c r="C15" i="29"/>
  <c r="B15" i="29"/>
  <c r="GJ14" i="29"/>
  <c r="GI14" i="29"/>
  <c r="GH14" i="29"/>
  <c r="GG14" i="29"/>
  <c r="GF14" i="29"/>
  <c r="GE14" i="29"/>
  <c r="GD14" i="29"/>
  <c r="GC14" i="29"/>
  <c r="GB14" i="29"/>
  <c r="GA14" i="29"/>
  <c r="FZ14" i="29"/>
  <c r="FY14" i="29"/>
  <c r="FX14" i="29"/>
  <c r="FU14" i="29"/>
  <c r="FT14" i="29"/>
  <c r="FS14" i="29"/>
  <c r="FR14" i="29"/>
  <c r="FQ14" i="29"/>
  <c r="FP14" i="29"/>
  <c r="FO14" i="29"/>
  <c r="FN14" i="29"/>
  <c r="FM14" i="29"/>
  <c r="FL14" i="29"/>
  <c r="FK14" i="29"/>
  <c r="FJ14" i="29"/>
  <c r="FI14" i="29"/>
  <c r="FG14" i="29"/>
  <c r="FF14" i="29"/>
  <c r="FE14" i="29"/>
  <c r="FD14" i="29"/>
  <c r="FC14" i="29"/>
  <c r="FB14" i="29"/>
  <c r="FA14" i="29"/>
  <c r="EZ14" i="29"/>
  <c r="EY14" i="29"/>
  <c r="EX14" i="29"/>
  <c r="EW14" i="29"/>
  <c r="EV14" i="29"/>
  <c r="EU14" i="29"/>
  <c r="ET14" i="29"/>
  <c r="ES14" i="29"/>
  <c r="ER14" i="29"/>
  <c r="EO14" i="29"/>
  <c r="EN14" i="29"/>
  <c r="EM14" i="29"/>
  <c r="EL14" i="29"/>
  <c r="EK14" i="29"/>
  <c r="EJ14" i="29"/>
  <c r="EI14" i="29"/>
  <c r="EH14" i="29"/>
  <c r="EG14" i="29"/>
  <c r="EF14" i="29"/>
  <c r="EE14" i="29"/>
  <c r="ED14" i="29"/>
  <c r="EC14" i="29"/>
  <c r="DZ14" i="29"/>
  <c r="DY14" i="29"/>
  <c r="DX14" i="29"/>
  <c r="DW14" i="29"/>
  <c r="DV14" i="29"/>
  <c r="DU14" i="29"/>
  <c r="DT14" i="29"/>
  <c r="DS14" i="29"/>
  <c r="DR14" i="29"/>
  <c r="DQ14" i="29"/>
  <c r="DP14" i="29"/>
  <c r="DO14" i="29"/>
  <c r="DN14" i="29"/>
  <c r="DL14" i="29"/>
  <c r="DK14" i="29"/>
  <c r="DJ14" i="29"/>
  <c r="DI14" i="29"/>
  <c r="DH14" i="29"/>
  <c r="DG14" i="29"/>
  <c r="DF14" i="29"/>
  <c r="DE14" i="29"/>
  <c r="DD14" i="29"/>
  <c r="DC14" i="29"/>
  <c r="DB14" i="29"/>
  <c r="DA14" i="29"/>
  <c r="CZ14" i="29"/>
  <c r="CY14" i="29"/>
  <c r="CX14" i="29"/>
  <c r="CW14" i="29"/>
  <c r="CT14" i="29"/>
  <c r="CS14" i="29"/>
  <c r="CR14" i="29"/>
  <c r="CQ14" i="29"/>
  <c r="CP14" i="29"/>
  <c r="CO14" i="29"/>
  <c r="CN14" i="29"/>
  <c r="CM14" i="29"/>
  <c r="CL14" i="29"/>
  <c r="CK14" i="29"/>
  <c r="CJ14" i="29"/>
  <c r="CI14" i="29"/>
  <c r="CH14" i="29"/>
  <c r="CE14" i="29"/>
  <c r="CD14" i="29"/>
  <c r="CC14" i="29"/>
  <c r="CB14" i="29"/>
  <c r="CA14" i="29"/>
  <c r="BY14" i="29"/>
  <c r="BX14" i="29"/>
  <c r="BW14" i="29"/>
  <c r="BV14" i="29"/>
  <c r="BU14" i="29"/>
  <c r="BT14" i="29"/>
  <c r="BS14" i="29"/>
  <c r="BQ14" i="29"/>
  <c r="BP14" i="29"/>
  <c r="BO14" i="29"/>
  <c r="BN14" i="29"/>
  <c r="BM14" i="29"/>
  <c r="BL14" i="29"/>
  <c r="BK14" i="29"/>
  <c r="BJ14" i="29"/>
  <c r="BI14" i="29"/>
  <c r="BH14" i="29"/>
  <c r="BG14" i="29"/>
  <c r="BF14" i="29"/>
  <c r="BE14" i="29"/>
  <c r="BD14" i="29"/>
  <c r="BC14" i="29"/>
  <c r="BB14" i="29"/>
  <c r="AY14" i="29"/>
  <c r="AX14" i="29"/>
  <c r="AW14" i="29"/>
  <c r="AV14" i="29"/>
  <c r="AS14" i="29"/>
  <c r="AR14" i="29"/>
  <c r="AQ14" i="29"/>
  <c r="AP14" i="29"/>
  <c r="AO14" i="29"/>
  <c r="AN14" i="29"/>
  <c r="AM14" i="29"/>
  <c r="AJ14" i="29"/>
  <c r="AI14" i="29"/>
  <c r="AH14" i="29"/>
  <c r="AG14" i="29"/>
  <c r="AF14" i="29"/>
  <c r="AU14" i="29" s="1"/>
  <c r="AT14" i="29"/>
  <c r="AC14" i="29"/>
  <c r="AB14" i="29"/>
  <c r="AA14" i="29"/>
  <c r="Z14" i="29"/>
  <c r="Y14" i="29"/>
  <c r="X14" i="29"/>
  <c r="W14" i="29"/>
  <c r="U14" i="29"/>
  <c r="T14" i="29"/>
  <c r="S14" i="29"/>
  <c r="R14" i="29"/>
  <c r="Q14" i="29"/>
  <c r="P14" i="29"/>
  <c r="O14" i="29"/>
  <c r="N14" i="29"/>
  <c r="M14" i="29"/>
  <c r="L14" i="29"/>
  <c r="K14" i="29"/>
  <c r="J14" i="29"/>
  <c r="I14" i="29"/>
  <c r="H14" i="29"/>
  <c r="G14" i="29"/>
  <c r="F14" i="29"/>
  <c r="E14" i="29"/>
  <c r="D14" i="29"/>
  <c r="C14" i="29"/>
  <c r="B14" i="29"/>
  <c r="GJ12" i="29"/>
  <c r="GI12" i="29"/>
  <c r="GH12" i="29"/>
  <c r="GG12" i="29"/>
  <c r="GF12" i="29"/>
  <c r="GE12" i="29"/>
  <c r="GD12" i="29"/>
  <c r="GC12" i="29"/>
  <c r="GB12" i="29"/>
  <c r="GA12" i="29"/>
  <c r="FZ12" i="29"/>
  <c r="FY12" i="29"/>
  <c r="FX12" i="29"/>
  <c r="FU12" i="29"/>
  <c r="FT12" i="29"/>
  <c r="FS12" i="29"/>
  <c r="FR12" i="29"/>
  <c r="FQ12" i="29"/>
  <c r="FP12" i="29"/>
  <c r="FO12" i="29"/>
  <c r="FN12" i="29"/>
  <c r="FM12" i="29"/>
  <c r="FL12" i="29"/>
  <c r="FK12" i="29"/>
  <c r="FJ12" i="29"/>
  <c r="FI12" i="29"/>
  <c r="EO12" i="29"/>
  <c r="EN12" i="29"/>
  <c r="EM12" i="29"/>
  <c r="EL12" i="29"/>
  <c r="EK12" i="29"/>
  <c r="EJ12" i="29"/>
  <c r="EI12" i="29"/>
  <c r="EH12" i="29"/>
  <c r="EG12" i="29"/>
  <c r="EF12" i="29"/>
  <c r="EE12" i="29"/>
  <c r="ED12" i="29"/>
  <c r="EC12" i="29"/>
  <c r="DZ12" i="29"/>
  <c r="DY12" i="29"/>
  <c r="DX12" i="29"/>
  <c r="DW12" i="29"/>
  <c r="DV12" i="29"/>
  <c r="DU12" i="29"/>
  <c r="DT12" i="29"/>
  <c r="DS12" i="29"/>
  <c r="DR12" i="29"/>
  <c r="DQ12" i="29"/>
  <c r="DP12" i="29"/>
  <c r="DO12" i="29"/>
  <c r="DN12" i="29"/>
  <c r="CT12" i="29"/>
  <c r="CS12" i="29"/>
  <c r="CR12" i="29"/>
  <c r="CQ12" i="29"/>
  <c r="CP12" i="29"/>
  <c r="CO12" i="29"/>
  <c r="CN12" i="29"/>
  <c r="CM12" i="29"/>
  <c r="CL12" i="29"/>
  <c r="CK12" i="29"/>
  <c r="CJ12" i="29"/>
  <c r="CI12" i="29"/>
  <c r="CH12" i="29"/>
  <c r="CE12" i="29"/>
  <c r="CD12" i="29"/>
  <c r="CC12" i="29"/>
  <c r="CB12" i="29"/>
  <c r="CA12" i="29"/>
  <c r="BY12" i="29"/>
  <c r="BX12" i="29"/>
  <c r="BW12" i="29"/>
  <c r="BV12" i="29"/>
  <c r="BU12" i="29"/>
  <c r="BT12" i="29"/>
  <c r="BS12" i="29"/>
  <c r="AY12" i="29"/>
  <c r="AX12" i="29"/>
  <c r="AW12" i="29"/>
  <c r="AV12" i="29"/>
  <c r="AS12" i="29"/>
  <c r="AR12" i="29"/>
  <c r="AQ12" i="29"/>
  <c r="AP12" i="29"/>
  <c r="AO12" i="29"/>
  <c r="AN12" i="29"/>
  <c r="AM12" i="29"/>
  <c r="AJ12" i="29"/>
  <c r="AI12" i="29"/>
  <c r="AH12" i="29"/>
  <c r="AG12" i="29"/>
  <c r="AF12" i="29"/>
  <c r="AU12" i="29" s="1"/>
  <c r="AT12" i="29"/>
  <c r="AC12" i="29"/>
  <c r="AB12" i="29"/>
  <c r="AA12" i="29"/>
  <c r="Z12" i="29"/>
  <c r="Y12" i="29"/>
  <c r="X12" i="29"/>
  <c r="W12" i="29"/>
  <c r="GJ11" i="29"/>
  <c r="GI11" i="29"/>
  <c r="GH11" i="29"/>
  <c r="GG11" i="29"/>
  <c r="GF11" i="29"/>
  <c r="GE11" i="29"/>
  <c r="GD11" i="29"/>
  <c r="GC11" i="29"/>
  <c r="GB11" i="29"/>
  <c r="GA11" i="29"/>
  <c r="FZ11" i="29"/>
  <c r="FY11" i="29"/>
  <c r="FX11" i="29"/>
  <c r="FU11" i="29"/>
  <c r="FT11" i="29"/>
  <c r="FS11" i="29"/>
  <c r="FR11" i="29"/>
  <c r="FQ11" i="29"/>
  <c r="FP11" i="29"/>
  <c r="FO11" i="29"/>
  <c r="FN11" i="29"/>
  <c r="FM11" i="29"/>
  <c r="FL11" i="29"/>
  <c r="FK11" i="29"/>
  <c r="FJ11" i="29"/>
  <c r="FI11" i="29"/>
  <c r="EO11" i="29"/>
  <c r="EN11" i="29"/>
  <c r="EM11" i="29"/>
  <c r="EL11" i="29"/>
  <c r="EK11" i="29"/>
  <c r="EJ11" i="29"/>
  <c r="EI11" i="29"/>
  <c r="EH11" i="29"/>
  <c r="EG11" i="29"/>
  <c r="EF11" i="29"/>
  <c r="EE11" i="29"/>
  <c r="ED11" i="29"/>
  <c r="EC11" i="29"/>
  <c r="DZ11" i="29"/>
  <c r="DY11" i="29"/>
  <c r="DX11" i="29"/>
  <c r="DW11" i="29"/>
  <c r="DV11" i="29"/>
  <c r="DU11" i="29"/>
  <c r="DT11" i="29"/>
  <c r="DS11" i="29"/>
  <c r="DR11" i="29"/>
  <c r="DQ11" i="29"/>
  <c r="DP11" i="29"/>
  <c r="DO11" i="29"/>
  <c r="DN11" i="29"/>
  <c r="CT11" i="29"/>
  <c r="CS11" i="29"/>
  <c r="CR11" i="29"/>
  <c r="CQ11" i="29"/>
  <c r="CP11" i="29"/>
  <c r="CO11" i="29"/>
  <c r="CN11" i="29"/>
  <c r="CM11" i="29"/>
  <c r="CL11" i="29"/>
  <c r="CK11" i="29"/>
  <c r="CJ11" i="29"/>
  <c r="CI11" i="29"/>
  <c r="CH11" i="29"/>
  <c r="CE11" i="29"/>
  <c r="CD11" i="29"/>
  <c r="CC11" i="29"/>
  <c r="CB11" i="29"/>
  <c r="CA11" i="29"/>
  <c r="BY11" i="29"/>
  <c r="BX11" i="29"/>
  <c r="BW11" i="29"/>
  <c r="BV11" i="29"/>
  <c r="BU11" i="29"/>
  <c r="BT11" i="29"/>
  <c r="BS11" i="29"/>
  <c r="AY11" i="29"/>
  <c r="AX11" i="29"/>
  <c r="AW11" i="29"/>
  <c r="AV11" i="29"/>
  <c r="AT11" i="29"/>
  <c r="AS11" i="29"/>
  <c r="AR11" i="29"/>
  <c r="AQ11" i="29"/>
  <c r="AP11" i="29"/>
  <c r="AO11" i="29"/>
  <c r="AN11" i="29"/>
  <c r="AM11" i="29"/>
  <c r="AJ11" i="29"/>
  <c r="AI11" i="29"/>
  <c r="AH11" i="29"/>
  <c r="AG11" i="29"/>
  <c r="AF11" i="29"/>
  <c r="AU11" i="29" s="1"/>
  <c r="AC11" i="29"/>
  <c r="AB11" i="29"/>
  <c r="AA11" i="29"/>
  <c r="Z11" i="29"/>
  <c r="Y11" i="29"/>
  <c r="X11" i="29"/>
  <c r="W11" i="29"/>
  <c r="GJ10" i="29"/>
  <c r="GI10" i="29"/>
  <c r="GH10" i="29"/>
  <c r="GG10" i="29"/>
  <c r="GF10" i="29"/>
  <c r="GE10" i="29"/>
  <c r="GD10" i="29"/>
  <c r="GC10" i="29"/>
  <c r="GB10" i="29"/>
  <c r="GA10" i="29"/>
  <c r="FZ10" i="29"/>
  <c r="FY10" i="29"/>
  <c r="FX10" i="29"/>
  <c r="FU10" i="29"/>
  <c r="FT10" i="29"/>
  <c r="FS10" i="29"/>
  <c r="FR10" i="29"/>
  <c r="FQ10" i="29"/>
  <c r="FP10" i="29"/>
  <c r="FO10" i="29"/>
  <c r="FN10" i="29"/>
  <c r="FM10" i="29"/>
  <c r="FL10" i="29"/>
  <c r="FK10" i="29"/>
  <c r="FJ10" i="29"/>
  <c r="FI10" i="29"/>
  <c r="EO10" i="29"/>
  <c r="EN10" i="29"/>
  <c r="EM10" i="29"/>
  <c r="EL10" i="29"/>
  <c r="EK10" i="29"/>
  <c r="EJ10" i="29"/>
  <c r="EI10" i="29"/>
  <c r="EH10" i="29"/>
  <c r="EG10" i="29"/>
  <c r="EF10" i="29"/>
  <c r="EE10" i="29"/>
  <c r="ED10" i="29"/>
  <c r="EC10" i="29"/>
  <c r="DZ10" i="29"/>
  <c r="DY10" i="29"/>
  <c r="DX10" i="29"/>
  <c r="DW10" i="29"/>
  <c r="DV10" i="29"/>
  <c r="DU10" i="29"/>
  <c r="DT10" i="29"/>
  <c r="DS10" i="29"/>
  <c r="DR10" i="29"/>
  <c r="DQ10" i="29"/>
  <c r="DP10" i="29"/>
  <c r="DO10" i="29"/>
  <c r="DN10" i="29"/>
  <c r="CT10" i="29"/>
  <c r="CS10" i="29"/>
  <c r="CR10" i="29"/>
  <c r="CQ10" i="29"/>
  <c r="CP10" i="29"/>
  <c r="CO10" i="29"/>
  <c r="CN10" i="29"/>
  <c r="CM10" i="29"/>
  <c r="CL10" i="29"/>
  <c r="CK10" i="29"/>
  <c r="CJ10" i="29"/>
  <c r="CI10" i="29"/>
  <c r="CH10" i="29"/>
  <c r="CE10" i="29"/>
  <c r="CD10" i="29"/>
  <c r="CC10" i="29"/>
  <c r="CB10" i="29"/>
  <c r="CA10" i="29"/>
  <c r="BY10" i="29"/>
  <c r="BX10" i="29"/>
  <c r="BW10" i="29"/>
  <c r="BV10" i="29"/>
  <c r="BU10" i="29"/>
  <c r="BT10" i="29"/>
  <c r="BS10" i="29"/>
  <c r="AY10" i="29"/>
  <c r="AX10" i="29"/>
  <c r="AW10" i="29"/>
  <c r="AV10" i="29"/>
  <c r="AR10" i="29"/>
  <c r="AQ10" i="29"/>
  <c r="AP10" i="29"/>
  <c r="AO10" i="29"/>
  <c r="AN10" i="29"/>
  <c r="AM10" i="29"/>
  <c r="AJ10" i="29"/>
  <c r="AI10" i="29"/>
  <c r="AH10" i="29"/>
  <c r="AG10" i="29"/>
  <c r="AC10" i="29"/>
  <c r="AB10" i="29"/>
  <c r="AA10" i="29"/>
  <c r="Z10" i="29"/>
  <c r="Y10" i="29"/>
  <c r="X10" i="29"/>
  <c r="W10" i="29"/>
  <c r="GJ9" i="29"/>
  <c r="GI9" i="29"/>
  <c r="GH9" i="29"/>
  <c r="GG9" i="29"/>
  <c r="GF9" i="29"/>
  <c r="GE9" i="29"/>
  <c r="GD9" i="29"/>
  <c r="GC9" i="29"/>
  <c r="GB9" i="29"/>
  <c r="GA9" i="29"/>
  <c r="FZ9" i="29"/>
  <c r="FY9" i="29"/>
  <c r="FX9" i="29"/>
  <c r="FU9" i="29"/>
  <c r="FT9" i="29"/>
  <c r="FS9" i="29"/>
  <c r="FR9" i="29"/>
  <c r="FQ9" i="29"/>
  <c r="FP9" i="29"/>
  <c r="FO9" i="29"/>
  <c r="FN9" i="29"/>
  <c r="FM9" i="29"/>
  <c r="FL9" i="29"/>
  <c r="FK9" i="29"/>
  <c r="FJ9" i="29"/>
  <c r="FI9" i="29"/>
  <c r="EO9" i="29"/>
  <c r="EN9" i="29"/>
  <c r="EM9" i="29"/>
  <c r="EL9" i="29"/>
  <c r="EK9" i="29"/>
  <c r="EJ9" i="29"/>
  <c r="EI9" i="29"/>
  <c r="EH9" i="29"/>
  <c r="EG9" i="29"/>
  <c r="EF9" i="29"/>
  <c r="EE9" i="29"/>
  <c r="ED9" i="29"/>
  <c r="EC9" i="29"/>
  <c r="DZ9" i="29"/>
  <c r="DY9" i="29"/>
  <c r="DX9" i="29"/>
  <c r="DW9" i="29"/>
  <c r="DV9" i="29"/>
  <c r="DU9" i="29"/>
  <c r="DT9" i="29"/>
  <c r="DS9" i="29"/>
  <c r="DR9" i="29"/>
  <c r="DQ9" i="29"/>
  <c r="DP9" i="29"/>
  <c r="DO9" i="29"/>
  <c r="DN9" i="29"/>
  <c r="CT9" i="29"/>
  <c r="CS9" i="29"/>
  <c r="CR9" i="29"/>
  <c r="CQ9" i="29"/>
  <c r="CP9" i="29"/>
  <c r="CO9" i="29"/>
  <c r="CN9" i="29"/>
  <c r="CM9" i="29"/>
  <c r="CL9" i="29"/>
  <c r="CK9" i="29"/>
  <c r="CJ9" i="29"/>
  <c r="CI9" i="29"/>
  <c r="CH9" i="29"/>
  <c r="CE9" i="29"/>
  <c r="CD9" i="29"/>
  <c r="CC9" i="29"/>
  <c r="CB9" i="29"/>
  <c r="CA9" i="29"/>
  <c r="BY9" i="29"/>
  <c r="BX9" i="29"/>
  <c r="BW9" i="29"/>
  <c r="BV9" i="29"/>
  <c r="BU9" i="29"/>
  <c r="BT9" i="29"/>
  <c r="BS9" i="29"/>
  <c r="AY9" i="29"/>
  <c r="AX9" i="29"/>
  <c r="AW9" i="29"/>
  <c r="AV9" i="29"/>
  <c r="AS9" i="29"/>
  <c r="AR9" i="29"/>
  <c r="AQ9" i="29"/>
  <c r="AP9" i="29"/>
  <c r="AO9" i="29"/>
  <c r="AN9" i="29"/>
  <c r="AM9" i="29"/>
  <c r="AJ9" i="29"/>
  <c r="AI9" i="29"/>
  <c r="AH9" i="29"/>
  <c r="AG9" i="29"/>
  <c r="AF9" i="29"/>
  <c r="AU9" i="29" s="1"/>
  <c r="AC9" i="29"/>
  <c r="AB9" i="29"/>
  <c r="AA9" i="29"/>
  <c r="Z9" i="29"/>
  <c r="Y9" i="29"/>
  <c r="X9" i="29"/>
  <c r="W9" i="29"/>
  <c r="GJ8" i="29"/>
  <c r="GI8" i="29"/>
  <c r="GH8" i="29"/>
  <c r="GG8" i="29"/>
  <c r="GF8" i="29"/>
  <c r="GE8" i="29"/>
  <c r="GD8" i="29"/>
  <c r="GC8" i="29"/>
  <c r="GB8" i="29"/>
  <c r="GA8" i="29"/>
  <c r="FZ8" i="29"/>
  <c r="FY8" i="29"/>
  <c r="FX8" i="29"/>
  <c r="FU8" i="29"/>
  <c r="FT8" i="29"/>
  <c r="FS8" i="29"/>
  <c r="FR8" i="29"/>
  <c r="FQ8" i="29"/>
  <c r="FP8" i="29"/>
  <c r="FO8" i="29"/>
  <c r="FN8" i="29"/>
  <c r="FM8" i="29"/>
  <c r="FL8" i="29"/>
  <c r="FK8" i="29"/>
  <c r="FJ8" i="29"/>
  <c r="FI8" i="29"/>
  <c r="EO8" i="29"/>
  <c r="EN8" i="29"/>
  <c r="EM8" i="29"/>
  <c r="EL8" i="29"/>
  <c r="EK8" i="29"/>
  <c r="EJ8" i="29"/>
  <c r="EI8" i="29"/>
  <c r="EH8" i="29"/>
  <c r="EG8" i="29"/>
  <c r="EF8" i="29"/>
  <c r="EE8" i="29"/>
  <c r="ED8" i="29"/>
  <c r="EC8" i="29"/>
  <c r="DZ8" i="29"/>
  <c r="DY8" i="29"/>
  <c r="DX8" i="29"/>
  <c r="DW8" i="29"/>
  <c r="DV8" i="29"/>
  <c r="DU8" i="29"/>
  <c r="DT8" i="29"/>
  <c r="DS8" i="29"/>
  <c r="DR8" i="29"/>
  <c r="DQ8" i="29"/>
  <c r="DP8" i="29"/>
  <c r="DO8" i="29"/>
  <c r="DN8" i="29"/>
  <c r="CT8" i="29"/>
  <c r="CS8" i="29"/>
  <c r="CR8" i="29"/>
  <c r="CQ8" i="29"/>
  <c r="CP8" i="29"/>
  <c r="CO8" i="29"/>
  <c r="CN8" i="29"/>
  <c r="CM8" i="29"/>
  <c r="CL8" i="29"/>
  <c r="CK8" i="29"/>
  <c r="CJ8" i="29"/>
  <c r="CI8" i="29"/>
  <c r="CH8" i="29"/>
  <c r="CE8" i="29"/>
  <c r="CD8" i="29"/>
  <c r="CC8" i="29"/>
  <c r="CB8" i="29"/>
  <c r="CA8" i="29"/>
  <c r="BY8" i="29"/>
  <c r="BX8" i="29"/>
  <c r="BW8" i="29"/>
  <c r="BV8" i="29"/>
  <c r="BU8" i="29"/>
  <c r="BT8" i="29"/>
  <c r="BS8" i="29"/>
  <c r="AY8" i="29"/>
  <c r="AX8" i="29"/>
  <c r="AW8" i="29"/>
  <c r="AV8" i="29"/>
  <c r="AS8" i="29"/>
  <c r="AR8" i="29"/>
  <c r="AQ8" i="29"/>
  <c r="AP8" i="29"/>
  <c r="AO8" i="29"/>
  <c r="AN8" i="29"/>
  <c r="AM8" i="29"/>
  <c r="AJ8" i="29"/>
  <c r="AI8" i="29"/>
  <c r="AH8" i="29"/>
  <c r="AG8" i="29"/>
  <c r="AF8" i="29"/>
  <c r="AU8" i="29" s="1"/>
  <c r="AT8" i="29"/>
  <c r="AC8" i="29"/>
  <c r="AB8" i="29"/>
  <c r="AA8" i="29"/>
  <c r="Z8" i="29"/>
  <c r="Y8" i="29"/>
  <c r="X8" i="29"/>
  <c r="W8" i="29"/>
  <c r="GJ7" i="29"/>
  <c r="GI7" i="29"/>
  <c r="GH7" i="29"/>
  <c r="GG7" i="29"/>
  <c r="GF7" i="29"/>
  <c r="GE7" i="29"/>
  <c r="GD7" i="29"/>
  <c r="GC7" i="29"/>
  <c r="GB7" i="29"/>
  <c r="GA7" i="29"/>
  <c r="FZ7" i="29"/>
  <c r="FY7" i="29"/>
  <c r="FX7" i="29"/>
  <c r="FU7" i="29"/>
  <c r="FT7" i="29"/>
  <c r="FS7" i="29"/>
  <c r="FR7" i="29"/>
  <c r="FQ7" i="29"/>
  <c r="FP7" i="29"/>
  <c r="FO7" i="29"/>
  <c r="FN7" i="29"/>
  <c r="FM7" i="29"/>
  <c r="FL7" i="29"/>
  <c r="FK7" i="29"/>
  <c r="FJ7" i="29"/>
  <c r="FI7" i="29"/>
  <c r="EO7" i="29"/>
  <c r="EN7" i="29"/>
  <c r="EM7" i="29"/>
  <c r="EL7" i="29"/>
  <c r="EK7" i="29"/>
  <c r="EJ7" i="29"/>
  <c r="EI7" i="29"/>
  <c r="EH7" i="29"/>
  <c r="EG7" i="29"/>
  <c r="EF7" i="29"/>
  <c r="EE7" i="29"/>
  <c r="ED7" i="29"/>
  <c r="EC7" i="29"/>
  <c r="DZ7" i="29"/>
  <c r="DY7" i="29"/>
  <c r="DX7" i="29"/>
  <c r="DW7" i="29"/>
  <c r="DV7" i="29"/>
  <c r="DU7" i="29"/>
  <c r="DT7" i="29"/>
  <c r="DS7" i="29"/>
  <c r="DR7" i="29"/>
  <c r="DQ7" i="29"/>
  <c r="DP7" i="29"/>
  <c r="DO7" i="29"/>
  <c r="DN7" i="29"/>
  <c r="CT7" i="29"/>
  <c r="CS7" i="29"/>
  <c r="CR7" i="29"/>
  <c r="CQ7" i="29"/>
  <c r="CP7" i="29"/>
  <c r="CO7" i="29"/>
  <c r="CN7" i="29"/>
  <c r="CM7" i="29"/>
  <c r="CL7" i="29"/>
  <c r="CK7" i="29"/>
  <c r="CJ7" i="29"/>
  <c r="CI7" i="29"/>
  <c r="CH7" i="29"/>
  <c r="CE7" i="29"/>
  <c r="CD7" i="29"/>
  <c r="CC7" i="29"/>
  <c r="CB7" i="29"/>
  <c r="CA7" i="29"/>
  <c r="BY7" i="29"/>
  <c r="BX7" i="29"/>
  <c r="BW7" i="29"/>
  <c r="BV7" i="29"/>
  <c r="BU7" i="29"/>
  <c r="BT7" i="29"/>
  <c r="BS7" i="29"/>
  <c r="AY7" i="29"/>
  <c r="AX7" i="29"/>
  <c r="AW7" i="29"/>
  <c r="AV7" i="29"/>
  <c r="AT7" i="29"/>
  <c r="AS7" i="29"/>
  <c r="AR7" i="29"/>
  <c r="AQ7" i="29"/>
  <c r="AP7" i="29"/>
  <c r="AO7" i="29"/>
  <c r="AN7" i="29"/>
  <c r="AM7" i="29"/>
  <c r="AJ7" i="29"/>
  <c r="AI7" i="29"/>
  <c r="AH7" i="29"/>
  <c r="AG7" i="29"/>
  <c r="AF7" i="29"/>
  <c r="AU7" i="29" s="1"/>
  <c r="AC7" i="29"/>
  <c r="AB7" i="29"/>
  <c r="AA7" i="29"/>
  <c r="Z7" i="29"/>
  <c r="Y7" i="29"/>
  <c r="X7" i="29"/>
  <c r="W7" i="29"/>
  <c r="GJ6" i="29"/>
  <c r="GI6" i="29"/>
  <c r="GH6" i="29"/>
  <c r="GG6" i="29"/>
  <c r="GF6" i="29"/>
  <c r="GE6" i="29"/>
  <c r="GD6" i="29"/>
  <c r="GC6" i="29"/>
  <c r="GB6" i="29"/>
  <c r="GA6" i="29"/>
  <c r="FZ6" i="29"/>
  <c r="FY6" i="29"/>
  <c r="FX6" i="29"/>
  <c r="FU6" i="29"/>
  <c r="FT6" i="29"/>
  <c r="FS6" i="29"/>
  <c r="FR6" i="29"/>
  <c r="FQ6" i="29"/>
  <c r="FP6" i="29"/>
  <c r="FO6" i="29"/>
  <c r="FN6" i="29"/>
  <c r="FM6" i="29"/>
  <c r="FL6" i="29"/>
  <c r="FK6" i="29"/>
  <c r="FJ6" i="29"/>
  <c r="FI6" i="29"/>
  <c r="EO6" i="29"/>
  <c r="EN6" i="29"/>
  <c r="EM6" i="29"/>
  <c r="EL6" i="29"/>
  <c r="EK6" i="29"/>
  <c r="EJ6" i="29"/>
  <c r="EI6" i="29"/>
  <c r="EH6" i="29"/>
  <c r="EG6" i="29"/>
  <c r="EF6" i="29"/>
  <c r="EE6" i="29"/>
  <c r="ED6" i="29"/>
  <c r="EC6" i="29"/>
  <c r="DZ6" i="29"/>
  <c r="DY6" i="29"/>
  <c r="DX6" i="29"/>
  <c r="DW6" i="29"/>
  <c r="DV6" i="29"/>
  <c r="DU6" i="29"/>
  <c r="DT6" i="29"/>
  <c r="DS6" i="29"/>
  <c r="DR6" i="29"/>
  <c r="DQ6" i="29"/>
  <c r="DP6" i="29"/>
  <c r="DO6" i="29"/>
  <c r="DN6" i="29"/>
  <c r="CT6" i="29"/>
  <c r="CS6" i="29"/>
  <c r="CR6" i="29"/>
  <c r="CQ6" i="29"/>
  <c r="CP6" i="29"/>
  <c r="CO6" i="29"/>
  <c r="CN6" i="29"/>
  <c r="CM6" i="29"/>
  <c r="CL6" i="29"/>
  <c r="CK6" i="29"/>
  <c r="CJ6" i="29"/>
  <c r="CI6" i="29"/>
  <c r="CH6" i="29"/>
  <c r="CE6" i="29"/>
  <c r="CD6" i="29"/>
  <c r="CC6" i="29"/>
  <c r="CB6" i="29"/>
  <c r="CA6" i="29"/>
  <c r="BY6" i="29"/>
  <c r="BX6" i="29"/>
  <c r="BW6" i="29"/>
  <c r="BV6" i="29"/>
  <c r="BU6" i="29"/>
  <c r="BT6" i="29"/>
  <c r="BS6" i="29"/>
  <c r="AY6" i="29"/>
  <c r="AX6" i="29"/>
  <c r="AW6" i="29"/>
  <c r="AV6" i="29"/>
  <c r="AS6" i="29"/>
  <c r="AR6" i="29"/>
  <c r="AQ6" i="29"/>
  <c r="AP6" i="29"/>
  <c r="AO6" i="29"/>
  <c r="AN6" i="29"/>
  <c r="AM6" i="29"/>
  <c r="AJ6" i="29"/>
  <c r="AI6" i="29"/>
  <c r="AH6" i="29"/>
  <c r="AG6" i="29"/>
  <c r="AF6" i="29"/>
  <c r="AU6" i="29" s="1"/>
  <c r="AT6" i="29"/>
  <c r="AC6" i="29"/>
  <c r="AB6" i="29"/>
  <c r="AA6" i="29"/>
  <c r="Z6" i="29"/>
  <c r="Y6" i="29"/>
  <c r="X6" i="29"/>
  <c r="W6" i="29"/>
  <c r="GJ5" i="29"/>
  <c r="GI5" i="29"/>
  <c r="GH5" i="29"/>
  <c r="GG5" i="29"/>
  <c r="GF5" i="29"/>
  <c r="GE5" i="29"/>
  <c r="GD5" i="29"/>
  <c r="GC5" i="29"/>
  <c r="GB5" i="29"/>
  <c r="GA5" i="29"/>
  <c r="FZ5" i="29"/>
  <c r="FY5" i="29"/>
  <c r="FX5" i="29"/>
  <c r="FU5" i="29"/>
  <c r="FT5" i="29"/>
  <c r="FS5" i="29"/>
  <c r="FR5" i="29"/>
  <c r="FQ5" i="29"/>
  <c r="FP5" i="29"/>
  <c r="FO5" i="29"/>
  <c r="FN5" i="29"/>
  <c r="FM5" i="29"/>
  <c r="FL5" i="29"/>
  <c r="FK5" i="29"/>
  <c r="FJ5" i="29"/>
  <c r="FI5" i="29"/>
  <c r="EO5" i="29"/>
  <c r="EN5" i="29"/>
  <c r="EM5" i="29"/>
  <c r="EL5" i="29"/>
  <c r="EK5" i="29"/>
  <c r="EJ5" i="29"/>
  <c r="EI5" i="29"/>
  <c r="EH5" i="29"/>
  <c r="EG5" i="29"/>
  <c r="EF5" i="29"/>
  <c r="EE5" i="29"/>
  <c r="ED5" i="29"/>
  <c r="EC5" i="29"/>
  <c r="DZ5" i="29"/>
  <c r="DY5" i="29"/>
  <c r="DX5" i="29"/>
  <c r="DW5" i="29"/>
  <c r="DV5" i="29"/>
  <c r="DU5" i="29"/>
  <c r="DT5" i="29"/>
  <c r="DS5" i="29"/>
  <c r="DR5" i="29"/>
  <c r="DQ5" i="29"/>
  <c r="DP5" i="29"/>
  <c r="DO5" i="29"/>
  <c r="DN5" i="29"/>
  <c r="CT5" i="29"/>
  <c r="CS5" i="29"/>
  <c r="CR5" i="29"/>
  <c r="CQ5" i="29"/>
  <c r="CP5" i="29"/>
  <c r="CN5" i="29"/>
  <c r="CM5" i="29"/>
  <c r="CL5" i="29"/>
  <c r="CK5" i="29"/>
  <c r="CJ5" i="29"/>
  <c r="CI5" i="29"/>
  <c r="CH5" i="29"/>
  <c r="CE5" i="29"/>
  <c r="CD5" i="29"/>
  <c r="CC5" i="29"/>
  <c r="CB5" i="29"/>
  <c r="CA5" i="29"/>
  <c r="BY5" i="29"/>
  <c r="BX5" i="29"/>
  <c r="BW5" i="29"/>
  <c r="BV5" i="29"/>
  <c r="BU5" i="29"/>
  <c r="BT5" i="29"/>
  <c r="BS5" i="29"/>
  <c r="AY5" i="29"/>
  <c r="AX5" i="29"/>
  <c r="AW5" i="29"/>
  <c r="AV5" i="29"/>
  <c r="AR5" i="29"/>
  <c r="AQ5" i="29"/>
  <c r="AP5" i="29"/>
  <c r="AO5" i="29"/>
  <c r="AN5" i="29"/>
  <c r="AM5" i="29"/>
  <c r="AJ5" i="29"/>
  <c r="AI5" i="29"/>
  <c r="AH5" i="29"/>
  <c r="AG5" i="29"/>
  <c r="AC5" i="29"/>
  <c r="AB5" i="29"/>
  <c r="AA5" i="29"/>
  <c r="Z5" i="29"/>
  <c r="Y5" i="29"/>
  <c r="X5" i="29"/>
  <c r="W5" i="29"/>
  <c r="ES1" i="29" a="1"/>
  <c r="ES1" i="29" s="1"/>
  <c r="FX2" i="29" s="1"/>
  <c r="CX1" i="29" a="1"/>
  <c r="CX1" i="29" s="1"/>
  <c r="EC2" i="29" s="1"/>
  <c r="BC1" i="29" a="1"/>
  <c r="BC1" i="29" s="1"/>
  <c r="C1" i="29" a="1"/>
  <c r="C1" i="29" s="1"/>
  <c r="AM2" i="29" s="1"/>
  <c r="EC24" i="28"/>
  <c r="EB24" i="28"/>
  <c r="EA24" i="28"/>
  <c r="DZ24" i="28"/>
  <c r="DY24" i="28"/>
  <c r="DX24" i="28"/>
  <c r="DW24" i="28"/>
  <c r="DV24" i="28"/>
  <c r="DU24" i="28"/>
  <c r="DT24" i="28"/>
  <c r="DS24" i="28"/>
  <c r="DR24" i="28"/>
  <c r="DQ24" i="28"/>
  <c r="DP24" i="28"/>
  <c r="DO24" i="28"/>
  <c r="DN24" i="28"/>
  <c r="CH24" i="28"/>
  <c r="CG24" i="28"/>
  <c r="CF24" i="28"/>
  <c r="CE24" i="28"/>
  <c r="CD24" i="28"/>
  <c r="CC24" i="28"/>
  <c r="CB24" i="28"/>
  <c r="CA24" i="28"/>
  <c r="BZ24" i="28"/>
  <c r="BY24" i="28"/>
  <c r="BX24" i="28"/>
  <c r="BW24" i="28"/>
  <c r="BV24" i="28"/>
  <c r="BU24" i="28"/>
  <c r="BT24" i="28"/>
  <c r="BS24" i="28"/>
  <c r="AM24" i="28"/>
  <c r="AL24" i="28"/>
  <c r="AK24" i="28"/>
  <c r="AJ24" i="28"/>
  <c r="AI24" i="28"/>
  <c r="AH24" i="28"/>
  <c r="AG24" i="28"/>
  <c r="AF24" i="28"/>
  <c r="AE24" i="28"/>
  <c r="AD24" i="28"/>
  <c r="AC24" i="28"/>
  <c r="Z24" i="28"/>
  <c r="X24" i="28"/>
  <c r="W24" i="28"/>
  <c r="AA24" i="28" s="1"/>
  <c r="FG18" i="28"/>
  <c r="FF18" i="28"/>
  <c r="FE18" i="28"/>
  <c r="FD18" i="28"/>
  <c r="FC18" i="28"/>
  <c r="FB18" i="28"/>
  <c r="FA18" i="28"/>
  <c r="EZ18" i="28"/>
  <c r="EY18" i="28"/>
  <c r="EX18" i="28"/>
  <c r="EW18" i="28"/>
  <c r="EV18" i="28"/>
  <c r="EU18" i="28"/>
  <c r="ET18" i="28"/>
  <c r="ES18" i="28"/>
  <c r="ER18" i="28"/>
  <c r="DL18" i="28"/>
  <c r="DK18" i="28"/>
  <c r="DJ18" i="28"/>
  <c r="DI18" i="28"/>
  <c r="DH18" i="28"/>
  <c r="DG18" i="28"/>
  <c r="DF18" i="28"/>
  <c r="DE18" i="28"/>
  <c r="DD18" i="28"/>
  <c r="DC18" i="28"/>
  <c r="DB18" i="28"/>
  <c r="DA18" i="28"/>
  <c r="CZ18" i="28"/>
  <c r="CY18" i="28"/>
  <c r="CX18" i="28"/>
  <c r="CW18" i="28"/>
  <c r="BQ18" i="28"/>
  <c r="BP18" i="28"/>
  <c r="BO18" i="28"/>
  <c r="BN18" i="28"/>
  <c r="BM18" i="28"/>
  <c r="BL18" i="28"/>
  <c r="BK18" i="28"/>
  <c r="BJ18" i="28"/>
  <c r="BI18" i="28"/>
  <c r="BH18" i="28"/>
  <c r="BG18" i="28"/>
  <c r="BF18" i="28"/>
  <c r="BE18" i="28"/>
  <c r="BD18" i="28"/>
  <c r="BC18" i="28"/>
  <c r="BB18" i="28"/>
  <c r="U18" i="28"/>
  <c r="T18" i="28"/>
  <c r="S18" i="28"/>
  <c r="R18" i="28"/>
  <c r="Q18" i="28"/>
  <c r="P18" i="28"/>
  <c r="O18" i="28"/>
  <c r="N18" i="28"/>
  <c r="M18" i="28"/>
  <c r="L18" i="28"/>
  <c r="K18" i="28"/>
  <c r="J18" i="28"/>
  <c r="I18" i="28"/>
  <c r="H18" i="28"/>
  <c r="G18" i="28"/>
  <c r="F18" i="28"/>
  <c r="E18" i="28"/>
  <c r="D18" i="28"/>
  <c r="C18" i="28"/>
  <c r="B18" i="28"/>
  <c r="FG17" i="28"/>
  <c r="FF17" i="28"/>
  <c r="FE17" i="28"/>
  <c r="FD17" i="28"/>
  <c r="FC17" i="28"/>
  <c r="FB17" i="28"/>
  <c r="FA17" i="28"/>
  <c r="EZ17" i="28"/>
  <c r="EY17" i="28"/>
  <c r="EX17" i="28"/>
  <c r="EW17" i="28"/>
  <c r="EV17" i="28"/>
  <c r="EU17" i="28"/>
  <c r="ET17" i="28"/>
  <c r="ES17" i="28"/>
  <c r="ER17" i="28"/>
  <c r="DL17" i="28"/>
  <c r="DK17" i="28"/>
  <c r="DJ17" i="28"/>
  <c r="DI17" i="28"/>
  <c r="DH17" i="28"/>
  <c r="DG17" i="28"/>
  <c r="DF17" i="28"/>
  <c r="DE17" i="28"/>
  <c r="DD17" i="28"/>
  <c r="DC17" i="28"/>
  <c r="DB17" i="28"/>
  <c r="DA17" i="28"/>
  <c r="CZ17" i="28"/>
  <c r="CY17" i="28"/>
  <c r="CX17" i="28"/>
  <c r="CW17" i="28"/>
  <c r="BQ17" i="28"/>
  <c r="BP17" i="28"/>
  <c r="BO17" i="28"/>
  <c r="BN17" i="28"/>
  <c r="BM17" i="28"/>
  <c r="BL17" i="28"/>
  <c r="BK17" i="28"/>
  <c r="BJ17" i="28"/>
  <c r="BI17" i="28"/>
  <c r="BH17" i="28"/>
  <c r="BG17" i="28"/>
  <c r="BF17" i="28"/>
  <c r="BE17" i="28"/>
  <c r="BD17" i="28"/>
  <c r="BC17" i="28"/>
  <c r="BB17" i="28"/>
  <c r="U17" i="28"/>
  <c r="T17" i="28"/>
  <c r="S17" i="28"/>
  <c r="R17" i="28"/>
  <c r="Q17" i="28"/>
  <c r="P17" i="28"/>
  <c r="O17" i="28"/>
  <c r="N17" i="28"/>
  <c r="M17" i="28"/>
  <c r="L17" i="28"/>
  <c r="K17" i="28"/>
  <c r="J17" i="28"/>
  <c r="I17" i="28"/>
  <c r="H17" i="28"/>
  <c r="G17" i="28"/>
  <c r="F17" i="28"/>
  <c r="E17" i="28"/>
  <c r="D17" i="28"/>
  <c r="C17" i="28"/>
  <c r="B17" i="28"/>
  <c r="GJ15" i="28"/>
  <c r="GI15" i="28"/>
  <c r="GH15" i="28"/>
  <c r="GG15" i="28"/>
  <c r="GF15" i="28"/>
  <c r="GE15" i="28"/>
  <c r="GD15" i="28"/>
  <c r="GC15" i="28"/>
  <c r="GB15" i="28"/>
  <c r="GA15" i="28"/>
  <c r="FZ15" i="28"/>
  <c r="FY15" i="28"/>
  <c r="FX15" i="28"/>
  <c r="FU15" i="28"/>
  <c r="FT15" i="28"/>
  <c r="FS15" i="28"/>
  <c r="FR15" i="28"/>
  <c r="FQ15" i="28"/>
  <c r="FP15" i="28"/>
  <c r="FO15" i="28"/>
  <c r="FN15" i="28"/>
  <c r="FM15" i="28"/>
  <c r="FL15" i="28"/>
  <c r="FK15" i="28"/>
  <c r="FJ15" i="28"/>
  <c r="FI15" i="28"/>
  <c r="FG15" i="28"/>
  <c r="FF15" i="28"/>
  <c r="FE15" i="28"/>
  <c r="FD15" i="28"/>
  <c r="FC15" i="28"/>
  <c r="FB15" i="28"/>
  <c r="FA15" i="28"/>
  <c r="EZ15" i="28"/>
  <c r="EY15" i="28"/>
  <c r="EX15" i="28"/>
  <c r="EW15" i="28"/>
  <c r="EV15" i="28"/>
  <c r="EU15" i="28"/>
  <c r="ET15" i="28"/>
  <c r="ES15" i="28"/>
  <c r="ER15" i="28"/>
  <c r="EO15" i="28"/>
  <c r="EN15" i="28"/>
  <c r="EM15" i="28"/>
  <c r="EL15" i="28"/>
  <c r="EK15" i="28"/>
  <c r="EJ15" i="28"/>
  <c r="EI15" i="28"/>
  <c r="EH15" i="28"/>
  <c r="EG15" i="28"/>
  <c r="EF15" i="28"/>
  <c r="EE15" i="28"/>
  <c r="ED15" i="28"/>
  <c r="EC15" i="28"/>
  <c r="DZ15" i="28"/>
  <c r="DY15" i="28"/>
  <c r="DX15" i="28"/>
  <c r="DW15" i="28"/>
  <c r="DV15" i="28"/>
  <c r="DU15" i="28"/>
  <c r="DT15" i="28"/>
  <c r="DS15" i="28"/>
  <c r="DR15" i="28"/>
  <c r="DQ15" i="28"/>
  <c r="DP15" i="28"/>
  <c r="DO15" i="28"/>
  <c r="DN15" i="28"/>
  <c r="DL15" i="28"/>
  <c r="DK15" i="28"/>
  <c r="DJ15" i="28"/>
  <c r="DI15" i="28"/>
  <c r="DH15" i="28"/>
  <c r="DG15" i="28"/>
  <c r="DF15" i="28"/>
  <c r="DE15" i="28"/>
  <c r="DD15" i="28"/>
  <c r="DC15" i="28"/>
  <c r="DB15" i="28"/>
  <c r="DA15" i="28"/>
  <c r="CZ15" i="28"/>
  <c r="CY15" i="28"/>
  <c r="CX15" i="28"/>
  <c r="CW15" i="28"/>
  <c r="CT15" i="28"/>
  <c r="CS15" i="28"/>
  <c r="CR15" i="28"/>
  <c r="CQ15" i="28"/>
  <c r="CP15" i="28"/>
  <c r="CO15" i="28"/>
  <c r="CN15" i="28"/>
  <c r="CM15" i="28"/>
  <c r="CL15" i="28"/>
  <c r="CK15" i="28"/>
  <c r="CJ15" i="28"/>
  <c r="CI15" i="28"/>
  <c r="CH15" i="28"/>
  <c r="CE15" i="28"/>
  <c r="CD15" i="28"/>
  <c r="CC15" i="28"/>
  <c r="CB15" i="28"/>
  <c r="CA15" i="28"/>
  <c r="BY15" i="28"/>
  <c r="BX15" i="28"/>
  <c r="BW15" i="28"/>
  <c r="BV15" i="28"/>
  <c r="BU15" i="28"/>
  <c r="BT15" i="28"/>
  <c r="BS15" i="28"/>
  <c r="BQ15" i="28"/>
  <c r="BP15" i="28"/>
  <c r="BO15" i="28"/>
  <c r="BN15" i="28"/>
  <c r="BM15" i="28"/>
  <c r="BL15" i="28"/>
  <c r="BK15" i="28"/>
  <c r="BJ15" i="28"/>
  <c r="BI15" i="28"/>
  <c r="BH15" i="28"/>
  <c r="BG15" i="28"/>
  <c r="BF15" i="28"/>
  <c r="BE15" i="28"/>
  <c r="BD15" i="28"/>
  <c r="BC15" i="28"/>
  <c r="BB15" i="28"/>
  <c r="AY15" i="28"/>
  <c r="AX15" i="28"/>
  <c r="AW15" i="28"/>
  <c r="AV15" i="28"/>
  <c r="AU15" i="28"/>
  <c r="AT15" i="28"/>
  <c r="AS15" i="28"/>
  <c r="AR15" i="28"/>
  <c r="AQ15" i="28"/>
  <c r="AP15" i="28"/>
  <c r="AO15" i="28"/>
  <c r="AN15" i="28"/>
  <c r="AM15" i="28"/>
  <c r="AJ15" i="28"/>
  <c r="AI15" i="28"/>
  <c r="AH15" i="28"/>
  <c r="AG15" i="28"/>
  <c r="AF15" i="28"/>
  <c r="AC15" i="28"/>
  <c r="AB15" i="28"/>
  <c r="AA15" i="28"/>
  <c r="Z15" i="28"/>
  <c r="Y15" i="28"/>
  <c r="X15" i="28"/>
  <c r="W15" i="28"/>
  <c r="U15" i="28"/>
  <c r="T15" i="28"/>
  <c r="S15" i="28"/>
  <c r="R15" i="28"/>
  <c r="Q15" i="28"/>
  <c r="P15" i="28"/>
  <c r="O15" i="28"/>
  <c r="N15" i="28"/>
  <c r="M15" i="28"/>
  <c r="L15" i="28"/>
  <c r="K15" i="28"/>
  <c r="J15" i="28"/>
  <c r="I15" i="28"/>
  <c r="H15" i="28"/>
  <c r="G15" i="28"/>
  <c r="F15" i="28"/>
  <c r="E15" i="28"/>
  <c r="D15" i="28"/>
  <c r="C15" i="28"/>
  <c r="B15" i="28"/>
  <c r="GJ14" i="28"/>
  <c r="GI14" i="28"/>
  <c r="GH14" i="28"/>
  <c r="GG14" i="28"/>
  <c r="GF14" i="28"/>
  <c r="GE14" i="28"/>
  <c r="GD14" i="28"/>
  <c r="GC14" i="28"/>
  <c r="GB14" i="28"/>
  <c r="GA14" i="28"/>
  <c r="FZ14" i="28"/>
  <c r="FY14" i="28"/>
  <c r="FX14" i="28"/>
  <c r="FU14" i="28"/>
  <c r="FT14" i="28"/>
  <c r="FS14" i="28"/>
  <c r="FR14" i="28"/>
  <c r="FQ14" i="28"/>
  <c r="FP14" i="28"/>
  <c r="FO14" i="28"/>
  <c r="FN14" i="28"/>
  <c r="FM14" i="28"/>
  <c r="FL14" i="28"/>
  <c r="FK14" i="28"/>
  <c r="FJ14" i="28"/>
  <c r="FI14" i="28"/>
  <c r="FG14" i="28"/>
  <c r="FF14" i="28"/>
  <c r="FE14" i="28"/>
  <c r="FD14" i="28"/>
  <c r="FC14" i="28"/>
  <c r="FB14" i="28"/>
  <c r="FA14" i="28"/>
  <c r="EZ14" i="28"/>
  <c r="EY14" i="28"/>
  <c r="EX14" i="28"/>
  <c r="EW14" i="28"/>
  <c r="EV14" i="28"/>
  <c r="EU14" i="28"/>
  <c r="ET14" i="28"/>
  <c r="ES14" i="28"/>
  <c r="ER14" i="28"/>
  <c r="EO14" i="28"/>
  <c r="EN14" i="28"/>
  <c r="EM14" i="28"/>
  <c r="EL14" i="28"/>
  <c r="EK14" i="28"/>
  <c r="EJ14" i="28"/>
  <c r="EI14" i="28"/>
  <c r="EH14" i="28"/>
  <c r="EG14" i="28"/>
  <c r="EF14" i="28"/>
  <c r="EE14" i="28"/>
  <c r="ED14" i="28"/>
  <c r="EC14" i="28"/>
  <c r="DZ14" i="28"/>
  <c r="DY14" i="28"/>
  <c r="DX14" i="28"/>
  <c r="DW14" i="28"/>
  <c r="DV14" i="28"/>
  <c r="DU14" i="28"/>
  <c r="DT14" i="28"/>
  <c r="DS14" i="28"/>
  <c r="DR14" i="28"/>
  <c r="DQ14" i="28"/>
  <c r="DP14" i="28"/>
  <c r="DO14" i="28"/>
  <c r="DN14" i="28"/>
  <c r="DL14" i="28"/>
  <c r="DK14" i="28"/>
  <c r="DJ14" i="28"/>
  <c r="DI14" i="28"/>
  <c r="DH14" i="28"/>
  <c r="DG14" i="28"/>
  <c r="DF14" i="28"/>
  <c r="DE14" i="28"/>
  <c r="DD14" i="28"/>
  <c r="DC14" i="28"/>
  <c r="DB14" i="28"/>
  <c r="DA14" i="28"/>
  <c r="CZ14" i="28"/>
  <c r="CY14" i="28"/>
  <c r="CX14" i="28"/>
  <c r="CW14" i="28"/>
  <c r="CT14" i="28"/>
  <c r="CS14" i="28"/>
  <c r="CR14" i="28"/>
  <c r="CQ14" i="28"/>
  <c r="CP14" i="28"/>
  <c r="CO14" i="28"/>
  <c r="CN14" i="28"/>
  <c r="CM14" i="28"/>
  <c r="CL14" i="28"/>
  <c r="CK14" i="28"/>
  <c r="CJ14" i="28"/>
  <c r="CI14" i="28"/>
  <c r="CH14" i="28"/>
  <c r="CE14" i="28"/>
  <c r="CD14" i="28"/>
  <c r="CC14" i="28"/>
  <c r="CB14" i="28"/>
  <c r="CA14" i="28"/>
  <c r="BY14" i="28"/>
  <c r="BX14" i="28"/>
  <c r="BW14" i="28"/>
  <c r="BV14" i="28"/>
  <c r="BU14" i="28"/>
  <c r="BT14" i="28"/>
  <c r="BS14" i="28"/>
  <c r="BQ14" i="28"/>
  <c r="BP14" i="28"/>
  <c r="BO14" i="28"/>
  <c r="BN14" i="28"/>
  <c r="BM14" i="28"/>
  <c r="BL14" i="28"/>
  <c r="BK14" i="28"/>
  <c r="BJ14" i="28"/>
  <c r="BI14" i="28"/>
  <c r="BH14" i="28"/>
  <c r="BG14" i="28"/>
  <c r="BF14" i="28"/>
  <c r="BE14" i="28"/>
  <c r="BD14" i="28"/>
  <c r="BC14" i="28"/>
  <c r="BB14" i="28"/>
  <c r="AY14" i="28"/>
  <c r="AX14" i="28"/>
  <c r="AW14" i="28"/>
  <c r="AV14" i="28"/>
  <c r="AU14" i="28"/>
  <c r="AS14" i="28"/>
  <c r="AR14" i="28"/>
  <c r="AQ14" i="28"/>
  <c r="AP14" i="28"/>
  <c r="AO14" i="28"/>
  <c r="AN14" i="28"/>
  <c r="AM14" i="28"/>
  <c r="AJ14" i="28"/>
  <c r="AI14" i="28"/>
  <c r="AH14" i="28"/>
  <c r="AG14" i="28"/>
  <c r="AF14" i="28"/>
  <c r="AT14" i="28"/>
  <c r="AC14" i="28"/>
  <c r="AB14" i="28"/>
  <c r="AA14" i="28"/>
  <c r="Z14" i="28"/>
  <c r="Y14" i="28"/>
  <c r="X14" i="28"/>
  <c r="W14" i="28"/>
  <c r="U14" i="28"/>
  <c r="T14" i="28"/>
  <c r="S14" i="28"/>
  <c r="R14" i="28"/>
  <c r="Q14" i="28"/>
  <c r="P14" i="28"/>
  <c r="O14" i="28"/>
  <c r="N14" i="28"/>
  <c r="M14" i="28"/>
  <c r="L14" i="28"/>
  <c r="K14" i="28"/>
  <c r="J14" i="28"/>
  <c r="I14" i="28"/>
  <c r="H14" i="28"/>
  <c r="G14" i="28"/>
  <c r="F14" i="28"/>
  <c r="E14" i="28"/>
  <c r="D14" i="28"/>
  <c r="C14" i="28"/>
  <c r="B14" i="28"/>
  <c r="GJ12" i="28"/>
  <c r="GI12" i="28"/>
  <c r="GH12" i="28"/>
  <c r="GG12" i="28"/>
  <c r="GF12" i="28"/>
  <c r="GE12" i="28"/>
  <c r="GD12" i="28"/>
  <c r="GC12" i="28"/>
  <c r="GB12" i="28"/>
  <c r="GA12" i="28"/>
  <c r="FZ12" i="28"/>
  <c r="FY12" i="28"/>
  <c r="FX12" i="28"/>
  <c r="FU12" i="28"/>
  <c r="FT12" i="28"/>
  <c r="FS12" i="28"/>
  <c r="FR12" i="28"/>
  <c r="FQ12" i="28"/>
  <c r="FP12" i="28"/>
  <c r="FO12" i="28"/>
  <c r="FN12" i="28"/>
  <c r="FM12" i="28"/>
  <c r="FL12" i="28"/>
  <c r="FK12" i="28"/>
  <c r="FJ12" i="28"/>
  <c r="FI12" i="28"/>
  <c r="EO12" i="28"/>
  <c r="EN12" i="28"/>
  <c r="EM12" i="28"/>
  <c r="EL12" i="28"/>
  <c r="EK12" i="28"/>
  <c r="EJ12" i="28"/>
  <c r="EI12" i="28"/>
  <c r="EH12" i="28"/>
  <c r="EG12" i="28"/>
  <c r="EF12" i="28"/>
  <c r="EE12" i="28"/>
  <c r="ED12" i="28"/>
  <c r="EC12" i="28"/>
  <c r="DZ12" i="28"/>
  <c r="DY12" i="28"/>
  <c r="DX12" i="28"/>
  <c r="DW12" i="28"/>
  <c r="DV12" i="28"/>
  <c r="DU12" i="28"/>
  <c r="DT12" i="28"/>
  <c r="DS12" i="28"/>
  <c r="DR12" i="28"/>
  <c r="DQ12" i="28"/>
  <c r="DP12" i="28"/>
  <c r="DO12" i="28"/>
  <c r="DN12" i="28"/>
  <c r="CT12" i="28"/>
  <c r="CS12" i="28"/>
  <c r="CR12" i="28"/>
  <c r="CQ12" i="28"/>
  <c r="CP12" i="28"/>
  <c r="CN12" i="28"/>
  <c r="CM12" i="28"/>
  <c r="CL12" i="28"/>
  <c r="CK12" i="28"/>
  <c r="CJ12" i="28"/>
  <c r="CI12" i="28"/>
  <c r="CH12" i="28"/>
  <c r="CE12" i="28"/>
  <c r="CD12" i="28"/>
  <c r="CC12" i="28"/>
  <c r="CB12" i="28"/>
  <c r="CA12" i="28"/>
  <c r="BY12" i="28"/>
  <c r="BX12" i="28"/>
  <c r="BW12" i="28"/>
  <c r="BV12" i="28"/>
  <c r="BU12" i="28"/>
  <c r="BT12" i="28"/>
  <c r="BS12" i="28"/>
  <c r="AY12" i="28"/>
  <c r="AX12" i="28"/>
  <c r="AW12" i="28"/>
  <c r="AV12" i="28"/>
  <c r="AS12" i="28"/>
  <c r="AR12" i="28"/>
  <c r="AQ12" i="28"/>
  <c r="AP12" i="28"/>
  <c r="AO12" i="28"/>
  <c r="AN12" i="28"/>
  <c r="AM12" i="28"/>
  <c r="AJ12" i="28"/>
  <c r="AI12" i="28"/>
  <c r="AH12" i="28"/>
  <c r="AG12" i="28"/>
  <c r="AF12" i="28"/>
  <c r="AU12" i="28" s="1"/>
  <c r="AC12" i="28"/>
  <c r="AB12" i="28"/>
  <c r="AA12" i="28"/>
  <c r="Z12" i="28"/>
  <c r="Y12" i="28"/>
  <c r="X12" i="28"/>
  <c r="W12" i="28"/>
  <c r="GJ11" i="28"/>
  <c r="GI11" i="28"/>
  <c r="GH11" i="28"/>
  <c r="GG11" i="28"/>
  <c r="GF11" i="28"/>
  <c r="GE11" i="28"/>
  <c r="GD11" i="28"/>
  <c r="GC11" i="28"/>
  <c r="GB11" i="28"/>
  <c r="GA11" i="28"/>
  <c r="FZ11" i="28"/>
  <c r="FY11" i="28"/>
  <c r="FX11" i="28"/>
  <c r="FU11" i="28"/>
  <c r="FT11" i="28"/>
  <c r="FS11" i="28"/>
  <c r="FR11" i="28"/>
  <c r="FQ11" i="28"/>
  <c r="FP11" i="28"/>
  <c r="FO11" i="28"/>
  <c r="FN11" i="28"/>
  <c r="FM11" i="28"/>
  <c r="FL11" i="28"/>
  <c r="FK11" i="28"/>
  <c r="FJ11" i="28"/>
  <c r="FI11" i="28"/>
  <c r="EO11" i="28"/>
  <c r="EN11" i="28"/>
  <c r="EM11" i="28"/>
  <c r="EL11" i="28"/>
  <c r="EK11" i="28"/>
  <c r="EJ11" i="28"/>
  <c r="EI11" i="28"/>
  <c r="EH11" i="28"/>
  <c r="EG11" i="28"/>
  <c r="EF11" i="28"/>
  <c r="EE11" i="28"/>
  <c r="ED11" i="28"/>
  <c r="EC11" i="28"/>
  <c r="DZ11" i="28"/>
  <c r="DY11" i="28"/>
  <c r="DX11" i="28"/>
  <c r="DW11" i="28"/>
  <c r="DV11" i="28"/>
  <c r="DU11" i="28"/>
  <c r="DT11" i="28"/>
  <c r="DS11" i="28"/>
  <c r="DR11" i="28"/>
  <c r="DQ11" i="28"/>
  <c r="DP11" i="28"/>
  <c r="DO11" i="28"/>
  <c r="DN11" i="28"/>
  <c r="CT11" i="28"/>
  <c r="CS11" i="28"/>
  <c r="CR11" i="28"/>
  <c r="CQ11" i="28"/>
  <c r="CP11" i="28"/>
  <c r="CO11" i="28"/>
  <c r="CN11" i="28"/>
  <c r="CM11" i="28"/>
  <c r="CL11" i="28"/>
  <c r="CK11" i="28"/>
  <c r="CJ11" i="28"/>
  <c r="CI11" i="28"/>
  <c r="CH11" i="28"/>
  <c r="CE11" i="28"/>
  <c r="CD11" i="28"/>
  <c r="CC11" i="28"/>
  <c r="CB11" i="28"/>
  <c r="CA11" i="28"/>
  <c r="BY11" i="28"/>
  <c r="BX11" i="28"/>
  <c r="BW11" i="28"/>
  <c r="BV11" i="28"/>
  <c r="BU11" i="28"/>
  <c r="BT11" i="28"/>
  <c r="BS11" i="28"/>
  <c r="AY11" i="28"/>
  <c r="AX11" i="28"/>
  <c r="AW11" i="28"/>
  <c r="AV11" i="28"/>
  <c r="AT11" i="28"/>
  <c r="AS11" i="28"/>
  <c r="AR11" i="28"/>
  <c r="AQ11" i="28"/>
  <c r="AP11" i="28"/>
  <c r="AO11" i="28"/>
  <c r="AN11" i="28"/>
  <c r="AM11" i="28"/>
  <c r="AJ11" i="28"/>
  <c r="AI11" i="28"/>
  <c r="AH11" i="28"/>
  <c r="AG11" i="28"/>
  <c r="AF11" i="28"/>
  <c r="AU11" i="28" s="1"/>
  <c r="AC11" i="28"/>
  <c r="AB11" i="28"/>
  <c r="AA11" i="28"/>
  <c r="Z11" i="28"/>
  <c r="Y11" i="28"/>
  <c r="X11" i="28"/>
  <c r="W11" i="28"/>
  <c r="GJ10" i="28"/>
  <c r="GI10" i="28"/>
  <c r="GH10" i="28"/>
  <c r="GG10" i="28"/>
  <c r="GF10" i="28"/>
  <c r="GE10" i="28"/>
  <c r="GD10" i="28"/>
  <c r="GC10" i="28"/>
  <c r="GB10" i="28"/>
  <c r="GA10" i="28"/>
  <c r="FZ10" i="28"/>
  <c r="FY10" i="28"/>
  <c r="FX10" i="28"/>
  <c r="FU10" i="28"/>
  <c r="FT10" i="28"/>
  <c r="FS10" i="28"/>
  <c r="FR10" i="28"/>
  <c r="FQ10" i="28"/>
  <c r="FP10" i="28"/>
  <c r="FO10" i="28"/>
  <c r="FN10" i="28"/>
  <c r="FM10" i="28"/>
  <c r="FL10" i="28"/>
  <c r="FK10" i="28"/>
  <c r="FJ10" i="28"/>
  <c r="FI10" i="28"/>
  <c r="EO10" i="28"/>
  <c r="EN10" i="28"/>
  <c r="EM10" i="28"/>
  <c r="EL10" i="28"/>
  <c r="EK10" i="28"/>
  <c r="EJ10" i="28"/>
  <c r="EI10" i="28"/>
  <c r="EH10" i="28"/>
  <c r="EG10" i="28"/>
  <c r="EF10" i="28"/>
  <c r="EE10" i="28"/>
  <c r="ED10" i="28"/>
  <c r="EC10" i="28"/>
  <c r="DZ10" i="28"/>
  <c r="DY10" i="28"/>
  <c r="DX10" i="28"/>
  <c r="DW10" i="28"/>
  <c r="DV10" i="28"/>
  <c r="DU10" i="28"/>
  <c r="DT10" i="28"/>
  <c r="DS10" i="28"/>
  <c r="DR10" i="28"/>
  <c r="DQ10" i="28"/>
  <c r="DP10" i="28"/>
  <c r="DO10" i="28"/>
  <c r="DN10" i="28"/>
  <c r="CT10" i="28"/>
  <c r="CS10" i="28"/>
  <c r="CR10" i="28"/>
  <c r="CQ10" i="28"/>
  <c r="CP10" i="28"/>
  <c r="CO10" i="28"/>
  <c r="CN10" i="28"/>
  <c r="CM10" i="28"/>
  <c r="CL10" i="28"/>
  <c r="CK10" i="28"/>
  <c r="CJ10" i="28"/>
  <c r="CI10" i="28"/>
  <c r="CH10" i="28"/>
  <c r="CE10" i="28"/>
  <c r="CD10" i="28"/>
  <c r="CC10" i="28"/>
  <c r="CB10" i="28"/>
  <c r="CA10" i="28"/>
  <c r="BY10" i="28"/>
  <c r="BX10" i="28"/>
  <c r="BW10" i="28"/>
  <c r="BV10" i="28"/>
  <c r="BU10" i="28"/>
  <c r="BT10" i="28"/>
  <c r="BS10" i="28"/>
  <c r="AY10" i="28"/>
  <c r="AX10" i="28"/>
  <c r="AW10" i="28"/>
  <c r="AV10" i="28"/>
  <c r="AS10" i="28"/>
  <c r="AR10" i="28"/>
  <c r="AQ10" i="28"/>
  <c r="AP10" i="28"/>
  <c r="AO10" i="28"/>
  <c r="AN10" i="28"/>
  <c r="AM10" i="28"/>
  <c r="AJ10" i="28"/>
  <c r="AI10" i="28"/>
  <c r="AH10" i="28"/>
  <c r="AG10" i="28"/>
  <c r="AF10" i="28"/>
  <c r="AU10" i="28" s="1"/>
  <c r="AC10" i="28"/>
  <c r="AB10" i="28"/>
  <c r="AA10" i="28"/>
  <c r="Z10" i="28"/>
  <c r="Y10" i="28"/>
  <c r="X10" i="28"/>
  <c r="W10" i="28"/>
  <c r="GJ9" i="28"/>
  <c r="GI9" i="28"/>
  <c r="GH9" i="28"/>
  <c r="GG9" i="28"/>
  <c r="GF9" i="28"/>
  <c r="GE9" i="28"/>
  <c r="GD9" i="28"/>
  <c r="GC9" i="28"/>
  <c r="GB9" i="28"/>
  <c r="GA9" i="28"/>
  <c r="FZ9" i="28"/>
  <c r="FY9" i="28"/>
  <c r="FX9" i="28"/>
  <c r="FU9" i="28"/>
  <c r="FT9" i="28"/>
  <c r="FS9" i="28"/>
  <c r="FR9" i="28"/>
  <c r="FQ9" i="28"/>
  <c r="FP9" i="28"/>
  <c r="FO9" i="28"/>
  <c r="FN9" i="28"/>
  <c r="FM9" i="28"/>
  <c r="FL9" i="28"/>
  <c r="FK9" i="28"/>
  <c r="FJ9" i="28"/>
  <c r="FI9" i="28"/>
  <c r="EO9" i="28"/>
  <c r="EN9" i="28"/>
  <c r="EM9" i="28"/>
  <c r="EL9" i="28"/>
  <c r="EK9" i="28"/>
  <c r="EJ9" i="28"/>
  <c r="EI9" i="28"/>
  <c r="EH9" i="28"/>
  <c r="EG9" i="28"/>
  <c r="EF9" i="28"/>
  <c r="EE9" i="28"/>
  <c r="ED9" i="28"/>
  <c r="EC9" i="28"/>
  <c r="DZ9" i="28"/>
  <c r="DY9" i="28"/>
  <c r="DX9" i="28"/>
  <c r="DW9" i="28"/>
  <c r="DV9" i="28"/>
  <c r="DU9" i="28"/>
  <c r="DT9" i="28"/>
  <c r="DS9" i="28"/>
  <c r="DR9" i="28"/>
  <c r="DQ9" i="28"/>
  <c r="DP9" i="28"/>
  <c r="DO9" i="28"/>
  <c r="DN9" i="28"/>
  <c r="CT9" i="28"/>
  <c r="CS9" i="28"/>
  <c r="CR9" i="28"/>
  <c r="CQ9" i="28"/>
  <c r="CP9" i="28"/>
  <c r="CO9" i="28"/>
  <c r="CN9" i="28"/>
  <c r="CM9" i="28"/>
  <c r="CL9" i="28"/>
  <c r="CK9" i="28"/>
  <c r="CJ9" i="28"/>
  <c r="CI9" i="28"/>
  <c r="CH9" i="28"/>
  <c r="CE9" i="28"/>
  <c r="CD9" i="28"/>
  <c r="CC9" i="28"/>
  <c r="CB9" i="28"/>
  <c r="CA9" i="28"/>
  <c r="BY9" i="28"/>
  <c r="BX9" i="28"/>
  <c r="BW9" i="28"/>
  <c r="BV9" i="28"/>
  <c r="BU9" i="28"/>
  <c r="BT9" i="28"/>
  <c r="BS9" i="28"/>
  <c r="AY9" i="28"/>
  <c r="AX9" i="28"/>
  <c r="AW9" i="28"/>
  <c r="AV9" i="28"/>
  <c r="AT9" i="28"/>
  <c r="AS9" i="28"/>
  <c r="AR9" i="28"/>
  <c r="AQ9" i="28"/>
  <c r="AP9" i="28"/>
  <c r="AO9" i="28"/>
  <c r="AN9" i="28"/>
  <c r="AM9" i="28"/>
  <c r="AJ9" i="28"/>
  <c r="AI9" i="28"/>
  <c r="AH9" i="28"/>
  <c r="AG9" i="28"/>
  <c r="AF9" i="28"/>
  <c r="AU9" i="28" s="1"/>
  <c r="AC9" i="28"/>
  <c r="AB9" i="28"/>
  <c r="AA9" i="28"/>
  <c r="Z9" i="28"/>
  <c r="Y9" i="28"/>
  <c r="X9" i="28"/>
  <c r="W9" i="28"/>
  <c r="GJ8" i="28"/>
  <c r="GI8" i="28"/>
  <c r="GH8" i="28"/>
  <c r="GG8" i="28"/>
  <c r="GF8" i="28"/>
  <c r="GE8" i="28"/>
  <c r="GD8" i="28"/>
  <c r="GC8" i="28"/>
  <c r="GB8" i="28"/>
  <c r="GA8" i="28"/>
  <c r="FZ8" i="28"/>
  <c r="FY8" i="28"/>
  <c r="FX8" i="28"/>
  <c r="FU8" i="28"/>
  <c r="FT8" i="28"/>
  <c r="FS8" i="28"/>
  <c r="FR8" i="28"/>
  <c r="FQ8" i="28"/>
  <c r="FP8" i="28"/>
  <c r="FO8" i="28"/>
  <c r="FN8" i="28"/>
  <c r="FM8" i="28"/>
  <c r="FL8" i="28"/>
  <c r="FK8" i="28"/>
  <c r="FJ8" i="28"/>
  <c r="FI8" i="28"/>
  <c r="EO8" i="28"/>
  <c r="EN8" i="28"/>
  <c r="EM8" i="28"/>
  <c r="EL8" i="28"/>
  <c r="EK8" i="28"/>
  <c r="EJ8" i="28"/>
  <c r="EI8" i="28"/>
  <c r="EH8" i="28"/>
  <c r="EG8" i="28"/>
  <c r="EF8" i="28"/>
  <c r="EE8" i="28"/>
  <c r="ED8" i="28"/>
  <c r="EC8" i="28"/>
  <c r="DZ8" i="28"/>
  <c r="DY8" i="28"/>
  <c r="DX8" i="28"/>
  <c r="DW8" i="28"/>
  <c r="DV8" i="28"/>
  <c r="DU8" i="28"/>
  <c r="DT8" i="28"/>
  <c r="DS8" i="28"/>
  <c r="DR8" i="28"/>
  <c r="DQ8" i="28"/>
  <c r="DP8" i="28"/>
  <c r="DO8" i="28"/>
  <c r="DN8" i="28"/>
  <c r="CT8" i="28"/>
  <c r="CS8" i="28"/>
  <c r="CR8" i="28"/>
  <c r="CQ8" i="28"/>
  <c r="CP8" i="28"/>
  <c r="CN8" i="28"/>
  <c r="CM8" i="28"/>
  <c r="CL8" i="28"/>
  <c r="CK8" i="28"/>
  <c r="CJ8" i="28"/>
  <c r="CI8" i="28"/>
  <c r="CH8" i="28"/>
  <c r="CE8" i="28"/>
  <c r="CD8" i="28"/>
  <c r="CC8" i="28"/>
  <c r="CB8" i="28"/>
  <c r="CA8" i="28"/>
  <c r="BY8" i="28"/>
  <c r="BX8" i="28"/>
  <c r="BW8" i="28"/>
  <c r="BV8" i="28"/>
  <c r="BU8" i="28"/>
  <c r="BT8" i="28"/>
  <c r="BS8" i="28"/>
  <c r="AY8" i="28"/>
  <c r="AX8" i="28"/>
  <c r="AW8" i="28"/>
  <c r="AV8" i="28"/>
  <c r="AS8" i="28"/>
  <c r="AR8" i="28"/>
  <c r="AQ8" i="28"/>
  <c r="AP8" i="28"/>
  <c r="AO8" i="28"/>
  <c r="AN8" i="28"/>
  <c r="AM8" i="28"/>
  <c r="AJ8" i="28"/>
  <c r="AI8" i="28"/>
  <c r="AH8" i="28"/>
  <c r="AG8" i="28"/>
  <c r="AF8" i="28"/>
  <c r="AU8" i="28" s="1"/>
  <c r="AC8" i="28"/>
  <c r="AB8" i="28"/>
  <c r="AA8" i="28"/>
  <c r="Z8" i="28"/>
  <c r="Y8" i="28"/>
  <c r="X8" i="28"/>
  <c r="W8" i="28"/>
  <c r="GJ7" i="28"/>
  <c r="GI7" i="28"/>
  <c r="GH7" i="28"/>
  <c r="GG7" i="28"/>
  <c r="GF7" i="28"/>
  <c r="GE7" i="28"/>
  <c r="GD7" i="28"/>
  <c r="GC7" i="28"/>
  <c r="GB7" i="28"/>
  <c r="GA7" i="28"/>
  <c r="FZ7" i="28"/>
  <c r="FY7" i="28"/>
  <c r="FX7" i="28"/>
  <c r="FU7" i="28"/>
  <c r="FT7" i="28"/>
  <c r="FS7" i="28"/>
  <c r="FR7" i="28"/>
  <c r="FQ7" i="28"/>
  <c r="FP7" i="28"/>
  <c r="FO7" i="28"/>
  <c r="FN7" i="28"/>
  <c r="FM7" i="28"/>
  <c r="FL7" i="28"/>
  <c r="FK7" i="28"/>
  <c r="FJ7" i="28"/>
  <c r="FI7" i="28"/>
  <c r="EO7" i="28"/>
  <c r="EN7" i="28"/>
  <c r="EM7" i="28"/>
  <c r="EL7" i="28"/>
  <c r="EK7" i="28"/>
  <c r="EJ7" i="28"/>
  <c r="EI7" i="28"/>
  <c r="EH7" i="28"/>
  <c r="EG7" i="28"/>
  <c r="EF7" i="28"/>
  <c r="EE7" i="28"/>
  <c r="ED7" i="28"/>
  <c r="EC7" i="28"/>
  <c r="DZ7" i="28"/>
  <c r="DY7" i="28"/>
  <c r="DX7" i="28"/>
  <c r="DW7" i="28"/>
  <c r="DV7" i="28"/>
  <c r="DU7" i="28"/>
  <c r="DT7" i="28"/>
  <c r="DS7" i="28"/>
  <c r="DR7" i="28"/>
  <c r="DQ7" i="28"/>
  <c r="DP7" i="28"/>
  <c r="DO7" i="28"/>
  <c r="DN7" i="28"/>
  <c r="CT7" i="28"/>
  <c r="CS7" i="28"/>
  <c r="CR7" i="28"/>
  <c r="CQ7" i="28"/>
  <c r="CP7" i="28"/>
  <c r="CO7" i="28"/>
  <c r="CN7" i="28"/>
  <c r="CM7" i="28"/>
  <c r="CL7" i="28"/>
  <c r="CK7" i="28"/>
  <c r="CJ7" i="28"/>
  <c r="CI7" i="28"/>
  <c r="CH7" i="28"/>
  <c r="CE7" i="28"/>
  <c r="CD7" i="28"/>
  <c r="CC7" i="28"/>
  <c r="CB7" i="28"/>
  <c r="CA7" i="28"/>
  <c r="BY7" i="28"/>
  <c r="BX7" i="28"/>
  <c r="BW7" i="28"/>
  <c r="BV7" i="28"/>
  <c r="BU7" i="28"/>
  <c r="BT7" i="28"/>
  <c r="BS7" i="28"/>
  <c r="AY7" i="28"/>
  <c r="AX7" i="28"/>
  <c r="AW7" i="28"/>
  <c r="AV7" i="28"/>
  <c r="AT7" i="28"/>
  <c r="AS7" i="28"/>
  <c r="AR7" i="28"/>
  <c r="AQ7" i="28"/>
  <c r="AP7" i="28"/>
  <c r="AO7" i="28"/>
  <c r="AN7" i="28"/>
  <c r="AM7" i="28"/>
  <c r="AJ7" i="28"/>
  <c r="AI7" i="28"/>
  <c r="AH7" i="28"/>
  <c r="AG7" i="28"/>
  <c r="AF7" i="28"/>
  <c r="AU7" i="28" s="1"/>
  <c r="AC7" i="28"/>
  <c r="AB7" i="28"/>
  <c r="AA7" i="28"/>
  <c r="Z7" i="28"/>
  <c r="Y7" i="28"/>
  <c r="X7" i="28"/>
  <c r="W7" i="28"/>
  <c r="GJ6" i="28"/>
  <c r="GI6" i="28"/>
  <c r="GH6" i="28"/>
  <c r="GG6" i="28"/>
  <c r="GF6" i="28"/>
  <c r="GE6" i="28"/>
  <c r="GD6" i="28"/>
  <c r="GC6" i="28"/>
  <c r="GB6" i="28"/>
  <c r="GA6" i="28"/>
  <c r="FZ6" i="28"/>
  <c r="FY6" i="28"/>
  <c r="FX6" i="28"/>
  <c r="FU6" i="28"/>
  <c r="FT6" i="28"/>
  <c r="FS6" i="28"/>
  <c r="FR6" i="28"/>
  <c r="FQ6" i="28"/>
  <c r="FP6" i="28"/>
  <c r="FO6" i="28"/>
  <c r="FN6" i="28"/>
  <c r="FM6" i="28"/>
  <c r="FL6" i="28"/>
  <c r="FK6" i="28"/>
  <c r="FJ6" i="28"/>
  <c r="FI6" i="28"/>
  <c r="EO6" i="28"/>
  <c r="EN6" i="28"/>
  <c r="EM6" i="28"/>
  <c r="EL6" i="28"/>
  <c r="EK6" i="28"/>
  <c r="EJ6" i="28"/>
  <c r="EI6" i="28"/>
  <c r="EH6" i="28"/>
  <c r="EG6" i="28"/>
  <c r="EF6" i="28"/>
  <c r="EE6" i="28"/>
  <c r="ED6" i="28"/>
  <c r="EC6" i="28"/>
  <c r="DZ6" i="28"/>
  <c r="DY6" i="28"/>
  <c r="DX6" i="28"/>
  <c r="DW6" i="28"/>
  <c r="DV6" i="28"/>
  <c r="DU6" i="28"/>
  <c r="DT6" i="28"/>
  <c r="DS6" i="28"/>
  <c r="DR6" i="28"/>
  <c r="DQ6" i="28"/>
  <c r="DP6" i="28"/>
  <c r="DO6" i="28"/>
  <c r="DN6" i="28"/>
  <c r="CT6" i="28"/>
  <c r="CS6" i="28"/>
  <c r="CR6" i="28"/>
  <c r="CQ6" i="28"/>
  <c r="CP6" i="28"/>
  <c r="CO6" i="28"/>
  <c r="CN6" i="28"/>
  <c r="CM6" i="28"/>
  <c r="CL6" i="28"/>
  <c r="CK6" i="28"/>
  <c r="CJ6" i="28"/>
  <c r="CI6" i="28"/>
  <c r="CH6" i="28"/>
  <c r="CE6" i="28"/>
  <c r="CD6" i="28"/>
  <c r="CC6" i="28"/>
  <c r="CB6" i="28"/>
  <c r="CA6" i="28"/>
  <c r="BY6" i="28"/>
  <c r="BX6" i="28"/>
  <c r="BW6" i="28"/>
  <c r="BV6" i="28"/>
  <c r="BU6" i="28"/>
  <c r="BT6" i="28"/>
  <c r="BS6" i="28"/>
  <c r="AY6" i="28"/>
  <c r="AX6" i="28"/>
  <c r="AW6" i="28"/>
  <c r="AV6" i="28"/>
  <c r="AS6" i="28"/>
  <c r="AR6" i="28"/>
  <c r="AQ6" i="28"/>
  <c r="AP6" i="28"/>
  <c r="AO6" i="28"/>
  <c r="AN6" i="28"/>
  <c r="AM6" i="28"/>
  <c r="AJ6" i="28"/>
  <c r="AI6" i="28"/>
  <c r="AH6" i="28"/>
  <c r="AG6" i="28"/>
  <c r="AF6" i="28"/>
  <c r="AU6" i="28" s="1"/>
  <c r="AC6" i="28"/>
  <c r="AB6" i="28"/>
  <c r="AA6" i="28"/>
  <c r="Z6" i="28"/>
  <c r="Y6" i="28"/>
  <c r="X6" i="28"/>
  <c r="W6" i="28"/>
  <c r="GJ5" i="28"/>
  <c r="GI5" i="28"/>
  <c r="GH5" i="28"/>
  <c r="GG5" i="28"/>
  <c r="GF5" i="28"/>
  <c r="GE5" i="28"/>
  <c r="GD5" i="28"/>
  <c r="GC5" i="28"/>
  <c r="GB5" i="28"/>
  <c r="GA5" i="28"/>
  <c r="FZ5" i="28"/>
  <c r="FY5" i="28"/>
  <c r="FX5" i="28"/>
  <c r="FU5" i="28"/>
  <c r="FT5" i="28"/>
  <c r="FS5" i="28"/>
  <c r="FR5" i="28"/>
  <c r="FQ5" i="28"/>
  <c r="FP5" i="28"/>
  <c r="FO5" i="28"/>
  <c r="FN5" i="28"/>
  <c r="FM5" i="28"/>
  <c r="FL5" i="28"/>
  <c r="FK5" i="28"/>
  <c r="FJ5" i="28"/>
  <c r="FI5" i="28"/>
  <c r="EO5" i="28"/>
  <c r="EN5" i="28"/>
  <c r="EM5" i="28"/>
  <c r="EL5" i="28"/>
  <c r="EK5" i="28"/>
  <c r="EJ5" i="28"/>
  <c r="EI5" i="28"/>
  <c r="EH5" i="28"/>
  <c r="EG5" i="28"/>
  <c r="EF5" i="28"/>
  <c r="EE5" i="28"/>
  <c r="ED5" i="28"/>
  <c r="EC5" i="28"/>
  <c r="DZ5" i="28"/>
  <c r="DY5" i="28"/>
  <c r="DX5" i="28"/>
  <c r="DW5" i="28"/>
  <c r="DV5" i="28"/>
  <c r="DU5" i="28"/>
  <c r="DT5" i="28"/>
  <c r="DS5" i="28"/>
  <c r="DR5" i="28"/>
  <c r="DQ5" i="28"/>
  <c r="DP5" i="28"/>
  <c r="DO5" i="28"/>
  <c r="DN5" i="28"/>
  <c r="CT5" i="28"/>
  <c r="CS5" i="28"/>
  <c r="CR5" i="28"/>
  <c r="CQ5" i="28"/>
  <c r="CP5" i="28"/>
  <c r="CO5" i="28"/>
  <c r="CN5" i="28"/>
  <c r="CM5" i="28"/>
  <c r="CL5" i="28"/>
  <c r="CK5" i="28"/>
  <c r="CJ5" i="28"/>
  <c r="CI5" i="28"/>
  <c r="CH5" i="28"/>
  <c r="CE5" i="28"/>
  <c r="CD5" i="28"/>
  <c r="CC5" i="28"/>
  <c r="CB5" i="28"/>
  <c r="CA5" i="28"/>
  <c r="BY5" i="28"/>
  <c r="BX5" i="28"/>
  <c r="BW5" i="28"/>
  <c r="BV5" i="28"/>
  <c r="BU5" i="28"/>
  <c r="BT5" i="28"/>
  <c r="BS5" i="28"/>
  <c r="AY5" i="28"/>
  <c r="AX5" i="28"/>
  <c r="AW5" i="28"/>
  <c r="AV5" i="28"/>
  <c r="AS5" i="28"/>
  <c r="AR5" i="28"/>
  <c r="AQ5" i="28"/>
  <c r="AP5" i="28"/>
  <c r="AO5" i="28"/>
  <c r="AN5" i="28"/>
  <c r="AM5" i="28"/>
  <c r="AJ5" i="28"/>
  <c r="AI5" i="28"/>
  <c r="AH5" i="28"/>
  <c r="AG5" i="28"/>
  <c r="AF5" i="28"/>
  <c r="AU5" i="28" s="1"/>
  <c r="AC5" i="28"/>
  <c r="AB5" i="28"/>
  <c r="AA5" i="28"/>
  <c r="Z5" i="28"/>
  <c r="Y5" i="28"/>
  <c r="X5" i="28"/>
  <c r="W5" i="28"/>
  <c r="ES1" i="28" a="1"/>
  <c r="ES1" i="28" s="1"/>
  <c r="FX2" i="28" s="1"/>
  <c r="CX1" i="28" a="1"/>
  <c r="CX1" i="28" s="1"/>
  <c r="BC1" i="28" a="1"/>
  <c r="BC1" i="28" s="1"/>
  <c r="C1" i="28" a="1"/>
  <c r="C1" i="28" s="1"/>
  <c r="EC24" i="27"/>
  <c r="EB24" i="27"/>
  <c r="EA24" i="27"/>
  <c r="DZ24" i="27"/>
  <c r="DY24" i="27"/>
  <c r="DX24" i="27"/>
  <c r="DW24" i="27"/>
  <c r="DV24" i="27"/>
  <c r="DU24" i="27"/>
  <c r="DT24" i="27"/>
  <c r="DS24" i="27"/>
  <c r="DR24" i="27"/>
  <c r="DQ24" i="27"/>
  <c r="DP24" i="27"/>
  <c r="DO24" i="27"/>
  <c r="DN24" i="27"/>
  <c r="CH24" i="27"/>
  <c r="CG24" i="27"/>
  <c r="CF24" i="27"/>
  <c r="CE24" i="27"/>
  <c r="CD24" i="27"/>
  <c r="CC24" i="27"/>
  <c r="CB24" i="27"/>
  <c r="CA24" i="27"/>
  <c r="BZ24" i="27"/>
  <c r="BY24" i="27"/>
  <c r="BX24" i="27"/>
  <c r="BW24" i="27"/>
  <c r="BV24" i="27"/>
  <c r="BU24" i="27"/>
  <c r="BT24" i="27"/>
  <c r="BS24" i="27"/>
  <c r="AM24" i="27"/>
  <c r="AL24" i="27"/>
  <c r="AI24" i="27"/>
  <c r="AH24" i="27"/>
  <c r="AG24" i="27"/>
  <c r="AF24" i="27"/>
  <c r="FG18" i="27"/>
  <c r="FF18" i="27"/>
  <c r="FE18" i="27"/>
  <c r="FD18" i="27"/>
  <c r="FC18" i="27"/>
  <c r="FB18" i="27"/>
  <c r="FA18" i="27"/>
  <c r="EZ18" i="27"/>
  <c r="EY18" i="27"/>
  <c r="EX18" i="27"/>
  <c r="EW18" i="27"/>
  <c r="EV18" i="27"/>
  <c r="EU18" i="27"/>
  <c r="ET18" i="27"/>
  <c r="ES18" i="27"/>
  <c r="ER18" i="27"/>
  <c r="DL18" i="27"/>
  <c r="DK18" i="27"/>
  <c r="DJ18" i="27"/>
  <c r="DI18" i="27"/>
  <c r="DH18" i="27"/>
  <c r="DG18" i="27"/>
  <c r="DF18" i="27"/>
  <c r="DE18" i="27"/>
  <c r="DD18" i="27"/>
  <c r="DC18" i="27"/>
  <c r="DB18" i="27"/>
  <c r="DA18" i="27"/>
  <c r="CZ18" i="27"/>
  <c r="CY18" i="27"/>
  <c r="CX18" i="27"/>
  <c r="CW18" i="27"/>
  <c r="BQ18" i="27"/>
  <c r="BP18" i="27"/>
  <c r="BO18" i="27"/>
  <c r="BN18" i="27"/>
  <c r="BM18" i="27"/>
  <c r="BL18" i="27"/>
  <c r="BK18" i="27"/>
  <c r="BJ18" i="27"/>
  <c r="BI18" i="27"/>
  <c r="BH18" i="27"/>
  <c r="BG18" i="27"/>
  <c r="BF18" i="27"/>
  <c r="BE18" i="27"/>
  <c r="BD18" i="27"/>
  <c r="BC18" i="27"/>
  <c r="BB18" i="27"/>
  <c r="U18" i="27"/>
  <c r="T18" i="27"/>
  <c r="S18" i="27"/>
  <c r="R18" i="27"/>
  <c r="Q18" i="27"/>
  <c r="P18" i="27"/>
  <c r="O18" i="27"/>
  <c r="N18" i="27"/>
  <c r="M18" i="27"/>
  <c r="L18" i="27"/>
  <c r="K18" i="27"/>
  <c r="J18" i="27"/>
  <c r="I18" i="27"/>
  <c r="H18" i="27"/>
  <c r="G18" i="27"/>
  <c r="F18" i="27"/>
  <c r="E18" i="27"/>
  <c r="D18" i="27"/>
  <c r="C18" i="27"/>
  <c r="B18" i="27"/>
  <c r="FG17" i="27"/>
  <c r="FF17" i="27"/>
  <c r="FE17" i="27"/>
  <c r="FD17" i="27"/>
  <c r="FC17" i="27"/>
  <c r="FB17" i="27"/>
  <c r="FA17" i="27"/>
  <c r="EZ17" i="27"/>
  <c r="EY17" i="27"/>
  <c r="EX17" i="27"/>
  <c r="EW17" i="27"/>
  <c r="EV17" i="27"/>
  <c r="EU17" i="27"/>
  <c r="ET17" i="27"/>
  <c r="ES17" i="27"/>
  <c r="ER17" i="27"/>
  <c r="DL17" i="27"/>
  <c r="DK17" i="27"/>
  <c r="DJ17" i="27"/>
  <c r="DI17" i="27"/>
  <c r="DH17" i="27"/>
  <c r="DG17" i="27"/>
  <c r="DF17" i="27"/>
  <c r="DE17" i="27"/>
  <c r="DD17" i="27"/>
  <c r="DC17" i="27"/>
  <c r="DB17" i="27"/>
  <c r="DA17" i="27"/>
  <c r="CZ17" i="27"/>
  <c r="CY17" i="27"/>
  <c r="CX17" i="27"/>
  <c r="CW17" i="27"/>
  <c r="BQ17" i="27"/>
  <c r="BP17" i="27"/>
  <c r="BO17" i="27"/>
  <c r="BN17" i="27"/>
  <c r="BM17" i="27"/>
  <c r="BL17" i="27"/>
  <c r="BK17" i="27"/>
  <c r="BJ17" i="27"/>
  <c r="BI17" i="27"/>
  <c r="BH17" i="27"/>
  <c r="BG17" i="27"/>
  <c r="BF17" i="27"/>
  <c r="BE17" i="27"/>
  <c r="BD17" i="27"/>
  <c r="BC17" i="27"/>
  <c r="BB17" i="27"/>
  <c r="U17" i="27"/>
  <c r="T17" i="27"/>
  <c r="S17" i="27"/>
  <c r="R17" i="27"/>
  <c r="Q17" i="27"/>
  <c r="P17" i="27"/>
  <c r="O17" i="27"/>
  <c r="N17" i="27"/>
  <c r="M17" i="27"/>
  <c r="L17" i="27"/>
  <c r="K17" i="27"/>
  <c r="J17" i="27"/>
  <c r="I17" i="27"/>
  <c r="H17" i="27"/>
  <c r="G17" i="27"/>
  <c r="F17" i="27"/>
  <c r="E17" i="27"/>
  <c r="D17" i="27"/>
  <c r="C17" i="27"/>
  <c r="B17" i="27"/>
  <c r="GJ15" i="27"/>
  <c r="GI15" i="27"/>
  <c r="GH15" i="27"/>
  <c r="GG15" i="27"/>
  <c r="GF15" i="27"/>
  <c r="GE15" i="27"/>
  <c r="GD15" i="27"/>
  <c r="GC15" i="27"/>
  <c r="GB15" i="27"/>
  <c r="GA15" i="27"/>
  <c r="FZ15" i="27"/>
  <c r="FY15" i="27"/>
  <c r="FX15" i="27"/>
  <c r="FU15" i="27"/>
  <c r="FT15" i="27"/>
  <c r="FS15" i="27"/>
  <c r="FR15" i="27"/>
  <c r="FQ15" i="27"/>
  <c r="FP15" i="27"/>
  <c r="FO15" i="27"/>
  <c r="FN15" i="27"/>
  <c r="FM15" i="27"/>
  <c r="FL15" i="27"/>
  <c r="FK15" i="27"/>
  <c r="FJ15" i="27"/>
  <c r="FI15" i="27"/>
  <c r="FG15" i="27"/>
  <c r="FF15" i="27"/>
  <c r="FE15" i="27"/>
  <c r="FD15" i="27"/>
  <c r="FC15" i="27"/>
  <c r="FB15" i="27"/>
  <c r="FA15" i="27"/>
  <c r="EZ15" i="27"/>
  <c r="EY15" i="27"/>
  <c r="EX15" i="27"/>
  <c r="EW15" i="27"/>
  <c r="EV15" i="27"/>
  <c r="EU15" i="27"/>
  <c r="ET15" i="27"/>
  <c r="ES15" i="27"/>
  <c r="ER15" i="27"/>
  <c r="EO15" i="27"/>
  <c r="EN15" i="27"/>
  <c r="EM15" i="27"/>
  <c r="EL15" i="27"/>
  <c r="EK15" i="27"/>
  <c r="EJ15" i="27"/>
  <c r="EI15" i="27"/>
  <c r="EH15" i="27"/>
  <c r="EG15" i="27"/>
  <c r="EF15" i="27"/>
  <c r="EE15" i="27"/>
  <c r="ED15" i="27"/>
  <c r="EC15" i="27"/>
  <c r="DZ15" i="27"/>
  <c r="DY15" i="27"/>
  <c r="DX15" i="27"/>
  <c r="DW15" i="27"/>
  <c r="DV15" i="27"/>
  <c r="DU15" i="27"/>
  <c r="DT15" i="27"/>
  <c r="DS15" i="27"/>
  <c r="DR15" i="27"/>
  <c r="DQ15" i="27"/>
  <c r="DP15" i="27"/>
  <c r="DO15" i="27"/>
  <c r="DN15" i="27"/>
  <c r="DL15" i="27"/>
  <c r="DK15" i="27"/>
  <c r="DJ15" i="27"/>
  <c r="DI15" i="27"/>
  <c r="DH15" i="27"/>
  <c r="DG15" i="27"/>
  <c r="DF15" i="27"/>
  <c r="DE15" i="27"/>
  <c r="DD15" i="27"/>
  <c r="DC15" i="27"/>
  <c r="DB15" i="27"/>
  <c r="DA15" i="27"/>
  <c r="CZ15" i="27"/>
  <c r="CY15" i="27"/>
  <c r="CX15" i="27"/>
  <c r="CW15" i="27"/>
  <c r="CT15" i="27"/>
  <c r="CS15" i="27"/>
  <c r="CR15" i="27"/>
  <c r="CQ15" i="27"/>
  <c r="CP15" i="27"/>
  <c r="CO15" i="27"/>
  <c r="CN15" i="27"/>
  <c r="CM15" i="27"/>
  <c r="CL15" i="27"/>
  <c r="CK15" i="27"/>
  <c r="CJ15" i="27"/>
  <c r="CI15" i="27"/>
  <c r="CH15" i="27"/>
  <c r="CE15" i="27"/>
  <c r="CD15" i="27"/>
  <c r="CC15" i="27"/>
  <c r="CB15" i="27"/>
  <c r="CA15" i="27"/>
  <c r="BY15" i="27"/>
  <c r="BX15" i="27"/>
  <c r="BW15" i="27"/>
  <c r="BV15" i="27"/>
  <c r="BU15" i="27"/>
  <c r="BT15" i="27"/>
  <c r="BS15" i="27"/>
  <c r="BQ15" i="27"/>
  <c r="BP15" i="27"/>
  <c r="BO15" i="27"/>
  <c r="BN15" i="27"/>
  <c r="BM15" i="27"/>
  <c r="BL15" i="27"/>
  <c r="BK15" i="27"/>
  <c r="BJ15" i="27"/>
  <c r="BI15" i="27"/>
  <c r="BH15" i="27"/>
  <c r="BG15" i="27"/>
  <c r="BF15" i="27"/>
  <c r="BE15" i="27"/>
  <c r="BD15" i="27"/>
  <c r="BC15" i="27"/>
  <c r="BB15" i="27"/>
  <c r="AX15" i="27"/>
  <c r="AV15" i="27"/>
  <c r="AR15" i="27"/>
  <c r="AI15" i="27"/>
  <c r="AG15" i="27"/>
  <c r="AC15" i="27"/>
  <c r="AB15" i="27"/>
  <c r="U15" i="27"/>
  <c r="T15" i="27"/>
  <c r="S15" i="27"/>
  <c r="R15" i="27"/>
  <c r="Q15" i="27"/>
  <c r="P15" i="27"/>
  <c r="O15" i="27"/>
  <c r="N15" i="27"/>
  <c r="M15" i="27"/>
  <c r="L15" i="27"/>
  <c r="K15" i="27"/>
  <c r="J15" i="27"/>
  <c r="I15" i="27"/>
  <c r="H15" i="27"/>
  <c r="G15" i="27"/>
  <c r="F15" i="27"/>
  <c r="E15" i="27"/>
  <c r="AA15" i="27" s="1"/>
  <c r="AQ15" i="27" s="1"/>
  <c r="D15" i="27"/>
  <c r="C15" i="27"/>
  <c r="B15" i="27"/>
  <c r="Z15" i="27" s="1"/>
  <c r="GJ14" i="27"/>
  <c r="GI14" i="27"/>
  <c r="GH14" i="27"/>
  <c r="GG14" i="27"/>
  <c r="GF14" i="27"/>
  <c r="GE14" i="27"/>
  <c r="GD14" i="27"/>
  <c r="GC14" i="27"/>
  <c r="GB14" i="27"/>
  <c r="GA14" i="27"/>
  <c r="FZ14" i="27"/>
  <c r="FY14" i="27"/>
  <c r="FX14" i="27"/>
  <c r="FU14" i="27"/>
  <c r="FT14" i="27"/>
  <c r="FS14" i="27"/>
  <c r="FR14" i="27"/>
  <c r="FQ14" i="27"/>
  <c r="FP14" i="27"/>
  <c r="FO14" i="27"/>
  <c r="FN14" i="27"/>
  <c r="FM14" i="27"/>
  <c r="FL14" i="27"/>
  <c r="FK14" i="27"/>
  <c r="FJ14" i="27"/>
  <c r="FI14" i="27"/>
  <c r="FG14" i="27"/>
  <c r="FF14" i="27"/>
  <c r="FE14" i="27"/>
  <c r="FD14" i="27"/>
  <c r="FC14" i="27"/>
  <c r="FB14" i="27"/>
  <c r="FA14" i="27"/>
  <c r="EZ14" i="27"/>
  <c r="EY14" i="27"/>
  <c r="EX14" i="27"/>
  <c r="EW14" i="27"/>
  <c r="EV14" i="27"/>
  <c r="EU14" i="27"/>
  <c r="ET14" i="27"/>
  <c r="ES14" i="27"/>
  <c r="ER14" i="27"/>
  <c r="EO14" i="27"/>
  <c r="EN14" i="27"/>
  <c r="EM14" i="27"/>
  <c r="EL14" i="27"/>
  <c r="EK14" i="27"/>
  <c r="EJ14" i="27"/>
  <c r="EI14" i="27"/>
  <c r="EH14" i="27"/>
  <c r="EG14" i="27"/>
  <c r="EF14" i="27"/>
  <c r="EE14" i="27"/>
  <c r="ED14" i="27"/>
  <c r="EC14" i="27"/>
  <c r="DZ14" i="27"/>
  <c r="DY14" i="27"/>
  <c r="DX14" i="27"/>
  <c r="DW14" i="27"/>
  <c r="DV14" i="27"/>
  <c r="DU14" i="27"/>
  <c r="DT14" i="27"/>
  <c r="DS14" i="27"/>
  <c r="DR14" i="27"/>
  <c r="DQ14" i="27"/>
  <c r="DP14" i="27"/>
  <c r="DO14" i="27"/>
  <c r="DN14" i="27"/>
  <c r="DL14" i="27"/>
  <c r="DK14" i="27"/>
  <c r="DJ14" i="27"/>
  <c r="DI14" i="27"/>
  <c r="DH14" i="27"/>
  <c r="DG14" i="27"/>
  <c r="DF14" i="27"/>
  <c r="DE14" i="27"/>
  <c r="DD14" i="27"/>
  <c r="DC14" i="27"/>
  <c r="DB14" i="27"/>
  <c r="DA14" i="27"/>
  <c r="CZ14" i="27"/>
  <c r="CY14" i="27"/>
  <c r="CX14" i="27"/>
  <c r="CW14" i="27"/>
  <c r="CT14" i="27"/>
  <c r="CS14" i="27"/>
  <c r="CR14" i="27"/>
  <c r="CQ14" i="27"/>
  <c r="CP14" i="27"/>
  <c r="CO14" i="27"/>
  <c r="CN14" i="27"/>
  <c r="CM14" i="27"/>
  <c r="CL14" i="27"/>
  <c r="CK14" i="27"/>
  <c r="CJ14" i="27"/>
  <c r="CI14" i="27"/>
  <c r="CH14" i="27"/>
  <c r="CE14" i="27"/>
  <c r="CD14" i="27"/>
  <c r="CC14" i="27"/>
  <c r="CB14" i="27"/>
  <c r="CA14" i="27"/>
  <c r="BY14" i="27"/>
  <c r="BX14" i="27"/>
  <c r="BW14" i="27"/>
  <c r="BV14" i="27"/>
  <c r="BU14" i="27"/>
  <c r="BT14" i="27"/>
  <c r="BS14" i="27"/>
  <c r="BQ14" i="27"/>
  <c r="BP14" i="27"/>
  <c r="BO14" i="27"/>
  <c r="BN14" i="27"/>
  <c r="BM14" i="27"/>
  <c r="BL14" i="27"/>
  <c r="BK14" i="27"/>
  <c r="BJ14" i="27"/>
  <c r="BI14" i="27"/>
  <c r="BH14" i="27"/>
  <c r="BG14" i="27"/>
  <c r="BF14" i="27"/>
  <c r="BE14" i="27"/>
  <c r="BD14" i="27"/>
  <c r="BC14" i="27"/>
  <c r="BB14" i="27"/>
  <c r="AX14" i="27"/>
  <c r="AV14" i="27"/>
  <c r="AR14" i="27"/>
  <c r="AP14" i="27"/>
  <c r="AI14" i="27"/>
  <c r="AG14" i="27"/>
  <c r="AC14" i="27"/>
  <c r="AB14" i="27"/>
  <c r="Z14" i="27"/>
  <c r="W14" i="27"/>
  <c r="AM14" i="27" s="1"/>
  <c r="U14" i="27"/>
  <c r="T14" i="27"/>
  <c r="S14" i="27"/>
  <c r="R14" i="27"/>
  <c r="Q14" i="27"/>
  <c r="P14" i="27"/>
  <c r="O14" i="27"/>
  <c r="N14" i="27"/>
  <c r="M14" i="27"/>
  <c r="L14" i="27"/>
  <c r="K14" i="27"/>
  <c r="J14" i="27"/>
  <c r="I14" i="27"/>
  <c r="H14" i="27"/>
  <c r="G14" i="27"/>
  <c r="F14" i="27"/>
  <c r="E14" i="27"/>
  <c r="X14" i="27" s="1"/>
  <c r="D14" i="27"/>
  <c r="C14" i="27"/>
  <c r="B14" i="27"/>
  <c r="GJ12" i="27"/>
  <c r="GI12" i="27"/>
  <c r="GH12" i="27"/>
  <c r="GG12" i="27"/>
  <c r="GF12" i="27"/>
  <c r="GE12" i="27"/>
  <c r="GD12" i="27"/>
  <c r="GC12" i="27"/>
  <c r="GB12" i="27"/>
  <c r="GA12" i="27"/>
  <c r="FZ12" i="27"/>
  <c r="FY12" i="27"/>
  <c r="FX12" i="27"/>
  <c r="FU12" i="27"/>
  <c r="FT12" i="27"/>
  <c r="FS12" i="27"/>
  <c r="FR12" i="27"/>
  <c r="FQ12" i="27"/>
  <c r="FP12" i="27"/>
  <c r="FO12" i="27"/>
  <c r="FN12" i="27"/>
  <c r="FM12" i="27"/>
  <c r="FL12" i="27"/>
  <c r="FK12" i="27"/>
  <c r="FJ12" i="27"/>
  <c r="FI12" i="27"/>
  <c r="EO12" i="27"/>
  <c r="EN12" i="27"/>
  <c r="EM12" i="27"/>
  <c r="EL12" i="27"/>
  <c r="EK12" i="27"/>
  <c r="EJ12" i="27"/>
  <c r="EI12" i="27"/>
  <c r="EH12" i="27"/>
  <c r="EG12" i="27"/>
  <c r="EF12" i="27"/>
  <c r="EE12" i="27"/>
  <c r="ED12" i="27"/>
  <c r="EC12" i="27"/>
  <c r="DZ12" i="27"/>
  <c r="DY12" i="27"/>
  <c r="DX12" i="27"/>
  <c r="DW12" i="27"/>
  <c r="DV12" i="27"/>
  <c r="DU12" i="27"/>
  <c r="DT12" i="27"/>
  <c r="DS12" i="27"/>
  <c r="DR12" i="27"/>
  <c r="DQ12" i="27"/>
  <c r="DP12" i="27"/>
  <c r="DO12" i="27"/>
  <c r="DN12" i="27"/>
  <c r="CT12" i="27"/>
  <c r="CS12" i="27"/>
  <c r="CR12" i="27"/>
  <c r="CQ12" i="27"/>
  <c r="CP12" i="27"/>
  <c r="CO12" i="27"/>
  <c r="CN12" i="27"/>
  <c r="CM12" i="27"/>
  <c r="CL12" i="27"/>
  <c r="CK12" i="27"/>
  <c r="CJ12" i="27"/>
  <c r="CI12" i="27"/>
  <c r="CH12" i="27"/>
  <c r="CE12" i="27"/>
  <c r="CD12" i="27"/>
  <c r="CC12" i="27"/>
  <c r="CB12" i="27"/>
  <c r="CA12" i="27"/>
  <c r="BY12" i="27"/>
  <c r="BX12" i="27"/>
  <c r="BW12" i="27"/>
  <c r="BV12" i="27"/>
  <c r="BU12" i="27"/>
  <c r="BT12" i="27"/>
  <c r="BS12" i="27"/>
  <c r="AY12" i="27"/>
  <c r="AX12" i="27"/>
  <c r="AW12" i="27"/>
  <c r="AV12" i="27"/>
  <c r="AS12" i="27"/>
  <c r="AR12" i="27"/>
  <c r="AQ12" i="27"/>
  <c r="AP12" i="27"/>
  <c r="AO12" i="27"/>
  <c r="AN12" i="27"/>
  <c r="AM12" i="27"/>
  <c r="AJ12" i="27"/>
  <c r="AI12" i="27"/>
  <c r="AH12" i="27"/>
  <c r="AG12" i="27"/>
  <c r="AF12" i="27"/>
  <c r="AU12" i="27" s="1"/>
  <c r="AT12" i="27"/>
  <c r="AC12" i="27"/>
  <c r="AB12" i="27"/>
  <c r="AA12" i="27"/>
  <c r="Z12" i="27"/>
  <c r="Y12" i="27"/>
  <c r="X12" i="27"/>
  <c r="W12" i="27"/>
  <c r="GJ11" i="27"/>
  <c r="GI11" i="27"/>
  <c r="GH11" i="27"/>
  <c r="GG11" i="27"/>
  <c r="GF11" i="27"/>
  <c r="GE11" i="27"/>
  <c r="GD11" i="27"/>
  <c r="GC11" i="27"/>
  <c r="GB11" i="27"/>
  <c r="GA11" i="27"/>
  <c r="FZ11" i="27"/>
  <c r="FY11" i="27"/>
  <c r="FX11" i="27"/>
  <c r="FU11" i="27"/>
  <c r="FT11" i="27"/>
  <c r="FS11" i="27"/>
  <c r="FR11" i="27"/>
  <c r="FQ11" i="27"/>
  <c r="FP11" i="27"/>
  <c r="FO11" i="27"/>
  <c r="FN11" i="27"/>
  <c r="FM11" i="27"/>
  <c r="FL11" i="27"/>
  <c r="FK11" i="27"/>
  <c r="FJ11" i="27"/>
  <c r="FI11" i="27"/>
  <c r="EO11" i="27"/>
  <c r="EN11" i="27"/>
  <c r="EM11" i="27"/>
  <c r="EL11" i="27"/>
  <c r="EK11" i="27"/>
  <c r="EJ11" i="27"/>
  <c r="EI11" i="27"/>
  <c r="EH11" i="27"/>
  <c r="EG11" i="27"/>
  <c r="EF11" i="27"/>
  <c r="EE11" i="27"/>
  <c r="ED11" i="27"/>
  <c r="EC11" i="27"/>
  <c r="DZ11" i="27"/>
  <c r="DY11" i="27"/>
  <c r="DX11" i="27"/>
  <c r="DW11" i="27"/>
  <c r="DV11" i="27"/>
  <c r="DU11" i="27"/>
  <c r="DT11" i="27"/>
  <c r="DS11" i="27"/>
  <c r="DR11" i="27"/>
  <c r="DQ11" i="27"/>
  <c r="DP11" i="27"/>
  <c r="DO11" i="27"/>
  <c r="DN11" i="27"/>
  <c r="CT11" i="27"/>
  <c r="CS11" i="27"/>
  <c r="CR11" i="27"/>
  <c r="CQ11" i="27"/>
  <c r="CP11" i="27"/>
  <c r="CO11" i="27"/>
  <c r="CN11" i="27"/>
  <c r="CM11" i="27"/>
  <c r="CL11" i="27"/>
  <c r="CK11" i="27"/>
  <c r="CJ11" i="27"/>
  <c r="CI11" i="27"/>
  <c r="CH11" i="27"/>
  <c r="CE11" i="27"/>
  <c r="CD11" i="27"/>
  <c r="CC11" i="27"/>
  <c r="CB11" i="27"/>
  <c r="CA11" i="27"/>
  <c r="BY11" i="27"/>
  <c r="BX11" i="27"/>
  <c r="BW11" i="27"/>
  <c r="BV11" i="27"/>
  <c r="BU11" i="27"/>
  <c r="BT11" i="27"/>
  <c r="BS11" i="27"/>
  <c r="AY11" i="27"/>
  <c r="AX11" i="27"/>
  <c r="AW11" i="27"/>
  <c r="AV11" i="27"/>
  <c r="AU11" i="27"/>
  <c r="AT11" i="27"/>
  <c r="AS11" i="27"/>
  <c r="AR11" i="27"/>
  <c r="AQ11" i="27"/>
  <c r="AP11" i="27"/>
  <c r="AO11" i="27"/>
  <c r="AN11" i="27"/>
  <c r="AM11" i="27"/>
  <c r="AJ11" i="27"/>
  <c r="AI11" i="27"/>
  <c r="AH11" i="27"/>
  <c r="AG11" i="27"/>
  <c r="AF11" i="27"/>
  <c r="AC11" i="27"/>
  <c r="AB11" i="27"/>
  <c r="AA11" i="27"/>
  <c r="Z11" i="27"/>
  <c r="Y11" i="27"/>
  <c r="X11" i="27"/>
  <c r="W11" i="27"/>
  <c r="GJ10" i="27"/>
  <c r="GI10" i="27"/>
  <c r="GH10" i="27"/>
  <c r="GG10" i="27"/>
  <c r="GF10" i="27"/>
  <c r="GE10" i="27"/>
  <c r="GD10" i="27"/>
  <c r="GC10" i="27"/>
  <c r="GB10" i="27"/>
  <c r="GA10" i="27"/>
  <c r="FZ10" i="27"/>
  <c r="FY10" i="27"/>
  <c r="FX10" i="27"/>
  <c r="FU10" i="27"/>
  <c r="FT10" i="27"/>
  <c r="FS10" i="27"/>
  <c r="FR10" i="27"/>
  <c r="FQ10" i="27"/>
  <c r="FP10" i="27"/>
  <c r="FO10" i="27"/>
  <c r="FN10" i="27"/>
  <c r="FM10" i="27"/>
  <c r="FL10" i="27"/>
  <c r="FK10" i="27"/>
  <c r="FJ10" i="27"/>
  <c r="FI10" i="27"/>
  <c r="EO10" i="27"/>
  <c r="EN10" i="27"/>
  <c r="EM10" i="27"/>
  <c r="EL10" i="27"/>
  <c r="EK10" i="27"/>
  <c r="EJ10" i="27"/>
  <c r="EI10" i="27"/>
  <c r="EH10" i="27"/>
  <c r="EG10" i="27"/>
  <c r="EF10" i="27"/>
  <c r="EE10" i="27"/>
  <c r="ED10" i="27"/>
  <c r="EC10" i="27"/>
  <c r="DZ10" i="27"/>
  <c r="DY10" i="27"/>
  <c r="DX10" i="27"/>
  <c r="DW10" i="27"/>
  <c r="DV10" i="27"/>
  <c r="DU10" i="27"/>
  <c r="DT10" i="27"/>
  <c r="DS10" i="27"/>
  <c r="DR10" i="27"/>
  <c r="DQ10" i="27"/>
  <c r="DP10" i="27"/>
  <c r="DO10" i="27"/>
  <c r="DN10" i="27"/>
  <c r="CT10" i="27"/>
  <c r="CS10" i="27"/>
  <c r="CR10" i="27"/>
  <c r="CQ10" i="27"/>
  <c r="CP10" i="27"/>
  <c r="CO10" i="27"/>
  <c r="CN10" i="27"/>
  <c r="CM10" i="27"/>
  <c r="CL10" i="27"/>
  <c r="CK10" i="27"/>
  <c r="CJ10" i="27"/>
  <c r="CI10" i="27"/>
  <c r="CH10" i="27"/>
  <c r="CE10" i="27"/>
  <c r="CD10" i="27"/>
  <c r="CC10" i="27"/>
  <c r="CB10" i="27"/>
  <c r="CA10" i="27"/>
  <c r="BY10" i="27"/>
  <c r="BX10" i="27"/>
  <c r="BW10" i="27"/>
  <c r="BV10" i="27"/>
  <c r="BU10" i="27"/>
  <c r="BT10" i="27"/>
  <c r="BS10" i="27"/>
  <c r="AY10" i="27"/>
  <c r="AX10" i="27"/>
  <c r="AV10" i="27"/>
  <c r="AR10" i="27"/>
  <c r="AP10" i="27"/>
  <c r="AM10" i="27"/>
  <c r="AJ10" i="27"/>
  <c r="AI10" i="27"/>
  <c r="AH10" i="27"/>
  <c r="AW10" i="27" s="1"/>
  <c r="AG10" i="27"/>
  <c r="AC10" i="27"/>
  <c r="AB10" i="27"/>
  <c r="AA10" i="27"/>
  <c r="AQ10" i="27" s="1"/>
  <c r="Z10" i="27"/>
  <c r="X10" i="27"/>
  <c r="Y10" i="27" s="1"/>
  <c r="AO10" i="27" s="1"/>
  <c r="W10" i="27"/>
  <c r="GJ9" i="27"/>
  <c r="GI9" i="27"/>
  <c r="GH9" i="27"/>
  <c r="GG9" i="27"/>
  <c r="GF9" i="27"/>
  <c r="GE9" i="27"/>
  <c r="GD9" i="27"/>
  <c r="GC9" i="27"/>
  <c r="GB9" i="27"/>
  <c r="GA9" i="27"/>
  <c r="FZ9" i="27"/>
  <c r="FY9" i="27"/>
  <c r="FX9" i="27"/>
  <c r="FU9" i="27"/>
  <c r="FT9" i="27"/>
  <c r="FS9" i="27"/>
  <c r="FR9" i="27"/>
  <c r="FQ9" i="27"/>
  <c r="FP9" i="27"/>
  <c r="FO9" i="27"/>
  <c r="FN9" i="27"/>
  <c r="FM9" i="27"/>
  <c r="FL9" i="27"/>
  <c r="FK9" i="27"/>
  <c r="FJ9" i="27"/>
  <c r="FI9" i="27"/>
  <c r="EO9" i="27"/>
  <c r="EN9" i="27"/>
  <c r="EM9" i="27"/>
  <c r="EL9" i="27"/>
  <c r="EK9" i="27"/>
  <c r="EJ9" i="27"/>
  <c r="EI9" i="27"/>
  <c r="EH9" i="27"/>
  <c r="EG9" i="27"/>
  <c r="EF9" i="27"/>
  <c r="EE9" i="27"/>
  <c r="ED9" i="27"/>
  <c r="EC9" i="27"/>
  <c r="DZ9" i="27"/>
  <c r="DY9" i="27"/>
  <c r="DX9" i="27"/>
  <c r="DW9" i="27"/>
  <c r="DV9" i="27"/>
  <c r="DU9" i="27"/>
  <c r="DT9" i="27"/>
  <c r="DS9" i="27"/>
  <c r="DR9" i="27"/>
  <c r="DQ9" i="27"/>
  <c r="DP9" i="27"/>
  <c r="DO9" i="27"/>
  <c r="DN9" i="27"/>
  <c r="CT9" i="27"/>
  <c r="CS9" i="27"/>
  <c r="CR9" i="27"/>
  <c r="CQ9" i="27"/>
  <c r="CP9" i="27"/>
  <c r="CO9" i="27"/>
  <c r="CN9" i="27"/>
  <c r="CM9" i="27"/>
  <c r="CL9" i="27"/>
  <c r="CK9" i="27"/>
  <c r="CJ9" i="27"/>
  <c r="CI9" i="27"/>
  <c r="CH9" i="27"/>
  <c r="CE9" i="27"/>
  <c r="CD9" i="27"/>
  <c r="CC9" i="27"/>
  <c r="CB9" i="27"/>
  <c r="CA9" i="27"/>
  <c r="BY9" i="27"/>
  <c r="BX9" i="27"/>
  <c r="BW9" i="27"/>
  <c r="BV9" i="27"/>
  <c r="BU9" i="27"/>
  <c r="BT9" i="27"/>
  <c r="BS9" i="27"/>
  <c r="AY9" i="27"/>
  <c r="AX9" i="27"/>
  <c r="AW9" i="27"/>
  <c r="AV9" i="27"/>
  <c r="AU9" i="27"/>
  <c r="AT9" i="27"/>
  <c r="AS9" i="27"/>
  <c r="AR9" i="27"/>
  <c r="AQ9" i="27"/>
  <c r="AP9" i="27"/>
  <c r="AO9" i="27"/>
  <c r="AN9" i="27"/>
  <c r="AM9" i="27"/>
  <c r="AJ9" i="27"/>
  <c r="AI9" i="27"/>
  <c r="AH9" i="27"/>
  <c r="AG9" i="27"/>
  <c r="AF9" i="27"/>
  <c r="AC9" i="27"/>
  <c r="AB9" i="27"/>
  <c r="AA9" i="27"/>
  <c r="Z9" i="27"/>
  <c r="Y9" i="27"/>
  <c r="X9" i="27"/>
  <c r="W9" i="27"/>
  <c r="GJ8" i="27"/>
  <c r="GI8" i="27"/>
  <c r="GH8" i="27"/>
  <c r="GG8" i="27"/>
  <c r="GF8" i="27"/>
  <c r="GE8" i="27"/>
  <c r="GD8" i="27"/>
  <c r="GC8" i="27"/>
  <c r="GB8" i="27"/>
  <c r="GA8" i="27"/>
  <c r="FZ8" i="27"/>
  <c r="FY8" i="27"/>
  <c r="FX8" i="27"/>
  <c r="FU8" i="27"/>
  <c r="FT8" i="27"/>
  <c r="FS8" i="27"/>
  <c r="FR8" i="27"/>
  <c r="FQ8" i="27"/>
  <c r="FP8" i="27"/>
  <c r="FO8" i="27"/>
  <c r="FN8" i="27"/>
  <c r="FM8" i="27"/>
  <c r="FL8" i="27"/>
  <c r="FK8" i="27"/>
  <c r="FJ8" i="27"/>
  <c r="FI8" i="27"/>
  <c r="EO8" i="27"/>
  <c r="EN8" i="27"/>
  <c r="EM8" i="27"/>
  <c r="EL8" i="27"/>
  <c r="EK8" i="27"/>
  <c r="EJ8" i="27"/>
  <c r="EI8" i="27"/>
  <c r="EH8" i="27"/>
  <c r="EG8" i="27"/>
  <c r="EF8" i="27"/>
  <c r="EE8" i="27"/>
  <c r="ED8" i="27"/>
  <c r="EC8" i="27"/>
  <c r="DZ8" i="27"/>
  <c r="DY8" i="27"/>
  <c r="DX8" i="27"/>
  <c r="DW8" i="27"/>
  <c r="DV8" i="27"/>
  <c r="DU8" i="27"/>
  <c r="DT8" i="27"/>
  <c r="DS8" i="27"/>
  <c r="DR8" i="27"/>
  <c r="DQ8" i="27"/>
  <c r="DP8" i="27"/>
  <c r="DO8" i="27"/>
  <c r="DN8" i="27"/>
  <c r="CT8" i="27"/>
  <c r="CS8" i="27"/>
  <c r="CR8" i="27"/>
  <c r="CQ8" i="27"/>
  <c r="CP8" i="27"/>
  <c r="CO8" i="27"/>
  <c r="CN8" i="27"/>
  <c r="CM8" i="27"/>
  <c r="CL8" i="27"/>
  <c r="CK8" i="27"/>
  <c r="CJ8" i="27"/>
  <c r="CI8" i="27"/>
  <c r="CH8" i="27"/>
  <c r="CE8" i="27"/>
  <c r="CD8" i="27"/>
  <c r="CC8" i="27"/>
  <c r="CB8" i="27"/>
  <c r="CA8" i="27"/>
  <c r="BY8" i="27"/>
  <c r="BX8" i="27"/>
  <c r="BW8" i="27"/>
  <c r="BV8" i="27"/>
  <c r="BU8" i="27"/>
  <c r="BT8" i="27"/>
  <c r="BS8" i="27"/>
  <c r="AY8" i="27"/>
  <c r="AX8" i="27"/>
  <c r="AW8" i="27"/>
  <c r="AV8" i="27"/>
  <c r="AS8" i="27"/>
  <c r="AR8" i="27"/>
  <c r="AQ8" i="27"/>
  <c r="AP8" i="27"/>
  <c r="AO8" i="27"/>
  <c r="AN8" i="27"/>
  <c r="AM8" i="27"/>
  <c r="AJ8" i="27"/>
  <c r="AI8" i="27"/>
  <c r="AH8" i="27"/>
  <c r="AG8" i="27"/>
  <c r="AF8" i="27"/>
  <c r="AU8" i="27" s="1"/>
  <c r="AT8" i="27"/>
  <c r="AC8" i="27"/>
  <c r="AB8" i="27"/>
  <c r="AA8" i="27"/>
  <c r="Z8" i="27"/>
  <c r="Y8" i="27"/>
  <c r="X8" i="27"/>
  <c r="W8" i="27"/>
  <c r="GJ7" i="27"/>
  <c r="GI7" i="27"/>
  <c r="GH7" i="27"/>
  <c r="GG7" i="27"/>
  <c r="GF7" i="27"/>
  <c r="GE7" i="27"/>
  <c r="GD7" i="27"/>
  <c r="GC7" i="27"/>
  <c r="GB7" i="27"/>
  <c r="GA7" i="27"/>
  <c r="FZ7" i="27"/>
  <c r="FY7" i="27"/>
  <c r="FX7" i="27"/>
  <c r="FU7" i="27"/>
  <c r="FT7" i="27"/>
  <c r="FS7" i="27"/>
  <c r="FR7" i="27"/>
  <c r="FQ7" i="27"/>
  <c r="FP7" i="27"/>
  <c r="FO7" i="27"/>
  <c r="FN7" i="27"/>
  <c r="FM7" i="27"/>
  <c r="FL7" i="27"/>
  <c r="FK7" i="27"/>
  <c r="FJ7" i="27"/>
  <c r="FI7" i="27"/>
  <c r="EO7" i="27"/>
  <c r="EN7" i="27"/>
  <c r="EM7" i="27"/>
  <c r="EL7" i="27"/>
  <c r="EK7" i="27"/>
  <c r="EJ7" i="27"/>
  <c r="EI7" i="27"/>
  <c r="EH7" i="27"/>
  <c r="EG7" i="27"/>
  <c r="EF7" i="27"/>
  <c r="EE7" i="27"/>
  <c r="ED7" i="27"/>
  <c r="EC7" i="27"/>
  <c r="DZ7" i="27"/>
  <c r="DY7" i="27"/>
  <c r="DX7" i="27"/>
  <c r="DW7" i="27"/>
  <c r="DV7" i="27"/>
  <c r="DU7" i="27"/>
  <c r="DT7" i="27"/>
  <c r="DS7" i="27"/>
  <c r="DR7" i="27"/>
  <c r="DQ7" i="27"/>
  <c r="DP7" i="27"/>
  <c r="DO7" i="27"/>
  <c r="DN7" i="27"/>
  <c r="CT7" i="27"/>
  <c r="CS7" i="27"/>
  <c r="CR7" i="27"/>
  <c r="CQ7" i="27"/>
  <c r="CP7" i="27"/>
  <c r="CO7" i="27"/>
  <c r="CN7" i="27"/>
  <c r="CM7" i="27"/>
  <c r="CL7" i="27"/>
  <c r="CK7" i="27"/>
  <c r="CJ7" i="27"/>
  <c r="CI7" i="27"/>
  <c r="CH7" i="27"/>
  <c r="CE7" i="27"/>
  <c r="CD7" i="27"/>
  <c r="CC7" i="27"/>
  <c r="CB7" i="27"/>
  <c r="CA7" i="27"/>
  <c r="BY7" i="27"/>
  <c r="BX7" i="27"/>
  <c r="BW7" i="27"/>
  <c r="BV7" i="27"/>
  <c r="BU7" i="27"/>
  <c r="BT7" i="27"/>
  <c r="BS7" i="27"/>
  <c r="AY7" i="27"/>
  <c r="AX7" i="27"/>
  <c r="AV7" i="27"/>
  <c r="AR7" i="27"/>
  <c r="AQ7" i="27"/>
  <c r="AN7" i="27"/>
  <c r="AJ7" i="27"/>
  <c r="AI7" i="27"/>
  <c r="AH7" i="27"/>
  <c r="AW7" i="27" s="1"/>
  <c r="AG7" i="27"/>
  <c r="AC7" i="27"/>
  <c r="AB7" i="27"/>
  <c r="AA7" i="27"/>
  <c r="Z7" i="27"/>
  <c r="AP7" i="27" s="1"/>
  <c r="Y7" i="27"/>
  <c r="AO7" i="27" s="1"/>
  <c r="X7" i="27"/>
  <c r="W7" i="27"/>
  <c r="AM7" i="27" s="1"/>
  <c r="GJ6" i="27"/>
  <c r="GI6" i="27"/>
  <c r="GH6" i="27"/>
  <c r="GG6" i="27"/>
  <c r="GF6" i="27"/>
  <c r="GE6" i="27"/>
  <c r="GD6" i="27"/>
  <c r="GC6" i="27"/>
  <c r="GB6" i="27"/>
  <c r="GA6" i="27"/>
  <c r="FZ6" i="27"/>
  <c r="FY6" i="27"/>
  <c r="FX6" i="27"/>
  <c r="FU6" i="27"/>
  <c r="FT6" i="27"/>
  <c r="FS6" i="27"/>
  <c r="FR6" i="27"/>
  <c r="FQ6" i="27"/>
  <c r="FP6" i="27"/>
  <c r="FO6" i="27"/>
  <c r="FN6" i="27"/>
  <c r="FM6" i="27"/>
  <c r="FL6" i="27"/>
  <c r="FK6" i="27"/>
  <c r="FJ6" i="27"/>
  <c r="FI6" i="27"/>
  <c r="EO6" i="27"/>
  <c r="EN6" i="27"/>
  <c r="EM6" i="27"/>
  <c r="EL6" i="27"/>
  <c r="EK6" i="27"/>
  <c r="EJ6" i="27"/>
  <c r="EI6" i="27"/>
  <c r="EH6" i="27"/>
  <c r="EG6" i="27"/>
  <c r="EF6" i="27"/>
  <c r="EE6" i="27"/>
  <c r="ED6" i="27"/>
  <c r="EC6" i="27"/>
  <c r="DZ6" i="27"/>
  <c r="DY6" i="27"/>
  <c r="DX6" i="27"/>
  <c r="DW6" i="27"/>
  <c r="DV6" i="27"/>
  <c r="DU6" i="27"/>
  <c r="DT6" i="27"/>
  <c r="DS6" i="27"/>
  <c r="DR6" i="27"/>
  <c r="DQ6" i="27"/>
  <c r="DP6" i="27"/>
  <c r="DO6" i="27"/>
  <c r="DN6" i="27"/>
  <c r="CT6" i="27"/>
  <c r="CS6" i="27"/>
  <c r="CR6" i="27"/>
  <c r="CQ6" i="27"/>
  <c r="CP6" i="27"/>
  <c r="CO6" i="27"/>
  <c r="CN6" i="27"/>
  <c r="CM6" i="27"/>
  <c r="CL6" i="27"/>
  <c r="CK6" i="27"/>
  <c r="CJ6" i="27"/>
  <c r="CI6" i="27"/>
  <c r="CH6" i="27"/>
  <c r="CE6" i="27"/>
  <c r="CD6" i="27"/>
  <c r="CC6" i="27"/>
  <c r="CB6" i="27"/>
  <c r="CA6" i="27"/>
  <c r="BY6" i="27"/>
  <c r="BX6" i="27"/>
  <c r="BW6" i="27"/>
  <c r="BV6" i="27"/>
  <c r="BU6" i="27"/>
  <c r="BT6" i="27"/>
  <c r="BS6" i="27"/>
  <c r="AY6" i="27"/>
  <c r="AX6" i="27"/>
  <c r="AW6" i="27"/>
  <c r="AV6" i="27"/>
  <c r="AS6" i="27"/>
  <c r="AR6" i="27"/>
  <c r="AQ6" i="27"/>
  <c r="AP6" i="27"/>
  <c r="AO6" i="27"/>
  <c r="AN6" i="27"/>
  <c r="AM6" i="27"/>
  <c r="AJ6" i="27"/>
  <c r="AI6" i="27"/>
  <c r="AH6" i="27"/>
  <c r="AG6" i="27"/>
  <c r="AF6" i="27"/>
  <c r="AU6" i="27" s="1"/>
  <c r="AT6" i="27"/>
  <c r="AC6" i="27"/>
  <c r="AB6" i="27"/>
  <c r="AA6" i="27"/>
  <c r="Z6" i="27"/>
  <c r="Y6" i="27"/>
  <c r="X6" i="27"/>
  <c r="W6" i="27"/>
  <c r="GJ5" i="27"/>
  <c r="GI5" i="27"/>
  <c r="GH5" i="27"/>
  <c r="GG5" i="27"/>
  <c r="GF5" i="27"/>
  <c r="GE5" i="27"/>
  <c r="GD5" i="27"/>
  <c r="GC5" i="27"/>
  <c r="GB5" i="27"/>
  <c r="GA5" i="27"/>
  <c r="FZ5" i="27"/>
  <c r="FY5" i="27"/>
  <c r="FX5" i="27"/>
  <c r="FU5" i="27"/>
  <c r="FT5" i="27"/>
  <c r="FS5" i="27"/>
  <c r="FR5" i="27"/>
  <c r="FQ5" i="27"/>
  <c r="FP5" i="27"/>
  <c r="FO5" i="27"/>
  <c r="FN5" i="27"/>
  <c r="FM5" i="27"/>
  <c r="FL5" i="27"/>
  <c r="FK5" i="27"/>
  <c r="FJ5" i="27"/>
  <c r="FI5" i="27"/>
  <c r="EO5" i="27"/>
  <c r="EN5" i="27"/>
  <c r="EM5" i="27"/>
  <c r="EL5" i="27"/>
  <c r="EK5" i="27"/>
  <c r="EJ5" i="27"/>
  <c r="EI5" i="27"/>
  <c r="EH5" i="27"/>
  <c r="EG5" i="27"/>
  <c r="EF5" i="27"/>
  <c r="EE5" i="27"/>
  <c r="ED5" i="27"/>
  <c r="EC5" i="27"/>
  <c r="DZ5" i="27"/>
  <c r="DY5" i="27"/>
  <c r="DX5" i="27"/>
  <c r="DW5" i="27"/>
  <c r="DV5" i="27"/>
  <c r="DU5" i="27"/>
  <c r="DT5" i="27"/>
  <c r="DS5" i="27"/>
  <c r="DR5" i="27"/>
  <c r="DQ5" i="27"/>
  <c r="DP5" i="27"/>
  <c r="DO5" i="27"/>
  <c r="DN5" i="27"/>
  <c r="CT5" i="27"/>
  <c r="CS5" i="27"/>
  <c r="CR5" i="27"/>
  <c r="CQ5" i="27"/>
  <c r="CP5" i="27"/>
  <c r="CO5" i="27"/>
  <c r="CN5" i="27"/>
  <c r="CM5" i="27"/>
  <c r="CL5" i="27"/>
  <c r="CK5" i="27"/>
  <c r="CJ5" i="27"/>
  <c r="CI5" i="27"/>
  <c r="CH5" i="27"/>
  <c r="CE5" i="27"/>
  <c r="CD5" i="27"/>
  <c r="CC5" i="27"/>
  <c r="CB5" i="27"/>
  <c r="CA5" i="27"/>
  <c r="BY5" i="27"/>
  <c r="BX5" i="27"/>
  <c r="BW5" i="27"/>
  <c r="BV5" i="27"/>
  <c r="BU5" i="27"/>
  <c r="BT5" i="27"/>
  <c r="BS5" i="27"/>
  <c r="AY5" i="27"/>
  <c r="AX5" i="27"/>
  <c r="AW5" i="27"/>
  <c r="AV5" i="27"/>
  <c r="AS5" i="27"/>
  <c r="AR5" i="27"/>
  <c r="AQ5" i="27"/>
  <c r="AP5" i="27"/>
  <c r="AO5" i="27"/>
  <c r="AN5" i="27"/>
  <c r="AM5" i="27"/>
  <c r="AJ5" i="27"/>
  <c r="AI5" i="27"/>
  <c r="AH5" i="27"/>
  <c r="AG5" i="27"/>
  <c r="AC5" i="27"/>
  <c r="AB5" i="27"/>
  <c r="AA5" i="27"/>
  <c r="Z5" i="27"/>
  <c r="Y5" i="27"/>
  <c r="X5" i="27"/>
  <c r="W5" i="27"/>
  <c r="ES1" i="27" a="1"/>
  <c r="ES1" i="27" s="1"/>
  <c r="CX1" i="27" a="1"/>
  <c r="CX1" i="27" s="1"/>
  <c r="BC1" i="27" a="1"/>
  <c r="BC1" i="27" s="1"/>
  <c r="C1" i="27" a="1"/>
  <c r="C1" i="27" s="1"/>
  <c r="EC24" i="26"/>
  <c r="EB24" i="26"/>
  <c r="EA24" i="26"/>
  <c r="DZ24" i="26"/>
  <c r="DY24" i="26"/>
  <c r="DX24" i="26"/>
  <c r="DW24" i="26"/>
  <c r="DV24" i="26"/>
  <c r="DU24" i="26"/>
  <c r="DT24" i="26"/>
  <c r="DS24" i="26"/>
  <c r="DR24" i="26"/>
  <c r="DQ24" i="26"/>
  <c r="DP24" i="26"/>
  <c r="DO24" i="26"/>
  <c r="DN24" i="26"/>
  <c r="CH24" i="26"/>
  <c r="CG24" i="26"/>
  <c r="CF24" i="26"/>
  <c r="CE24" i="26"/>
  <c r="CD24" i="26"/>
  <c r="CC24" i="26"/>
  <c r="CB24" i="26"/>
  <c r="CA24" i="26"/>
  <c r="BZ24" i="26"/>
  <c r="BY24" i="26"/>
  <c r="BX24" i="26"/>
  <c r="BW24" i="26"/>
  <c r="BV24" i="26"/>
  <c r="BU24" i="26"/>
  <c r="BT24" i="26"/>
  <c r="BS24" i="26"/>
  <c r="AM24" i="26"/>
  <c r="AL24" i="26"/>
  <c r="AI24" i="26"/>
  <c r="AH24" i="26"/>
  <c r="AG24" i="26"/>
  <c r="AF24" i="26"/>
  <c r="FG18" i="26"/>
  <c r="FF18" i="26"/>
  <c r="FE18" i="26"/>
  <c r="FD18" i="26"/>
  <c r="FC18" i="26"/>
  <c r="FB18" i="26"/>
  <c r="FA18" i="26"/>
  <c r="EZ18" i="26"/>
  <c r="EY18" i="26"/>
  <c r="EX18" i="26"/>
  <c r="EW18" i="26"/>
  <c r="EV18" i="26"/>
  <c r="EU18" i="26"/>
  <c r="ET18" i="26"/>
  <c r="ES18" i="26"/>
  <c r="ER18" i="26"/>
  <c r="DL18" i="26"/>
  <c r="DK18" i="26"/>
  <c r="DJ18" i="26"/>
  <c r="DI18" i="26"/>
  <c r="DH18" i="26"/>
  <c r="DG18" i="26"/>
  <c r="DF18" i="26"/>
  <c r="DE18" i="26"/>
  <c r="DD18" i="26"/>
  <c r="DC18" i="26"/>
  <c r="DB18" i="26"/>
  <c r="DA18" i="26"/>
  <c r="CZ18" i="26"/>
  <c r="CY18" i="26"/>
  <c r="CX18" i="26"/>
  <c r="CW18" i="26"/>
  <c r="BQ18" i="26"/>
  <c r="BP18" i="26"/>
  <c r="BO18" i="26"/>
  <c r="BN18" i="26"/>
  <c r="BM18" i="26"/>
  <c r="BL18" i="26"/>
  <c r="BK18" i="26"/>
  <c r="BJ18" i="26"/>
  <c r="BI18" i="26"/>
  <c r="BH18" i="26"/>
  <c r="BG18" i="26"/>
  <c r="BF18" i="26"/>
  <c r="BE18" i="26"/>
  <c r="BD18" i="26"/>
  <c r="BC18" i="26"/>
  <c r="BB18" i="26"/>
  <c r="U18" i="26"/>
  <c r="T18" i="26"/>
  <c r="S18" i="26"/>
  <c r="R18" i="26"/>
  <c r="Q18" i="26"/>
  <c r="P18" i="26"/>
  <c r="O18" i="26"/>
  <c r="N18" i="26"/>
  <c r="M18" i="26"/>
  <c r="L18" i="26"/>
  <c r="K18" i="26"/>
  <c r="J18" i="26"/>
  <c r="I18" i="26"/>
  <c r="H18" i="26"/>
  <c r="G18" i="26"/>
  <c r="F18" i="26"/>
  <c r="D18" i="26"/>
  <c r="C18" i="26"/>
  <c r="B18" i="26"/>
  <c r="FG17" i="26"/>
  <c r="FF17" i="26"/>
  <c r="FE17" i="26"/>
  <c r="FD17" i="26"/>
  <c r="FC17" i="26"/>
  <c r="FB17" i="26"/>
  <c r="FA17" i="26"/>
  <c r="EZ17" i="26"/>
  <c r="EY17" i="26"/>
  <c r="EX17" i="26"/>
  <c r="EW17" i="26"/>
  <c r="EV17" i="26"/>
  <c r="EU17" i="26"/>
  <c r="ET17" i="26"/>
  <c r="ES17" i="26"/>
  <c r="ER17" i="26"/>
  <c r="DL17" i="26"/>
  <c r="DK17" i="26"/>
  <c r="DJ17" i="26"/>
  <c r="DI17" i="26"/>
  <c r="DH17" i="26"/>
  <c r="DG17" i="26"/>
  <c r="DF17" i="26"/>
  <c r="DE17" i="26"/>
  <c r="DD17" i="26"/>
  <c r="DC17" i="26"/>
  <c r="DB17" i="26"/>
  <c r="DA17" i="26"/>
  <c r="CZ17" i="26"/>
  <c r="CY17" i="26"/>
  <c r="CX17" i="26"/>
  <c r="CW17" i="26"/>
  <c r="BQ17" i="26"/>
  <c r="BP17" i="26"/>
  <c r="BO17" i="26"/>
  <c r="BN17" i="26"/>
  <c r="BM17" i="26"/>
  <c r="BL17" i="26"/>
  <c r="BK17" i="26"/>
  <c r="BJ17" i="26"/>
  <c r="BI17" i="26"/>
  <c r="BH17" i="26"/>
  <c r="BG17" i="26"/>
  <c r="BF17" i="26"/>
  <c r="BE17" i="26"/>
  <c r="BD17" i="26"/>
  <c r="BC17" i="26"/>
  <c r="BB17" i="26"/>
  <c r="U17" i="26"/>
  <c r="T17" i="26"/>
  <c r="S17" i="26"/>
  <c r="R17" i="26"/>
  <c r="Q17" i="26"/>
  <c r="P17" i="26"/>
  <c r="O17" i="26"/>
  <c r="N17" i="26"/>
  <c r="M17" i="26"/>
  <c r="L17" i="26"/>
  <c r="K17" i="26"/>
  <c r="J17" i="26"/>
  <c r="I17" i="26"/>
  <c r="H17" i="26"/>
  <c r="G17" i="26"/>
  <c r="F17" i="26"/>
  <c r="E17" i="26"/>
  <c r="D17" i="26"/>
  <c r="C17" i="26"/>
  <c r="GJ15" i="26"/>
  <c r="GI15" i="26"/>
  <c r="GH15" i="26"/>
  <c r="GG15" i="26"/>
  <c r="GF15" i="26"/>
  <c r="GE15" i="26"/>
  <c r="GD15" i="26"/>
  <c r="GC15" i="26"/>
  <c r="GB15" i="26"/>
  <c r="GA15" i="26"/>
  <c r="FZ15" i="26"/>
  <c r="FY15" i="26"/>
  <c r="FX15" i="26"/>
  <c r="FU15" i="26"/>
  <c r="FT15" i="26"/>
  <c r="FS15" i="26"/>
  <c r="FR15" i="26"/>
  <c r="FQ15" i="26"/>
  <c r="FP15" i="26"/>
  <c r="FO15" i="26"/>
  <c r="FN15" i="26"/>
  <c r="FM15" i="26"/>
  <c r="FL15" i="26"/>
  <c r="FK15" i="26"/>
  <c r="FJ15" i="26"/>
  <c r="FI15" i="26"/>
  <c r="FG15" i="26"/>
  <c r="FF15" i="26"/>
  <c r="FE15" i="26"/>
  <c r="FD15" i="26"/>
  <c r="FC15" i="26"/>
  <c r="FB15" i="26"/>
  <c r="FA15" i="26"/>
  <c r="EZ15" i="26"/>
  <c r="EY15" i="26"/>
  <c r="EX15" i="26"/>
  <c r="EW15" i="26"/>
  <c r="EV15" i="26"/>
  <c r="EU15" i="26"/>
  <c r="ET15" i="26"/>
  <c r="ES15" i="26"/>
  <c r="ER15" i="26"/>
  <c r="EO15" i="26"/>
  <c r="EN15" i="26"/>
  <c r="EM15" i="26"/>
  <c r="EL15" i="26"/>
  <c r="EK15" i="26"/>
  <c r="EJ15" i="26"/>
  <c r="EI15" i="26"/>
  <c r="EH15" i="26"/>
  <c r="EG15" i="26"/>
  <c r="EF15" i="26"/>
  <c r="EE15" i="26"/>
  <c r="ED15" i="26"/>
  <c r="EC15" i="26"/>
  <c r="DZ15" i="26"/>
  <c r="DY15" i="26"/>
  <c r="DX15" i="26"/>
  <c r="DW15" i="26"/>
  <c r="DV15" i="26"/>
  <c r="DU15" i="26"/>
  <c r="DT15" i="26"/>
  <c r="DS15" i="26"/>
  <c r="DR15" i="26"/>
  <c r="DQ15" i="26"/>
  <c r="DP15" i="26"/>
  <c r="DO15" i="26"/>
  <c r="DN15" i="26"/>
  <c r="DL15" i="26"/>
  <c r="DK15" i="26"/>
  <c r="DJ15" i="26"/>
  <c r="DI15" i="26"/>
  <c r="DH15" i="26"/>
  <c r="DG15" i="26"/>
  <c r="DF15" i="26"/>
  <c r="DE15" i="26"/>
  <c r="DD15" i="26"/>
  <c r="DC15" i="26"/>
  <c r="DB15" i="26"/>
  <c r="DA15" i="26"/>
  <c r="CZ15" i="26"/>
  <c r="CY15" i="26"/>
  <c r="CX15" i="26"/>
  <c r="CW15" i="26"/>
  <c r="CT15" i="26"/>
  <c r="CS15" i="26"/>
  <c r="CR15" i="26"/>
  <c r="CQ15" i="26"/>
  <c r="CP15" i="26"/>
  <c r="CO15" i="26"/>
  <c r="CN15" i="26"/>
  <c r="CM15" i="26"/>
  <c r="CL15" i="26"/>
  <c r="CK15" i="26"/>
  <c r="CJ15" i="26"/>
  <c r="CI15" i="26"/>
  <c r="CH15" i="26"/>
  <c r="CE15" i="26"/>
  <c r="CD15" i="26"/>
  <c r="CC15" i="26"/>
  <c r="CB15" i="26"/>
  <c r="CA15" i="26"/>
  <c r="BY15" i="26"/>
  <c r="BX15" i="26"/>
  <c r="BW15" i="26"/>
  <c r="BV15" i="26"/>
  <c r="BU15" i="26"/>
  <c r="BT15" i="26"/>
  <c r="BS15" i="26"/>
  <c r="BQ15" i="26"/>
  <c r="BP15" i="26"/>
  <c r="BO15" i="26"/>
  <c r="BN15" i="26"/>
  <c r="BM15" i="26"/>
  <c r="BL15" i="26"/>
  <c r="BK15" i="26"/>
  <c r="BJ15" i="26"/>
  <c r="BI15" i="26"/>
  <c r="BH15" i="26"/>
  <c r="BG15" i="26"/>
  <c r="BF15" i="26"/>
  <c r="BE15" i="26"/>
  <c r="BD15" i="26"/>
  <c r="BC15" i="26"/>
  <c r="BB15" i="26"/>
  <c r="AX15" i="26"/>
  <c r="AV15" i="26"/>
  <c r="AR15" i="26"/>
  <c r="AI15" i="26"/>
  <c r="AG15" i="26"/>
  <c r="AC15" i="26"/>
  <c r="AB15" i="26"/>
  <c r="U15" i="26"/>
  <c r="T15" i="26"/>
  <c r="S15" i="26"/>
  <c r="R15" i="26"/>
  <c r="Q15" i="26"/>
  <c r="P15" i="26"/>
  <c r="O15" i="26"/>
  <c r="N15" i="26"/>
  <c r="M15" i="26"/>
  <c r="L15" i="26"/>
  <c r="K15" i="26"/>
  <c r="J15" i="26"/>
  <c r="I15" i="26"/>
  <c r="H15" i="26"/>
  <c r="G15" i="26"/>
  <c r="F15" i="26"/>
  <c r="D15" i="26"/>
  <c r="C15" i="26"/>
  <c r="B15" i="26"/>
  <c r="Z15" i="26" s="1"/>
  <c r="GJ14" i="26"/>
  <c r="GI14" i="26"/>
  <c r="GH14" i="26"/>
  <c r="GG14" i="26"/>
  <c r="GF14" i="26"/>
  <c r="GE14" i="26"/>
  <c r="GD14" i="26"/>
  <c r="GC14" i="26"/>
  <c r="GB14" i="26"/>
  <c r="GA14" i="26"/>
  <c r="FZ14" i="26"/>
  <c r="FY14" i="26"/>
  <c r="FX14" i="26"/>
  <c r="FU14" i="26"/>
  <c r="FT14" i="26"/>
  <c r="FS14" i="26"/>
  <c r="FR14" i="26"/>
  <c r="FQ14" i="26"/>
  <c r="FP14" i="26"/>
  <c r="FO14" i="26"/>
  <c r="FN14" i="26"/>
  <c r="FM14" i="26"/>
  <c r="FL14" i="26"/>
  <c r="FK14" i="26"/>
  <c r="FJ14" i="26"/>
  <c r="FI14" i="26"/>
  <c r="FG14" i="26"/>
  <c r="FF14" i="26"/>
  <c r="FE14" i="26"/>
  <c r="FD14" i="26"/>
  <c r="FC14" i="26"/>
  <c r="FB14" i="26"/>
  <c r="FA14" i="26"/>
  <c r="EZ14" i="26"/>
  <c r="EY14" i="26"/>
  <c r="EX14" i="26"/>
  <c r="EW14" i="26"/>
  <c r="EV14" i="26"/>
  <c r="EU14" i="26"/>
  <c r="ET14" i="26"/>
  <c r="ES14" i="26"/>
  <c r="ER14" i="26"/>
  <c r="EO14" i="26"/>
  <c r="EN14" i="26"/>
  <c r="EM14" i="26"/>
  <c r="EL14" i="26"/>
  <c r="EK14" i="26"/>
  <c r="EJ14" i="26"/>
  <c r="EI14" i="26"/>
  <c r="EH14" i="26"/>
  <c r="EG14" i="26"/>
  <c r="EF14" i="26"/>
  <c r="EE14" i="26"/>
  <c r="ED14" i="26"/>
  <c r="EC14" i="26"/>
  <c r="DZ14" i="26"/>
  <c r="DY14" i="26"/>
  <c r="DX14" i="26"/>
  <c r="DW14" i="26"/>
  <c r="DV14" i="26"/>
  <c r="DU14" i="26"/>
  <c r="DT14" i="26"/>
  <c r="DS14" i="26"/>
  <c r="DR14" i="26"/>
  <c r="DQ14" i="26"/>
  <c r="DP14" i="26"/>
  <c r="DO14" i="26"/>
  <c r="DN14" i="26"/>
  <c r="DL14" i="26"/>
  <c r="DK14" i="26"/>
  <c r="DJ14" i="26"/>
  <c r="DI14" i="26"/>
  <c r="DH14" i="26"/>
  <c r="DG14" i="26"/>
  <c r="DF14" i="26"/>
  <c r="DE14" i="26"/>
  <c r="DD14" i="26"/>
  <c r="DC14" i="26"/>
  <c r="DB14" i="26"/>
  <c r="DA14" i="26"/>
  <c r="CZ14" i="26"/>
  <c r="CY14" i="26"/>
  <c r="CX14" i="26"/>
  <c r="CW14" i="26"/>
  <c r="CT14" i="26"/>
  <c r="CS14" i="26"/>
  <c r="CR14" i="26"/>
  <c r="CQ14" i="26"/>
  <c r="CP14" i="26"/>
  <c r="CO14" i="26"/>
  <c r="CN14" i="26"/>
  <c r="CM14" i="26"/>
  <c r="CL14" i="26"/>
  <c r="CK14" i="26"/>
  <c r="CJ14" i="26"/>
  <c r="CI14" i="26"/>
  <c r="CH14" i="26"/>
  <c r="CE14" i="26"/>
  <c r="CD14" i="26"/>
  <c r="CC14" i="26"/>
  <c r="CB14" i="26"/>
  <c r="CA14" i="26"/>
  <c r="BY14" i="26"/>
  <c r="BX14" i="26"/>
  <c r="BW14" i="26"/>
  <c r="BV14" i="26"/>
  <c r="BU14" i="26"/>
  <c r="BT14" i="26"/>
  <c r="BS14" i="26"/>
  <c r="BQ14" i="26"/>
  <c r="BP14" i="26"/>
  <c r="BO14" i="26"/>
  <c r="BN14" i="26"/>
  <c r="BM14" i="26"/>
  <c r="BL14" i="26"/>
  <c r="BK14" i="26"/>
  <c r="BJ14" i="26"/>
  <c r="BI14" i="26"/>
  <c r="BH14" i="26"/>
  <c r="BG14" i="26"/>
  <c r="BF14" i="26"/>
  <c r="BE14" i="26"/>
  <c r="BD14" i="26"/>
  <c r="BC14" i="26"/>
  <c r="BB14" i="26"/>
  <c r="AX14" i="26"/>
  <c r="AV14" i="26"/>
  <c r="AR14" i="26"/>
  <c r="AI14" i="26"/>
  <c r="AG14" i="26"/>
  <c r="AC14" i="26"/>
  <c r="AB14" i="26"/>
  <c r="U14" i="26"/>
  <c r="T14" i="26"/>
  <c r="S14" i="26"/>
  <c r="R14" i="26"/>
  <c r="Q14" i="26"/>
  <c r="P14" i="26"/>
  <c r="O14" i="26"/>
  <c r="N14" i="26"/>
  <c r="M14" i="26"/>
  <c r="L14" i="26"/>
  <c r="K14" i="26"/>
  <c r="J14" i="26"/>
  <c r="I14" i="26"/>
  <c r="H14" i="26"/>
  <c r="G14" i="26"/>
  <c r="F14" i="26"/>
  <c r="D14" i="26"/>
  <c r="C14" i="26"/>
  <c r="BQ13" i="26"/>
  <c r="BP13" i="26"/>
  <c r="BO13" i="26"/>
  <c r="BN13" i="26"/>
  <c r="BM13" i="26"/>
  <c r="BL13" i="26"/>
  <c r="BK13" i="26"/>
  <c r="BJ13" i="26"/>
  <c r="BI13" i="26"/>
  <c r="BH13" i="26"/>
  <c r="BG13" i="26"/>
  <c r="BF13" i="26"/>
  <c r="BE13" i="26"/>
  <c r="BD13" i="26"/>
  <c r="BC13" i="26"/>
  <c r="BB13" i="26"/>
  <c r="U13" i="26"/>
  <c r="T13" i="26"/>
  <c r="S13" i="26"/>
  <c r="R13" i="26"/>
  <c r="Q13" i="26"/>
  <c r="P13" i="26"/>
  <c r="O13" i="26"/>
  <c r="N13" i="26"/>
  <c r="M13" i="26"/>
  <c r="L13" i="26"/>
  <c r="K13" i="26"/>
  <c r="J13" i="26"/>
  <c r="I13" i="26"/>
  <c r="H13" i="26"/>
  <c r="G13" i="26"/>
  <c r="F13" i="26"/>
  <c r="E13" i="26"/>
  <c r="D13" i="26"/>
  <c r="C13" i="26"/>
  <c r="B13" i="26"/>
  <c r="GJ12" i="26"/>
  <c r="GI12" i="26"/>
  <c r="GH12" i="26"/>
  <c r="GG12" i="26"/>
  <c r="GF12" i="26"/>
  <c r="GE12" i="26"/>
  <c r="GD12" i="26"/>
  <c r="GC12" i="26"/>
  <c r="GB12" i="26"/>
  <c r="GA12" i="26"/>
  <c r="FZ12" i="26"/>
  <c r="FY12" i="26"/>
  <c r="FX12" i="26"/>
  <c r="FU12" i="26"/>
  <c r="FT12" i="26"/>
  <c r="FS12" i="26"/>
  <c r="FR12" i="26"/>
  <c r="FQ12" i="26"/>
  <c r="FP12" i="26"/>
  <c r="FO12" i="26"/>
  <c r="FN12" i="26"/>
  <c r="FM12" i="26"/>
  <c r="FL12" i="26"/>
  <c r="FK12" i="26"/>
  <c r="FJ12" i="26"/>
  <c r="FI12" i="26"/>
  <c r="FG12" i="26"/>
  <c r="FF12" i="26"/>
  <c r="FE12" i="26"/>
  <c r="FD12" i="26"/>
  <c r="FC12" i="26"/>
  <c r="FB12" i="26"/>
  <c r="FA12" i="26"/>
  <c r="EZ12" i="26"/>
  <c r="EY12" i="26"/>
  <c r="EX12" i="26"/>
  <c r="EW12" i="26"/>
  <c r="EV12" i="26"/>
  <c r="EU12" i="26"/>
  <c r="ET12" i="26"/>
  <c r="ES12" i="26"/>
  <c r="ER12" i="26"/>
  <c r="EO12" i="26"/>
  <c r="EN12" i="26"/>
  <c r="EM12" i="26"/>
  <c r="EL12" i="26"/>
  <c r="EK12" i="26"/>
  <c r="EJ12" i="26"/>
  <c r="EI12" i="26"/>
  <c r="EH12" i="26"/>
  <c r="EG12" i="26"/>
  <c r="EF12" i="26"/>
  <c r="EE12" i="26"/>
  <c r="ED12" i="26"/>
  <c r="EC12" i="26"/>
  <c r="DZ12" i="26"/>
  <c r="DY12" i="26"/>
  <c r="DX12" i="26"/>
  <c r="DW12" i="26"/>
  <c r="DV12" i="26"/>
  <c r="DU12" i="26"/>
  <c r="DT12" i="26"/>
  <c r="DS12" i="26"/>
  <c r="DR12" i="26"/>
  <c r="DQ12" i="26"/>
  <c r="DP12" i="26"/>
  <c r="DO12" i="26"/>
  <c r="DN12" i="26"/>
  <c r="CT12" i="26"/>
  <c r="CS12" i="26"/>
  <c r="CR12" i="26"/>
  <c r="CQ12" i="26"/>
  <c r="CP12" i="26"/>
  <c r="CN12" i="26"/>
  <c r="CM12" i="26"/>
  <c r="CL12" i="26"/>
  <c r="CK12" i="26"/>
  <c r="CJ12" i="26"/>
  <c r="CI12" i="26"/>
  <c r="CH12" i="26"/>
  <c r="CE12" i="26"/>
  <c r="CD12" i="26"/>
  <c r="CC12" i="26"/>
  <c r="CB12" i="26"/>
  <c r="CA12" i="26"/>
  <c r="BY12" i="26"/>
  <c r="BX12" i="26"/>
  <c r="BW12" i="26"/>
  <c r="BV12" i="26"/>
  <c r="BU12" i="26"/>
  <c r="BT12" i="26"/>
  <c r="BS12" i="26"/>
  <c r="BQ12" i="26"/>
  <c r="BP12" i="26"/>
  <c r="BO12" i="26"/>
  <c r="BN12" i="26"/>
  <c r="BM12" i="26"/>
  <c r="BL12" i="26"/>
  <c r="BK12" i="26"/>
  <c r="BJ12" i="26"/>
  <c r="BI12" i="26"/>
  <c r="BH12" i="26"/>
  <c r="BG12" i="26"/>
  <c r="BF12" i="26"/>
  <c r="BE12" i="26"/>
  <c r="BD12" i="26"/>
  <c r="BC12" i="26"/>
  <c r="BB12" i="26"/>
  <c r="AY12" i="26"/>
  <c r="AX12" i="26"/>
  <c r="AW12" i="26"/>
  <c r="AV12" i="26"/>
  <c r="AS12" i="26"/>
  <c r="AR12" i="26"/>
  <c r="AQ12" i="26"/>
  <c r="AP12" i="26"/>
  <c r="AO12" i="26"/>
  <c r="AN12" i="26"/>
  <c r="AM12" i="26"/>
  <c r="AJ12" i="26"/>
  <c r="AI12" i="26"/>
  <c r="AH12" i="26"/>
  <c r="AG12" i="26"/>
  <c r="AF12" i="26"/>
  <c r="AU12" i="26" s="1"/>
  <c r="AC12" i="26"/>
  <c r="AB12" i="26"/>
  <c r="AA12" i="26"/>
  <c r="Z12" i="26"/>
  <c r="Y12" i="26"/>
  <c r="X12" i="26"/>
  <c r="W12" i="26"/>
  <c r="U12" i="26"/>
  <c r="T12" i="26"/>
  <c r="S12" i="26"/>
  <c r="R12" i="26"/>
  <c r="Q12" i="26"/>
  <c r="P12" i="26"/>
  <c r="O12" i="26"/>
  <c r="N12" i="26"/>
  <c r="M12" i="26"/>
  <c r="L12" i="26"/>
  <c r="K12" i="26"/>
  <c r="J12" i="26"/>
  <c r="I12" i="26"/>
  <c r="H12" i="26"/>
  <c r="G12" i="26"/>
  <c r="F12" i="26"/>
  <c r="E12" i="26"/>
  <c r="D12" i="26"/>
  <c r="C12" i="26"/>
  <c r="B12" i="26"/>
  <c r="GJ11" i="26"/>
  <c r="GI11" i="26"/>
  <c r="GH11" i="26"/>
  <c r="GG11" i="26"/>
  <c r="GF11" i="26"/>
  <c r="GE11" i="26"/>
  <c r="GD11" i="26"/>
  <c r="GC11" i="26"/>
  <c r="GB11" i="26"/>
  <c r="GA11" i="26"/>
  <c r="FZ11" i="26"/>
  <c r="FY11" i="26"/>
  <c r="FX11" i="26"/>
  <c r="FU11" i="26"/>
  <c r="FT11" i="26"/>
  <c r="FS11" i="26"/>
  <c r="FR11" i="26"/>
  <c r="FQ11" i="26"/>
  <c r="FP11" i="26"/>
  <c r="FO11" i="26"/>
  <c r="FN11" i="26"/>
  <c r="FM11" i="26"/>
  <c r="FL11" i="26"/>
  <c r="FK11" i="26"/>
  <c r="FJ11" i="26"/>
  <c r="FI11" i="26"/>
  <c r="FG11" i="26"/>
  <c r="FF11" i="26"/>
  <c r="FE11" i="26"/>
  <c r="FD11" i="26"/>
  <c r="FC11" i="26"/>
  <c r="FB11" i="26"/>
  <c r="FA11" i="26"/>
  <c r="EZ11" i="26"/>
  <c r="EY11" i="26"/>
  <c r="EX11" i="26"/>
  <c r="EW11" i="26"/>
  <c r="EV11" i="26"/>
  <c r="EU11" i="26"/>
  <c r="ET11" i="26"/>
  <c r="ES11" i="26"/>
  <c r="ER11" i="26"/>
  <c r="EO11" i="26"/>
  <c r="EN11" i="26"/>
  <c r="EM11" i="26"/>
  <c r="EL11" i="26"/>
  <c r="EK11" i="26"/>
  <c r="EJ11" i="26"/>
  <c r="EI11" i="26"/>
  <c r="EH11" i="26"/>
  <c r="EG11" i="26"/>
  <c r="EF11" i="26"/>
  <c r="EE11" i="26"/>
  <c r="ED11" i="26"/>
  <c r="EC11" i="26"/>
  <c r="DZ11" i="26"/>
  <c r="DY11" i="26"/>
  <c r="DX11" i="26"/>
  <c r="DW11" i="26"/>
  <c r="DV11" i="26"/>
  <c r="DU11" i="26"/>
  <c r="DT11" i="26"/>
  <c r="DS11" i="26"/>
  <c r="DR11" i="26"/>
  <c r="DQ11" i="26"/>
  <c r="DP11" i="26"/>
  <c r="DO11" i="26"/>
  <c r="DN11" i="26"/>
  <c r="CT11" i="26"/>
  <c r="CS11" i="26"/>
  <c r="CR11" i="26"/>
  <c r="CQ11" i="26"/>
  <c r="CP11" i="26"/>
  <c r="CO11" i="26"/>
  <c r="CN11" i="26"/>
  <c r="CM11" i="26"/>
  <c r="CL11" i="26"/>
  <c r="CK11" i="26"/>
  <c r="CJ11" i="26"/>
  <c r="CI11" i="26"/>
  <c r="CH11" i="26"/>
  <c r="CE11" i="26"/>
  <c r="CD11" i="26"/>
  <c r="CC11" i="26"/>
  <c r="CB11" i="26"/>
  <c r="CA11" i="26"/>
  <c r="BY11" i="26"/>
  <c r="BX11" i="26"/>
  <c r="BW11" i="26"/>
  <c r="BV11" i="26"/>
  <c r="BU11" i="26"/>
  <c r="BT11" i="26"/>
  <c r="BS11" i="26"/>
  <c r="BQ11" i="26"/>
  <c r="BP11" i="26"/>
  <c r="BO11" i="26"/>
  <c r="BN11" i="26"/>
  <c r="BM11" i="26"/>
  <c r="BL11" i="26"/>
  <c r="BK11" i="26"/>
  <c r="BJ11" i="26"/>
  <c r="BI11" i="26"/>
  <c r="BH11" i="26"/>
  <c r="BG11" i="26"/>
  <c r="BF11" i="26"/>
  <c r="BE11" i="26"/>
  <c r="BD11" i="26"/>
  <c r="BC11" i="26"/>
  <c r="BB11" i="26"/>
  <c r="AY11" i="26"/>
  <c r="AX11" i="26"/>
  <c r="AW11" i="26"/>
  <c r="AV11" i="26"/>
  <c r="AS11" i="26"/>
  <c r="AR11" i="26"/>
  <c r="AQ11" i="26"/>
  <c r="AP11" i="26"/>
  <c r="AO11" i="26"/>
  <c r="AN11" i="26"/>
  <c r="AM11" i="26"/>
  <c r="AJ11" i="26"/>
  <c r="AI11" i="26"/>
  <c r="AH11" i="26"/>
  <c r="AG11" i="26"/>
  <c r="AF11" i="26"/>
  <c r="AU11" i="26" s="1"/>
  <c r="AT11" i="26"/>
  <c r="AC11" i="26"/>
  <c r="AB11" i="26"/>
  <c r="AA11" i="26"/>
  <c r="Z11" i="26"/>
  <c r="Y11" i="26"/>
  <c r="X11" i="26"/>
  <c r="W11" i="26"/>
  <c r="U11" i="26"/>
  <c r="T11" i="26"/>
  <c r="S11" i="26"/>
  <c r="R11" i="26"/>
  <c r="Q11" i="26"/>
  <c r="P11" i="26"/>
  <c r="O11" i="26"/>
  <c r="N11" i="26"/>
  <c r="M11" i="26"/>
  <c r="L11" i="26"/>
  <c r="K11" i="26"/>
  <c r="J11" i="26"/>
  <c r="I11" i="26"/>
  <c r="H11" i="26"/>
  <c r="G11" i="26"/>
  <c r="F11" i="26"/>
  <c r="E11" i="26"/>
  <c r="D11" i="26"/>
  <c r="C11" i="26"/>
  <c r="B11" i="26"/>
  <c r="GJ10" i="26"/>
  <c r="GI10" i="26"/>
  <c r="GH10" i="26"/>
  <c r="GG10" i="26"/>
  <c r="GF10" i="26"/>
  <c r="GE10" i="26"/>
  <c r="GD10" i="26"/>
  <c r="GC10" i="26"/>
  <c r="GB10" i="26"/>
  <c r="GA10" i="26"/>
  <c r="FZ10" i="26"/>
  <c r="FY10" i="26"/>
  <c r="FX10" i="26"/>
  <c r="FU10" i="26"/>
  <c r="FT10" i="26"/>
  <c r="FS10" i="26"/>
  <c r="FR10" i="26"/>
  <c r="FQ10" i="26"/>
  <c r="FP10" i="26"/>
  <c r="FO10" i="26"/>
  <c r="FN10" i="26"/>
  <c r="FM10" i="26"/>
  <c r="FL10" i="26"/>
  <c r="FK10" i="26"/>
  <c r="FJ10" i="26"/>
  <c r="FI10" i="26"/>
  <c r="FG10" i="26"/>
  <c r="FF10" i="26"/>
  <c r="FE10" i="26"/>
  <c r="FD10" i="26"/>
  <c r="FC10" i="26"/>
  <c r="FB10" i="26"/>
  <c r="FA10" i="26"/>
  <c r="EZ10" i="26"/>
  <c r="EY10" i="26"/>
  <c r="EX10" i="26"/>
  <c r="EW10" i="26"/>
  <c r="EV10" i="26"/>
  <c r="EU10" i="26"/>
  <c r="ET10" i="26"/>
  <c r="ES10" i="26"/>
  <c r="ER10" i="26"/>
  <c r="EO10" i="26"/>
  <c r="EN10" i="26"/>
  <c r="EM10" i="26"/>
  <c r="EL10" i="26"/>
  <c r="EK10" i="26"/>
  <c r="EJ10" i="26"/>
  <c r="EI10" i="26"/>
  <c r="EH10" i="26"/>
  <c r="EG10" i="26"/>
  <c r="EF10" i="26"/>
  <c r="EE10" i="26"/>
  <c r="ED10" i="26"/>
  <c r="EC10" i="26"/>
  <c r="DZ10" i="26"/>
  <c r="DY10" i="26"/>
  <c r="DX10" i="26"/>
  <c r="DW10" i="26"/>
  <c r="DV10" i="26"/>
  <c r="DU10" i="26"/>
  <c r="DT10" i="26"/>
  <c r="DS10" i="26"/>
  <c r="DR10" i="26"/>
  <c r="DQ10" i="26"/>
  <c r="DP10" i="26"/>
  <c r="DO10" i="26"/>
  <c r="DN10" i="26"/>
  <c r="CT10" i="26"/>
  <c r="CS10" i="26"/>
  <c r="CR10" i="26"/>
  <c r="CQ10" i="26"/>
  <c r="CP10" i="26"/>
  <c r="CO10" i="26"/>
  <c r="CN10" i="26"/>
  <c r="CM10" i="26"/>
  <c r="CL10" i="26"/>
  <c r="CK10" i="26"/>
  <c r="CJ10" i="26"/>
  <c r="CI10" i="26"/>
  <c r="CH10" i="26"/>
  <c r="CE10" i="26"/>
  <c r="CD10" i="26"/>
  <c r="CC10" i="26"/>
  <c r="CB10" i="26"/>
  <c r="CA10" i="26"/>
  <c r="BY10" i="26"/>
  <c r="BX10" i="26"/>
  <c r="BW10" i="26"/>
  <c r="BV10" i="26"/>
  <c r="BU10" i="26"/>
  <c r="BT10" i="26"/>
  <c r="BS10" i="26"/>
  <c r="BQ10" i="26"/>
  <c r="BP10" i="26"/>
  <c r="BO10" i="26"/>
  <c r="BN10" i="26"/>
  <c r="BM10" i="26"/>
  <c r="BL10" i="26"/>
  <c r="BK10" i="26"/>
  <c r="BJ10" i="26"/>
  <c r="BI10" i="26"/>
  <c r="BH10" i="26"/>
  <c r="BG10" i="26"/>
  <c r="BF10" i="26"/>
  <c r="BE10" i="26"/>
  <c r="BD10" i="26"/>
  <c r="BC10" i="26"/>
  <c r="BB10" i="26"/>
  <c r="AX10" i="26"/>
  <c r="AW10" i="26"/>
  <c r="AV10" i="26"/>
  <c r="AR10" i="26"/>
  <c r="AP10" i="26"/>
  <c r="AM10" i="26"/>
  <c r="AI10" i="26"/>
  <c r="AH10" i="26"/>
  <c r="AG10" i="26"/>
  <c r="AC10" i="26"/>
  <c r="AB10" i="26"/>
  <c r="AA10" i="26"/>
  <c r="AD10" i="26" s="1"/>
  <c r="Z10" i="26"/>
  <c r="W10" i="26"/>
  <c r="U10" i="26"/>
  <c r="T10" i="26"/>
  <c r="S10" i="26"/>
  <c r="R10" i="26"/>
  <c r="Q10" i="26"/>
  <c r="P10" i="26"/>
  <c r="O10" i="26"/>
  <c r="N10" i="26"/>
  <c r="M10" i="26"/>
  <c r="L10" i="26"/>
  <c r="K10" i="26"/>
  <c r="J10" i="26"/>
  <c r="I10" i="26"/>
  <c r="H10" i="26"/>
  <c r="G10" i="26"/>
  <c r="F10" i="26"/>
  <c r="E10" i="26"/>
  <c r="E15" i="26" s="1"/>
  <c r="D10" i="26"/>
  <c r="C10" i="26"/>
  <c r="B10" i="26"/>
  <c r="GJ9" i="26"/>
  <c r="GI9" i="26"/>
  <c r="GH9" i="26"/>
  <c r="GG9" i="26"/>
  <c r="GF9" i="26"/>
  <c r="GE9" i="26"/>
  <c r="GD9" i="26"/>
  <c r="GC9" i="26"/>
  <c r="GB9" i="26"/>
  <c r="GA9" i="26"/>
  <c r="FZ9" i="26"/>
  <c r="FY9" i="26"/>
  <c r="FX9" i="26"/>
  <c r="FU9" i="26"/>
  <c r="FT9" i="26"/>
  <c r="FS9" i="26"/>
  <c r="FR9" i="26"/>
  <c r="FQ9" i="26"/>
  <c r="FP9" i="26"/>
  <c r="FO9" i="26"/>
  <c r="FN9" i="26"/>
  <c r="FM9" i="26"/>
  <c r="FL9" i="26"/>
  <c r="FK9" i="26"/>
  <c r="FJ9" i="26"/>
  <c r="FI9" i="26"/>
  <c r="FG9" i="26"/>
  <c r="FF9" i="26"/>
  <c r="FE9" i="26"/>
  <c r="FD9" i="26"/>
  <c r="FC9" i="26"/>
  <c r="FB9" i="26"/>
  <c r="FA9" i="26"/>
  <c r="EZ9" i="26"/>
  <c r="EY9" i="26"/>
  <c r="EX9" i="26"/>
  <c r="EW9" i="26"/>
  <c r="EV9" i="26"/>
  <c r="EU9" i="26"/>
  <c r="ET9" i="26"/>
  <c r="ES9" i="26"/>
  <c r="ER9" i="26"/>
  <c r="EO9" i="26"/>
  <c r="EN9" i="26"/>
  <c r="EM9" i="26"/>
  <c r="EL9" i="26"/>
  <c r="EK9" i="26"/>
  <c r="EJ9" i="26"/>
  <c r="EI9" i="26"/>
  <c r="EH9" i="26"/>
  <c r="EG9" i="26"/>
  <c r="EF9" i="26"/>
  <c r="EE9" i="26"/>
  <c r="ED9" i="26"/>
  <c r="EC9" i="26"/>
  <c r="DZ9" i="26"/>
  <c r="DY9" i="26"/>
  <c r="DX9" i="26"/>
  <c r="DW9" i="26"/>
  <c r="DV9" i="26"/>
  <c r="DU9" i="26"/>
  <c r="DT9" i="26"/>
  <c r="DS9" i="26"/>
  <c r="DR9" i="26"/>
  <c r="DQ9" i="26"/>
  <c r="DP9" i="26"/>
  <c r="DO9" i="26"/>
  <c r="DN9" i="26"/>
  <c r="CT9" i="26"/>
  <c r="CS9" i="26"/>
  <c r="CR9" i="26"/>
  <c r="CQ9" i="26"/>
  <c r="CP9" i="26"/>
  <c r="CO9" i="26"/>
  <c r="CN9" i="26"/>
  <c r="CM9" i="26"/>
  <c r="CL9" i="26"/>
  <c r="CK9" i="26"/>
  <c r="CJ9" i="26"/>
  <c r="CI9" i="26"/>
  <c r="CH9" i="26"/>
  <c r="CE9" i="26"/>
  <c r="CD9" i="26"/>
  <c r="CC9" i="26"/>
  <c r="CB9" i="26"/>
  <c r="CA9" i="26"/>
  <c r="BY9" i="26"/>
  <c r="BX9" i="26"/>
  <c r="BW9" i="26"/>
  <c r="BV9" i="26"/>
  <c r="BU9" i="26"/>
  <c r="BT9" i="26"/>
  <c r="BS9" i="26"/>
  <c r="BQ9" i="26"/>
  <c r="BP9" i="26"/>
  <c r="BO9" i="26"/>
  <c r="BN9" i="26"/>
  <c r="BM9" i="26"/>
  <c r="BL9" i="26"/>
  <c r="BK9" i="26"/>
  <c r="BJ9" i="26"/>
  <c r="BI9" i="26"/>
  <c r="BH9" i="26"/>
  <c r="BG9" i="26"/>
  <c r="BF9" i="26"/>
  <c r="BE9" i="26"/>
  <c r="BD9" i="26"/>
  <c r="BC9" i="26"/>
  <c r="BB9" i="26"/>
  <c r="AY9" i="26"/>
  <c r="AX9" i="26"/>
  <c r="AW9" i="26"/>
  <c r="AV9" i="26"/>
  <c r="AU9" i="26"/>
  <c r="AS9" i="26"/>
  <c r="AR9" i="26"/>
  <c r="AQ9" i="26"/>
  <c r="AP9" i="26"/>
  <c r="AO9" i="26"/>
  <c r="AN9" i="26"/>
  <c r="AM9" i="26"/>
  <c r="AJ9" i="26"/>
  <c r="AI9" i="26"/>
  <c r="AH9" i="26"/>
  <c r="AG9" i="26"/>
  <c r="AF9" i="26"/>
  <c r="AT9" i="26"/>
  <c r="AC9" i="26"/>
  <c r="AB9" i="26"/>
  <c r="AA9" i="26"/>
  <c r="Z9" i="26"/>
  <c r="Y9" i="26"/>
  <c r="X9" i="26"/>
  <c r="W9" i="26"/>
  <c r="U9" i="26"/>
  <c r="T9" i="26"/>
  <c r="S9" i="26"/>
  <c r="R9" i="26"/>
  <c r="Q9" i="26"/>
  <c r="P9" i="26"/>
  <c r="O9" i="26"/>
  <c r="N9" i="26"/>
  <c r="M9" i="26"/>
  <c r="L9" i="26"/>
  <c r="K9" i="26"/>
  <c r="J9" i="26"/>
  <c r="I9" i="26"/>
  <c r="H9" i="26"/>
  <c r="G9" i="26"/>
  <c r="F9" i="26"/>
  <c r="E9" i="26"/>
  <c r="D9" i="26"/>
  <c r="C9" i="26"/>
  <c r="B9" i="26"/>
  <c r="GJ8" i="26"/>
  <c r="GI8" i="26"/>
  <c r="GH8" i="26"/>
  <c r="GG8" i="26"/>
  <c r="GF8" i="26"/>
  <c r="GE8" i="26"/>
  <c r="GD8" i="26"/>
  <c r="GC8" i="26"/>
  <c r="GB8" i="26"/>
  <c r="GA8" i="26"/>
  <c r="FZ8" i="26"/>
  <c r="FY8" i="26"/>
  <c r="FX8" i="26"/>
  <c r="FU8" i="26"/>
  <c r="FT8" i="26"/>
  <c r="FS8" i="26"/>
  <c r="FR8" i="26"/>
  <c r="FQ8" i="26"/>
  <c r="FP8" i="26"/>
  <c r="FO8" i="26"/>
  <c r="FN8" i="26"/>
  <c r="FM8" i="26"/>
  <c r="FL8" i="26"/>
  <c r="FK8" i="26"/>
  <c r="FJ8" i="26"/>
  <c r="FI8" i="26"/>
  <c r="FG8" i="26"/>
  <c r="FF8" i="26"/>
  <c r="FE8" i="26"/>
  <c r="FD8" i="26"/>
  <c r="FC8" i="26"/>
  <c r="FB8" i="26"/>
  <c r="FA8" i="26"/>
  <c r="EZ8" i="26"/>
  <c r="EY8" i="26"/>
  <c r="EX8" i="26"/>
  <c r="EW8" i="26"/>
  <c r="EV8" i="26"/>
  <c r="EU8" i="26"/>
  <c r="ET8" i="26"/>
  <c r="ES8" i="26"/>
  <c r="ER8" i="26"/>
  <c r="EO8" i="26"/>
  <c r="EN8" i="26"/>
  <c r="EM8" i="26"/>
  <c r="EL8" i="26"/>
  <c r="EK8" i="26"/>
  <c r="EJ8" i="26"/>
  <c r="EI8" i="26"/>
  <c r="EH8" i="26"/>
  <c r="EG8" i="26"/>
  <c r="EF8" i="26"/>
  <c r="EE8" i="26"/>
  <c r="ED8" i="26"/>
  <c r="EC8" i="26"/>
  <c r="DZ8" i="26"/>
  <c r="DY8" i="26"/>
  <c r="DX8" i="26"/>
  <c r="DW8" i="26"/>
  <c r="DV8" i="26"/>
  <c r="DU8" i="26"/>
  <c r="DT8" i="26"/>
  <c r="DS8" i="26"/>
  <c r="DR8" i="26"/>
  <c r="DQ8" i="26"/>
  <c r="DP8" i="26"/>
  <c r="DO8" i="26"/>
  <c r="DN8" i="26"/>
  <c r="CT8" i="26"/>
  <c r="CS8" i="26"/>
  <c r="CR8" i="26"/>
  <c r="CQ8" i="26"/>
  <c r="CP8" i="26"/>
  <c r="CO8" i="26"/>
  <c r="CN8" i="26"/>
  <c r="CM8" i="26"/>
  <c r="CL8" i="26"/>
  <c r="CK8" i="26"/>
  <c r="CJ8" i="26"/>
  <c r="CI8" i="26"/>
  <c r="CH8" i="26"/>
  <c r="CE8" i="26"/>
  <c r="CD8" i="26"/>
  <c r="CC8" i="26"/>
  <c r="CB8" i="26"/>
  <c r="CA8" i="26"/>
  <c r="BY8" i="26"/>
  <c r="BX8" i="26"/>
  <c r="BW8" i="26"/>
  <c r="BV8" i="26"/>
  <c r="BU8" i="26"/>
  <c r="BT8" i="26"/>
  <c r="BS8" i="26"/>
  <c r="BQ8" i="26"/>
  <c r="BP8" i="26"/>
  <c r="BO8" i="26"/>
  <c r="BN8" i="26"/>
  <c r="BM8" i="26"/>
  <c r="BL8" i="26"/>
  <c r="BK8" i="26"/>
  <c r="BJ8" i="26"/>
  <c r="BI8" i="26"/>
  <c r="BH8" i="26"/>
  <c r="BG8" i="26"/>
  <c r="BF8" i="26"/>
  <c r="BE8" i="26"/>
  <c r="BD8" i="26"/>
  <c r="BC8" i="26"/>
  <c r="BB8" i="26"/>
  <c r="AY8" i="26"/>
  <c r="AX8" i="26"/>
  <c r="AW8" i="26"/>
  <c r="AV8" i="26"/>
  <c r="AT8" i="26"/>
  <c r="AS8" i="26"/>
  <c r="AR8" i="26"/>
  <c r="AQ8" i="26"/>
  <c r="AP8" i="26"/>
  <c r="AO8" i="26"/>
  <c r="AN8" i="26"/>
  <c r="AM8" i="26"/>
  <c r="AJ8" i="26"/>
  <c r="AI8" i="26"/>
  <c r="AH8" i="26"/>
  <c r="AG8" i="26"/>
  <c r="AF8" i="26"/>
  <c r="AU8" i="26" s="1"/>
  <c r="AC8" i="26"/>
  <c r="AB8" i="26"/>
  <c r="AA8" i="26"/>
  <c r="Z8" i="26"/>
  <c r="Y8" i="26"/>
  <c r="X8" i="26"/>
  <c r="W8" i="26"/>
  <c r="U8" i="26"/>
  <c r="T8" i="26"/>
  <c r="S8" i="26"/>
  <c r="R8" i="26"/>
  <c r="Q8" i="26"/>
  <c r="P8" i="26"/>
  <c r="O8" i="26"/>
  <c r="N8" i="26"/>
  <c r="M8" i="26"/>
  <c r="L8" i="26"/>
  <c r="K8" i="26"/>
  <c r="J8" i="26"/>
  <c r="I8" i="26"/>
  <c r="H8" i="26"/>
  <c r="G8" i="26"/>
  <c r="F8" i="26"/>
  <c r="E8" i="26"/>
  <c r="D8" i="26"/>
  <c r="C8" i="26"/>
  <c r="B8" i="26"/>
  <c r="GJ7" i="26"/>
  <c r="GI7" i="26"/>
  <c r="GH7" i="26"/>
  <c r="GG7" i="26"/>
  <c r="GF7" i="26"/>
  <c r="GE7" i="26"/>
  <c r="GD7" i="26"/>
  <c r="GC7" i="26"/>
  <c r="GB7" i="26"/>
  <c r="GA7" i="26"/>
  <c r="FZ7" i="26"/>
  <c r="FY7" i="26"/>
  <c r="FX7" i="26"/>
  <c r="FU7" i="26"/>
  <c r="FT7" i="26"/>
  <c r="FS7" i="26"/>
  <c r="FR7" i="26"/>
  <c r="FQ7" i="26"/>
  <c r="FP7" i="26"/>
  <c r="FO7" i="26"/>
  <c r="FN7" i="26"/>
  <c r="FM7" i="26"/>
  <c r="FL7" i="26"/>
  <c r="FK7" i="26"/>
  <c r="FJ7" i="26"/>
  <c r="FI7" i="26"/>
  <c r="FG7" i="26"/>
  <c r="FF7" i="26"/>
  <c r="FE7" i="26"/>
  <c r="FD7" i="26"/>
  <c r="FC7" i="26"/>
  <c r="FB7" i="26"/>
  <c r="FA7" i="26"/>
  <c r="EZ7" i="26"/>
  <c r="EY7" i="26"/>
  <c r="EX7" i="26"/>
  <c r="EW7" i="26"/>
  <c r="EV7" i="26"/>
  <c r="EU7" i="26"/>
  <c r="ET7" i="26"/>
  <c r="ES7" i="26"/>
  <c r="ER7" i="26"/>
  <c r="EO7" i="26"/>
  <c r="EN7" i="26"/>
  <c r="EM7" i="26"/>
  <c r="EL7" i="26"/>
  <c r="EK7" i="26"/>
  <c r="EJ7" i="26"/>
  <c r="EI7" i="26"/>
  <c r="EH7" i="26"/>
  <c r="EG7" i="26"/>
  <c r="EF7" i="26"/>
  <c r="EE7" i="26"/>
  <c r="ED7" i="26"/>
  <c r="EC7" i="26"/>
  <c r="DZ7" i="26"/>
  <c r="DY7" i="26"/>
  <c r="DX7" i="26"/>
  <c r="DW7" i="26"/>
  <c r="DV7" i="26"/>
  <c r="DU7" i="26"/>
  <c r="DT7" i="26"/>
  <c r="DS7" i="26"/>
  <c r="DR7" i="26"/>
  <c r="DQ7" i="26"/>
  <c r="DP7" i="26"/>
  <c r="DO7" i="26"/>
  <c r="DN7" i="26"/>
  <c r="CT7" i="26"/>
  <c r="CS7" i="26"/>
  <c r="CR7" i="26"/>
  <c r="CQ7" i="26"/>
  <c r="CP7" i="26"/>
  <c r="CO7" i="26"/>
  <c r="CN7" i="26"/>
  <c r="CM7" i="26"/>
  <c r="CL7" i="26"/>
  <c r="CK7" i="26"/>
  <c r="CJ7" i="26"/>
  <c r="CI7" i="26"/>
  <c r="CH7" i="26"/>
  <c r="CE7" i="26"/>
  <c r="CD7" i="26"/>
  <c r="CC7" i="26"/>
  <c r="CB7" i="26"/>
  <c r="CA7" i="26"/>
  <c r="BY7" i="26"/>
  <c r="BX7" i="26"/>
  <c r="BW7" i="26"/>
  <c r="BV7" i="26"/>
  <c r="BU7" i="26"/>
  <c r="BT7" i="26"/>
  <c r="BS7" i="26"/>
  <c r="BQ7" i="26"/>
  <c r="BP7" i="26"/>
  <c r="BO7" i="26"/>
  <c r="BN7" i="26"/>
  <c r="BM7" i="26"/>
  <c r="BL7" i="26"/>
  <c r="BK7" i="26"/>
  <c r="BJ7" i="26"/>
  <c r="BI7" i="26"/>
  <c r="BH7" i="26"/>
  <c r="BG7" i="26"/>
  <c r="BF7" i="26"/>
  <c r="BE7" i="26"/>
  <c r="BD7" i="26"/>
  <c r="BC7" i="26"/>
  <c r="BB7" i="26"/>
  <c r="AX7" i="26"/>
  <c r="AV7" i="26"/>
  <c r="AR7" i="26"/>
  <c r="AQ7" i="26"/>
  <c r="AN7" i="26"/>
  <c r="AI7" i="26"/>
  <c r="AG7" i="26"/>
  <c r="AC7" i="26"/>
  <c r="AB7" i="26"/>
  <c r="AA7" i="26"/>
  <c r="X7" i="26"/>
  <c r="U7" i="26"/>
  <c r="T7" i="26"/>
  <c r="S7" i="26"/>
  <c r="R7" i="26"/>
  <c r="Q7" i="26"/>
  <c r="P7" i="26"/>
  <c r="O7" i="26"/>
  <c r="N7" i="26"/>
  <c r="M7" i="26"/>
  <c r="L7" i="26"/>
  <c r="K7" i="26"/>
  <c r="J7" i="26"/>
  <c r="I7" i="26"/>
  <c r="H7" i="26"/>
  <c r="G7" i="26"/>
  <c r="F7" i="26"/>
  <c r="E7" i="26"/>
  <c r="D7" i="26"/>
  <c r="C7" i="26"/>
  <c r="B7" i="26"/>
  <c r="AH7" i="26" s="1"/>
  <c r="AW7" i="26" s="1"/>
  <c r="GJ6" i="26"/>
  <c r="GI6" i="26"/>
  <c r="GH6" i="26"/>
  <c r="GG6" i="26"/>
  <c r="GF6" i="26"/>
  <c r="GE6" i="26"/>
  <c r="GD6" i="26"/>
  <c r="GC6" i="26"/>
  <c r="GB6" i="26"/>
  <c r="GA6" i="26"/>
  <c r="FZ6" i="26"/>
  <c r="FY6" i="26"/>
  <c r="FX6" i="26"/>
  <c r="FU6" i="26"/>
  <c r="FT6" i="26"/>
  <c r="FS6" i="26"/>
  <c r="FR6" i="26"/>
  <c r="FQ6" i="26"/>
  <c r="FP6" i="26"/>
  <c r="FO6" i="26"/>
  <c r="FN6" i="26"/>
  <c r="FM6" i="26"/>
  <c r="FL6" i="26"/>
  <c r="FK6" i="26"/>
  <c r="FJ6" i="26"/>
  <c r="FI6" i="26"/>
  <c r="FG6" i="26"/>
  <c r="FF6" i="26"/>
  <c r="FE6" i="26"/>
  <c r="FD6" i="26"/>
  <c r="FC6" i="26"/>
  <c r="FB6" i="26"/>
  <c r="FA6" i="26"/>
  <c r="EZ6" i="26"/>
  <c r="EY6" i="26"/>
  <c r="EX6" i="26"/>
  <c r="EW6" i="26"/>
  <c r="EV6" i="26"/>
  <c r="EU6" i="26"/>
  <c r="ET6" i="26"/>
  <c r="ES6" i="26"/>
  <c r="ER6" i="26"/>
  <c r="EO6" i="26"/>
  <c r="EN6" i="26"/>
  <c r="EM6" i="26"/>
  <c r="EL6" i="26"/>
  <c r="EK6" i="26"/>
  <c r="EJ6" i="26"/>
  <c r="EI6" i="26"/>
  <c r="EH6" i="26"/>
  <c r="EG6" i="26"/>
  <c r="EF6" i="26"/>
  <c r="EE6" i="26"/>
  <c r="ED6" i="26"/>
  <c r="EC6" i="26"/>
  <c r="DZ6" i="26"/>
  <c r="DY6" i="26"/>
  <c r="DX6" i="26"/>
  <c r="DW6" i="26"/>
  <c r="DV6" i="26"/>
  <c r="DU6" i="26"/>
  <c r="DT6" i="26"/>
  <c r="DS6" i="26"/>
  <c r="DR6" i="26"/>
  <c r="DQ6" i="26"/>
  <c r="DP6" i="26"/>
  <c r="DO6" i="26"/>
  <c r="DN6" i="26"/>
  <c r="CT6" i="26"/>
  <c r="CS6" i="26"/>
  <c r="CR6" i="26"/>
  <c r="CQ6" i="26"/>
  <c r="CP6" i="26"/>
  <c r="CO6" i="26"/>
  <c r="CN6" i="26"/>
  <c r="CM6" i="26"/>
  <c r="CL6" i="26"/>
  <c r="CK6" i="26"/>
  <c r="CJ6" i="26"/>
  <c r="CI6" i="26"/>
  <c r="CH6" i="26"/>
  <c r="CE6" i="26"/>
  <c r="CD6" i="26"/>
  <c r="CC6" i="26"/>
  <c r="CB6" i="26"/>
  <c r="CA6" i="26"/>
  <c r="BY6" i="26"/>
  <c r="BX6" i="26"/>
  <c r="BW6" i="26"/>
  <c r="BV6" i="26"/>
  <c r="BU6" i="26"/>
  <c r="BT6" i="26"/>
  <c r="BS6" i="26"/>
  <c r="BQ6" i="26"/>
  <c r="BP6" i="26"/>
  <c r="BO6" i="26"/>
  <c r="BN6" i="26"/>
  <c r="BM6" i="26"/>
  <c r="BL6" i="26"/>
  <c r="BK6" i="26"/>
  <c r="BJ6" i="26"/>
  <c r="BI6" i="26"/>
  <c r="BH6" i="26"/>
  <c r="BG6" i="26"/>
  <c r="BF6" i="26"/>
  <c r="BE6" i="26"/>
  <c r="BD6" i="26"/>
  <c r="BC6" i="26"/>
  <c r="BB6" i="26"/>
  <c r="AY6" i="26"/>
  <c r="AX6" i="26"/>
  <c r="AW6" i="26"/>
  <c r="AV6" i="26"/>
  <c r="AU6" i="26"/>
  <c r="AS6" i="26"/>
  <c r="AR6" i="26"/>
  <c r="AQ6" i="26"/>
  <c r="AP6" i="26"/>
  <c r="AO6" i="26"/>
  <c r="AN6" i="26"/>
  <c r="AM6" i="26"/>
  <c r="AJ6" i="26"/>
  <c r="AI6" i="26"/>
  <c r="AH6" i="26"/>
  <c r="AG6" i="26"/>
  <c r="AF6" i="26"/>
  <c r="AC6" i="26"/>
  <c r="AB6" i="26"/>
  <c r="AA6" i="26"/>
  <c r="Z6" i="26"/>
  <c r="Y6" i="26"/>
  <c r="X6" i="26"/>
  <c r="W6" i="26"/>
  <c r="U6" i="26"/>
  <c r="T6" i="26"/>
  <c r="S6" i="26"/>
  <c r="R6" i="26"/>
  <c r="Q6" i="26"/>
  <c r="P6" i="26"/>
  <c r="O6" i="26"/>
  <c r="N6" i="26"/>
  <c r="M6" i="26"/>
  <c r="L6" i="26"/>
  <c r="K6" i="26"/>
  <c r="J6" i="26"/>
  <c r="I6" i="26"/>
  <c r="H6" i="26"/>
  <c r="G6" i="26"/>
  <c r="F6" i="26"/>
  <c r="E6" i="26"/>
  <c r="D6" i="26"/>
  <c r="C6" i="26"/>
  <c r="B6" i="26"/>
  <c r="GJ5" i="26"/>
  <c r="GI5" i="26"/>
  <c r="GH5" i="26"/>
  <c r="GG5" i="26"/>
  <c r="GF5" i="26"/>
  <c r="GE5" i="26"/>
  <c r="GD5" i="26"/>
  <c r="GC5" i="26"/>
  <c r="GB5" i="26"/>
  <c r="GA5" i="26"/>
  <c r="FZ5" i="26"/>
  <c r="FY5" i="26"/>
  <c r="FX5" i="26"/>
  <c r="FU5" i="26"/>
  <c r="FT5" i="26"/>
  <c r="FS5" i="26"/>
  <c r="FR5" i="26"/>
  <c r="FQ5" i="26"/>
  <c r="FP5" i="26"/>
  <c r="FO5" i="26"/>
  <c r="FN5" i="26"/>
  <c r="FM5" i="26"/>
  <c r="FL5" i="26"/>
  <c r="FK5" i="26"/>
  <c r="FJ5" i="26"/>
  <c r="FI5" i="26"/>
  <c r="FG5" i="26"/>
  <c r="FF5" i="26"/>
  <c r="FE5" i="26"/>
  <c r="FD5" i="26"/>
  <c r="FC5" i="26"/>
  <c r="FB5" i="26"/>
  <c r="FA5" i="26"/>
  <c r="EZ5" i="26"/>
  <c r="EY5" i="26"/>
  <c r="EX5" i="26"/>
  <c r="EW5" i="26"/>
  <c r="EV5" i="26"/>
  <c r="EU5" i="26"/>
  <c r="ET5" i="26"/>
  <c r="ES5" i="26"/>
  <c r="ER5" i="26"/>
  <c r="EO5" i="26"/>
  <c r="EN5" i="26"/>
  <c r="EM5" i="26"/>
  <c r="EL5" i="26"/>
  <c r="EK5" i="26"/>
  <c r="EJ5" i="26"/>
  <c r="EI5" i="26"/>
  <c r="EH5" i="26"/>
  <c r="EG5" i="26"/>
  <c r="EF5" i="26"/>
  <c r="EE5" i="26"/>
  <c r="ED5" i="26"/>
  <c r="EC5" i="26"/>
  <c r="DZ5" i="26"/>
  <c r="DY5" i="26"/>
  <c r="DX5" i="26"/>
  <c r="DW5" i="26"/>
  <c r="DV5" i="26"/>
  <c r="DU5" i="26"/>
  <c r="DT5" i="26"/>
  <c r="DS5" i="26"/>
  <c r="DR5" i="26"/>
  <c r="DQ5" i="26"/>
  <c r="DP5" i="26"/>
  <c r="DO5" i="26"/>
  <c r="DN5" i="26"/>
  <c r="CT5" i="26"/>
  <c r="CS5" i="26"/>
  <c r="CR5" i="26"/>
  <c r="CQ5" i="26"/>
  <c r="CP5" i="26"/>
  <c r="CO5" i="26"/>
  <c r="CN5" i="26"/>
  <c r="CM5" i="26"/>
  <c r="CL5" i="26"/>
  <c r="CK5" i="26"/>
  <c r="CJ5" i="26"/>
  <c r="CI5" i="26"/>
  <c r="CH5" i="26"/>
  <c r="CE5" i="26"/>
  <c r="CD5" i="26"/>
  <c r="CC5" i="26"/>
  <c r="CB5" i="26"/>
  <c r="CA5" i="26"/>
  <c r="BY5" i="26"/>
  <c r="BX5" i="26"/>
  <c r="BW5" i="26"/>
  <c r="BV5" i="26"/>
  <c r="BU5" i="26"/>
  <c r="BT5" i="26"/>
  <c r="BS5" i="26"/>
  <c r="BQ5" i="26"/>
  <c r="BP5" i="26"/>
  <c r="BO5" i="26"/>
  <c r="BN5" i="26"/>
  <c r="BM5" i="26"/>
  <c r="BL5" i="26"/>
  <c r="BK5" i="26"/>
  <c r="BJ5" i="26"/>
  <c r="BI5" i="26"/>
  <c r="BH5" i="26"/>
  <c r="BG5" i="26"/>
  <c r="BF5" i="26"/>
  <c r="BE5" i="26"/>
  <c r="BD5" i="26"/>
  <c r="BC5" i="26"/>
  <c r="BB5" i="26"/>
  <c r="AY5" i="26"/>
  <c r="AX5" i="26"/>
  <c r="AW5" i="26"/>
  <c r="AV5" i="26"/>
  <c r="AU5" i="26"/>
  <c r="AS5" i="26"/>
  <c r="AR5" i="26"/>
  <c r="AQ5" i="26"/>
  <c r="AP5" i="26"/>
  <c r="AO5" i="26"/>
  <c r="AN5" i="26"/>
  <c r="AM5" i="26"/>
  <c r="AJ5" i="26"/>
  <c r="AI5" i="26"/>
  <c r="AH5" i="26"/>
  <c r="AG5" i="26"/>
  <c r="AF5" i="26"/>
  <c r="AT5" i="26"/>
  <c r="AC5" i="26"/>
  <c r="AB5" i="26"/>
  <c r="AA5" i="26"/>
  <c r="Z5" i="26"/>
  <c r="Y5" i="26"/>
  <c r="X5" i="26"/>
  <c r="W5" i="26"/>
  <c r="U5" i="26"/>
  <c r="T5" i="26"/>
  <c r="S5" i="26"/>
  <c r="R5" i="26"/>
  <c r="Q5" i="26"/>
  <c r="P5" i="26"/>
  <c r="O5" i="26"/>
  <c r="N5" i="26"/>
  <c r="M5" i="26"/>
  <c r="L5" i="26"/>
  <c r="K5" i="26"/>
  <c r="J5" i="26"/>
  <c r="I5" i="26"/>
  <c r="H5" i="26"/>
  <c r="G5" i="26"/>
  <c r="F5" i="26"/>
  <c r="E5" i="26"/>
  <c r="D5" i="26"/>
  <c r="C5" i="26"/>
  <c r="B5" i="26"/>
  <c r="ES1" i="26" a="1"/>
  <c r="ES1" i="26" s="1"/>
  <c r="FI2" i="26" s="1"/>
  <c r="CX1" i="26" a="1"/>
  <c r="CX1" i="26" s="1"/>
  <c r="BS2" i="26" s="1"/>
  <c r="BC1" i="26" a="1"/>
  <c r="BC1" i="26" s="1"/>
  <c r="C1" i="26" a="1"/>
  <c r="C1" i="26" s="1"/>
  <c r="W2" i="26" s="1"/>
  <c r="EC24" i="25"/>
  <c r="EB24" i="25"/>
  <c r="EA24" i="25"/>
  <c r="DZ24" i="25"/>
  <c r="DY24" i="25"/>
  <c r="DX24" i="25"/>
  <c r="DW24" i="25"/>
  <c r="DV24" i="25"/>
  <c r="DU24" i="25"/>
  <c r="DT24" i="25"/>
  <c r="DS24" i="25"/>
  <c r="DR24" i="25"/>
  <c r="DQ24" i="25"/>
  <c r="DP24" i="25"/>
  <c r="DO24" i="25"/>
  <c r="DN24" i="25"/>
  <c r="CH24" i="25"/>
  <c r="CG24" i="25"/>
  <c r="CF24" i="25"/>
  <c r="CE24" i="25"/>
  <c r="CD24" i="25"/>
  <c r="CC24" i="25"/>
  <c r="CB24" i="25"/>
  <c r="CA24" i="25"/>
  <c r="BZ24" i="25"/>
  <c r="BY24" i="25"/>
  <c r="BX24" i="25"/>
  <c r="BW24" i="25"/>
  <c r="BV24" i="25"/>
  <c r="BU24" i="25"/>
  <c r="BT24" i="25"/>
  <c r="BS24" i="25"/>
  <c r="AM24" i="25"/>
  <c r="AL24" i="25"/>
  <c r="AK24" i="25"/>
  <c r="AJ24" i="25"/>
  <c r="AI24" i="25"/>
  <c r="AH24" i="25"/>
  <c r="AG24" i="25"/>
  <c r="AF24" i="25"/>
  <c r="AE24" i="25"/>
  <c r="AD24" i="25"/>
  <c r="AC24" i="25"/>
  <c r="AA24" i="25"/>
  <c r="Z24" i="25"/>
  <c r="X24" i="25"/>
  <c r="W24" i="25"/>
  <c r="Y24" i="25" s="1"/>
  <c r="HB18" i="25"/>
  <c r="HA18" i="25"/>
  <c r="GZ18" i="25"/>
  <c r="GY18" i="25"/>
  <c r="GX18" i="25"/>
  <c r="GW18" i="25"/>
  <c r="GV18" i="25"/>
  <c r="GU18" i="25"/>
  <c r="GT18" i="25"/>
  <c r="GS18" i="25"/>
  <c r="GR18" i="25"/>
  <c r="GQ18" i="25"/>
  <c r="GP18" i="25"/>
  <c r="GO18" i="25"/>
  <c r="GN18" i="25"/>
  <c r="GM18" i="25"/>
  <c r="FG18" i="25"/>
  <c r="FF18" i="25"/>
  <c r="FE18" i="25"/>
  <c r="FD18" i="25"/>
  <c r="FC18" i="25"/>
  <c r="FB18" i="25"/>
  <c r="FA18" i="25"/>
  <c r="EZ18" i="25"/>
  <c r="EY18" i="25"/>
  <c r="EX18" i="25"/>
  <c r="EW18" i="25"/>
  <c r="EV18" i="25"/>
  <c r="EU18" i="25"/>
  <c r="ET18" i="25"/>
  <c r="ES18" i="25"/>
  <c r="ER18" i="25"/>
  <c r="DL18" i="25"/>
  <c r="DK18" i="25"/>
  <c r="DJ18" i="25"/>
  <c r="DI18" i="25"/>
  <c r="DH18" i="25"/>
  <c r="DG18" i="25"/>
  <c r="DF18" i="25"/>
  <c r="DE18" i="25"/>
  <c r="DD18" i="25"/>
  <c r="DC18" i="25"/>
  <c r="DB18" i="25"/>
  <c r="DA18" i="25"/>
  <c r="CZ18" i="25"/>
  <c r="CY18" i="25"/>
  <c r="CX18" i="25"/>
  <c r="CW18" i="25"/>
  <c r="BQ18" i="25"/>
  <c r="BP18" i="25"/>
  <c r="BO18" i="25"/>
  <c r="BN18" i="25"/>
  <c r="BM18" i="25"/>
  <c r="BL18" i="25"/>
  <c r="BK18" i="25"/>
  <c r="BJ18" i="25"/>
  <c r="BI18" i="25"/>
  <c r="BH18" i="25"/>
  <c r="BG18" i="25"/>
  <c r="BF18" i="25"/>
  <c r="BE18" i="25"/>
  <c r="BD18" i="25"/>
  <c r="BC18" i="25"/>
  <c r="BB18" i="25"/>
  <c r="U18" i="25"/>
  <c r="T18" i="25"/>
  <c r="S18" i="25"/>
  <c r="R18" i="25"/>
  <c r="Q18" i="25"/>
  <c r="P18" i="25"/>
  <c r="O18" i="25"/>
  <c r="N18" i="25"/>
  <c r="M18" i="25"/>
  <c r="L18" i="25"/>
  <c r="K18" i="25"/>
  <c r="J18" i="25"/>
  <c r="I18" i="25"/>
  <c r="H18" i="25"/>
  <c r="G18" i="25"/>
  <c r="F18" i="25"/>
  <c r="E18" i="25"/>
  <c r="D18" i="25"/>
  <c r="C18" i="25"/>
  <c r="B18" i="25"/>
  <c r="HB17" i="25"/>
  <c r="HA17" i="25"/>
  <c r="GZ17" i="25"/>
  <c r="GY17" i="25"/>
  <c r="GX17" i="25"/>
  <c r="GW17" i="25"/>
  <c r="GV17" i="25"/>
  <c r="GU17" i="25"/>
  <c r="GT17" i="25"/>
  <c r="GS17" i="25"/>
  <c r="GR17" i="25"/>
  <c r="GQ17" i="25"/>
  <c r="GP17" i="25"/>
  <c r="GO17" i="25"/>
  <c r="GN17" i="25"/>
  <c r="GM17" i="25"/>
  <c r="FG17" i="25"/>
  <c r="FF17" i="25"/>
  <c r="FE17" i="25"/>
  <c r="FD17" i="25"/>
  <c r="FC17" i="25"/>
  <c r="FB17" i="25"/>
  <c r="FA17" i="25"/>
  <c r="EZ17" i="25"/>
  <c r="EY17" i="25"/>
  <c r="EX17" i="25"/>
  <c r="EW17" i="25"/>
  <c r="EV17" i="25"/>
  <c r="EU17" i="25"/>
  <c r="ET17" i="25"/>
  <c r="ES17" i="25"/>
  <c r="ER17" i="25"/>
  <c r="DL17" i="25"/>
  <c r="DK17" i="25"/>
  <c r="DJ17" i="25"/>
  <c r="DI17" i="25"/>
  <c r="DH17" i="25"/>
  <c r="DG17" i="25"/>
  <c r="DF17" i="25"/>
  <c r="DE17" i="25"/>
  <c r="DD17" i="25"/>
  <c r="DC17" i="25"/>
  <c r="DB17" i="25"/>
  <c r="DA17" i="25"/>
  <c r="CZ17" i="25"/>
  <c r="CY17" i="25"/>
  <c r="CX17" i="25"/>
  <c r="CW17" i="25"/>
  <c r="BQ17" i="25"/>
  <c r="BP17" i="25"/>
  <c r="BO17" i="25"/>
  <c r="BN17" i="25"/>
  <c r="BM17" i="25"/>
  <c r="BL17" i="25"/>
  <c r="BK17" i="25"/>
  <c r="BJ17" i="25"/>
  <c r="BI17" i="25"/>
  <c r="BH17" i="25"/>
  <c r="BG17" i="25"/>
  <c r="BF17" i="25"/>
  <c r="BE17" i="25"/>
  <c r="BD17" i="25"/>
  <c r="BC17" i="25"/>
  <c r="BB17" i="25"/>
  <c r="U17" i="25"/>
  <c r="T17" i="25"/>
  <c r="S17" i="25"/>
  <c r="R17" i="25"/>
  <c r="Q17" i="25"/>
  <c r="P17" i="25"/>
  <c r="O17" i="25"/>
  <c r="N17" i="25"/>
  <c r="M17" i="25"/>
  <c r="L17" i="25"/>
  <c r="K17" i="25"/>
  <c r="J17" i="25"/>
  <c r="I17" i="25"/>
  <c r="H17" i="25"/>
  <c r="G17" i="25"/>
  <c r="F17" i="25"/>
  <c r="E17" i="25"/>
  <c r="D17" i="25"/>
  <c r="C17" i="25"/>
  <c r="B17" i="25"/>
  <c r="IR15" i="25"/>
  <c r="IQ15" i="25"/>
  <c r="IP15" i="25"/>
  <c r="IO15" i="25"/>
  <c r="IN15" i="25"/>
  <c r="IM15" i="25"/>
  <c r="IL15" i="25"/>
  <c r="IK15" i="25"/>
  <c r="IJ15" i="25"/>
  <c r="II15" i="25"/>
  <c r="IH15" i="25"/>
  <c r="IG15" i="25"/>
  <c r="IF15" i="25"/>
  <c r="HP15" i="25"/>
  <c r="HO15" i="25"/>
  <c r="HN15" i="25"/>
  <c r="HM15" i="25"/>
  <c r="HL15" i="25"/>
  <c r="HK15" i="25"/>
  <c r="HJ15" i="25"/>
  <c r="HI15" i="25"/>
  <c r="HH15" i="25"/>
  <c r="HG15" i="25"/>
  <c r="HF15" i="25"/>
  <c r="HE15" i="25"/>
  <c r="HD15" i="25"/>
  <c r="HB15" i="25"/>
  <c r="HA15" i="25"/>
  <c r="GZ15" i="25"/>
  <c r="GY15" i="25"/>
  <c r="GX15" i="25"/>
  <c r="GW15" i="25"/>
  <c r="GV15" i="25"/>
  <c r="GU15" i="25"/>
  <c r="GT15" i="25"/>
  <c r="GS15" i="25"/>
  <c r="GR15" i="25"/>
  <c r="GQ15" i="25"/>
  <c r="GP15" i="25"/>
  <c r="GO15" i="25"/>
  <c r="GN15" i="25"/>
  <c r="GM15" i="25"/>
  <c r="GJ15" i="25"/>
  <c r="GI15" i="25"/>
  <c r="GH15" i="25"/>
  <c r="GG15" i="25"/>
  <c r="GF15" i="25"/>
  <c r="GE15" i="25"/>
  <c r="GD15" i="25"/>
  <c r="GC15" i="25"/>
  <c r="GB15" i="25"/>
  <c r="GA15" i="25"/>
  <c r="FZ15" i="25"/>
  <c r="FY15" i="25"/>
  <c r="FX15" i="25"/>
  <c r="FU15" i="25"/>
  <c r="FT15" i="25"/>
  <c r="FS15" i="25"/>
  <c r="FR15" i="25"/>
  <c r="FQ15" i="25"/>
  <c r="FP15" i="25"/>
  <c r="FO15" i="25"/>
  <c r="FN15" i="25"/>
  <c r="FM15" i="25"/>
  <c r="FL15" i="25"/>
  <c r="FK15" i="25"/>
  <c r="FJ15" i="25"/>
  <c r="FI15" i="25"/>
  <c r="FG15" i="25"/>
  <c r="FF15" i="25"/>
  <c r="FE15" i="25"/>
  <c r="FD15" i="25"/>
  <c r="FC15" i="25"/>
  <c r="FB15" i="25"/>
  <c r="FA15" i="25"/>
  <c r="EZ15" i="25"/>
  <c r="EY15" i="25"/>
  <c r="EX15" i="25"/>
  <c r="EW15" i="25"/>
  <c r="EV15" i="25"/>
  <c r="EU15" i="25"/>
  <c r="ET15" i="25"/>
  <c r="ES15" i="25"/>
  <c r="ER15" i="25"/>
  <c r="EO15" i="25"/>
  <c r="EN15" i="25"/>
  <c r="EM15" i="25"/>
  <c r="EL15" i="25"/>
  <c r="EK15" i="25"/>
  <c r="EJ15" i="25"/>
  <c r="EI15" i="25"/>
  <c r="EH15" i="25"/>
  <c r="EG15" i="25"/>
  <c r="EF15" i="25"/>
  <c r="EE15" i="25"/>
  <c r="ED15" i="25"/>
  <c r="EC15" i="25"/>
  <c r="DZ15" i="25"/>
  <c r="DY15" i="25"/>
  <c r="DX15" i="25"/>
  <c r="DW15" i="25"/>
  <c r="DV15" i="25"/>
  <c r="DU15" i="25"/>
  <c r="DT15" i="25"/>
  <c r="DS15" i="25"/>
  <c r="DR15" i="25"/>
  <c r="DQ15" i="25"/>
  <c r="DP15" i="25"/>
  <c r="DO15" i="25"/>
  <c r="DN15" i="25"/>
  <c r="DL15" i="25"/>
  <c r="DK15" i="25"/>
  <c r="DJ15" i="25"/>
  <c r="DI15" i="25"/>
  <c r="DH15" i="25"/>
  <c r="DG15" i="25"/>
  <c r="DF15" i="25"/>
  <c r="DE15" i="25"/>
  <c r="DD15" i="25"/>
  <c r="DC15" i="25"/>
  <c r="DB15" i="25"/>
  <c r="DA15" i="25"/>
  <c r="CZ15" i="25"/>
  <c r="CY15" i="25"/>
  <c r="CX15" i="25"/>
  <c r="CW15" i="25"/>
  <c r="CT15" i="25"/>
  <c r="CS15" i="25"/>
  <c r="CR15" i="25"/>
  <c r="CQ15" i="25"/>
  <c r="CP15" i="25"/>
  <c r="CO15" i="25"/>
  <c r="CN15" i="25"/>
  <c r="CM15" i="25"/>
  <c r="CL15" i="25"/>
  <c r="CK15" i="25"/>
  <c r="CJ15" i="25"/>
  <c r="CI15" i="25"/>
  <c r="CH15" i="25"/>
  <c r="CE15" i="25"/>
  <c r="CD15" i="25"/>
  <c r="CC15" i="25"/>
  <c r="CB15" i="25"/>
  <c r="CA15" i="25"/>
  <c r="BY15" i="25"/>
  <c r="BX15" i="25"/>
  <c r="BW15" i="25"/>
  <c r="BV15" i="25"/>
  <c r="BU15" i="25"/>
  <c r="BT15" i="25"/>
  <c r="BS15" i="25"/>
  <c r="BQ15" i="25"/>
  <c r="BP15" i="25"/>
  <c r="BO15" i="25"/>
  <c r="BN15" i="25"/>
  <c r="BM15" i="25"/>
  <c r="BL15" i="25"/>
  <c r="BK15" i="25"/>
  <c r="BJ15" i="25"/>
  <c r="BI15" i="25"/>
  <c r="BH15" i="25"/>
  <c r="BG15" i="25"/>
  <c r="BF15" i="25"/>
  <c r="BE15" i="25"/>
  <c r="BD15" i="25"/>
  <c r="BC15" i="25"/>
  <c r="BB15" i="25"/>
  <c r="AY15" i="25"/>
  <c r="AX15" i="25"/>
  <c r="AW15" i="25"/>
  <c r="AV15" i="25"/>
  <c r="AT15" i="25"/>
  <c r="AS15" i="25"/>
  <c r="AR15" i="25"/>
  <c r="AQ15" i="25"/>
  <c r="AP15" i="25"/>
  <c r="AO15" i="25"/>
  <c r="AN15" i="25"/>
  <c r="AM15" i="25"/>
  <c r="AJ15" i="25"/>
  <c r="AI15" i="25"/>
  <c r="AH15" i="25"/>
  <c r="AG15" i="25"/>
  <c r="AF15" i="25"/>
  <c r="AU15" i="25" s="1"/>
  <c r="AC15" i="25"/>
  <c r="AB15" i="25"/>
  <c r="AA15" i="25"/>
  <c r="Z15" i="25"/>
  <c r="Y15" i="25"/>
  <c r="X15" i="25"/>
  <c r="W15" i="25"/>
  <c r="U15" i="25"/>
  <c r="T15" i="25"/>
  <c r="S15" i="25"/>
  <c r="R15" i="25"/>
  <c r="Q15" i="25"/>
  <c r="P15" i="25"/>
  <c r="O15" i="25"/>
  <c r="N15" i="25"/>
  <c r="M15" i="25"/>
  <c r="L15" i="25"/>
  <c r="K15" i="25"/>
  <c r="J15" i="25"/>
  <c r="I15" i="25"/>
  <c r="H15" i="25"/>
  <c r="G15" i="25"/>
  <c r="F15" i="25"/>
  <c r="E15" i="25"/>
  <c r="D15" i="25"/>
  <c r="C15" i="25"/>
  <c r="B15" i="25"/>
  <c r="IR14" i="25"/>
  <c r="IQ14" i="25"/>
  <c r="IP14" i="25"/>
  <c r="IO14" i="25"/>
  <c r="IN14" i="25"/>
  <c r="IM14" i="25"/>
  <c r="IL14" i="25"/>
  <c r="IK14" i="25"/>
  <c r="IJ14" i="25"/>
  <c r="II14" i="25"/>
  <c r="IH14" i="25"/>
  <c r="IG14" i="25"/>
  <c r="IF14" i="25"/>
  <c r="HP14" i="25"/>
  <c r="HO14" i="25"/>
  <c r="HN14" i="25"/>
  <c r="HM14" i="25"/>
  <c r="HL14" i="25"/>
  <c r="HK14" i="25"/>
  <c r="HJ14" i="25"/>
  <c r="HI14" i="25"/>
  <c r="HH14" i="25"/>
  <c r="HG14" i="25"/>
  <c r="HF14" i="25"/>
  <c r="HE14" i="25"/>
  <c r="HD14" i="25"/>
  <c r="HB14" i="25"/>
  <c r="HA14" i="25"/>
  <c r="GZ14" i="25"/>
  <c r="GY14" i="25"/>
  <c r="GX14" i="25"/>
  <c r="GW14" i="25"/>
  <c r="GV14" i="25"/>
  <c r="GU14" i="25"/>
  <c r="GT14" i="25"/>
  <c r="GS14" i="25"/>
  <c r="GR14" i="25"/>
  <c r="GQ14" i="25"/>
  <c r="GP14" i="25"/>
  <c r="GO14" i="25"/>
  <c r="GN14" i="25"/>
  <c r="GM14" i="25"/>
  <c r="GJ14" i="25"/>
  <c r="GI14" i="25"/>
  <c r="GH14" i="25"/>
  <c r="GG14" i="25"/>
  <c r="GF14" i="25"/>
  <c r="GE14" i="25"/>
  <c r="GD14" i="25"/>
  <c r="GC14" i="25"/>
  <c r="GB14" i="25"/>
  <c r="GA14" i="25"/>
  <c r="FZ14" i="25"/>
  <c r="FY14" i="25"/>
  <c r="FX14" i="25"/>
  <c r="FU14" i="25"/>
  <c r="FT14" i="25"/>
  <c r="FS14" i="25"/>
  <c r="FR14" i="25"/>
  <c r="FQ14" i="25"/>
  <c r="FP14" i="25"/>
  <c r="FO14" i="25"/>
  <c r="FN14" i="25"/>
  <c r="FM14" i="25"/>
  <c r="FL14" i="25"/>
  <c r="FK14" i="25"/>
  <c r="FJ14" i="25"/>
  <c r="FI14" i="25"/>
  <c r="FG14" i="25"/>
  <c r="FF14" i="25"/>
  <c r="FE14" i="25"/>
  <c r="FD14" i="25"/>
  <c r="FC14" i="25"/>
  <c r="FB14" i="25"/>
  <c r="FA14" i="25"/>
  <c r="EZ14" i="25"/>
  <c r="EY14" i="25"/>
  <c r="EX14" i="25"/>
  <c r="EW14" i="25"/>
  <c r="EV14" i="25"/>
  <c r="EU14" i="25"/>
  <c r="ET14" i="25"/>
  <c r="ES14" i="25"/>
  <c r="ER14" i="25"/>
  <c r="EO14" i="25"/>
  <c r="EN14" i="25"/>
  <c r="EM14" i="25"/>
  <c r="EL14" i="25"/>
  <c r="EK14" i="25"/>
  <c r="EJ14" i="25"/>
  <c r="EI14" i="25"/>
  <c r="EH14" i="25"/>
  <c r="EG14" i="25"/>
  <c r="EF14" i="25"/>
  <c r="EE14" i="25"/>
  <c r="ED14" i="25"/>
  <c r="EC14" i="25"/>
  <c r="DZ14" i="25"/>
  <c r="DY14" i="25"/>
  <c r="DX14" i="25"/>
  <c r="DW14" i="25"/>
  <c r="DV14" i="25"/>
  <c r="DU14" i="25"/>
  <c r="DT14" i="25"/>
  <c r="DS14" i="25"/>
  <c r="DR14" i="25"/>
  <c r="DQ14" i="25"/>
  <c r="DP14" i="25"/>
  <c r="DO14" i="25"/>
  <c r="DN14" i="25"/>
  <c r="DL14" i="25"/>
  <c r="DK14" i="25"/>
  <c r="DJ14" i="25"/>
  <c r="DI14" i="25"/>
  <c r="DH14" i="25"/>
  <c r="DG14" i="25"/>
  <c r="DF14" i="25"/>
  <c r="DE14" i="25"/>
  <c r="DD14" i="25"/>
  <c r="DC14" i="25"/>
  <c r="DB14" i="25"/>
  <c r="DA14" i="25"/>
  <c r="CZ14" i="25"/>
  <c r="CY14" i="25"/>
  <c r="CX14" i="25"/>
  <c r="CW14" i="25"/>
  <c r="CT14" i="25"/>
  <c r="CS14" i="25"/>
  <c r="CR14" i="25"/>
  <c r="CQ14" i="25"/>
  <c r="CP14" i="25"/>
  <c r="CO14" i="25"/>
  <c r="CN14" i="25"/>
  <c r="CM14" i="25"/>
  <c r="CL14" i="25"/>
  <c r="CK14" i="25"/>
  <c r="CJ14" i="25"/>
  <c r="CI14" i="25"/>
  <c r="CH14" i="25"/>
  <c r="CE14" i="25"/>
  <c r="CD14" i="25"/>
  <c r="CC14" i="25"/>
  <c r="CB14" i="25"/>
  <c r="CA14" i="25"/>
  <c r="BY14" i="25"/>
  <c r="BX14" i="25"/>
  <c r="BW14" i="25"/>
  <c r="BV14" i="25"/>
  <c r="BU14" i="25"/>
  <c r="BT14" i="25"/>
  <c r="BS14" i="25"/>
  <c r="BQ14" i="25"/>
  <c r="BP14" i="25"/>
  <c r="BO14" i="25"/>
  <c r="BN14" i="25"/>
  <c r="BM14" i="25"/>
  <c r="BL14" i="25"/>
  <c r="BK14" i="25"/>
  <c r="BJ14" i="25"/>
  <c r="BI14" i="25"/>
  <c r="BH14" i="25"/>
  <c r="BG14" i="25"/>
  <c r="BF14" i="25"/>
  <c r="BE14" i="25"/>
  <c r="BD14" i="25"/>
  <c r="BC14" i="25"/>
  <c r="BB14" i="25"/>
  <c r="AY14" i="25"/>
  <c r="AX14" i="25"/>
  <c r="AW14" i="25"/>
  <c r="AV14" i="25"/>
  <c r="AU14" i="25"/>
  <c r="AT14" i="25"/>
  <c r="AS14" i="25"/>
  <c r="AR14" i="25"/>
  <c r="AQ14" i="25"/>
  <c r="AP14" i="25"/>
  <c r="AO14" i="25"/>
  <c r="AN14" i="25"/>
  <c r="AM14" i="25"/>
  <c r="AJ14" i="25"/>
  <c r="AI14" i="25"/>
  <c r="AH14" i="25"/>
  <c r="AG14" i="25"/>
  <c r="AF14" i="25"/>
  <c r="AC14" i="25"/>
  <c r="AB14" i="25"/>
  <c r="AA14" i="25"/>
  <c r="Z14" i="25"/>
  <c r="Y14" i="25"/>
  <c r="X14" i="25"/>
  <c r="W14" i="25"/>
  <c r="U14" i="25"/>
  <c r="T14" i="25"/>
  <c r="S14" i="25"/>
  <c r="R14" i="25"/>
  <c r="Q14" i="25"/>
  <c r="P14" i="25"/>
  <c r="O14" i="25"/>
  <c r="N14" i="25"/>
  <c r="M14" i="25"/>
  <c r="L14" i="25"/>
  <c r="K14" i="25"/>
  <c r="J14" i="25"/>
  <c r="I14" i="25"/>
  <c r="H14" i="25"/>
  <c r="G14" i="25"/>
  <c r="F14" i="25"/>
  <c r="E14" i="25"/>
  <c r="D14" i="25"/>
  <c r="C14" i="25"/>
  <c r="B14" i="25"/>
  <c r="IR12" i="25"/>
  <c r="IQ12" i="25"/>
  <c r="IP12" i="25"/>
  <c r="IO12" i="25"/>
  <c r="IN12" i="25"/>
  <c r="IM12" i="25"/>
  <c r="IL12" i="25"/>
  <c r="IK12" i="25"/>
  <c r="IJ12" i="25"/>
  <c r="II12" i="25"/>
  <c r="IH12" i="25"/>
  <c r="IG12" i="25"/>
  <c r="IF12" i="25"/>
  <c r="HP12" i="25"/>
  <c r="HO12" i="25"/>
  <c r="HN12" i="25"/>
  <c r="HM12" i="25"/>
  <c r="HL12" i="25"/>
  <c r="HK12" i="25"/>
  <c r="HJ12" i="25"/>
  <c r="HI12" i="25"/>
  <c r="HH12" i="25"/>
  <c r="HG12" i="25"/>
  <c r="HF12" i="25"/>
  <c r="HE12" i="25"/>
  <c r="HD12" i="25"/>
  <c r="GJ12" i="25"/>
  <c r="GI12" i="25"/>
  <c r="GH12" i="25"/>
  <c r="GG12" i="25"/>
  <c r="GF12" i="25"/>
  <c r="GE12" i="25"/>
  <c r="GD12" i="25"/>
  <c r="GC12" i="25"/>
  <c r="GB12" i="25"/>
  <c r="GA12" i="25"/>
  <c r="FZ12" i="25"/>
  <c r="FY12" i="25"/>
  <c r="FX12" i="25"/>
  <c r="FU12" i="25"/>
  <c r="FT12" i="25"/>
  <c r="FS12" i="25"/>
  <c r="FR12" i="25"/>
  <c r="FQ12" i="25"/>
  <c r="FP12" i="25"/>
  <c r="FO12" i="25"/>
  <c r="FN12" i="25"/>
  <c r="FM12" i="25"/>
  <c r="FL12" i="25"/>
  <c r="FK12" i="25"/>
  <c r="FJ12" i="25"/>
  <c r="FI12" i="25"/>
  <c r="EO12" i="25"/>
  <c r="EN12" i="25"/>
  <c r="EM12" i="25"/>
  <c r="EL12" i="25"/>
  <c r="EK12" i="25"/>
  <c r="EJ12" i="25"/>
  <c r="EI12" i="25"/>
  <c r="EH12" i="25"/>
  <c r="EG12" i="25"/>
  <c r="EF12" i="25"/>
  <c r="EE12" i="25"/>
  <c r="ED12" i="25"/>
  <c r="EC12" i="25"/>
  <c r="DZ12" i="25"/>
  <c r="DY12" i="25"/>
  <c r="DX12" i="25"/>
  <c r="DW12" i="25"/>
  <c r="DV12" i="25"/>
  <c r="DU12" i="25"/>
  <c r="DT12" i="25"/>
  <c r="DS12" i="25"/>
  <c r="DR12" i="25"/>
  <c r="DQ12" i="25"/>
  <c r="DP12" i="25"/>
  <c r="DO12" i="25"/>
  <c r="DN12" i="25"/>
  <c r="CT12" i="25"/>
  <c r="CS12" i="25"/>
  <c r="CR12" i="25"/>
  <c r="CQ12" i="25"/>
  <c r="CP12" i="25"/>
  <c r="CO12" i="25"/>
  <c r="CN12" i="25"/>
  <c r="CM12" i="25"/>
  <c r="CL12" i="25"/>
  <c r="CK12" i="25"/>
  <c r="CJ12" i="25"/>
  <c r="CI12" i="25"/>
  <c r="CH12" i="25"/>
  <c r="CE12" i="25"/>
  <c r="CD12" i="25"/>
  <c r="CC12" i="25"/>
  <c r="CB12" i="25"/>
  <c r="CA12" i="25"/>
  <c r="BY12" i="25"/>
  <c r="BX12" i="25"/>
  <c r="BW12" i="25"/>
  <c r="BV12" i="25"/>
  <c r="BU12" i="25"/>
  <c r="BT12" i="25"/>
  <c r="BS12" i="25"/>
  <c r="AY12" i="25"/>
  <c r="AX12" i="25"/>
  <c r="AW12" i="25"/>
  <c r="AV12" i="25"/>
  <c r="AS12" i="25"/>
  <c r="AR12" i="25"/>
  <c r="AQ12" i="25"/>
  <c r="AP12" i="25"/>
  <c r="AO12" i="25"/>
  <c r="AN12" i="25"/>
  <c r="AM12" i="25"/>
  <c r="AJ12" i="25"/>
  <c r="AI12" i="25"/>
  <c r="AH12" i="25"/>
  <c r="AG12" i="25"/>
  <c r="AF12" i="25"/>
  <c r="AU12" i="25" s="1"/>
  <c r="AT12" i="25"/>
  <c r="AC12" i="25"/>
  <c r="AB12" i="25"/>
  <c r="AA12" i="25"/>
  <c r="Z12" i="25"/>
  <c r="Y12" i="25"/>
  <c r="X12" i="25"/>
  <c r="W12" i="25"/>
  <c r="IR11" i="25"/>
  <c r="IQ11" i="25"/>
  <c r="IP11" i="25"/>
  <c r="IO11" i="25"/>
  <c r="IN11" i="25"/>
  <c r="IM11" i="25"/>
  <c r="IL11" i="25"/>
  <c r="IK11" i="25"/>
  <c r="IJ11" i="25"/>
  <c r="II11" i="25"/>
  <c r="IH11" i="25"/>
  <c r="IG11" i="25"/>
  <c r="IF11" i="25"/>
  <c r="HP11" i="25"/>
  <c r="HO11" i="25"/>
  <c r="HN11" i="25"/>
  <c r="HM11" i="25"/>
  <c r="HL11" i="25"/>
  <c r="HK11" i="25"/>
  <c r="HJ11" i="25"/>
  <c r="HI11" i="25"/>
  <c r="HH11" i="25"/>
  <c r="HG11" i="25"/>
  <c r="HF11" i="25"/>
  <c r="HE11" i="25"/>
  <c r="HD11" i="25"/>
  <c r="GJ11" i="25"/>
  <c r="GI11" i="25"/>
  <c r="GH11" i="25"/>
  <c r="GG11" i="25"/>
  <c r="GF11" i="25"/>
  <c r="GE11" i="25"/>
  <c r="GD11" i="25"/>
  <c r="GC11" i="25"/>
  <c r="GB11" i="25"/>
  <c r="GA11" i="25"/>
  <c r="FZ11" i="25"/>
  <c r="FY11" i="25"/>
  <c r="FX11" i="25"/>
  <c r="FU11" i="25"/>
  <c r="FT11" i="25"/>
  <c r="FS11" i="25"/>
  <c r="FR11" i="25"/>
  <c r="FQ11" i="25"/>
  <c r="FP11" i="25"/>
  <c r="FO11" i="25"/>
  <c r="FN11" i="25"/>
  <c r="FM11" i="25"/>
  <c r="FL11" i="25"/>
  <c r="FK11" i="25"/>
  <c r="FJ11" i="25"/>
  <c r="FI11" i="25"/>
  <c r="EO11" i="25"/>
  <c r="EN11" i="25"/>
  <c r="EM11" i="25"/>
  <c r="EL11" i="25"/>
  <c r="EK11" i="25"/>
  <c r="EJ11" i="25"/>
  <c r="EI11" i="25"/>
  <c r="EH11" i="25"/>
  <c r="EG11" i="25"/>
  <c r="EF11" i="25"/>
  <c r="EE11" i="25"/>
  <c r="ED11" i="25"/>
  <c r="EC11" i="25"/>
  <c r="DZ11" i="25"/>
  <c r="DY11" i="25"/>
  <c r="DX11" i="25"/>
  <c r="DW11" i="25"/>
  <c r="DV11" i="25"/>
  <c r="DU11" i="25"/>
  <c r="DT11" i="25"/>
  <c r="DS11" i="25"/>
  <c r="DR11" i="25"/>
  <c r="DQ11" i="25"/>
  <c r="DP11" i="25"/>
  <c r="DO11" i="25"/>
  <c r="DN11" i="25"/>
  <c r="CT11" i="25"/>
  <c r="CS11" i="25"/>
  <c r="CR11" i="25"/>
  <c r="CQ11" i="25"/>
  <c r="CP11" i="25"/>
  <c r="CO11" i="25"/>
  <c r="CN11" i="25"/>
  <c r="CM11" i="25"/>
  <c r="CL11" i="25"/>
  <c r="CK11" i="25"/>
  <c r="CJ11" i="25"/>
  <c r="CI11" i="25"/>
  <c r="CH11" i="25"/>
  <c r="CE11" i="25"/>
  <c r="CD11" i="25"/>
  <c r="CC11" i="25"/>
  <c r="CB11" i="25"/>
  <c r="CA11" i="25"/>
  <c r="BY11" i="25"/>
  <c r="BX11" i="25"/>
  <c r="BW11" i="25"/>
  <c r="BV11" i="25"/>
  <c r="BU11" i="25"/>
  <c r="BT11" i="25"/>
  <c r="BS11" i="25"/>
  <c r="AY11" i="25"/>
  <c r="AX11" i="25"/>
  <c r="AW11" i="25"/>
  <c r="AV11" i="25"/>
  <c r="AU11" i="25"/>
  <c r="AS11" i="25"/>
  <c r="AR11" i="25"/>
  <c r="AQ11" i="25"/>
  <c r="AP11" i="25"/>
  <c r="AO11" i="25"/>
  <c r="AN11" i="25"/>
  <c r="AM11" i="25"/>
  <c r="AJ11" i="25"/>
  <c r="AI11" i="25"/>
  <c r="AH11" i="25"/>
  <c r="AG11" i="25"/>
  <c r="AF11" i="25"/>
  <c r="AT11" i="25"/>
  <c r="AC11" i="25"/>
  <c r="AB11" i="25"/>
  <c r="AA11" i="25"/>
  <c r="Z11" i="25"/>
  <c r="Y11" i="25"/>
  <c r="X11" i="25"/>
  <c r="W11" i="25"/>
  <c r="IR10" i="25"/>
  <c r="IQ10" i="25"/>
  <c r="IP10" i="25"/>
  <c r="IO10" i="25"/>
  <c r="IN10" i="25"/>
  <c r="IM10" i="25"/>
  <c r="IL10" i="25"/>
  <c r="IK10" i="25"/>
  <c r="IJ10" i="25"/>
  <c r="II10" i="25"/>
  <c r="IH10" i="25"/>
  <c r="IG10" i="25"/>
  <c r="IF10" i="25"/>
  <c r="HP10" i="25"/>
  <c r="HO10" i="25"/>
  <c r="HN10" i="25"/>
  <c r="HM10" i="25"/>
  <c r="HL10" i="25"/>
  <c r="HK10" i="25"/>
  <c r="HJ10" i="25"/>
  <c r="HI10" i="25"/>
  <c r="HH10" i="25"/>
  <c r="HG10" i="25"/>
  <c r="HF10" i="25"/>
  <c r="HE10" i="25"/>
  <c r="HD10" i="25"/>
  <c r="GJ10" i="25"/>
  <c r="GI10" i="25"/>
  <c r="GH10" i="25"/>
  <c r="GG10" i="25"/>
  <c r="GF10" i="25"/>
  <c r="GE10" i="25"/>
  <c r="GD10" i="25"/>
  <c r="GC10" i="25"/>
  <c r="GB10" i="25"/>
  <c r="GA10" i="25"/>
  <c r="FZ10" i="25"/>
  <c r="FY10" i="25"/>
  <c r="FX10" i="25"/>
  <c r="FU10" i="25"/>
  <c r="FT10" i="25"/>
  <c r="FS10" i="25"/>
  <c r="FR10" i="25"/>
  <c r="FQ10" i="25"/>
  <c r="FP10" i="25"/>
  <c r="FO10" i="25"/>
  <c r="FN10" i="25"/>
  <c r="FM10" i="25"/>
  <c r="FL10" i="25"/>
  <c r="FK10" i="25"/>
  <c r="FJ10" i="25"/>
  <c r="FI10" i="25"/>
  <c r="EO10" i="25"/>
  <c r="EN10" i="25"/>
  <c r="EM10" i="25"/>
  <c r="EL10" i="25"/>
  <c r="EK10" i="25"/>
  <c r="EJ10" i="25"/>
  <c r="EI10" i="25"/>
  <c r="EH10" i="25"/>
  <c r="EG10" i="25"/>
  <c r="EF10" i="25"/>
  <c r="EE10" i="25"/>
  <c r="ED10" i="25"/>
  <c r="EC10" i="25"/>
  <c r="DZ10" i="25"/>
  <c r="DY10" i="25"/>
  <c r="DX10" i="25"/>
  <c r="DW10" i="25"/>
  <c r="DV10" i="25"/>
  <c r="DU10" i="25"/>
  <c r="DT10" i="25"/>
  <c r="DS10" i="25"/>
  <c r="DR10" i="25"/>
  <c r="DQ10" i="25"/>
  <c r="DP10" i="25"/>
  <c r="DO10" i="25"/>
  <c r="DN10" i="25"/>
  <c r="CT10" i="25"/>
  <c r="CS10" i="25"/>
  <c r="CR10" i="25"/>
  <c r="CQ10" i="25"/>
  <c r="CP10" i="25"/>
  <c r="CO10" i="25"/>
  <c r="CN10" i="25"/>
  <c r="CM10" i="25"/>
  <c r="CL10" i="25"/>
  <c r="CK10" i="25"/>
  <c r="CJ10" i="25"/>
  <c r="CI10" i="25"/>
  <c r="CH10" i="25"/>
  <c r="CE10" i="25"/>
  <c r="CD10" i="25"/>
  <c r="CC10" i="25"/>
  <c r="CB10" i="25"/>
  <c r="CA10" i="25"/>
  <c r="BY10" i="25"/>
  <c r="BX10" i="25"/>
  <c r="BW10" i="25"/>
  <c r="BV10" i="25"/>
  <c r="BU10" i="25"/>
  <c r="BT10" i="25"/>
  <c r="BS10" i="25"/>
  <c r="AY10" i="25"/>
  <c r="AX10" i="25"/>
  <c r="AW10" i="25"/>
  <c r="AV10" i="25"/>
  <c r="AR10" i="25"/>
  <c r="AQ10" i="25"/>
  <c r="AP10" i="25"/>
  <c r="AO10" i="25"/>
  <c r="AN10" i="25"/>
  <c r="AM10" i="25"/>
  <c r="AJ10" i="25"/>
  <c r="AI10" i="25"/>
  <c r="AH10" i="25"/>
  <c r="AG10" i="25"/>
  <c r="AT10" i="25"/>
  <c r="AC10" i="25"/>
  <c r="AB10" i="25"/>
  <c r="AA10" i="25"/>
  <c r="Z10" i="25"/>
  <c r="Y10" i="25"/>
  <c r="X10" i="25"/>
  <c r="W10" i="25"/>
  <c r="IR9" i="25"/>
  <c r="IQ9" i="25"/>
  <c r="IP9" i="25"/>
  <c r="IO9" i="25"/>
  <c r="IN9" i="25"/>
  <c r="IM9" i="25"/>
  <c r="IL9" i="25"/>
  <c r="IK9" i="25"/>
  <c r="IJ9" i="25"/>
  <c r="II9" i="25"/>
  <c r="IH9" i="25"/>
  <c r="IG9" i="25"/>
  <c r="IF9" i="25"/>
  <c r="HP9" i="25"/>
  <c r="HO9" i="25"/>
  <c r="HN9" i="25"/>
  <c r="HM9" i="25"/>
  <c r="HL9" i="25"/>
  <c r="HK9" i="25"/>
  <c r="HJ9" i="25"/>
  <c r="HI9" i="25"/>
  <c r="HH9" i="25"/>
  <c r="HG9" i="25"/>
  <c r="HF9" i="25"/>
  <c r="HE9" i="25"/>
  <c r="HD9" i="25"/>
  <c r="GJ9" i="25"/>
  <c r="GI9" i="25"/>
  <c r="GH9" i="25"/>
  <c r="GG9" i="25"/>
  <c r="GF9" i="25"/>
  <c r="GE9" i="25"/>
  <c r="GD9" i="25"/>
  <c r="GC9" i="25"/>
  <c r="GB9" i="25"/>
  <c r="GA9" i="25"/>
  <c r="FZ9" i="25"/>
  <c r="FY9" i="25"/>
  <c r="FX9" i="25"/>
  <c r="FU9" i="25"/>
  <c r="FT9" i="25"/>
  <c r="FS9" i="25"/>
  <c r="FR9" i="25"/>
  <c r="FQ9" i="25"/>
  <c r="FP9" i="25"/>
  <c r="FO9" i="25"/>
  <c r="FN9" i="25"/>
  <c r="FM9" i="25"/>
  <c r="FL9" i="25"/>
  <c r="FK9" i="25"/>
  <c r="FJ9" i="25"/>
  <c r="FI9" i="25"/>
  <c r="EO9" i="25"/>
  <c r="EN9" i="25"/>
  <c r="EM9" i="25"/>
  <c r="EL9" i="25"/>
  <c r="EK9" i="25"/>
  <c r="EJ9" i="25"/>
  <c r="EI9" i="25"/>
  <c r="EH9" i="25"/>
  <c r="EG9" i="25"/>
  <c r="EF9" i="25"/>
  <c r="EE9" i="25"/>
  <c r="ED9" i="25"/>
  <c r="EC9" i="25"/>
  <c r="DZ9" i="25"/>
  <c r="DY9" i="25"/>
  <c r="DX9" i="25"/>
  <c r="DW9" i="25"/>
  <c r="DV9" i="25"/>
  <c r="DU9" i="25"/>
  <c r="DT9" i="25"/>
  <c r="DS9" i="25"/>
  <c r="DR9" i="25"/>
  <c r="DQ9" i="25"/>
  <c r="DP9" i="25"/>
  <c r="DO9" i="25"/>
  <c r="DN9" i="25"/>
  <c r="CT9" i="25"/>
  <c r="CS9" i="25"/>
  <c r="CR9" i="25"/>
  <c r="CQ9" i="25"/>
  <c r="CP9" i="25"/>
  <c r="CO9" i="25"/>
  <c r="CN9" i="25"/>
  <c r="CM9" i="25"/>
  <c r="CL9" i="25"/>
  <c r="CK9" i="25"/>
  <c r="CJ9" i="25"/>
  <c r="CI9" i="25"/>
  <c r="CH9" i="25"/>
  <c r="CE9" i="25"/>
  <c r="CD9" i="25"/>
  <c r="CC9" i="25"/>
  <c r="CB9" i="25"/>
  <c r="CA9" i="25"/>
  <c r="BY9" i="25"/>
  <c r="BX9" i="25"/>
  <c r="BW9" i="25"/>
  <c r="BV9" i="25"/>
  <c r="BU9" i="25"/>
  <c r="BT9" i="25"/>
  <c r="BS9" i="25"/>
  <c r="AY9" i="25"/>
  <c r="AX9" i="25"/>
  <c r="AW9" i="25"/>
  <c r="AV9" i="25"/>
  <c r="AT9" i="25"/>
  <c r="AS9" i="25"/>
  <c r="AR9" i="25"/>
  <c r="AQ9" i="25"/>
  <c r="AP9" i="25"/>
  <c r="AO9" i="25"/>
  <c r="AN9" i="25"/>
  <c r="AM9" i="25"/>
  <c r="AJ9" i="25"/>
  <c r="AI9" i="25"/>
  <c r="AH9" i="25"/>
  <c r="AG9" i="25"/>
  <c r="AF9" i="25"/>
  <c r="AU9" i="25" s="1"/>
  <c r="AC9" i="25"/>
  <c r="AB9" i="25"/>
  <c r="AA9" i="25"/>
  <c r="Z9" i="25"/>
  <c r="Y9" i="25"/>
  <c r="X9" i="25"/>
  <c r="W9" i="25"/>
  <c r="IR8" i="25"/>
  <c r="IQ8" i="25"/>
  <c r="IP8" i="25"/>
  <c r="IO8" i="25"/>
  <c r="IN8" i="25"/>
  <c r="IM8" i="25"/>
  <c r="IL8" i="25"/>
  <c r="IK8" i="25"/>
  <c r="IJ8" i="25"/>
  <c r="II8" i="25"/>
  <c r="IH8" i="25"/>
  <c r="IG8" i="25"/>
  <c r="IF8" i="25"/>
  <c r="HP8" i="25"/>
  <c r="HO8" i="25"/>
  <c r="HN8" i="25"/>
  <c r="HM8" i="25"/>
  <c r="HL8" i="25"/>
  <c r="HK8" i="25"/>
  <c r="HJ8" i="25"/>
  <c r="HI8" i="25"/>
  <c r="HH8" i="25"/>
  <c r="HG8" i="25"/>
  <c r="HF8" i="25"/>
  <c r="HE8" i="25"/>
  <c r="HD8" i="25"/>
  <c r="GJ8" i="25"/>
  <c r="GI8" i="25"/>
  <c r="GH8" i="25"/>
  <c r="GG8" i="25"/>
  <c r="GF8" i="25"/>
  <c r="GE8" i="25"/>
  <c r="GD8" i="25"/>
  <c r="GC8" i="25"/>
  <c r="GB8" i="25"/>
  <c r="GA8" i="25"/>
  <c r="FZ8" i="25"/>
  <c r="FY8" i="25"/>
  <c r="FX8" i="25"/>
  <c r="FU8" i="25"/>
  <c r="FT8" i="25"/>
  <c r="FS8" i="25"/>
  <c r="FR8" i="25"/>
  <c r="FQ8" i="25"/>
  <c r="FP8" i="25"/>
  <c r="FO8" i="25"/>
  <c r="FN8" i="25"/>
  <c r="FM8" i="25"/>
  <c r="FL8" i="25"/>
  <c r="FK8" i="25"/>
  <c r="FJ8" i="25"/>
  <c r="FI8" i="25"/>
  <c r="EO8" i="25"/>
  <c r="EN8" i="25"/>
  <c r="EM8" i="25"/>
  <c r="EL8" i="25"/>
  <c r="EK8" i="25"/>
  <c r="EJ8" i="25"/>
  <c r="EI8" i="25"/>
  <c r="EH8" i="25"/>
  <c r="EG8" i="25"/>
  <c r="EF8" i="25"/>
  <c r="EE8" i="25"/>
  <c r="ED8" i="25"/>
  <c r="EC8" i="25"/>
  <c r="DZ8" i="25"/>
  <c r="DY8" i="25"/>
  <c r="DX8" i="25"/>
  <c r="DW8" i="25"/>
  <c r="DV8" i="25"/>
  <c r="DU8" i="25"/>
  <c r="DT8" i="25"/>
  <c r="DS8" i="25"/>
  <c r="DR8" i="25"/>
  <c r="DQ8" i="25"/>
  <c r="DP8" i="25"/>
  <c r="DO8" i="25"/>
  <c r="DN8" i="25"/>
  <c r="CT8" i="25"/>
  <c r="CS8" i="25"/>
  <c r="CR8" i="25"/>
  <c r="CQ8" i="25"/>
  <c r="CP8" i="25"/>
  <c r="CO8" i="25"/>
  <c r="CN8" i="25"/>
  <c r="CM8" i="25"/>
  <c r="CL8" i="25"/>
  <c r="CK8" i="25"/>
  <c r="CJ8" i="25"/>
  <c r="CI8" i="25"/>
  <c r="CH8" i="25"/>
  <c r="CE8" i="25"/>
  <c r="CD8" i="25"/>
  <c r="CC8" i="25"/>
  <c r="CB8" i="25"/>
  <c r="CA8" i="25"/>
  <c r="BY8" i="25"/>
  <c r="BX8" i="25"/>
  <c r="BW8" i="25"/>
  <c r="BV8" i="25"/>
  <c r="BU8" i="25"/>
  <c r="BT8" i="25"/>
  <c r="BS8" i="25"/>
  <c r="AY8" i="25"/>
  <c r="AX8" i="25"/>
  <c r="AW8" i="25"/>
  <c r="AV8" i="25"/>
  <c r="AT8" i="25"/>
  <c r="AS8" i="25"/>
  <c r="AR8" i="25"/>
  <c r="AQ8" i="25"/>
  <c r="AP8" i="25"/>
  <c r="AO8" i="25"/>
  <c r="AN8" i="25"/>
  <c r="AM8" i="25"/>
  <c r="AJ8" i="25"/>
  <c r="AI8" i="25"/>
  <c r="AH8" i="25"/>
  <c r="AG8" i="25"/>
  <c r="AF8" i="25"/>
  <c r="AU8" i="25" s="1"/>
  <c r="AC8" i="25"/>
  <c r="AB8" i="25"/>
  <c r="AA8" i="25"/>
  <c r="Z8" i="25"/>
  <c r="Y8" i="25"/>
  <c r="X8" i="25"/>
  <c r="W8" i="25"/>
  <c r="IR7" i="25"/>
  <c r="IQ7" i="25"/>
  <c r="IP7" i="25"/>
  <c r="IO7" i="25"/>
  <c r="IN7" i="25"/>
  <c r="IM7" i="25"/>
  <c r="IL7" i="25"/>
  <c r="IK7" i="25"/>
  <c r="IJ7" i="25"/>
  <c r="II7" i="25"/>
  <c r="IH7" i="25"/>
  <c r="IG7" i="25"/>
  <c r="IF7" i="25"/>
  <c r="HP7" i="25"/>
  <c r="HO7" i="25"/>
  <c r="HN7" i="25"/>
  <c r="HM7" i="25"/>
  <c r="HL7" i="25"/>
  <c r="HK7" i="25"/>
  <c r="HJ7" i="25"/>
  <c r="HI7" i="25"/>
  <c r="HH7" i="25"/>
  <c r="HG7" i="25"/>
  <c r="HF7" i="25"/>
  <c r="HE7" i="25"/>
  <c r="HD7" i="25"/>
  <c r="GJ7" i="25"/>
  <c r="GI7" i="25"/>
  <c r="GH7" i="25"/>
  <c r="GG7" i="25"/>
  <c r="GF7" i="25"/>
  <c r="GE7" i="25"/>
  <c r="GD7" i="25"/>
  <c r="GC7" i="25"/>
  <c r="GB7" i="25"/>
  <c r="GA7" i="25"/>
  <c r="FZ7" i="25"/>
  <c r="FY7" i="25"/>
  <c r="FX7" i="25"/>
  <c r="FU7" i="25"/>
  <c r="FT7" i="25"/>
  <c r="FS7" i="25"/>
  <c r="FR7" i="25"/>
  <c r="FQ7" i="25"/>
  <c r="FP7" i="25"/>
  <c r="FO7" i="25"/>
  <c r="FN7" i="25"/>
  <c r="FM7" i="25"/>
  <c r="FL7" i="25"/>
  <c r="FK7" i="25"/>
  <c r="FJ7" i="25"/>
  <c r="FI7" i="25"/>
  <c r="EO7" i="25"/>
  <c r="EN7" i="25"/>
  <c r="EM7" i="25"/>
  <c r="EL7" i="25"/>
  <c r="EK7" i="25"/>
  <c r="EJ7" i="25"/>
  <c r="EI7" i="25"/>
  <c r="EH7" i="25"/>
  <c r="EG7" i="25"/>
  <c r="EF7" i="25"/>
  <c r="EE7" i="25"/>
  <c r="ED7" i="25"/>
  <c r="EC7" i="25"/>
  <c r="DZ7" i="25"/>
  <c r="DY7" i="25"/>
  <c r="DX7" i="25"/>
  <c r="DW7" i="25"/>
  <c r="DV7" i="25"/>
  <c r="DU7" i="25"/>
  <c r="DT7" i="25"/>
  <c r="DS7" i="25"/>
  <c r="DR7" i="25"/>
  <c r="DQ7" i="25"/>
  <c r="DP7" i="25"/>
  <c r="DO7" i="25"/>
  <c r="DN7" i="25"/>
  <c r="CT7" i="25"/>
  <c r="CS7" i="25"/>
  <c r="CR7" i="25"/>
  <c r="CQ7" i="25"/>
  <c r="CP7" i="25"/>
  <c r="CO7" i="25"/>
  <c r="CN7" i="25"/>
  <c r="CM7" i="25"/>
  <c r="CL7" i="25"/>
  <c r="CK7" i="25"/>
  <c r="CJ7" i="25"/>
  <c r="CI7" i="25"/>
  <c r="CH7" i="25"/>
  <c r="CE7" i="25"/>
  <c r="CD7" i="25"/>
  <c r="CC7" i="25"/>
  <c r="CB7" i="25"/>
  <c r="CA7" i="25"/>
  <c r="BY7" i="25"/>
  <c r="BX7" i="25"/>
  <c r="BW7" i="25"/>
  <c r="BV7" i="25"/>
  <c r="BU7" i="25"/>
  <c r="BT7" i="25"/>
  <c r="BS7" i="25"/>
  <c r="AY7" i="25"/>
  <c r="AX7" i="25"/>
  <c r="AW7" i="25"/>
  <c r="AV7" i="25"/>
  <c r="AS7" i="25"/>
  <c r="AR7" i="25"/>
  <c r="AQ7" i="25"/>
  <c r="AP7" i="25"/>
  <c r="AO7" i="25"/>
  <c r="AN7" i="25"/>
  <c r="AM7" i="25"/>
  <c r="AJ7" i="25"/>
  <c r="AI7" i="25"/>
  <c r="AH7" i="25"/>
  <c r="AG7" i="25"/>
  <c r="AF7" i="25"/>
  <c r="AU7" i="25" s="1"/>
  <c r="AT7" i="25"/>
  <c r="AC7" i="25"/>
  <c r="AB7" i="25"/>
  <c r="AA7" i="25"/>
  <c r="Z7" i="25"/>
  <c r="Y7" i="25"/>
  <c r="X7" i="25"/>
  <c r="W7" i="25"/>
  <c r="IR6" i="25"/>
  <c r="IQ6" i="25"/>
  <c r="IP6" i="25"/>
  <c r="IO6" i="25"/>
  <c r="IN6" i="25"/>
  <c r="IM6" i="25"/>
  <c r="IL6" i="25"/>
  <c r="IK6" i="25"/>
  <c r="IJ6" i="25"/>
  <c r="II6" i="25"/>
  <c r="IH6" i="25"/>
  <c r="IG6" i="25"/>
  <c r="IF6" i="25"/>
  <c r="HP6" i="25"/>
  <c r="HO6" i="25"/>
  <c r="HN6" i="25"/>
  <c r="HM6" i="25"/>
  <c r="HL6" i="25"/>
  <c r="HK6" i="25"/>
  <c r="HJ6" i="25"/>
  <c r="HI6" i="25"/>
  <c r="HH6" i="25"/>
  <c r="HG6" i="25"/>
  <c r="HF6" i="25"/>
  <c r="HE6" i="25"/>
  <c r="HD6" i="25"/>
  <c r="GJ6" i="25"/>
  <c r="GI6" i="25"/>
  <c r="GH6" i="25"/>
  <c r="GG6" i="25"/>
  <c r="GF6" i="25"/>
  <c r="GE6" i="25"/>
  <c r="GD6" i="25"/>
  <c r="GC6" i="25"/>
  <c r="GB6" i="25"/>
  <c r="GA6" i="25"/>
  <c r="FZ6" i="25"/>
  <c r="FY6" i="25"/>
  <c r="FX6" i="25"/>
  <c r="FU6" i="25"/>
  <c r="FT6" i="25"/>
  <c r="FS6" i="25"/>
  <c r="FR6" i="25"/>
  <c r="FQ6" i="25"/>
  <c r="FP6" i="25"/>
  <c r="FO6" i="25"/>
  <c r="FN6" i="25"/>
  <c r="FM6" i="25"/>
  <c r="FL6" i="25"/>
  <c r="FK6" i="25"/>
  <c r="FJ6" i="25"/>
  <c r="FI6" i="25"/>
  <c r="EO6" i="25"/>
  <c r="EN6" i="25"/>
  <c r="EM6" i="25"/>
  <c r="EL6" i="25"/>
  <c r="EK6" i="25"/>
  <c r="EJ6" i="25"/>
  <c r="EI6" i="25"/>
  <c r="EH6" i="25"/>
  <c r="EG6" i="25"/>
  <c r="EF6" i="25"/>
  <c r="EE6" i="25"/>
  <c r="ED6" i="25"/>
  <c r="EC6" i="25"/>
  <c r="DZ6" i="25"/>
  <c r="DY6" i="25"/>
  <c r="DX6" i="25"/>
  <c r="DW6" i="25"/>
  <c r="DV6" i="25"/>
  <c r="DU6" i="25"/>
  <c r="DT6" i="25"/>
  <c r="DS6" i="25"/>
  <c r="DR6" i="25"/>
  <c r="DQ6" i="25"/>
  <c r="DP6" i="25"/>
  <c r="DO6" i="25"/>
  <c r="DN6" i="25"/>
  <c r="CT6" i="25"/>
  <c r="CS6" i="25"/>
  <c r="CR6" i="25"/>
  <c r="CQ6" i="25"/>
  <c r="CP6" i="25"/>
  <c r="CO6" i="25"/>
  <c r="CN6" i="25"/>
  <c r="CM6" i="25"/>
  <c r="CL6" i="25"/>
  <c r="CK6" i="25"/>
  <c r="CJ6" i="25"/>
  <c r="CI6" i="25"/>
  <c r="CH6" i="25"/>
  <c r="CE6" i="25"/>
  <c r="CD6" i="25"/>
  <c r="CC6" i="25"/>
  <c r="CB6" i="25"/>
  <c r="CA6" i="25"/>
  <c r="BY6" i="25"/>
  <c r="BX6" i="25"/>
  <c r="BW6" i="25"/>
  <c r="BV6" i="25"/>
  <c r="BU6" i="25"/>
  <c r="BT6" i="25"/>
  <c r="BS6" i="25"/>
  <c r="AY6" i="25"/>
  <c r="AX6" i="25"/>
  <c r="AW6" i="25"/>
  <c r="AV6" i="25"/>
  <c r="AU6" i="25"/>
  <c r="AS6" i="25"/>
  <c r="AR6" i="25"/>
  <c r="AQ6" i="25"/>
  <c r="AP6" i="25"/>
  <c r="AO6" i="25"/>
  <c r="AN6" i="25"/>
  <c r="AM6" i="25"/>
  <c r="AJ6" i="25"/>
  <c r="AI6" i="25"/>
  <c r="AH6" i="25"/>
  <c r="AG6" i="25"/>
  <c r="AF6" i="25"/>
  <c r="AT6" i="25"/>
  <c r="AC6" i="25"/>
  <c r="AB6" i="25"/>
  <c r="AA6" i="25"/>
  <c r="Z6" i="25"/>
  <c r="Y6" i="25"/>
  <c r="X6" i="25"/>
  <c r="W6" i="25"/>
  <c r="IR5" i="25"/>
  <c r="IQ5" i="25"/>
  <c r="IP5" i="25"/>
  <c r="IO5" i="25"/>
  <c r="IN5" i="25"/>
  <c r="IM5" i="25"/>
  <c r="IL5" i="25"/>
  <c r="IK5" i="25"/>
  <c r="IJ5" i="25"/>
  <c r="II5" i="25"/>
  <c r="IH5" i="25"/>
  <c r="IG5" i="25"/>
  <c r="IF5" i="25"/>
  <c r="HP5" i="25"/>
  <c r="HO5" i="25"/>
  <c r="HN5" i="25"/>
  <c r="HM5" i="25"/>
  <c r="HL5" i="25"/>
  <c r="HK5" i="25"/>
  <c r="HJ5" i="25"/>
  <c r="HI5" i="25"/>
  <c r="HH5" i="25"/>
  <c r="HG5" i="25"/>
  <c r="HF5" i="25"/>
  <c r="HE5" i="25"/>
  <c r="HD5" i="25"/>
  <c r="GJ5" i="25"/>
  <c r="GI5" i="25"/>
  <c r="GH5" i="25"/>
  <c r="GG5" i="25"/>
  <c r="GF5" i="25"/>
  <c r="GE5" i="25"/>
  <c r="GD5" i="25"/>
  <c r="GC5" i="25"/>
  <c r="GB5" i="25"/>
  <c r="GA5" i="25"/>
  <c r="FZ5" i="25"/>
  <c r="FY5" i="25"/>
  <c r="FX5" i="25"/>
  <c r="FU5" i="25"/>
  <c r="FT5" i="25"/>
  <c r="FS5" i="25"/>
  <c r="FR5" i="25"/>
  <c r="FQ5" i="25"/>
  <c r="FP5" i="25"/>
  <c r="FO5" i="25"/>
  <c r="FN5" i="25"/>
  <c r="FM5" i="25"/>
  <c r="FL5" i="25"/>
  <c r="FK5" i="25"/>
  <c r="FJ5" i="25"/>
  <c r="FI5" i="25"/>
  <c r="EO5" i="25"/>
  <c r="EN5" i="25"/>
  <c r="EM5" i="25"/>
  <c r="EL5" i="25"/>
  <c r="EK5" i="25"/>
  <c r="EJ5" i="25"/>
  <c r="EI5" i="25"/>
  <c r="EH5" i="25"/>
  <c r="EG5" i="25"/>
  <c r="EF5" i="25"/>
  <c r="EE5" i="25"/>
  <c r="ED5" i="25"/>
  <c r="EC5" i="25"/>
  <c r="DZ5" i="25"/>
  <c r="DY5" i="25"/>
  <c r="DX5" i="25"/>
  <c r="DW5" i="25"/>
  <c r="DV5" i="25"/>
  <c r="DU5" i="25"/>
  <c r="DT5" i="25"/>
  <c r="DS5" i="25"/>
  <c r="DR5" i="25"/>
  <c r="DQ5" i="25"/>
  <c r="DP5" i="25"/>
  <c r="DO5" i="25"/>
  <c r="DN5" i="25"/>
  <c r="CT5" i="25"/>
  <c r="CS5" i="25"/>
  <c r="CR5" i="25"/>
  <c r="CQ5" i="25"/>
  <c r="CP5" i="25"/>
  <c r="CN5" i="25"/>
  <c r="CM5" i="25"/>
  <c r="CL5" i="25"/>
  <c r="CK5" i="25"/>
  <c r="CJ5" i="25"/>
  <c r="CI5" i="25"/>
  <c r="CH5" i="25"/>
  <c r="CE5" i="25"/>
  <c r="CD5" i="25"/>
  <c r="CC5" i="25"/>
  <c r="CB5" i="25"/>
  <c r="CA5" i="25"/>
  <c r="BY5" i="25"/>
  <c r="BX5" i="25"/>
  <c r="BW5" i="25"/>
  <c r="BV5" i="25"/>
  <c r="BU5" i="25"/>
  <c r="BT5" i="25"/>
  <c r="BS5" i="25"/>
  <c r="AY5" i="25"/>
  <c r="AX5" i="25"/>
  <c r="AW5" i="25"/>
  <c r="AV5" i="25"/>
  <c r="AR5" i="25"/>
  <c r="AQ5" i="25"/>
  <c r="AP5" i="25"/>
  <c r="AO5" i="25"/>
  <c r="AN5" i="25"/>
  <c r="AM5" i="25"/>
  <c r="AJ5" i="25"/>
  <c r="AI5" i="25"/>
  <c r="AH5" i="25"/>
  <c r="AG5" i="25"/>
  <c r="AC5" i="25"/>
  <c r="AB5" i="25"/>
  <c r="AA5" i="25"/>
  <c r="Z5" i="25"/>
  <c r="Y5" i="25"/>
  <c r="X5" i="25"/>
  <c r="W5" i="25"/>
  <c r="IF2" i="25"/>
  <c r="HR2" i="25"/>
  <c r="HD2" i="25"/>
  <c r="ES1" i="25" a="1"/>
  <c r="ES1" i="25" s="1"/>
  <c r="CX1" i="25" a="1"/>
  <c r="CX1" i="25" s="1"/>
  <c r="BS2" i="25" s="1"/>
  <c r="BC1" i="25" a="1"/>
  <c r="BC1" i="25" s="1"/>
  <c r="C1" i="25" a="1"/>
  <c r="C1" i="25" s="1"/>
  <c r="EC24" i="24"/>
  <c r="EB24" i="24"/>
  <c r="EA24" i="24"/>
  <c r="DZ24" i="24"/>
  <c r="DY24" i="24"/>
  <c r="DX24" i="24"/>
  <c r="DW24" i="24"/>
  <c r="DV24" i="24"/>
  <c r="DU24" i="24"/>
  <c r="DT24" i="24"/>
  <c r="DS24" i="24"/>
  <c r="DR24" i="24"/>
  <c r="DQ24" i="24"/>
  <c r="DP24" i="24"/>
  <c r="DO24" i="24"/>
  <c r="DN24" i="24"/>
  <c r="CH24" i="24"/>
  <c r="CG24" i="24"/>
  <c r="CF24" i="24"/>
  <c r="CE24" i="24"/>
  <c r="CD24" i="24"/>
  <c r="CC24" i="24"/>
  <c r="CB24" i="24"/>
  <c r="CA24" i="24"/>
  <c r="BZ24" i="24"/>
  <c r="BY24" i="24"/>
  <c r="BX24" i="24"/>
  <c r="BW24" i="24"/>
  <c r="BV24" i="24"/>
  <c r="BU24" i="24"/>
  <c r="BT24" i="24"/>
  <c r="BS24" i="24"/>
  <c r="AM24" i="24"/>
  <c r="AL24" i="24"/>
  <c r="AK24" i="24"/>
  <c r="AJ24" i="24"/>
  <c r="AI24" i="24"/>
  <c r="AH24" i="24"/>
  <c r="AG24" i="24"/>
  <c r="AF24" i="24"/>
  <c r="AE24" i="24"/>
  <c r="AD24" i="24"/>
  <c r="AC24" i="24"/>
  <c r="Z24" i="24"/>
  <c r="X24" i="24"/>
  <c r="W24" i="24"/>
  <c r="AA24" i="24" s="1"/>
  <c r="HB18" i="24"/>
  <c r="HA18" i="24"/>
  <c r="GZ18" i="24"/>
  <c r="GY18" i="24"/>
  <c r="GX18" i="24"/>
  <c r="GW18" i="24"/>
  <c r="GV18" i="24"/>
  <c r="GU18" i="24"/>
  <c r="GT18" i="24"/>
  <c r="GS18" i="24"/>
  <c r="GR18" i="24"/>
  <c r="GQ18" i="24"/>
  <c r="GP18" i="24"/>
  <c r="GO18" i="24"/>
  <c r="GN18" i="24"/>
  <c r="GM18" i="24"/>
  <c r="FG18" i="24"/>
  <c r="FF18" i="24"/>
  <c r="FE18" i="24"/>
  <c r="FD18" i="24"/>
  <c r="FC18" i="24"/>
  <c r="FB18" i="24"/>
  <c r="FA18" i="24"/>
  <c r="EZ18" i="24"/>
  <c r="EY18" i="24"/>
  <c r="EX18" i="24"/>
  <c r="EW18" i="24"/>
  <c r="EV18" i="24"/>
  <c r="EU18" i="24"/>
  <c r="ET18" i="24"/>
  <c r="ES18" i="24"/>
  <c r="ER18" i="24"/>
  <c r="DL18" i="24"/>
  <c r="DK18" i="24"/>
  <c r="DJ18" i="24"/>
  <c r="DI18" i="24"/>
  <c r="DH18" i="24"/>
  <c r="DG18" i="24"/>
  <c r="DF18" i="24"/>
  <c r="DE18" i="24"/>
  <c r="DD18" i="24"/>
  <c r="DC18" i="24"/>
  <c r="DB18" i="24"/>
  <c r="DA18" i="24"/>
  <c r="CZ18" i="24"/>
  <c r="CY18" i="24"/>
  <c r="CX18" i="24"/>
  <c r="CW18" i="24"/>
  <c r="BQ18" i="24"/>
  <c r="BP18" i="24"/>
  <c r="BO18" i="24"/>
  <c r="BN18" i="24"/>
  <c r="BM18" i="24"/>
  <c r="BL18" i="24"/>
  <c r="BK18" i="24"/>
  <c r="BJ18" i="24"/>
  <c r="BI18" i="24"/>
  <c r="BH18" i="24"/>
  <c r="BG18" i="24"/>
  <c r="BF18" i="24"/>
  <c r="BE18" i="24"/>
  <c r="BD18" i="24"/>
  <c r="BC18" i="24"/>
  <c r="BB18" i="24"/>
  <c r="U18" i="24"/>
  <c r="T18" i="24"/>
  <c r="S18" i="24"/>
  <c r="R18" i="24"/>
  <c r="Q18" i="24"/>
  <c r="P18" i="24"/>
  <c r="O18" i="24"/>
  <c r="N18" i="24"/>
  <c r="M18" i="24"/>
  <c r="L18" i="24"/>
  <c r="K18" i="24"/>
  <c r="J18" i="24"/>
  <c r="I18" i="24"/>
  <c r="H18" i="24"/>
  <c r="G18" i="24"/>
  <c r="F18" i="24"/>
  <c r="E18" i="24"/>
  <c r="D18" i="24"/>
  <c r="C18" i="24"/>
  <c r="B18" i="24"/>
  <c r="HB17" i="24"/>
  <c r="HA17" i="24"/>
  <c r="GZ17" i="24"/>
  <c r="GY17" i="24"/>
  <c r="GX17" i="24"/>
  <c r="GW17" i="24"/>
  <c r="GV17" i="24"/>
  <c r="GU17" i="24"/>
  <c r="GT17" i="24"/>
  <c r="GS17" i="24"/>
  <c r="GR17" i="24"/>
  <c r="GQ17" i="24"/>
  <c r="GP17" i="24"/>
  <c r="GO17" i="24"/>
  <c r="GN17" i="24"/>
  <c r="GM17" i="24"/>
  <c r="FG17" i="24"/>
  <c r="FF17" i="24"/>
  <c r="FE17" i="24"/>
  <c r="FD17" i="24"/>
  <c r="FC17" i="24"/>
  <c r="FB17" i="24"/>
  <c r="FA17" i="24"/>
  <c r="EZ17" i="24"/>
  <c r="EY17" i="24"/>
  <c r="EX17" i="24"/>
  <c r="EW17" i="24"/>
  <c r="EV17" i="24"/>
  <c r="EU17" i="24"/>
  <c r="ET17" i="24"/>
  <c r="ES17" i="24"/>
  <c r="ER17" i="24"/>
  <c r="DL17" i="24"/>
  <c r="DK17" i="24"/>
  <c r="DJ17" i="24"/>
  <c r="DI17" i="24"/>
  <c r="DH17" i="24"/>
  <c r="DG17" i="24"/>
  <c r="DF17" i="24"/>
  <c r="DE17" i="24"/>
  <c r="DD17" i="24"/>
  <c r="DC17" i="24"/>
  <c r="DB17" i="24"/>
  <c r="DA17" i="24"/>
  <c r="CZ17" i="24"/>
  <c r="CY17" i="24"/>
  <c r="CX17" i="24"/>
  <c r="CW17" i="24"/>
  <c r="BQ17" i="24"/>
  <c r="BP17" i="24"/>
  <c r="BO17" i="24"/>
  <c r="BN17" i="24"/>
  <c r="BM17" i="24"/>
  <c r="BL17" i="24"/>
  <c r="BK17" i="24"/>
  <c r="BJ17" i="24"/>
  <c r="BI17" i="24"/>
  <c r="BH17" i="24"/>
  <c r="BG17" i="24"/>
  <c r="BF17" i="24"/>
  <c r="BE17" i="24"/>
  <c r="BD17" i="24"/>
  <c r="BC17" i="24"/>
  <c r="BB17" i="24"/>
  <c r="U17" i="24"/>
  <c r="T17" i="24"/>
  <c r="S17" i="24"/>
  <c r="R17" i="24"/>
  <c r="Q17" i="24"/>
  <c r="P17" i="24"/>
  <c r="O17" i="24"/>
  <c r="N17" i="24"/>
  <c r="M17" i="24"/>
  <c r="L17" i="24"/>
  <c r="K17" i="24"/>
  <c r="J17" i="24"/>
  <c r="I17" i="24"/>
  <c r="H17" i="24"/>
  <c r="G17" i="24"/>
  <c r="F17" i="24"/>
  <c r="E17" i="24"/>
  <c r="D17" i="24"/>
  <c r="C17" i="24"/>
  <c r="B17" i="24"/>
  <c r="IR15" i="24"/>
  <c r="IQ15" i="24"/>
  <c r="IP15" i="24"/>
  <c r="IO15" i="24"/>
  <c r="IN15" i="24"/>
  <c r="IM15" i="24"/>
  <c r="IL15" i="24"/>
  <c r="IK15" i="24"/>
  <c r="IJ15" i="24"/>
  <c r="II15" i="24"/>
  <c r="IH15" i="24"/>
  <c r="IG15" i="24"/>
  <c r="IF15" i="24"/>
  <c r="HP15" i="24"/>
  <c r="HO15" i="24"/>
  <c r="HN15" i="24"/>
  <c r="HM15" i="24"/>
  <c r="HL15" i="24"/>
  <c r="HK15" i="24"/>
  <c r="HJ15" i="24"/>
  <c r="HI15" i="24"/>
  <c r="HH15" i="24"/>
  <c r="HG15" i="24"/>
  <c r="HF15" i="24"/>
  <c r="HE15" i="24"/>
  <c r="HD15" i="24"/>
  <c r="HB15" i="24"/>
  <c r="HA15" i="24"/>
  <c r="GZ15" i="24"/>
  <c r="GY15" i="24"/>
  <c r="GX15" i="24"/>
  <c r="GW15" i="24"/>
  <c r="GV15" i="24"/>
  <c r="GU15" i="24"/>
  <c r="GT15" i="24"/>
  <c r="GS15" i="24"/>
  <c r="GR15" i="24"/>
  <c r="GQ15" i="24"/>
  <c r="GP15" i="24"/>
  <c r="GO15" i="24"/>
  <c r="GN15" i="24"/>
  <c r="GM15" i="24"/>
  <c r="GJ15" i="24"/>
  <c r="GI15" i="24"/>
  <c r="GH15" i="24"/>
  <c r="GG15" i="24"/>
  <c r="GF15" i="24"/>
  <c r="GE15" i="24"/>
  <c r="GD15" i="24"/>
  <c r="GC15" i="24"/>
  <c r="GB15" i="24"/>
  <c r="GA15" i="24"/>
  <c r="FZ15" i="24"/>
  <c r="FY15" i="24"/>
  <c r="FX15" i="24"/>
  <c r="FU15" i="24"/>
  <c r="FT15" i="24"/>
  <c r="FS15" i="24"/>
  <c r="FR15" i="24"/>
  <c r="FQ15" i="24"/>
  <c r="FP15" i="24"/>
  <c r="FO15" i="24"/>
  <c r="FN15" i="24"/>
  <c r="FM15" i="24"/>
  <c r="FL15" i="24"/>
  <c r="FK15" i="24"/>
  <c r="FJ15" i="24"/>
  <c r="FI15" i="24"/>
  <c r="FG15" i="24"/>
  <c r="FF15" i="24"/>
  <c r="FE15" i="24"/>
  <c r="FD15" i="24"/>
  <c r="FC15" i="24"/>
  <c r="FB15" i="24"/>
  <c r="FA15" i="24"/>
  <c r="EZ15" i="24"/>
  <c r="EY15" i="24"/>
  <c r="EX15" i="24"/>
  <c r="EW15" i="24"/>
  <c r="EV15" i="24"/>
  <c r="EU15" i="24"/>
  <c r="ET15" i="24"/>
  <c r="ES15" i="24"/>
  <c r="ER15" i="24"/>
  <c r="EO15" i="24"/>
  <c r="EN15" i="24"/>
  <c r="EM15" i="24"/>
  <c r="EL15" i="24"/>
  <c r="EK15" i="24"/>
  <c r="EJ15" i="24"/>
  <c r="EI15" i="24"/>
  <c r="EH15" i="24"/>
  <c r="EG15" i="24"/>
  <c r="EF15" i="24"/>
  <c r="EE15" i="24"/>
  <c r="ED15" i="24"/>
  <c r="EC15" i="24"/>
  <c r="DZ15" i="24"/>
  <c r="DY15" i="24"/>
  <c r="DX15" i="24"/>
  <c r="DW15" i="24"/>
  <c r="DV15" i="24"/>
  <c r="DU15" i="24"/>
  <c r="DT15" i="24"/>
  <c r="DS15" i="24"/>
  <c r="DR15" i="24"/>
  <c r="DQ15" i="24"/>
  <c r="DP15" i="24"/>
  <c r="DO15" i="24"/>
  <c r="DN15" i="24"/>
  <c r="DL15" i="24"/>
  <c r="DK15" i="24"/>
  <c r="DJ15" i="24"/>
  <c r="DI15" i="24"/>
  <c r="DH15" i="24"/>
  <c r="DG15" i="24"/>
  <c r="DF15" i="24"/>
  <c r="DE15" i="24"/>
  <c r="DD15" i="24"/>
  <c r="DC15" i="24"/>
  <c r="DB15" i="24"/>
  <c r="DA15" i="24"/>
  <c r="CZ15" i="24"/>
  <c r="CY15" i="24"/>
  <c r="CX15" i="24"/>
  <c r="CW15" i="24"/>
  <c r="CT15" i="24"/>
  <c r="CS15" i="24"/>
  <c r="CR15" i="24"/>
  <c r="CQ15" i="24"/>
  <c r="CP15" i="24"/>
  <c r="CO15" i="24"/>
  <c r="CN15" i="24"/>
  <c r="CM15" i="24"/>
  <c r="CL15" i="24"/>
  <c r="CK15" i="24"/>
  <c r="CJ15" i="24"/>
  <c r="CI15" i="24"/>
  <c r="CH15" i="24"/>
  <c r="CE15" i="24"/>
  <c r="CD15" i="24"/>
  <c r="CC15" i="24"/>
  <c r="CB15" i="24"/>
  <c r="CA15" i="24"/>
  <c r="BY15" i="24"/>
  <c r="BX15" i="24"/>
  <c r="BW15" i="24"/>
  <c r="BV15" i="24"/>
  <c r="BU15" i="24"/>
  <c r="BT15" i="24"/>
  <c r="BS15" i="24"/>
  <c r="BQ15" i="24"/>
  <c r="BP15" i="24"/>
  <c r="BO15" i="24"/>
  <c r="BN15" i="24"/>
  <c r="BM15" i="24"/>
  <c r="BL15" i="24"/>
  <c r="BK15" i="24"/>
  <c r="BJ15" i="24"/>
  <c r="BI15" i="24"/>
  <c r="BH15" i="24"/>
  <c r="BG15" i="24"/>
  <c r="BF15" i="24"/>
  <c r="BE15" i="24"/>
  <c r="BD15" i="24"/>
  <c r="BC15" i="24"/>
  <c r="BB15" i="24"/>
  <c r="AY15" i="24"/>
  <c r="AX15" i="24"/>
  <c r="AW15" i="24"/>
  <c r="AV15" i="24"/>
  <c r="AT15" i="24"/>
  <c r="AS15" i="24"/>
  <c r="AR15" i="24"/>
  <c r="AQ15" i="24"/>
  <c r="AP15" i="24"/>
  <c r="AO15" i="24"/>
  <c r="AN15" i="24"/>
  <c r="AM15" i="24"/>
  <c r="AJ15" i="24"/>
  <c r="AI15" i="24"/>
  <c r="AH15" i="24"/>
  <c r="AG15" i="24"/>
  <c r="AF15" i="24"/>
  <c r="AU15" i="24" s="1"/>
  <c r="AC15" i="24"/>
  <c r="AB15" i="24"/>
  <c r="AA15" i="24"/>
  <c r="Z15" i="24"/>
  <c r="Y15" i="24"/>
  <c r="X15" i="24"/>
  <c r="W15" i="24"/>
  <c r="U15" i="24"/>
  <c r="T15" i="24"/>
  <c r="S15" i="24"/>
  <c r="R15" i="24"/>
  <c r="Q15" i="24"/>
  <c r="P15" i="24"/>
  <c r="O15" i="24"/>
  <c r="N15" i="24"/>
  <c r="M15" i="24"/>
  <c r="L15" i="24"/>
  <c r="K15" i="24"/>
  <c r="J15" i="24"/>
  <c r="I15" i="24"/>
  <c r="H15" i="24"/>
  <c r="G15" i="24"/>
  <c r="F15" i="24"/>
  <c r="E15" i="24"/>
  <c r="D15" i="24"/>
  <c r="C15" i="24"/>
  <c r="B15" i="24"/>
  <c r="IR14" i="24"/>
  <c r="IQ14" i="24"/>
  <c r="IP14" i="24"/>
  <c r="IO14" i="24"/>
  <c r="IN14" i="24"/>
  <c r="IM14" i="24"/>
  <c r="IL14" i="24"/>
  <c r="IK14" i="24"/>
  <c r="IJ14" i="24"/>
  <c r="II14" i="24"/>
  <c r="IH14" i="24"/>
  <c r="IG14" i="24"/>
  <c r="IF14" i="24"/>
  <c r="HP14" i="24"/>
  <c r="HO14" i="24"/>
  <c r="HN14" i="24"/>
  <c r="HM14" i="24"/>
  <c r="HL14" i="24"/>
  <c r="HK14" i="24"/>
  <c r="HJ14" i="24"/>
  <c r="HI14" i="24"/>
  <c r="HH14" i="24"/>
  <c r="HG14" i="24"/>
  <c r="HF14" i="24"/>
  <c r="HE14" i="24"/>
  <c r="HD14" i="24"/>
  <c r="HB14" i="24"/>
  <c r="HA14" i="24"/>
  <c r="GZ14" i="24"/>
  <c r="GY14" i="24"/>
  <c r="GX14" i="24"/>
  <c r="GW14" i="24"/>
  <c r="GV14" i="24"/>
  <c r="GU14" i="24"/>
  <c r="GT14" i="24"/>
  <c r="GS14" i="24"/>
  <c r="GR14" i="24"/>
  <c r="GQ14" i="24"/>
  <c r="GP14" i="24"/>
  <c r="GO14" i="24"/>
  <c r="GN14" i="24"/>
  <c r="GM14" i="24"/>
  <c r="GJ14" i="24"/>
  <c r="GI14" i="24"/>
  <c r="GH14" i="24"/>
  <c r="GG14" i="24"/>
  <c r="GF14" i="24"/>
  <c r="GE14" i="24"/>
  <c r="GD14" i="24"/>
  <c r="GC14" i="24"/>
  <c r="GB14" i="24"/>
  <c r="GA14" i="24"/>
  <c r="FZ14" i="24"/>
  <c r="FY14" i="24"/>
  <c r="FX14" i="24"/>
  <c r="FU14" i="24"/>
  <c r="FT14" i="24"/>
  <c r="FS14" i="24"/>
  <c r="FR14" i="24"/>
  <c r="FQ14" i="24"/>
  <c r="FP14" i="24"/>
  <c r="FO14" i="24"/>
  <c r="FN14" i="24"/>
  <c r="FM14" i="24"/>
  <c r="FL14" i="24"/>
  <c r="FK14" i="24"/>
  <c r="FJ14" i="24"/>
  <c r="FI14" i="24"/>
  <c r="FG14" i="24"/>
  <c r="FF14" i="24"/>
  <c r="FE14" i="24"/>
  <c r="FD14" i="24"/>
  <c r="FC14" i="24"/>
  <c r="FB14" i="24"/>
  <c r="FA14" i="24"/>
  <c r="EZ14" i="24"/>
  <c r="EY14" i="24"/>
  <c r="EX14" i="24"/>
  <c r="EW14" i="24"/>
  <c r="EV14" i="24"/>
  <c r="EU14" i="24"/>
  <c r="ET14" i="24"/>
  <c r="ES14" i="24"/>
  <c r="ER14" i="24"/>
  <c r="EO14" i="24"/>
  <c r="EN14" i="24"/>
  <c r="EM14" i="24"/>
  <c r="EL14" i="24"/>
  <c r="EK14" i="24"/>
  <c r="EJ14" i="24"/>
  <c r="EI14" i="24"/>
  <c r="EH14" i="24"/>
  <c r="EG14" i="24"/>
  <c r="EF14" i="24"/>
  <c r="EE14" i="24"/>
  <c r="ED14" i="24"/>
  <c r="EC14" i="24"/>
  <c r="DZ14" i="24"/>
  <c r="DY14" i="24"/>
  <c r="DX14" i="24"/>
  <c r="DW14" i="24"/>
  <c r="DV14" i="24"/>
  <c r="DU14" i="24"/>
  <c r="DT14" i="24"/>
  <c r="DS14" i="24"/>
  <c r="DR14" i="24"/>
  <c r="DQ14" i="24"/>
  <c r="DP14" i="24"/>
  <c r="DO14" i="24"/>
  <c r="DN14" i="24"/>
  <c r="DL14" i="24"/>
  <c r="DK14" i="24"/>
  <c r="DJ14" i="24"/>
  <c r="DI14" i="24"/>
  <c r="DH14" i="24"/>
  <c r="DG14" i="24"/>
  <c r="DF14" i="24"/>
  <c r="DE14" i="24"/>
  <c r="DD14" i="24"/>
  <c r="DC14" i="24"/>
  <c r="DB14" i="24"/>
  <c r="DA14" i="24"/>
  <c r="CZ14" i="24"/>
  <c r="CY14" i="24"/>
  <c r="CX14" i="24"/>
  <c r="CW14" i="24"/>
  <c r="CT14" i="24"/>
  <c r="CS14" i="24"/>
  <c r="CR14" i="24"/>
  <c r="CQ14" i="24"/>
  <c r="CP14" i="24"/>
  <c r="CO14" i="24"/>
  <c r="CN14" i="24"/>
  <c r="CM14" i="24"/>
  <c r="CL14" i="24"/>
  <c r="CK14" i="24"/>
  <c r="CJ14" i="24"/>
  <c r="CI14" i="24"/>
  <c r="CH14" i="24"/>
  <c r="CE14" i="24"/>
  <c r="CD14" i="24"/>
  <c r="CC14" i="24"/>
  <c r="CB14" i="24"/>
  <c r="CA14" i="24"/>
  <c r="BY14" i="24"/>
  <c r="BX14" i="24"/>
  <c r="BW14" i="24"/>
  <c r="BV14" i="24"/>
  <c r="BU14" i="24"/>
  <c r="BT14" i="24"/>
  <c r="BS14" i="24"/>
  <c r="BQ14" i="24"/>
  <c r="BP14" i="24"/>
  <c r="BO14" i="24"/>
  <c r="BN14" i="24"/>
  <c r="BM14" i="24"/>
  <c r="BL14" i="24"/>
  <c r="BK14" i="24"/>
  <c r="BJ14" i="24"/>
  <c r="BI14" i="24"/>
  <c r="BH14" i="24"/>
  <c r="BG14" i="24"/>
  <c r="BF14" i="24"/>
  <c r="BE14" i="24"/>
  <c r="BD14" i="24"/>
  <c r="BC14" i="24"/>
  <c r="BB14" i="24"/>
  <c r="AY14" i="24"/>
  <c r="AX14" i="24"/>
  <c r="AW14" i="24"/>
  <c r="AV14" i="24"/>
  <c r="AT14" i="24"/>
  <c r="AS14" i="24"/>
  <c r="AR14" i="24"/>
  <c r="AQ14" i="24"/>
  <c r="AP14" i="24"/>
  <c r="AO14" i="24"/>
  <c r="AN14" i="24"/>
  <c r="AM14" i="24"/>
  <c r="AJ14" i="24"/>
  <c r="AI14" i="24"/>
  <c r="AH14" i="24"/>
  <c r="AG14" i="24"/>
  <c r="AF14" i="24"/>
  <c r="AU14" i="24" s="1"/>
  <c r="AC14" i="24"/>
  <c r="AB14" i="24"/>
  <c r="AA14" i="24"/>
  <c r="Z14" i="24"/>
  <c r="Y14" i="24"/>
  <c r="X14" i="24"/>
  <c r="W14" i="24"/>
  <c r="U14" i="24"/>
  <c r="T14" i="24"/>
  <c r="S14" i="24"/>
  <c r="R14" i="24"/>
  <c r="Q14" i="24"/>
  <c r="P14" i="24"/>
  <c r="O14" i="24"/>
  <c r="N14" i="24"/>
  <c r="M14" i="24"/>
  <c r="L14" i="24"/>
  <c r="K14" i="24"/>
  <c r="J14" i="24"/>
  <c r="I14" i="24"/>
  <c r="H14" i="24"/>
  <c r="G14" i="24"/>
  <c r="F14" i="24"/>
  <c r="E14" i="24"/>
  <c r="D14" i="24"/>
  <c r="C14" i="24"/>
  <c r="B14" i="24"/>
  <c r="IR12" i="24"/>
  <c r="IQ12" i="24"/>
  <c r="IP12" i="24"/>
  <c r="IO12" i="24"/>
  <c r="IN12" i="24"/>
  <c r="IM12" i="24"/>
  <c r="IL12" i="24"/>
  <c r="IK12" i="24"/>
  <c r="IJ12" i="24"/>
  <c r="II12" i="24"/>
  <c r="IH12" i="24"/>
  <c r="IG12" i="24"/>
  <c r="IF12" i="24"/>
  <c r="HP12" i="24"/>
  <c r="HO12" i="24"/>
  <c r="HN12" i="24"/>
  <c r="HM12" i="24"/>
  <c r="HL12" i="24"/>
  <c r="HK12" i="24"/>
  <c r="HJ12" i="24"/>
  <c r="HI12" i="24"/>
  <c r="HH12" i="24"/>
  <c r="HG12" i="24"/>
  <c r="HF12" i="24"/>
  <c r="HE12" i="24"/>
  <c r="HD12" i="24"/>
  <c r="GJ12" i="24"/>
  <c r="GI12" i="24"/>
  <c r="GH12" i="24"/>
  <c r="GG12" i="24"/>
  <c r="GF12" i="24"/>
  <c r="GE12" i="24"/>
  <c r="GD12" i="24"/>
  <c r="GC12" i="24"/>
  <c r="GB12" i="24"/>
  <c r="GA12" i="24"/>
  <c r="FZ12" i="24"/>
  <c r="FY12" i="24"/>
  <c r="FX12" i="24"/>
  <c r="FU12" i="24"/>
  <c r="FT12" i="24"/>
  <c r="FS12" i="24"/>
  <c r="FR12" i="24"/>
  <c r="FQ12" i="24"/>
  <c r="FP12" i="24"/>
  <c r="FO12" i="24"/>
  <c r="FN12" i="24"/>
  <c r="FM12" i="24"/>
  <c r="FL12" i="24"/>
  <c r="FK12" i="24"/>
  <c r="FJ12" i="24"/>
  <c r="FI12" i="24"/>
  <c r="EO12" i="24"/>
  <c r="EN12" i="24"/>
  <c r="EM12" i="24"/>
  <c r="EL12" i="24"/>
  <c r="EK12" i="24"/>
  <c r="EJ12" i="24"/>
  <c r="EI12" i="24"/>
  <c r="EH12" i="24"/>
  <c r="EG12" i="24"/>
  <c r="EF12" i="24"/>
  <c r="EE12" i="24"/>
  <c r="ED12" i="24"/>
  <c r="EC12" i="24"/>
  <c r="DZ12" i="24"/>
  <c r="DY12" i="24"/>
  <c r="DX12" i="24"/>
  <c r="DW12" i="24"/>
  <c r="DV12" i="24"/>
  <c r="DU12" i="24"/>
  <c r="DT12" i="24"/>
  <c r="DS12" i="24"/>
  <c r="DR12" i="24"/>
  <c r="DQ12" i="24"/>
  <c r="DP12" i="24"/>
  <c r="DO12" i="24"/>
  <c r="DN12" i="24"/>
  <c r="CT12" i="24"/>
  <c r="CS12" i="24"/>
  <c r="CR12" i="24"/>
  <c r="CQ12" i="24"/>
  <c r="CP12" i="24"/>
  <c r="CN12" i="24"/>
  <c r="CM12" i="24"/>
  <c r="CL12" i="24"/>
  <c r="CK12" i="24"/>
  <c r="CJ12" i="24"/>
  <c r="CI12" i="24"/>
  <c r="CH12" i="24"/>
  <c r="CE12" i="24"/>
  <c r="CD12" i="24"/>
  <c r="CC12" i="24"/>
  <c r="CB12" i="24"/>
  <c r="CA12" i="24"/>
  <c r="BY12" i="24"/>
  <c r="BX12" i="24"/>
  <c r="BW12" i="24"/>
  <c r="BV12" i="24"/>
  <c r="BU12" i="24"/>
  <c r="BT12" i="24"/>
  <c r="BS12" i="24"/>
  <c r="AY12" i="24"/>
  <c r="AX12" i="24"/>
  <c r="AW12" i="24"/>
  <c r="AV12" i="24"/>
  <c r="AU12" i="24"/>
  <c r="AS12" i="24"/>
  <c r="AR12" i="24"/>
  <c r="AQ12" i="24"/>
  <c r="AP12" i="24"/>
  <c r="AO12" i="24"/>
  <c r="AN12" i="24"/>
  <c r="AM12" i="24"/>
  <c r="AJ12" i="24"/>
  <c r="AI12" i="24"/>
  <c r="AH12" i="24"/>
  <c r="AG12" i="24"/>
  <c r="AF12" i="24"/>
  <c r="AC12" i="24"/>
  <c r="AB12" i="24"/>
  <c r="AA12" i="24"/>
  <c r="Z12" i="24"/>
  <c r="Y12" i="24"/>
  <c r="X12" i="24"/>
  <c r="W12" i="24"/>
  <c r="IR11" i="24"/>
  <c r="IQ11" i="24"/>
  <c r="IP11" i="24"/>
  <c r="IO11" i="24"/>
  <c r="IN11" i="24"/>
  <c r="IM11" i="24"/>
  <c r="IL11" i="24"/>
  <c r="IK11" i="24"/>
  <c r="IJ11" i="24"/>
  <c r="II11" i="24"/>
  <c r="IH11" i="24"/>
  <c r="IG11" i="24"/>
  <c r="IF11" i="24"/>
  <c r="HP11" i="24"/>
  <c r="HO11" i="24"/>
  <c r="HN11" i="24"/>
  <c r="HM11" i="24"/>
  <c r="HL11" i="24"/>
  <c r="HK11" i="24"/>
  <c r="HJ11" i="24"/>
  <c r="HI11" i="24"/>
  <c r="HH11" i="24"/>
  <c r="HG11" i="24"/>
  <c r="HF11" i="24"/>
  <c r="HE11" i="24"/>
  <c r="HD11" i="24"/>
  <c r="GJ11" i="24"/>
  <c r="GI11" i="24"/>
  <c r="GH11" i="24"/>
  <c r="GG11" i="24"/>
  <c r="GF11" i="24"/>
  <c r="GE11" i="24"/>
  <c r="GD11" i="24"/>
  <c r="GC11" i="24"/>
  <c r="GB11" i="24"/>
  <c r="GA11" i="24"/>
  <c r="FZ11" i="24"/>
  <c r="FY11" i="24"/>
  <c r="FX11" i="24"/>
  <c r="FU11" i="24"/>
  <c r="FT11" i="24"/>
  <c r="FS11" i="24"/>
  <c r="FR11" i="24"/>
  <c r="FQ11" i="24"/>
  <c r="FP11" i="24"/>
  <c r="FO11" i="24"/>
  <c r="FN11" i="24"/>
  <c r="FM11" i="24"/>
  <c r="FL11" i="24"/>
  <c r="FK11" i="24"/>
  <c r="FJ11" i="24"/>
  <c r="FI11" i="24"/>
  <c r="EO11" i="24"/>
  <c r="EN11" i="24"/>
  <c r="EM11" i="24"/>
  <c r="EL11" i="24"/>
  <c r="EK11" i="24"/>
  <c r="EJ11" i="24"/>
  <c r="EI11" i="24"/>
  <c r="EH11" i="24"/>
  <c r="EG11" i="24"/>
  <c r="EF11" i="24"/>
  <c r="EE11" i="24"/>
  <c r="ED11" i="24"/>
  <c r="EC11" i="24"/>
  <c r="DZ11" i="24"/>
  <c r="DY11" i="24"/>
  <c r="DX11" i="24"/>
  <c r="DW11" i="24"/>
  <c r="DV11" i="24"/>
  <c r="DU11" i="24"/>
  <c r="DT11" i="24"/>
  <c r="DS11" i="24"/>
  <c r="DR11" i="24"/>
  <c r="DQ11" i="24"/>
  <c r="DP11" i="24"/>
  <c r="DO11" i="24"/>
  <c r="DN11" i="24"/>
  <c r="CT11" i="24"/>
  <c r="CS11" i="24"/>
  <c r="CR11" i="24"/>
  <c r="CQ11" i="24"/>
  <c r="CP11" i="24"/>
  <c r="CO11" i="24"/>
  <c r="CN11" i="24"/>
  <c r="CM11" i="24"/>
  <c r="CL11" i="24"/>
  <c r="CK11" i="24"/>
  <c r="CJ11" i="24"/>
  <c r="CI11" i="24"/>
  <c r="CH11" i="24"/>
  <c r="CE11" i="24"/>
  <c r="CD11" i="24"/>
  <c r="CC11" i="24"/>
  <c r="CB11" i="24"/>
  <c r="CA11" i="24"/>
  <c r="BY11" i="24"/>
  <c r="BX11" i="24"/>
  <c r="BW11" i="24"/>
  <c r="BV11" i="24"/>
  <c r="BU11" i="24"/>
  <c r="BT11" i="24"/>
  <c r="BS11" i="24"/>
  <c r="AY11" i="24"/>
  <c r="AX11" i="24"/>
  <c r="AW11" i="24"/>
  <c r="AV11" i="24"/>
  <c r="AT11" i="24"/>
  <c r="AS11" i="24"/>
  <c r="AR11" i="24"/>
  <c r="AQ11" i="24"/>
  <c r="AP11" i="24"/>
  <c r="AO11" i="24"/>
  <c r="AN11" i="24"/>
  <c r="AM11" i="24"/>
  <c r="AJ11" i="24"/>
  <c r="AI11" i="24"/>
  <c r="AH11" i="24"/>
  <c r="AG11" i="24"/>
  <c r="AF11" i="24"/>
  <c r="AU11" i="24" s="1"/>
  <c r="AC11" i="24"/>
  <c r="AB11" i="24"/>
  <c r="AA11" i="24"/>
  <c r="Z11" i="24"/>
  <c r="Y11" i="24"/>
  <c r="X11" i="24"/>
  <c r="W11" i="24"/>
  <c r="IR10" i="24"/>
  <c r="IQ10" i="24"/>
  <c r="IP10" i="24"/>
  <c r="IO10" i="24"/>
  <c r="IN10" i="24"/>
  <c r="IM10" i="24"/>
  <c r="IL10" i="24"/>
  <c r="IK10" i="24"/>
  <c r="IJ10" i="24"/>
  <c r="II10" i="24"/>
  <c r="IH10" i="24"/>
  <c r="IG10" i="24"/>
  <c r="IF10" i="24"/>
  <c r="HP10" i="24"/>
  <c r="HO10" i="24"/>
  <c r="HN10" i="24"/>
  <c r="HM10" i="24"/>
  <c r="HL10" i="24"/>
  <c r="HK10" i="24"/>
  <c r="HJ10" i="24"/>
  <c r="HI10" i="24"/>
  <c r="HH10" i="24"/>
  <c r="HG10" i="24"/>
  <c r="HF10" i="24"/>
  <c r="HE10" i="24"/>
  <c r="HD10" i="24"/>
  <c r="GJ10" i="24"/>
  <c r="GI10" i="24"/>
  <c r="GH10" i="24"/>
  <c r="GG10" i="24"/>
  <c r="GF10" i="24"/>
  <c r="GE10" i="24"/>
  <c r="GD10" i="24"/>
  <c r="GC10" i="24"/>
  <c r="GB10" i="24"/>
  <c r="GA10" i="24"/>
  <c r="FZ10" i="24"/>
  <c r="FY10" i="24"/>
  <c r="FX10" i="24"/>
  <c r="FU10" i="24"/>
  <c r="FT10" i="24"/>
  <c r="FS10" i="24"/>
  <c r="FR10" i="24"/>
  <c r="FQ10" i="24"/>
  <c r="FP10" i="24"/>
  <c r="FO10" i="24"/>
  <c r="FN10" i="24"/>
  <c r="FM10" i="24"/>
  <c r="FL10" i="24"/>
  <c r="FK10" i="24"/>
  <c r="FJ10" i="24"/>
  <c r="FI10" i="24"/>
  <c r="EO10" i="24"/>
  <c r="EN10" i="24"/>
  <c r="EM10" i="24"/>
  <c r="EL10" i="24"/>
  <c r="EK10" i="24"/>
  <c r="EJ10" i="24"/>
  <c r="EI10" i="24"/>
  <c r="EH10" i="24"/>
  <c r="EG10" i="24"/>
  <c r="EF10" i="24"/>
  <c r="EE10" i="24"/>
  <c r="ED10" i="24"/>
  <c r="EC10" i="24"/>
  <c r="DZ10" i="24"/>
  <c r="DY10" i="24"/>
  <c r="DX10" i="24"/>
  <c r="DW10" i="24"/>
  <c r="DV10" i="24"/>
  <c r="DU10" i="24"/>
  <c r="DT10" i="24"/>
  <c r="DS10" i="24"/>
  <c r="DR10" i="24"/>
  <c r="DQ10" i="24"/>
  <c r="DP10" i="24"/>
  <c r="DO10" i="24"/>
  <c r="DN10" i="24"/>
  <c r="CT10" i="24"/>
  <c r="CS10" i="24"/>
  <c r="CR10" i="24"/>
  <c r="CQ10" i="24"/>
  <c r="CP10" i="24"/>
  <c r="CO10" i="24"/>
  <c r="CN10" i="24"/>
  <c r="CM10" i="24"/>
  <c r="CL10" i="24"/>
  <c r="CK10" i="24"/>
  <c r="CJ10" i="24"/>
  <c r="CI10" i="24"/>
  <c r="CH10" i="24"/>
  <c r="CE10" i="24"/>
  <c r="CD10" i="24"/>
  <c r="CC10" i="24"/>
  <c r="CB10" i="24"/>
  <c r="CA10" i="24"/>
  <c r="BY10" i="24"/>
  <c r="BX10" i="24"/>
  <c r="BW10" i="24"/>
  <c r="BV10" i="24"/>
  <c r="BU10" i="24"/>
  <c r="BT10" i="24"/>
  <c r="BS10" i="24"/>
  <c r="AY10" i="24"/>
  <c r="AX10" i="24"/>
  <c r="AW10" i="24"/>
  <c r="AV10" i="24"/>
  <c r="AS10" i="24"/>
  <c r="AR10" i="24"/>
  <c r="AQ10" i="24"/>
  <c r="AP10" i="24"/>
  <c r="AO10" i="24"/>
  <c r="AN10" i="24"/>
  <c r="AM10" i="24"/>
  <c r="AJ10" i="24"/>
  <c r="AI10" i="24"/>
  <c r="AH10" i="24"/>
  <c r="AG10" i="24"/>
  <c r="AF10" i="24"/>
  <c r="AU10" i="24" s="1"/>
  <c r="AT10" i="24"/>
  <c r="AC10" i="24"/>
  <c r="AB10" i="24"/>
  <c r="AA10" i="24"/>
  <c r="Z10" i="24"/>
  <c r="Y10" i="24"/>
  <c r="X10" i="24"/>
  <c r="W10" i="24"/>
  <c r="IR9" i="24"/>
  <c r="IQ9" i="24"/>
  <c r="IP9" i="24"/>
  <c r="IO9" i="24"/>
  <c r="IN9" i="24"/>
  <c r="IM9" i="24"/>
  <c r="IL9" i="24"/>
  <c r="IK9" i="24"/>
  <c r="IJ9" i="24"/>
  <c r="II9" i="24"/>
  <c r="IH9" i="24"/>
  <c r="IG9" i="24"/>
  <c r="IF9" i="24"/>
  <c r="HP9" i="24"/>
  <c r="HO9" i="24"/>
  <c r="HN9" i="24"/>
  <c r="HM9" i="24"/>
  <c r="HL9" i="24"/>
  <c r="HK9" i="24"/>
  <c r="HJ9" i="24"/>
  <c r="HI9" i="24"/>
  <c r="HH9" i="24"/>
  <c r="HG9" i="24"/>
  <c r="HF9" i="24"/>
  <c r="HE9" i="24"/>
  <c r="HD9" i="24"/>
  <c r="GJ9" i="24"/>
  <c r="GI9" i="24"/>
  <c r="GH9" i="24"/>
  <c r="GG9" i="24"/>
  <c r="GF9" i="24"/>
  <c r="GE9" i="24"/>
  <c r="GD9" i="24"/>
  <c r="GC9" i="24"/>
  <c r="GB9" i="24"/>
  <c r="GA9" i="24"/>
  <c r="FZ9" i="24"/>
  <c r="FY9" i="24"/>
  <c r="FX9" i="24"/>
  <c r="FU9" i="24"/>
  <c r="FT9" i="24"/>
  <c r="FS9" i="24"/>
  <c r="FR9" i="24"/>
  <c r="FQ9" i="24"/>
  <c r="FP9" i="24"/>
  <c r="FO9" i="24"/>
  <c r="FN9" i="24"/>
  <c r="FM9" i="24"/>
  <c r="FL9" i="24"/>
  <c r="FK9" i="24"/>
  <c r="FJ9" i="24"/>
  <c r="FI9" i="24"/>
  <c r="EO9" i="24"/>
  <c r="EN9" i="24"/>
  <c r="EM9" i="24"/>
  <c r="EL9" i="24"/>
  <c r="EK9" i="24"/>
  <c r="EJ9" i="24"/>
  <c r="EI9" i="24"/>
  <c r="EH9" i="24"/>
  <c r="EG9" i="24"/>
  <c r="EF9" i="24"/>
  <c r="EE9" i="24"/>
  <c r="ED9" i="24"/>
  <c r="EC9" i="24"/>
  <c r="DZ9" i="24"/>
  <c r="DY9" i="24"/>
  <c r="DX9" i="24"/>
  <c r="DW9" i="24"/>
  <c r="DV9" i="24"/>
  <c r="DU9" i="24"/>
  <c r="DT9" i="24"/>
  <c r="DS9" i="24"/>
  <c r="DR9" i="24"/>
  <c r="DQ9" i="24"/>
  <c r="DP9" i="24"/>
  <c r="DO9" i="24"/>
  <c r="DN9" i="24"/>
  <c r="CT9" i="24"/>
  <c r="CS9" i="24"/>
  <c r="CR9" i="24"/>
  <c r="CQ9" i="24"/>
  <c r="CP9" i="24"/>
  <c r="CO9" i="24"/>
  <c r="CN9" i="24"/>
  <c r="CM9" i="24"/>
  <c r="CL9" i="24"/>
  <c r="CK9" i="24"/>
  <c r="CJ9" i="24"/>
  <c r="CI9" i="24"/>
  <c r="CH9" i="24"/>
  <c r="CE9" i="24"/>
  <c r="CD9" i="24"/>
  <c r="CC9" i="24"/>
  <c r="CB9" i="24"/>
  <c r="CA9" i="24"/>
  <c r="BY9" i="24"/>
  <c r="BX9" i="24"/>
  <c r="BW9" i="24"/>
  <c r="BV9" i="24"/>
  <c r="BU9" i="24"/>
  <c r="BT9" i="24"/>
  <c r="BS9" i="24"/>
  <c r="AY9" i="24"/>
  <c r="AX9" i="24"/>
  <c r="AW9" i="24"/>
  <c r="AV9" i="24"/>
  <c r="AU9" i="24"/>
  <c r="AT9" i="24"/>
  <c r="AS9" i="24"/>
  <c r="AR9" i="24"/>
  <c r="AQ9" i="24"/>
  <c r="AP9" i="24"/>
  <c r="AO9" i="24"/>
  <c r="AN9" i="24"/>
  <c r="AM9" i="24"/>
  <c r="AJ9" i="24"/>
  <c r="AI9" i="24"/>
  <c r="AH9" i="24"/>
  <c r="AG9" i="24"/>
  <c r="AF9" i="24"/>
  <c r="AC9" i="24"/>
  <c r="AB9" i="24"/>
  <c r="AA9" i="24"/>
  <c r="Z9" i="24"/>
  <c r="Y9" i="24"/>
  <c r="X9" i="24"/>
  <c r="W9" i="24"/>
  <c r="IR8" i="24"/>
  <c r="IQ8" i="24"/>
  <c r="IP8" i="24"/>
  <c r="IO8" i="24"/>
  <c r="IN8" i="24"/>
  <c r="IM8" i="24"/>
  <c r="IL8" i="24"/>
  <c r="IK8" i="24"/>
  <c r="IJ8" i="24"/>
  <c r="II8" i="24"/>
  <c r="IH8" i="24"/>
  <c r="IG8" i="24"/>
  <c r="IF8" i="24"/>
  <c r="HP8" i="24"/>
  <c r="HO8" i="24"/>
  <c r="HN8" i="24"/>
  <c r="HM8" i="24"/>
  <c r="HL8" i="24"/>
  <c r="HK8" i="24"/>
  <c r="HJ8" i="24"/>
  <c r="HI8" i="24"/>
  <c r="HH8" i="24"/>
  <c r="HG8" i="24"/>
  <c r="HF8" i="24"/>
  <c r="HE8" i="24"/>
  <c r="HD8" i="24"/>
  <c r="GJ8" i="24"/>
  <c r="GI8" i="24"/>
  <c r="GH8" i="24"/>
  <c r="GG8" i="24"/>
  <c r="GF8" i="24"/>
  <c r="GE8" i="24"/>
  <c r="GD8" i="24"/>
  <c r="GC8" i="24"/>
  <c r="GB8" i="24"/>
  <c r="GA8" i="24"/>
  <c r="FZ8" i="24"/>
  <c r="FY8" i="24"/>
  <c r="FX8" i="24"/>
  <c r="FU8" i="24"/>
  <c r="FT8" i="24"/>
  <c r="FS8" i="24"/>
  <c r="FR8" i="24"/>
  <c r="FQ8" i="24"/>
  <c r="FP8" i="24"/>
  <c r="FO8" i="24"/>
  <c r="FN8" i="24"/>
  <c r="FM8" i="24"/>
  <c r="FL8" i="24"/>
  <c r="FK8" i="24"/>
  <c r="FJ8" i="24"/>
  <c r="FI8" i="24"/>
  <c r="EO8" i="24"/>
  <c r="EN8" i="24"/>
  <c r="EM8" i="24"/>
  <c r="EL8" i="24"/>
  <c r="EK8" i="24"/>
  <c r="EJ8" i="24"/>
  <c r="EI8" i="24"/>
  <c r="EH8" i="24"/>
  <c r="EG8" i="24"/>
  <c r="EF8" i="24"/>
  <c r="EE8" i="24"/>
  <c r="ED8" i="24"/>
  <c r="EC8" i="24"/>
  <c r="DZ8" i="24"/>
  <c r="DY8" i="24"/>
  <c r="DX8" i="24"/>
  <c r="DW8" i="24"/>
  <c r="DV8" i="24"/>
  <c r="DU8" i="24"/>
  <c r="DT8" i="24"/>
  <c r="DS8" i="24"/>
  <c r="DR8" i="24"/>
  <c r="DQ8" i="24"/>
  <c r="DP8" i="24"/>
  <c r="DO8" i="24"/>
  <c r="DN8" i="24"/>
  <c r="CT8" i="24"/>
  <c r="CS8" i="24"/>
  <c r="CR8" i="24"/>
  <c r="CQ8" i="24"/>
  <c r="CP8" i="24"/>
  <c r="CO8" i="24"/>
  <c r="CN8" i="24"/>
  <c r="CM8" i="24"/>
  <c r="CL8" i="24"/>
  <c r="CK8" i="24"/>
  <c r="CJ8" i="24"/>
  <c r="CI8" i="24"/>
  <c r="CH8" i="24"/>
  <c r="CE8" i="24"/>
  <c r="CD8" i="24"/>
  <c r="CC8" i="24"/>
  <c r="CB8" i="24"/>
  <c r="CA8" i="24"/>
  <c r="BY8" i="24"/>
  <c r="BX8" i="24"/>
  <c r="BW8" i="24"/>
  <c r="BV8" i="24"/>
  <c r="BU8" i="24"/>
  <c r="BT8" i="24"/>
  <c r="BS8" i="24"/>
  <c r="AY8" i="24"/>
  <c r="AX8" i="24"/>
  <c r="AW8" i="24"/>
  <c r="AV8" i="24"/>
  <c r="AU8" i="24"/>
  <c r="AT8" i="24"/>
  <c r="AS8" i="24"/>
  <c r="AR8" i="24"/>
  <c r="AQ8" i="24"/>
  <c r="AP8" i="24"/>
  <c r="AO8" i="24"/>
  <c r="AN8" i="24"/>
  <c r="AM8" i="24"/>
  <c r="AJ8" i="24"/>
  <c r="AI8" i="24"/>
  <c r="AH8" i="24"/>
  <c r="AG8" i="24"/>
  <c r="AF8" i="24"/>
  <c r="AC8" i="24"/>
  <c r="AB8" i="24"/>
  <c r="AA8" i="24"/>
  <c r="Z8" i="24"/>
  <c r="Y8" i="24"/>
  <c r="X8" i="24"/>
  <c r="W8" i="24"/>
  <c r="IR7" i="24"/>
  <c r="IQ7" i="24"/>
  <c r="IP7" i="24"/>
  <c r="IO7" i="24"/>
  <c r="IN7" i="24"/>
  <c r="IM7" i="24"/>
  <c r="IL7" i="24"/>
  <c r="IK7" i="24"/>
  <c r="IJ7" i="24"/>
  <c r="II7" i="24"/>
  <c r="IH7" i="24"/>
  <c r="IG7" i="24"/>
  <c r="IF7" i="24"/>
  <c r="HP7" i="24"/>
  <c r="HO7" i="24"/>
  <c r="HN7" i="24"/>
  <c r="HM7" i="24"/>
  <c r="HL7" i="24"/>
  <c r="HK7" i="24"/>
  <c r="HJ7" i="24"/>
  <c r="HI7" i="24"/>
  <c r="HH7" i="24"/>
  <c r="HG7" i="24"/>
  <c r="HF7" i="24"/>
  <c r="HE7" i="24"/>
  <c r="HD7" i="24"/>
  <c r="GJ7" i="24"/>
  <c r="GI7" i="24"/>
  <c r="GH7" i="24"/>
  <c r="GG7" i="24"/>
  <c r="GF7" i="24"/>
  <c r="GE7" i="24"/>
  <c r="GD7" i="24"/>
  <c r="GC7" i="24"/>
  <c r="GB7" i="24"/>
  <c r="GA7" i="24"/>
  <c r="FZ7" i="24"/>
  <c r="FY7" i="24"/>
  <c r="FX7" i="24"/>
  <c r="FU7" i="24"/>
  <c r="FT7" i="24"/>
  <c r="FS7" i="24"/>
  <c r="FR7" i="24"/>
  <c r="FQ7" i="24"/>
  <c r="FP7" i="24"/>
  <c r="FO7" i="24"/>
  <c r="FN7" i="24"/>
  <c r="FM7" i="24"/>
  <c r="FL7" i="24"/>
  <c r="FK7" i="24"/>
  <c r="FJ7" i="24"/>
  <c r="FI7" i="24"/>
  <c r="EO7" i="24"/>
  <c r="EN7" i="24"/>
  <c r="EM7" i="24"/>
  <c r="EL7" i="24"/>
  <c r="EK7" i="24"/>
  <c r="EJ7" i="24"/>
  <c r="EI7" i="24"/>
  <c r="EH7" i="24"/>
  <c r="EG7" i="24"/>
  <c r="EF7" i="24"/>
  <c r="EE7" i="24"/>
  <c r="ED7" i="24"/>
  <c r="EC7" i="24"/>
  <c r="DZ7" i="24"/>
  <c r="DY7" i="24"/>
  <c r="DX7" i="24"/>
  <c r="DW7" i="24"/>
  <c r="DV7" i="24"/>
  <c r="DU7" i="24"/>
  <c r="DT7" i="24"/>
  <c r="DS7" i="24"/>
  <c r="DR7" i="24"/>
  <c r="DQ7" i="24"/>
  <c r="DP7" i="24"/>
  <c r="DO7" i="24"/>
  <c r="DN7" i="24"/>
  <c r="CT7" i="24"/>
  <c r="CS7" i="24"/>
  <c r="CR7" i="24"/>
  <c r="CQ7" i="24"/>
  <c r="CP7" i="24"/>
  <c r="CO7" i="24"/>
  <c r="CN7" i="24"/>
  <c r="CM7" i="24"/>
  <c r="CL7" i="24"/>
  <c r="CK7" i="24"/>
  <c r="CJ7" i="24"/>
  <c r="CI7" i="24"/>
  <c r="CH7" i="24"/>
  <c r="CE7" i="24"/>
  <c r="CD7" i="24"/>
  <c r="CC7" i="24"/>
  <c r="CB7" i="24"/>
  <c r="CA7" i="24"/>
  <c r="BY7" i="24"/>
  <c r="BX7" i="24"/>
  <c r="BW7" i="24"/>
  <c r="BV7" i="24"/>
  <c r="BU7" i="24"/>
  <c r="BT7" i="24"/>
  <c r="BS7" i="24"/>
  <c r="AY7" i="24"/>
  <c r="AX7" i="24"/>
  <c r="AW7" i="24"/>
  <c r="AV7" i="24"/>
  <c r="AU7" i="24"/>
  <c r="AS7" i="24"/>
  <c r="AR7" i="24"/>
  <c r="AQ7" i="24"/>
  <c r="AP7" i="24"/>
  <c r="AO7" i="24"/>
  <c r="AN7" i="24"/>
  <c r="AM7" i="24"/>
  <c r="AJ7" i="24"/>
  <c r="AI7" i="24"/>
  <c r="AH7" i="24"/>
  <c r="AG7" i="24"/>
  <c r="AF7" i="24"/>
  <c r="AT7" i="24"/>
  <c r="AC7" i="24"/>
  <c r="AB7" i="24"/>
  <c r="AA7" i="24"/>
  <c r="Z7" i="24"/>
  <c r="Y7" i="24"/>
  <c r="X7" i="24"/>
  <c r="W7" i="24"/>
  <c r="IR6" i="24"/>
  <c r="IQ6" i="24"/>
  <c r="IP6" i="24"/>
  <c r="IO6" i="24"/>
  <c r="IN6" i="24"/>
  <c r="IM6" i="24"/>
  <c r="IL6" i="24"/>
  <c r="IK6" i="24"/>
  <c r="IJ6" i="24"/>
  <c r="II6" i="24"/>
  <c r="IH6" i="24"/>
  <c r="IG6" i="24"/>
  <c r="IF6" i="24"/>
  <c r="HP6" i="24"/>
  <c r="HO6" i="24"/>
  <c r="HN6" i="24"/>
  <c r="HM6" i="24"/>
  <c r="HL6" i="24"/>
  <c r="HK6" i="24"/>
  <c r="HJ6" i="24"/>
  <c r="HI6" i="24"/>
  <c r="HH6" i="24"/>
  <c r="HG6" i="24"/>
  <c r="HF6" i="24"/>
  <c r="HE6" i="24"/>
  <c r="HD6" i="24"/>
  <c r="GJ6" i="24"/>
  <c r="GI6" i="24"/>
  <c r="GH6" i="24"/>
  <c r="GG6" i="24"/>
  <c r="GF6" i="24"/>
  <c r="GE6" i="24"/>
  <c r="GD6" i="24"/>
  <c r="GC6" i="24"/>
  <c r="GB6" i="24"/>
  <c r="GA6" i="24"/>
  <c r="FZ6" i="24"/>
  <c r="FY6" i="24"/>
  <c r="FX6" i="24"/>
  <c r="FU6" i="24"/>
  <c r="FT6" i="24"/>
  <c r="FS6" i="24"/>
  <c r="FR6" i="24"/>
  <c r="FQ6" i="24"/>
  <c r="FP6" i="24"/>
  <c r="FO6" i="24"/>
  <c r="FN6" i="24"/>
  <c r="FM6" i="24"/>
  <c r="FL6" i="24"/>
  <c r="FK6" i="24"/>
  <c r="FJ6" i="24"/>
  <c r="FI6" i="24"/>
  <c r="EO6" i="24"/>
  <c r="EN6" i="24"/>
  <c r="EM6" i="24"/>
  <c r="EL6" i="24"/>
  <c r="EK6" i="24"/>
  <c r="EJ6" i="24"/>
  <c r="EI6" i="24"/>
  <c r="EH6" i="24"/>
  <c r="EG6" i="24"/>
  <c r="EF6" i="24"/>
  <c r="EE6" i="24"/>
  <c r="ED6" i="24"/>
  <c r="EC6" i="24"/>
  <c r="DZ6" i="24"/>
  <c r="DY6" i="24"/>
  <c r="DX6" i="24"/>
  <c r="DW6" i="24"/>
  <c r="DV6" i="24"/>
  <c r="DU6" i="24"/>
  <c r="DT6" i="24"/>
  <c r="DS6" i="24"/>
  <c r="DR6" i="24"/>
  <c r="DQ6" i="24"/>
  <c r="DP6" i="24"/>
  <c r="DO6" i="24"/>
  <c r="DN6" i="24"/>
  <c r="CT6" i="24"/>
  <c r="CS6" i="24"/>
  <c r="CR6" i="24"/>
  <c r="CQ6" i="24"/>
  <c r="CP6" i="24"/>
  <c r="CO6" i="24"/>
  <c r="CN6" i="24"/>
  <c r="CM6" i="24"/>
  <c r="CL6" i="24"/>
  <c r="CK6" i="24"/>
  <c r="CJ6" i="24"/>
  <c r="CI6" i="24"/>
  <c r="CH6" i="24"/>
  <c r="CE6" i="24"/>
  <c r="CD6" i="24"/>
  <c r="CC6" i="24"/>
  <c r="CB6" i="24"/>
  <c r="CA6" i="24"/>
  <c r="BY6" i="24"/>
  <c r="BX6" i="24"/>
  <c r="BW6" i="24"/>
  <c r="BV6" i="24"/>
  <c r="BU6" i="24"/>
  <c r="BT6" i="24"/>
  <c r="BS6" i="24"/>
  <c r="AY6" i="24"/>
  <c r="AX6" i="24"/>
  <c r="AW6" i="24"/>
  <c r="AV6" i="24"/>
  <c r="AS6" i="24"/>
  <c r="AR6" i="24"/>
  <c r="AQ6" i="24"/>
  <c r="AP6" i="24"/>
  <c r="AO6" i="24"/>
  <c r="AN6" i="24"/>
  <c r="AM6" i="24"/>
  <c r="AJ6" i="24"/>
  <c r="AI6" i="24"/>
  <c r="AH6" i="24"/>
  <c r="AG6" i="24"/>
  <c r="AF6" i="24"/>
  <c r="AU6" i="24" s="1"/>
  <c r="AC6" i="24"/>
  <c r="AB6" i="24"/>
  <c r="AA6" i="24"/>
  <c r="Z6" i="24"/>
  <c r="Y6" i="24"/>
  <c r="X6" i="24"/>
  <c r="W6" i="24"/>
  <c r="IR5" i="24"/>
  <c r="IQ5" i="24"/>
  <c r="IP5" i="24"/>
  <c r="IO5" i="24"/>
  <c r="IN5" i="24"/>
  <c r="IM5" i="24"/>
  <c r="IL5" i="24"/>
  <c r="IK5" i="24"/>
  <c r="IJ5" i="24"/>
  <c r="II5" i="24"/>
  <c r="IH5" i="24"/>
  <c r="IG5" i="24"/>
  <c r="IF5" i="24"/>
  <c r="HP5" i="24"/>
  <c r="HO5" i="24"/>
  <c r="HN5" i="24"/>
  <c r="HM5" i="24"/>
  <c r="HL5" i="24"/>
  <c r="HK5" i="24"/>
  <c r="HJ5" i="24"/>
  <c r="HI5" i="24"/>
  <c r="HH5" i="24"/>
  <c r="HG5" i="24"/>
  <c r="HF5" i="24"/>
  <c r="HE5" i="24"/>
  <c r="HD5" i="24"/>
  <c r="GJ5" i="24"/>
  <c r="GI5" i="24"/>
  <c r="GH5" i="24"/>
  <c r="GG5" i="24"/>
  <c r="GF5" i="24"/>
  <c r="GE5" i="24"/>
  <c r="GD5" i="24"/>
  <c r="GC5" i="24"/>
  <c r="GB5" i="24"/>
  <c r="GA5" i="24"/>
  <c r="FZ5" i="24"/>
  <c r="FY5" i="24"/>
  <c r="FX5" i="24"/>
  <c r="FU5" i="24"/>
  <c r="FT5" i="24"/>
  <c r="FS5" i="24"/>
  <c r="FR5" i="24"/>
  <c r="FQ5" i="24"/>
  <c r="FP5" i="24"/>
  <c r="FO5" i="24"/>
  <c r="FN5" i="24"/>
  <c r="FM5" i="24"/>
  <c r="FL5" i="24"/>
  <c r="FK5" i="24"/>
  <c r="FJ5" i="24"/>
  <c r="FI5" i="24"/>
  <c r="EO5" i="24"/>
  <c r="EN5" i="24"/>
  <c r="EM5" i="24"/>
  <c r="EL5" i="24"/>
  <c r="EK5" i="24"/>
  <c r="EJ5" i="24"/>
  <c r="EI5" i="24"/>
  <c r="EH5" i="24"/>
  <c r="EG5" i="24"/>
  <c r="EF5" i="24"/>
  <c r="EE5" i="24"/>
  <c r="ED5" i="24"/>
  <c r="EC5" i="24"/>
  <c r="DZ5" i="24"/>
  <c r="DY5" i="24"/>
  <c r="DX5" i="24"/>
  <c r="DW5" i="24"/>
  <c r="DV5" i="24"/>
  <c r="DU5" i="24"/>
  <c r="DT5" i="24"/>
  <c r="DS5" i="24"/>
  <c r="DR5" i="24"/>
  <c r="DQ5" i="24"/>
  <c r="DP5" i="24"/>
  <c r="DO5" i="24"/>
  <c r="DN5" i="24"/>
  <c r="CT5" i="24"/>
  <c r="CS5" i="24"/>
  <c r="CR5" i="24"/>
  <c r="CQ5" i="24"/>
  <c r="CP5" i="24"/>
  <c r="CO5" i="24"/>
  <c r="CN5" i="24"/>
  <c r="CM5" i="24"/>
  <c r="CL5" i="24"/>
  <c r="CK5" i="24"/>
  <c r="CJ5" i="24"/>
  <c r="CI5" i="24"/>
  <c r="CH5" i="24"/>
  <c r="CE5" i="24"/>
  <c r="CD5" i="24"/>
  <c r="CC5" i="24"/>
  <c r="CB5" i="24"/>
  <c r="CA5" i="24"/>
  <c r="BY5" i="24"/>
  <c r="BX5" i="24"/>
  <c r="BW5" i="24"/>
  <c r="BV5" i="24"/>
  <c r="BU5" i="24"/>
  <c r="BT5" i="24"/>
  <c r="BS5" i="24"/>
  <c r="AY5" i="24"/>
  <c r="AX5" i="24"/>
  <c r="AW5" i="24"/>
  <c r="AV5" i="24"/>
  <c r="AU5" i="24"/>
  <c r="AS5" i="24"/>
  <c r="AR5" i="24"/>
  <c r="AQ5" i="24"/>
  <c r="AP5" i="24"/>
  <c r="AO5" i="24"/>
  <c r="AN5" i="24"/>
  <c r="AM5" i="24"/>
  <c r="AJ5" i="24"/>
  <c r="AI5" i="24"/>
  <c r="AH5" i="24"/>
  <c r="AG5" i="24"/>
  <c r="AF5" i="24"/>
  <c r="AT5" i="24"/>
  <c r="AC5" i="24"/>
  <c r="AB5" i="24"/>
  <c r="AA5" i="24"/>
  <c r="Z5" i="24"/>
  <c r="Y5" i="24"/>
  <c r="X5" i="24"/>
  <c r="W5" i="24"/>
  <c r="IF2" i="24"/>
  <c r="HR2" i="24"/>
  <c r="HD2" i="24"/>
  <c r="ES1" i="24" a="1"/>
  <c r="ES1" i="24" s="1"/>
  <c r="CX1" i="24" a="1"/>
  <c r="CX1" i="24" s="1"/>
  <c r="BC1" i="24" a="1"/>
  <c r="BC1" i="24" s="1"/>
  <c r="C1" i="24" a="1"/>
  <c r="C1" i="24" s="1"/>
  <c r="AM2" i="24" s="1"/>
  <c r="EC24" i="23"/>
  <c r="EB24" i="23"/>
  <c r="EA24" i="23"/>
  <c r="DZ24" i="23"/>
  <c r="DY24" i="23"/>
  <c r="DX24" i="23"/>
  <c r="DW24" i="23"/>
  <c r="DV24" i="23"/>
  <c r="DU24" i="23"/>
  <c r="DT24" i="23"/>
  <c r="DS24" i="23"/>
  <c r="DR24" i="23"/>
  <c r="DQ24" i="23"/>
  <c r="DP24" i="23"/>
  <c r="DO24" i="23"/>
  <c r="DN24" i="23"/>
  <c r="CH24" i="23"/>
  <c r="CG24" i="23"/>
  <c r="CF24" i="23"/>
  <c r="CE24" i="23"/>
  <c r="CD24" i="23"/>
  <c r="CC24" i="23"/>
  <c r="CB24" i="23"/>
  <c r="CA24" i="23"/>
  <c r="BZ24" i="23"/>
  <c r="BY24" i="23"/>
  <c r="BX24" i="23"/>
  <c r="BW24" i="23"/>
  <c r="BV24" i="23"/>
  <c r="BU24" i="23"/>
  <c r="BT24" i="23"/>
  <c r="BS24" i="23"/>
  <c r="AM24" i="23"/>
  <c r="AL24" i="23"/>
  <c r="AK24" i="23"/>
  <c r="AJ24" i="23"/>
  <c r="AI24" i="23"/>
  <c r="AH24" i="23"/>
  <c r="AG24" i="23"/>
  <c r="AF24" i="23"/>
  <c r="AE24" i="23"/>
  <c r="AD24" i="23"/>
  <c r="AC24" i="23"/>
  <c r="AA24" i="23"/>
  <c r="Z24" i="23"/>
  <c r="X24" i="23"/>
  <c r="W24" i="23"/>
  <c r="Y24" i="23" s="1"/>
  <c r="HB18" i="23"/>
  <c r="HA18" i="23"/>
  <c r="GZ18" i="23"/>
  <c r="GY18" i="23"/>
  <c r="GX18" i="23"/>
  <c r="GW18" i="23"/>
  <c r="GV18" i="23"/>
  <c r="GU18" i="23"/>
  <c r="GT18" i="23"/>
  <c r="GS18" i="23"/>
  <c r="GR18" i="23"/>
  <c r="GQ18" i="23"/>
  <c r="GP18" i="23"/>
  <c r="GO18" i="23"/>
  <c r="GN18" i="23"/>
  <c r="GM18" i="23"/>
  <c r="FG18" i="23"/>
  <c r="FF18" i="23"/>
  <c r="FE18" i="23"/>
  <c r="FD18" i="23"/>
  <c r="FC18" i="23"/>
  <c r="FB18" i="23"/>
  <c r="FA18" i="23"/>
  <c r="EZ18" i="23"/>
  <c r="EY18" i="23"/>
  <c r="EX18" i="23"/>
  <c r="EW18" i="23"/>
  <c r="EV18" i="23"/>
  <c r="EU18" i="23"/>
  <c r="ET18" i="23"/>
  <c r="ES18" i="23"/>
  <c r="ER18" i="23"/>
  <c r="DL18" i="23"/>
  <c r="DK18" i="23"/>
  <c r="DJ18" i="23"/>
  <c r="DI18" i="23"/>
  <c r="DH18" i="23"/>
  <c r="DG18" i="23"/>
  <c r="DF18" i="23"/>
  <c r="DE18" i="23"/>
  <c r="DD18" i="23"/>
  <c r="DC18" i="23"/>
  <c r="DB18" i="23"/>
  <c r="DA18" i="23"/>
  <c r="CZ18" i="23"/>
  <c r="CY18" i="23"/>
  <c r="CX18" i="23"/>
  <c r="CW18" i="23"/>
  <c r="BQ18" i="23"/>
  <c r="BP18" i="23"/>
  <c r="BO18" i="23"/>
  <c r="BN18" i="23"/>
  <c r="BM18" i="23"/>
  <c r="BL18" i="23"/>
  <c r="BK18" i="23"/>
  <c r="BJ18" i="23"/>
  <c r="BI18" i="23"/>
  <c r="BH18" i="23"/>
  <c r="BG18" i="23"/>
  <c r="BF18" i="23"/>
  <c r="BE18" i="23"/>
  <c r="BD18" i="23"/>
  <c r="BC18" i="23"/>
  <c r="BB18" i="23"/>
  <c r="U18" i="23"/>
  <c r="T18" i="23"/>
  <c r="S18" i="23"/>
  <c r="R18" i="23"/>
  <c r="Q18" i="23"/>
  <c r="P18" i="23"/>
  <c r="O18" i="23"/>
  <c r="N18" i="23"/>
  <c r="M18" i="23"/>
  <c r="L18" i="23"/>
  <c r="K18" i="23"/>
  <c r="J18" i="23"/>
  <c r="I18" i="23"/>
  <c r="H18" i="23"/>
  <c r="G18" i="23"/>
  <c r="F18" i="23"/>
  <c r="E18" i="23"/>
  <c r="D18" i="23"/>
  <c r="C18" i="23"/>
  <c r="B18" i="23"/>
  <c r="HB17" i="23"/>
  <c r="HA17" i="23"/>
  <c r="GZ17" i="23"/>
  <c r="GY17" i="23"/>
  <c r="GX17" i="23"/>
  <c r="GW17" i="23"/>
  <c r="GV17" i="23"/>
  <c r="GU17" i="23"/>
  <c r="GT17" i="23"/>
  <c r="GS17" i="23"/>
  <c r="GR17" i="23"/>
  <c r="GQ17" i="23"/>
  <c r="GP17" i="23"/>
  <c r="GO17" i="23"/>
  <c r="GN17" i="23"/>
  <c r="GM17" i="23"/>
  <c r="FG17" i="23"/>
  <c r="FF17" i="23"/>
  <c r="FE17" i="23"/>
  <c r="FD17" i="23"/>
  <c r="FC17" i="23"/>
  <c r="FB17" i="23"/>
  <c r="FA17" i="23"/>
  <c r="EZ17" i="23"/>
  <c r="EY17" i="23"/>
  <c r="EX17" i="23"/>
  <c r="EW17" i="23"/>
  <c r="EV17" i="23"/>
  <c r="EU17" i="23"/>
  <c r="ET17" i="23"/>
  <c r="ES17" i="23"/>
  <c r="ER17" i="23"/>
  <c r="DL17" i="23"/>
  <c r="DK17" i="23"/>
  <c r="DJ17" i="23"/>
  <c r="DI17" i="23"/>
  <c r="DH17" i="23"/>
  <c r="DG17" i="23"/>
  <c r="DF17" i="23"/>
  <c r="DE17" i="23"/>
  <c r="DD17" i="23"/>
  <c r="DC17" i="23"/>
  <c r="DB17" i="23"/>
  <c r="DA17" i="23"/>
  <c r="CZ17" i="23"/>
  <c r="CY17" i="23"/>
  <c r="CX17" i="23"/>
  <c r="CW17" i="23"/>
  <c r="BQ17" i="23"/>
  <c r="BP17" i="23"/>
  <c r="BO17" i="23"/>
  <c r="BN17" i="23"/>
  <c r="BM17" i="23"/>
  <c r="BL17" i="23"/>
  <c r="BK17" i="23"/>
  <c r="BJ17" i="23"/>
  <c r="BI17" i="23"/>
  <c r="BH17" i="23"/>
  <c r="BG17" i="23"/>
  <c r="BF17" i="23"/>
  <c r="BE17" i="23"/>
  <c r="BD17" i="23"/>
  <c r="BC17" i="23"/>
  <c r="BB17" i="23"/>
  <c r="U17" i="23"/>
  <c r="T17" i="23"/>
  <c r="S17" i="23"/>
  <c r="R17" i="23"/>
  <c r="Q17" i="23"/>
  <c r="P17" i="23"/>
  <c r="O17" i="23"/>
  <c r="N17" i="23"/>
  <c r="M17" i="23"/>
  <c r="L17" i="23"/>
  <c r="K17" i="23"/>
  <c r="J17" i="23"/>
  <c r="I17" i="23"/>
  <c r="H17" i="23"/>
  <c r="G17" i="23"/>
  <c r="F17" i="23"/>
  <c r="E17" i="23"/>
  <c r="D17" i="23"/>
  <c r="C17" i="23"/>
  <c r="B17" i="23"/>
  <c r="IR15" i="23"/>
  <c r="IQ15" i="23"/>
  <c r="IP15" i="23"/>
  <c r="IO15" i="23"/>
  <c r="IN15" i="23"/>
  <c r="IM15" i="23"/>
  <c r="IL15" i="23"/>
  <c r="IK15" i="23"/>
  <c r="IJ15" i="23"/>
  <c r="II15" i="23"/>
  <c r="IH15" i="23"/>
  <c r="IG15" i="23"/>
  <c r="IF15" i="23"/>
  <c r="HP15" i="23"/>
  <c r="HO15" i="23"/>
  <c r="HN15" i="23"/>
  <c r="HM15" i="23"/>
  <c r="HL15" i="23"/>
  <c r="HK15" i="23"/>
  <c r="HJ15" i="23"/>
  <c r="HI15" i="23"/>
  <c r="HH15" i="23"/>
  <c r="HG15" i="23"/>
  <c r="HF15" i="23"/>
  <c r="HE15" i="23"/>
  <c r="HD15" i="23"/>
  <c r="HB15" i="23"/>
  <c r="HA15" i="23"/>
  <c r="GZ15" i="23"/>
  <c r="GY15" i="23"/>
  <c r="GX15" i="23"/>
  <c r="GW15" i="23"/>
  <c r="GV15" i="23"/>
  <c r="GU15" i="23"/>
  <c r="GT15" i="23"/>
  <c r="GS15" i="23"/>
  <c r="GR15" i="23"/>
  <c r="GQ15" i="23"/>
  <c r="GP15" i="23"/>
  <c r="GO15" i="23"/>
  <c r="GN15" i="23"/>
  <c r="GM15" i="23"/>
  <c r="GJ15" i="23"/>
  <c r="GI15" i="23"/>
  <c r="GH15" i="23"/>
  <c r="GG15" i="23"/>
  <c r="GF15" i="23"/>
  <c r="GE15" i="23"/>
  <c r="GD15" i="23"/>
  <c r="GC15" i="23"/>
  <c r="GB15" i="23"/>
  <c r="GA15" i="23"/>
  <c r="FZ15" i="23"/>
  <c r="FY15" i="23"/>
  <c r="FX15" i="23"/>
  <c r="FU15" i="23"/>
  <c r="FT15" i="23"/>
  <c r="FS15" i="23"/>
  <c r="FR15" i="23"/>
  <c r="FQ15" i="23"/>
  <c r="FP15" i="23"/>
  <c r="FO15" i="23"/>
  <c r="FN15" i="23"/>
  <c r="FM15" i="23"/>
  <c r="FL15" i="23"/>
  <c r="FK15" i="23"/>
  <c r="FJ15" i="23"/>
  <c r="FI15" i="23"/>
  <c r="FG15" i="23"/>
  <c r="FF15" i="23"/>
  <c r="FE15" i="23"/>
  <c r="FD15" i="23"/>
  <c r="FC15" i="23"/>
  <c r="FB15" i="23"/>
  <c r="FA15" i="23"/>
  <c r="EZ15" i="23"/>
  <c r="EY15" i="23"/>
  <c r="EX15" i="23"/>
  <c r="EW15" i="23"/>
  <c r="EV15" i="23"/>
  <c r="EU15" i="23"/>
  <c r="ET15" i="23"/>
  <c r="ES15" i="23"/>
  <c r="ER15" i="23"/>
  <c r="EO15" i="23"/>
  <c r="EN15" i="23"/>
  <c r="EM15" i="23"/>
  <c r="EL15" i="23"/>
  <c r="EK15" i="23"/>
  <c r="EJ15" i="23"/>
  <c r="EI15" i="23"/>
  <c r="EH15" i="23"/>
  <c r="EG15" i="23"/>
  <c r="EF15" i="23"/>
  <c r="EE15" i="23"/>
  <c r="ED15" i="23"/>
  <c r="EC15" i="23"/>
  <c r="DZ15" i="23"/>
  <c r="DY15" i="23"/>
  <c r="DX15" i="23"/>
  <c r="DW15" i="23"/>
  <c r="DV15" i="23"/>
  <c r="DU15" i="23"/>
  <c r="DT15" i="23"/>
  <c r="DS15" i="23"/>
  <c r="DR15" i="23"/>
  <c r="DQ15" i="23"/>
  <c r="DP15" i="23"/>
  <c r="DO15" i="23"/>
  <c r="DN15" i="23"/>
  <c r="DL15" i="23"/>
  <c r="DK15" i="23"/>
  <c r="DJ15" i="23"/>
  <c r="DI15" i="23"/>
  <c r="DH15" i="23"/>
  <c r="DG15" i="23"/>
  <c r="DF15" i="23"/>
  <c r="DE15" i="23"/>
  <c r="DD15" i="23"/>
  <c r="DC15" i="23"/>
  <c r="DB15" i="23"/>
  <c r="DA15" i="23"/>
  <c r="CZ15" i="23"/>
  <c r="CY15" i="23"/>
  <c r="CX15" i="23"/>
  <c r="CW15" i="23"/>
  <c r="CT15" i="23"/>
  <c r="CS15" i="23"/>
  <c r="CR15" i="23"/>
  <c r="CQ15" i="23"/>
  <c r="CP15" i="23"/>
  <c r="CO15" i="23"/>
  <c r="CN15" i="23"/>
  <c r="CM15" i="23"/>
  <c r="CL15" i="23"/>
  <c r="CK15" i="23"/>
  <c r="CJ15" i="23"/>
  <c r="CI15" i="23"/>
  <c r="CH15" i="23"/>
  <c r="CE15" i="23"/>
  <c r="CD15" i="23"/>
  <c r="CC15" i="23"/>
  <c r="CB15" i="23"/>
  <c r="CA15" i="23"/>
  <c r="BY15" i="23"/>
  <c r="BX15" i="23"/>
  <c r="BW15" i="23"/>
  <c r="BV15" i="23"/>
  <c r="BU15" i="23"/>
  <c r="BT15" i="23"/>
  <c r="BS15" i="23"/>
  <c r="BQ15" i="23"/>
  <c r="BP15" i="23"/>
  <c r="BO15" i="23"/>
  <c r="BN15" i="23"/>
  <c r="BM15" i="23"/>
  <c r="BL15" i="23"/>
  <c r="BK15" i="23"/>
  <c r="BJ15" i="23"/>
  <c r="BI15" i="23"/>
  <c r="BH15" i="23"/>
  <c r="BG15" i="23"/>
  <c r="BF15" i="23"/>
  <c r="BE15" i="23"/>
  <c r="BD15" i="23"/>
  <c r="BC15" i="23"/>
  <c r="BB15" i="23"/>
  <c r="AY15" i="23"/>
  <c r="AX15" i="23"/>
  <c r="AW15" i="23"/>
  <c r="AV15" i="23"/>
  <c r="AT15" i="23"/>
  <c r="AS15" i="23"/>
  <c r="AR15" i="23"/>
  <c r="AQ15" i="23"/>
  <c r="AP15" i="23"/>
  <c r="AO15" i="23"/>
  <c r="AN15" i="23"/>
  <c r="AM15" i="23"/>
  <c r="AJ15" i="23"/>
  <c r="AI15" i="23"/>
  <c r="AH15" i="23"/>
  <c r="AG15" i="23"/>
  <c r="AF15" i="23"/>
  <c r="AU15" i="23" s="1"/>
  <c r="AC15" i="23"/>
  <c r="AB15" i="23"/>
  <c r="AA15" i="23"/>
  <c r="Z15" i="23"/>
  <c r="Y15" i="23"/>
  <c r="X15" i="23"/>
  <c r="W15" i="23"/>
  <c r="U15" i="23"/>
  <c r="T15" i="23"/>
  <c r="S15" i="23"/>
  <c r="R15" i="23"/>
  <c r="Q15" i="23"/>
  <c r="P15" i="23"/>
  <c r="O15" i="23"/>
  <c r="N15" i="23"/>
  <c r="M15" i="23"/>
  <c r="L15" i="23"/>
  <c r="K15" i="23"/>
  <c r="J15" i="23"/>
  <c r="I15" i="23"/>
  <c r="H15" i="23"/>
  <c r="G15" i="23"/>
  <c r="F15" i="23"/>
  <c r="E15" i="23"/>
  <c r="D15" i="23"/>
  <c r="C15" i="23"/>
  <c r="B15" i="23"/>
  <c r="IR14" i="23"/>
  <c r="IQ14" i="23"/>
  <c r="IP14" i="23"/>
  <c r="IO14" i="23"/>
  <c r="IN14" i="23"/>
  <c r="IM14" i="23"/>
  <c r="IL14" i="23"/>
  <c r="IK14" i="23"/>
  <c r="IJ14" i="23"/>
  <c r="II14" i="23"/>
  <c r="IH14" i="23"/>
  <c r="IG14" i="23"/>
  <c r="IF14" i="23"/>
  <c r="HP14" i="23"/>
  <c r="HO14" i="23"/>
  <c r="HN14" i="23"/>
  <c r="HM14" i="23"/>
  <c r="HL14" i="23"/>
  <c r="HK14" i="23"/>
  <c r="HJ14" i="23"/>
  <c r="HI14" i="23"/>
  <c r="HH14" i="23"/>
  <c r="HG14" i="23"/>
  <c r="HF14" i="23"/>
  <c r="HE14" i="23"/>
  <c r="HD14" i="23"/>
  <c r="HB14" i="23"/>
  <c r="HA14" i="23"/>
  <c r="GZ14" i="23"/>
  <c r="GY14" i="23"/>
  <c r="GX14" i="23"/>
  <c r="GW14" i="23"/>
  <c r="GV14" i="23"/>
  <c r="GU14" i="23"/>
  <c r="GT14" i="23"/>
  <c r="GS14" i="23"/>
  <c r="GR14" i="23"/>
  <c r="GQ14" i="23"/>
  <c r="GP14" i="23"/>
  <c r="GO14" i="23"/>
  <c r="GN14" i="23"/>
  <c r="GM14" i="23"/>
  <c r="GJ14" i="23"/>
  <c r="GI14" i="23"/>
  <c r="GH14" i="23"/>
  <c r="GG14" i="23"/>
  <c r="GF14" i="23"/>
  <c r="GE14" i="23"/>
  <c r="GD14" i="23"/>
  <c r="GC14" i="23"/>
  <c r="GB14" i="23"/>
  <c r="GA14" i="23"/>
  <c r="FZ14" i="23"/>
  <c r="FY14" i="23"/>
  <c r="FX14" i="23"/>
  <c r="FU14" i="23"/>
  <c r="FT14" i="23"/>
  <c r="FS14" i="23"/>
  <c r="FR14" i="23"/>
  <c r="FQ14" i="23"/>
  <c r="FP14" i="23"/>
  <c r="FO14" i="23"/>
  <c r="FN14" i="23"/>
  <c r="FM14" i="23"/>
  <c r="FL14" i="23"/>
  <c r="FK14" i="23"/>
  <c r="FJ14" i="23"/>
  <c r="FI14" i="23"/>
  <c r="FG14" i="23"/>
  <c r="FF14" i="23"/>
  <c r="FE14" i="23"/>
  <c r="FD14" i="23"/>
  <c r="FC14" i="23"/>
  <c r="FB14" i="23"/>
  <c r="FA14" i="23"/>
  <c r="EZ14" i="23"/>
  <c r="EY14" i="23"/>
  <c r="EX14" i="23"/>
  <c r="EW14" i="23"/>
  <c r="EV14" i="23"/>
  <c r="EU14" i="23"/>
  <c r="ET14" i="23"/>
  <c r="ES14" i="23"/>
  <c r="ER14" i="23"/>
  <c r="EO14" i="23"/>
  <c r="EN14" i="23"/>
  <c r="EM14" i="23"/>
  <c r="EL14" i="23"/>
  <c r="EK14" i="23"/>
  <c r="EJ14" i="23"/>
  <c r="EI14" i="23"/>
  <c r="EH14" i="23"/>
  <c r="EG14" i="23"/>
  <c r="EF14" i="23"/>
  <c r="EE14" i="23"/>
  <c r="ED14" i="23"/>
  <c r="EC14" i="23"/>
  <c r="DZ14" i="23"/>
  <c r="DY14" i="23"/>
  <c r="DX14" i="23"/>
  <c r="DW14" i="23"/>
  <c r="DV14" i="23"/>
  <c r="DU14" i="23"/>
  <c r="DT14" i="23"/>
  <c r="DS14" i="23"/>
  <c r="DR14" i="23"/>
  <c r="DQ14" i="23"/>
  <c r="DP14" i="23"/>
  <c r="DO14" i="23"/>
  <c r="DN14" i="23"/>
  <c r="DL14" i="23"/>
  <c r="DK14" i="23"/>
  <c r="DJ14" i="23"/>
  <c r="DI14" i="23"/>
  <c r="DH14" i="23"/>
  <c r="DG14" i="23"/>
  <c r="DF14" i="23"/>
  <c r="DE14" i="23"/>
  <c r="DD14" i="23"/>
  <c r="DC14" i="23"/>
  <c r="DB14" i="23"/>
  <c r="DA14" i="23"/>
  <c r="CZ14" i="23"/>
  <c r="CY14" i="23"/>
  <c r="CX14" i="23"/>
  <c r="CW14" i="23"/>
  <c r="CT14" i="23"/>
  <c r="CS14" i="23"/>
  <c r="CR14" i="23"/>
  <c r="CQ14" i="23"/>
  <c r="CP14" i="23"/>
  <c r="CO14" i="23"/>
  <c r="CN14" i="23"/>
  <c r="CM14" i="23"/>
  <c r="CL14" i="23"/>
  <c r="CK14" i="23"/>
  <c r="CJ14" i="23"/>
  <c r="CI14" i="23"/>
  <c r="CH14" i="23"/>
  <c r="CE14" i="23"/>
  <c r="CD14" i="23"/>
  <c r="CC14" i="23"/>
  <c r="CB14" i="23"/>
  <c r="CA14" i="23"/>
  <c r="BY14" i="23"/>
  <c r="BX14" i="23"/>
  <c r="BW14" i="23"/>
  <c r="BV14" i="23"/>
  <c r="BU14" i="23"/>
  <c r="BT14" i="23"/>
  <c r="BS14" i="23"/>
  <c r="BQ14" i="23"/>
  <c r="BP14" i="23"/>
  <c r="BO14" i="23"/>
  <c r="BN14" i="23"/>
  <c r="BM14" i="23"/>
  <c r="BL14" i="23"/>
  <c r="BK14" i="23"/>
  <c r="BJ14" i="23"/>
  <c r="BI14" i="23"/>
  <c r="BH14" i="23"/>
  <c r="BG14" i="23"/>
  <c r="BF14" i="23"/>
  <c r="BE14" i="23"/>
  <c r="BD14" i="23"/>
  <c r="BC14" i="23"/>
  <c r="BB14" i="23"/>
  <c r="AY14" i="23"/>
  <c r="AX14" i="23"/>
  <c r="AW14" i="23"/>
  <c r="AV14" i="23"/>
  <c r="AU14" i="23"/>
  <c r="AT14" i="23"/>
  <c r="AS14" i="23"/>
  <c r="AR14" i="23"/>
  <c r="AQ14" i="23"/>
  <c r="AP14" i="23"/>
  <c r="AO14" i="23"/>
  <c r="AN14" i="23"/>
  <c r="AM14" i="23"/>
  <c r="AJ14" i="23"/>
  <c r="AI14" i="23"/>
  <c r="AH14" i="23"/>
  <c r="AG14" i="23"/>
  <c r="AF14" i="23"/>
  <c r="AC14" i="23"/>
  <c r="AB14" i="23"/>
  <c r="AA14" i="23"/>
  <c r="Z14" i="23"/>
  <c r="Y14" i="23"/>
  <c r="X14" i="23"/>
  <c r="W14" i="23"/>
  <c r="U14" i="23"/>
  <c r="T14" i="23"/>
  <c r="S14" i="23"/>
  <c r="R14" i="23"/>
  <c r="Q14" i="23"/>
  <c r="P14" i="23"/>
  <c r="O14" i="23"/>
  <c r="N14" i="23"/>
  <c r="M14" i="23"/>
  <c r="L14" i="23"/>
  <c r="K14" i="23"/>
  <c r="J14" i="23"/>
  <c r="I14" i="23"/>
  <c r="H14" i="23"/>
  <c r="G14" i="23"/>
  <c r="F14" i="23"/>
  <c r="E14" i="23"/>
  <c r="D14" i="23"/>
  <c r="C14" i="23"/>
  <c r="B14" i="23"/>
  <c r="IR12" i="23"/>
  <c r="IQ12" i="23"/>
  <c r="IP12" i="23"/>
  <c r="IO12" i="23"/>
  <c r="IN12" i="23"/>
  <c r="IM12" i="23"/>
  <c r="IL12" i="23"/>
  <c r="IK12" i="23"/>
  <c r="IJ12" i="23"/>
  <c r="II12" i="23"/>
  <c r="IH12" i="23"/>
  <c r="IG12" i="23"/>
  <c r="IF12" i="23"/>
  <c r="HP12" i="23"/>
  <c r="HO12" i="23"/>
  <c r="HN12" i="23"/>
  <c r="HM12" i="23"/>
  <c r="HL12" i="23"/>
  <c r="HK12" i="23"/>
  <c r="HJ12" i="23"/>
  <c r="HI12" i="23"/>
  <c r="HH12" i="23"/>
  <c r="HG12" i="23"/>
  <c r="HF12" i="23"/>
  <c r="HE12" i="23"/>
  <c r="HD12" i="23"/>
  <c r="GJ12" i="23"/>
  <c r="GI12" i="23"/>
  <c r="GH12" i="23"/>
  <c r="GG12" i="23"/>
  <c r="GF12" i="23"/>
  <c r="GE12" i="23"/>
  <c r="GD12" i="23"/>
  <c r="GC12" i="23"/>
  <c r="GB12" i="23"/>
  <c r="GA12" i="23"/>
  <c r="FZ12" i="23"/>
  <c r="FY12" i="23"/>
  <c r="FX12" i="23"/>
  <c r="FU12" i="23"/>
  <c r="FT12" i="23"/>
  <c r="FS12" i="23"/>
  <c r="FR12" i="23"/>
  <c r="FQ12" i="23"/>
  <c r="FP12" i="23"/>
  <c r="FO12" i="23"/>
  <c r="FN12" i="23"/>
  <c r="FM12" i="23"/>
  <c r="FL12" i="23"/>
  <c r="FK12" i="23"/>
  <c r="FJ12" i="23"/>
  <c r="FI12" i="23"/>
  <c r="EO12" i="23"/>
  <c r="EN12" i="23"/>
  <c r="EM12" i="23"/>
  <c r="EL12" i="23"/>
  <c r="EK12" i="23"/>
  <c r="EJ12" i="23"/>
  <c r="EI12" i="23"/>
  <c r="EH12" i="23"/>
  <c r="EG12" i="23"/>
  <c r="EF12" i="23"/>
  <c r="EE12" i="23"/>
  <c r="ED12" i="23"/>
  <c r="EC12" i="23"/>
  <c r="DZ12" i="23"/>
  <c r="DY12" i="23"/>
  <c r="DX12" i="23"/>
  <c r="DW12" i="23"/>
  <c r="DV12" i="23"/>
  <c r="DU12" i="23"/>
  <c r="DT12" i="23"/>
  <c r="DS12" i="23"/>
  <c r="DR12" i="23"/>
  <c r="DQ12" i="23"/>
  <c r="DP12" i="23"/>
  <c r="DO12" i="23"/>
  <c r="DN12" i="23"/>
  <c r="CT12" i="23"/>
  <c r="CS12" i="23"/>
  <c r="CR12" i="23"/>
  <c r="CQ12" i="23"/>
  <c r="CP12" i="23"/>
  <c r="CO12" i="23"/>
  <c r="CN12" i="23"/>
  <c r="CM12" i="23"/>
  <c r="CL12" i="23"/>
  <c r="CK12" i="23"/>
  <c r="CJ12" i="23"/>
  <c r="CI12" i="23"/>
  <c r="CH12" i="23"/>
  <c r="CE12" i="23"/>
  <c r="CD12" i="23"/>
  <c r="CC12" i="23"/>
  <c r="CB12" i="23"/>
  <c r="CA12" i="23"/>
  <c r="BY12" i="23"/>
  <c r="BX12" i="23"/>
  <c r="BW12" i="23"/>
  <c r="BV12" i="23"/>
  <c r="BU12" i="23"/>
  <c r="BT12" i="23"/>
  <c r="BS12" i="23"/>
  <c r="AY12" i="23"/>
  <c r="AX12" i="23"/>
  <c r="AW12" i="23"/>
  <c r="AV12" i="23"/>
  <c r="AS12" i="23"/>
  <c r="AR12" i="23"/>
  <c r="AQ12" i="23"/>
  <c r="AP12" i="23"/>
  <c r="AO12" i="23"/>
  <c r="AN12" i="23"/>
  <c r="AM12" i="23"/>
  <c r="AJ12" i="23"/>
  <c r="AI12" i="23"/>
  <c r="AH12" i="23"/>
  <c r="AG12" i="23"/>
  <c r="AF12" i="23"/>
  <c r="AU12" i="23" s="1"/>
  <c r="AT12" i="23"/>
  <c r="AC12" i="23"/>
  <c r="AB12" i="23"/>
  <c r="AA12" i="23"/>
  <c r="Z12" i="23"/>
  <c r="Y12" i="23"/>
  <c r="X12" i="23"/>
  <c r="W12" i="23"/>
  <c r="IR11" i="23"/>
  <c r="IQ11" i="23"/>
  <c r="IP11" i="23"/>
  <c r="IO11" i="23"/>
  <c r="IN11" i="23"/>
  <c r="IM11" i="23"/>
  <c r="IL11" i="23"/>
  <c r="IK11" i="23"/>
  <c r="IJ11" i="23"/>
  <c r="II11" i="23"/>
  <c r="IH11" i="23"/>
  <c r="IG11" i="23"/>
  <c r="IF11" i="23"/>
  <c r="HP11" i="23"/>
  <c r="HO11" i="23"/>
  <c r="HN11" i="23"/>
  <c r="HM11" i="23"/>
  <c r="HL11" i="23"/>
  <c r="HK11" i="23"/>
  <c r="HJ11" i="23"/>
  <c r="HI11" i="23"/>
  <c r="HH11" i="23"/>
  <c r="HG11" i="23"/>
  <c r="HF11" i="23"/>
  <c r="HE11" i="23"/>
  <c r="HD11" i="23"/>
  <c r="GJ11" i="23"/>
  <c r="GI11" i="23"/>
  <c r="GH11" i="23"/>
  <c r="GG11" i="23"/>
  <c r="GF11" i="23"/>
  <c r="GE11" i="23"/>
  <c r="GD11" i="23"/>
  <c r="GC11" i="23"/>
  <c r="GB11" i="23"/>
  <c r="GA11" i="23"/>
  <c r="FZ11" i="23"/>
  <c r="FY11" i="23"/>
  <c r="FX11" i="23"/>
  <c r="FU11" i="23"/>
  <c r="FT11" i="23"/>
  <c r="FS11" i="23"/>
  <c r="FR11" i="23"/>
  <c r="FQ11" i="23"/>
  <c r="FP11" i="23"/>
  <c r="FO11" i="23"/>
  <c r="FN11" i="23"/>
  <c r="FM11" i="23"/>
  <c r="FL11" i="23"/>
  <c r="FK11" i="23"/>
  <c r="FJ11" i="23"/>
  <c r="FI11" i="23"/>
  <c r="EO11" i="23"/>
  <c r="EN11" i="23"/>
  <c r="EM11" i="23"/>
  <c r="EL11" i="23"/>
  <c r="EK11" i="23"/>
  <c r="EJ11" i="23"/>
  <c r="EI11" i="23"/>
  <c r="EH11" i="23"/>
  <c r="EG11" i="23"/>
  <c r="EF11" i="23"/>
  <c r="EE11" i="23"/>
  <c r="ED11" i="23"/>
  <c r="EC11" i="23"/>
  <c r="DZ11" i="23"/>
  <c r="DY11" i="23"/>
  <c r="DX11" i="23"/>
  <c r="DW11" i="23"/>
  <c r="DV11" i="23"/>
  <c r="DU11" i="23"/>
  <c r="DT11" i="23"/>
  <c r="DS11" i="23"/>
  <c r="DR11" i="23"/>
  <c r="DQ11" i="23"/>
  <c r="DP11" i="23"/>
  <c r="DO11" i="23"/>
  <c r="DN11" i="23"/>
  <c r="CT11" i="23"/>
  <c r="CS11" i="23"/>
  <c r="CR11" i="23"/>
  <c r="CQ11" i="23"/>
  <c r="CP11" i="23"/>
  <c r="CO11" i="23"/>
  <c r="CN11" i="23"/>
  <c r="CM11" i="23"/>
  <c r="CL11" i="23"/>
  <c r="CK11" i="23"/>
  <c r="CJ11" i="23"/>
  <c r="CI11" i="23"/>
  <c r="CH11" i="23"/>
  <c r="CE11" i="23"/>
  <c r="CD11" i="23"/>
  <c r="CC11" i="23"/>
  <c r="CB11" i="23"/>
  <c r="CA11" i="23"/>
  <c r="BY11" i="23"/>
  <c r="BX11" i="23"/>
  <c r="BW11" i="23"/>
  <c r="BV11" i="23"/>
  <c r="BU11" i="23"/>
  <c r="BT11" i="23"/>
  <c r="BS11" i="23"/>
  <c r="AY11" i="23"/>
  <c r="AX11" i="23"/>
  <c r="AW11" i="23"/>
  <c r="AV11" i="23"/>
  <c r="AT11" i="23"/>
  <c r="AS11" i="23"/>
  <c r="AR11" i="23"/>
  <c r="AQ11" i="23"/>
  <c r="AP11" i="23"/>
  <c r="AO11" i="23"/>
  <c r="AN11" i="23"/>
  <c r="AM11" i="23"/>
  <c r="AJ11" i="23"/>
  <c r="AI11" i="23"/>
  <c r="AH11" i="23"/>
  <c r="AG11" i="23"/>
  <c r="AF11" i="23"/>
  <c r="AU11" i="23" s="1"/>
  <c r="AC11" i="23"/>
  <c r="AB11" i="23"/>
  <c r="AA11" i="23"/>
  <c r="Z11" i="23"/>
  <c r="Y11" i="23"/>
  <c r="X11" i="23"/>
  <c r="W11" i="23"/>
  <c r="IR10" i="23"/>
  <c r="IQ10" i="23"/>
  <c r="IP10" i="23"/>
  <c r="IO10" i="23"/>
  <c r="IN10" i="23"/>
  <c r="IM10" i="23"/>
  <c r="IL10" i="23"/>
  <c r="IK10" i="23"/>
  <c r="IJ10" i="23"/>
  <c r="II10" i="23"/>
  <c r="IH10" i="23"/>
  <c r="IG10" i="23"/>
  <c r="IF10" i="23"/>
  <c r="HP10" i="23"/>
  <c r="HO10" i="23"/>
  <c r="HN10" i="23"/>
  <c r="HM10" i="23"/>
  <c r="HL10" i="23"/>
  <c r="HK10" i="23"/>
  <c r="HJ10" i="23"/>
  <c r="HI10" i="23"/>
  <c r="HH10" i="23"/>
  <c r="HG10" i="23"/>
  <c r="HF10" i="23"/>
  <c r="HE10" i="23"/>
  <c r="HD10" i="23"/>
  <c r="GJ10" i="23"/>
  <c r="GI10" i="23"/>
  <c r="GH10" i="23"/>
  <c r="GG10" i="23"/>
  <c r="GF10" i="23"/>
  <c r="GE10" i="23"/>
  <c r="GD10" i="23"/>
  <c r="GC10" i="23"/>
  <c r="GB10" i="23"/>
  <c r="GA10" i="23"/>
  <c r="FZ10" i="23"/>
  <c r="FY10" i="23"/>
  <c r="FX10" i="23"/>
  <c r="FU10" i="23"/>
  <c r="FT10" i="23"/>
  <c r="FS10" i="23"/>
  <c r="FR10" i="23"/>
  <c r="FQ10" i="23"/>
  <c r="FP10" i="23"/>
  <c r="FO10" i="23"/>
  <c r="FN10" i="23"/>
  <c r="FM10" i="23"/>
  <c r="FL10" i="23"/>
  <c r="FK10" i="23"/>
  <c r="FJ10" i="23"/>
  <c r="FI10" i="23"/>
  <c r="EO10" i="23"/>
  <c r="EN10" i="23"/>
  <c r="EM10" i="23"/>
  <c r="EL10" i="23"/>
  <c r="EK10" i="23"/>
  <c r="EJ10" i="23"/>
  <c r="EI10" i="23"/>
  <c r="EH10" i="23"/>
  <c r="EG10" i="23"/>
  <c r="EF10" i="23"/>
  <c r="EE10" i="23"/>
  <c r="ED10" i="23"/>
  <c r="EC10" i="23"/>
  <c r="DZ10" i="23"/>
  <c r="DY10" i="23"/>
  <c r="DX10" i="23"/>
  <c r="DW10" i="23"/>
  <c r="DV10" i="23"/>
  <c r="DU10" i="23"/>
  <c r="DT10" i="23"/>
  <c r="DS10" i="23"/>
  <c r="DR10" i="23"/>
  <c r="DQ10" i="23"/>
  <c r="DP10" i="23"/>
  <c r="DO10" i="23"/>
  <c r="DN10" i="23"/>
  <c r="CT10" i="23"/>
  <c r="CS10" i="23"/>
  <c r="CR10" i="23"/>
  <c r="CQ10" i="23"/>
  <c r="CP10" i="23"/>
  <c r="CO10" i="23"/>
  <c r="CN10" i="23"/>
  <c r="CM10" i="23"/>
  <c r="CL10" i="23"/>
  <c r="CK10" i="23"/>
  <c r="CJ10" i="23"/>
  <c r="CI10" i="23"/>
  <c r="CH10" i="23"/>
  <c r="CE10" i="23"/>
  <c r="CD10" i="23"/>
  <c r="CC10" i="23"/>
  <c r="CB10" i="23"/>
  <c r="CA10" i="23"/>
  <c r="BY10" i="23"/>
  <c r="BX10" i="23"/>
  <c r="BW10" i="23"/>
  <c r="BV10" i="23"/>
  <c r="BU10" i="23"/>
  <c r="BT10" i="23"/>
  <c r="BS10" i="23"/>
  <c r="AY10" i="23"/>
  <c r="AX10" i="23"/>
  <c r="AW10" i="23"/>
  <c r="AV10" i="23"/>
  <c r="AR10" i="23"/>
  <c r="AQ10" i="23"/>
  <c r="AP10" i="23"/>
  <c r="AO10" i="23"/>
  <c r="AN10" i="23"/>
  <c r="AM10" i="23"/>
  <c r="AJ10" i="23"/>
  <c r="AI10" i="23"/>
  <c r="AH10" i="23"/>
  <c r="AG10" i="23"/>
  <c r="AC10" i="23"/>
  <c r="AB10" i="23"/>
  <c r="AA10" i="23"/>
  <c r="Z10" i="23"/>
  <c r="Y10" i="23"/>
  <c r="X10" i="23"/>
  <c r="W10" i="23"/>
  <c r="IR9" i="23"/>
  <c r="IQ9" i="23"/>
  <c r="IP9" i="23"/>
  <c r="IO9" i="23"/>
  <c r="IN9" i="23"/>
  <c r="IM9" i="23"/>
  <c r="IL9" i="23"/>
  <c r="IK9" i="23"/>
  <c r="IJ9" i="23"/>
  <c r="II9" i="23"/>
  <c r="IH9" i="23"/>
  <c r="IG9" i="23"/>
  <c r="IF9" i="23"/>
  <c r="HP9" i="23"/>
  <c r="HO9" i="23"/>
  <c r="HN9" i="23"/>
  <c r="HM9" i="23"/>
  <c r="HL9" i="23"/>
  <c r="HK9" i="23"/>
  <c r="HJ9" i="23"/>
  <c r="HI9" i="23"/>
  <c r="HH9" i="23"/>
  <c r="HG9" i="23"/>
  <c r="HF9" i="23"/>
  <c r="HE9" i="23"/>
  <c r="HD9" i="23"/>
  <c r="GJ9" i="23"/>
  <c r="GI9" i="23"/>
  <c r="GH9" i="23"/>
  <c r="GG9" i="23"/>
  <c r="GF9" i="23"/>
  <c r="GE9" i="23"/>
  <c r="GD9" i="23"/>
  <c r="GC9" i="23"/>
  <c r="GB9" i="23"/>
  <c r="GA9" i="23"/>
  <c r="FZ9" i="23"/>
  <c r="FY9" i="23"/>
  <c r="FX9" i="23"/>
  <c r="FU9" i="23"/>
  <c r="FT9" i="23"/>
  <c r="FS9" i="23"/>
  <c r="FR9" i="23"/>
  <c r="FQ9" i="23"/>
  <c r="FP9" i="23"/>
  <c r="FO9" i="23"/>
  <c r="FN9" i="23"/>
  <c r="FM9" i="23"/>
  <c r="FL9" i="23"/>
  <c r="FK9" i="23"/>
  <c r="FJ9" i="23"/>
  <c r="FI9" i="23"/>
  <c r="EO9" i="23"/>
  <c r="EN9" i="23"/>
  <c r="EM9" i="23"/>
  <c r="EL9" i="23"/>
  <c r="EK9" i="23"/>
  <c r="EJ9" i="23"/>
  <c r="EI9" i="23"/>
  <c r="EH9" i="23"/>
  <c r="EG9" i="23"/>
  <c r="EF9" i="23"/>
  <c r="EE9" i="23"/>
  <c r="ED9" i="23"/>
  <c r="EC9" i="23"/>
  <c r="DZ9" i="23"/>
  <c r="DY9" i="23"/>
  <c r="DX9" i="23"/>
  <c r="DW9" i="23"/>
  <c r="DV9" i="23"/>
  <c r="DU9" i="23"/>
  <c r="DT9" i="23"/>
  <c r="DS9" i="23"/>
  <c r="DR9" i="23"/>
  <c r="DQ9" i="23"/>
  <c r="DP9" i="23"/>
  <c r="DO9" i="23"/>
  <c r="DN9" i="23"/>
  <c r="CT9" i="23"/>
  <c r="CS9" i="23"/>
  <c r="CR9" i="23"/>
  <c r="CQ9" i="23"/>
  <c r="CP9" i="23"/>
  <c r="CO9" i="23"/>
  <c r="CN9" i="23"/>
  <c r="CM9" i="23"/>
  <c r="CL9" i="23"/>
  <c r="CK9" i="23"/>
  <c r="CJ9" i="23"/>
  <c r="CI9" i="23"/>
  <c r="CH9" i="23"/>
  <c r="CE9" i="23"/>
  <c r="CD9" i="23"/>
  <c r="CC9" i="23"/>
  <c r="CB9" i="23"/>
  <c r="CA9" i="23"/>
  <c r="BY9" i="23"/>
  <c r="BX9" i="23"/>
  <c r="BW9" i="23"/>
  <c r="BV9" i="23"/>
  <c r="BU9" i="23"/>
  <c r="BT9" i="23"/>
  <c r="BS9" i="23"/>
  <c r="AY9" i="23"/>
  <c r="AX9" i="23"/>
  <c r="AW9" i="23"/>
  <c r="AV9" i="23"/>
  <c r="AS9" i="23"/>
  <c r="AR9" i="23"/>
  <c r="AQ9" i="23"/>
  <c r="AP9" i="23"/>
  <c r="AO9" i="23"/>
  <c r="AN9" i="23"/>
  <c r="AM9" i="23"/>
  <c r="AJ9" i="23"/>
  <c r="AI9" i="23"/>
  <c r="AH9" i="23"/>
  <c r="AG9" i="23"/>
  <c r="AF9" i="23"/>
  <c r="AU9" i="23" s="1"/>
  <c r="AT9" i="23"/>
  <c r="AC9" i="23"/>
  <c r="AB9" i="23"/>
  <c r="AA9" i="23"/>
  <c r="Z9" i="23"/>
  <c r="Y9" i="23"/>
  <c r="X9" i="23"/>
  <c r="W9" i="23"/>
  <c r="IR8" i="23"/>
  <c r="IQ8" i="23"/>
  <c r="IP8" i="23"/>
  <c r="IO8" i="23"/>
  <c r="IN8" i="23"/>
  <c r="IM8" i="23"/>
  <c r="IL8" i="23"/>
  <c r="IK8" i="23"/>
  <c r="IJ8" i="23"/>
  <c r="II8" i="23"/>
  <c r="IH8" i="23"/>
  <c r="IG8" i="23"/>
  <c r="IF8" i="23"/>
  <c r="HP8" i="23"/>
  <c r="HO8" i="23"/>
  <c r="HN8" i="23"/>
  <c r="HM8" i="23"/>
  <c r="HL8" i="23"/>
  <c r="HK8" i="23"/>
  <c r="HJ8" i="23"/>
  <c r="HI8" i="23"/>
  <c r="HH8" i="23"/>
  <c r="HG8" i="23"/>
  <c r="HF8" i="23"/>
  <c r="HE8" i="23"/>
  <c r="HD8" i="23"/>
  <c r="GJ8" i="23"/>
  <c r="GI8" i="23"/>
  <c r="GH8" i="23"/>
  <c r="GG8" i="23"/>
  <c r="GF8" i="23"/>
  <c r="GE8" i="23"/>
  <c r="GD8" i="23"/>
  <c r="GC8" i="23"/>
  <c r="GB8" i="23"/>
  <c r="GA8" i="23"/>
  <c r="FZ8" i="23"/>
  <c r="FY8" i="23"/>
  <c r="FX8" i="23"/>
  <c r="FU8" i="23"/>
  <c r="FT8" i="23"/>
  <c r="FS8" i="23"/>
  <c r="FR8" i="23"/>
  <c r="FQ8" i="23"/>
  <c r="FP8" i="23"/>
  <c r="FO8" i="23"/>
  <c r="FN8" i="23"/>
  <c r="FM8" i="23"/>
  <c r="FL8" i="23"/>
  <c r="FK8" i="23"/>
  <c r="FJ8" i="23"/>
  <c r="FI8" i="23"/>
  <c r="EO8" i="23"/>
  <c r="EN8" i="23"/>
  <c r="EM8" i="23"/>
  <c r="EL8" i="23"/>
  <c r="EK8" i="23"/>
  <c r="EJ8" i="23"/>
  <c r="EI8" i="23"/>
  <c r="EH8" i="23"/>
  <c r="EG8" i="23"/>
  <c r="EF8" i="23"/>
  <c r="EE8" i="23"/>
  <c r="ED8" i="23"/>
  <c r="EC8" i="23"/>
  <c r="DZ8" i="23"/>
  <c r="DY8" i="23"/>
  <c r="DX8" i="23"/>
  <c r="DW8" i="23"/>
  <c r="DV8" i="23"/>
  <c r="DU8" i="23"/>
  <c r="DT8" i="23"/>
  <c r="DS8" i="23"/>
  <c r="DR8" i="23"/>
  <c r="DQ8" i="23"/>
  <c r="DP8" i="23"/>
  <c r="DO8" i="23"/>
  <c r="DN8" i="23"/>
  <c r="CT8" i="23"/>
  <c r="CS8" i="23"/>
  <c r="CR8" i="23"/>
  <c r="CQ8" i="23"/>
  <c r="CP8" i="23"/>
  <c r="CO8" i="23"/>
  <c r="CN8" i="23"/>
  <c r="CM8" i="23"/>
  <c r="CL8" i="23"/>
  <c r="CK8" i="23"/>
  <c r="CJ8" i="23"/>
  <c r="CI8" i="23"/>
  <c r="CH8" i="23"/>
  <c r="CE8" i="23"/>
  <c r="CD8" i="23"/>
  <c r="CC8" i="23"/>
  <c r="CB8" i="23"/>
  <c r="CA8" i="23"/>
  <c r="BY8" i="23"/>
  <c r="BX8" i="23"/>
  <c r="BW8" i="23"/>
  <c r="BV8" i="23"/>
  <c r="BU8" i="23"/>
  <c r="BT8" i="23"/>
  <c r="BS8" i="23"/>
  <c r="AY8" i="23"/>
  <c r="AX8" i="23"/>
  <c r="AW8" i="23"/>
  <c r="AV8" i="23"/>
  <c r="AT8" i="23"/>
  <c r="AS8" i="23"/>
  <c r="AR8" i="23"/>
  <c r="AQ8" i="23"/>
  <c r="AP8" i="23"/>
  <c r="AO8" i="23"/>
  <c r="AN8" i="23"/>
  <c r="AM8" i="23"/>
  <c r="AJ8" i="23"/>
  <c r="AI8" i="23"/>
  <c r="AH8" i="23"/>
  <c r="AG8" i="23"/>
  <c r="AF8" i="23"/>
  <c r="AU8" i="23" s="1"/>
  <c r="AC8" i="23"/>
  <c r="AB8" i="23"/>
  <c r="AA8" i="23"/>
  <c r="Z8" i="23"/>
  <c r="Y8" i="23"/>
  <c r="X8" i="23"/>
  <c r="W8" i="23"/>
  <c r="IR7" i="23"/>
  <c r="IQ7" i="23"/>
  <c r="IP7" i="23"/>
  <c r="IO7" i="23"/>
  <c r="IN7" i="23"/>
  <c r="IM7" i="23"/>
  <c r="IL7" i="23"/>
  <c r="IK7" i="23"/>
  <c r="IJ7" i="23"/>
  <c r="II7" i="23"/>
  <c r="IH7" i="23"/>
  <c r="IG7" i="23"/>
  <c r="IF7" i="23"/>
  <c r="HP7" i="23"/>
  <c r="HO7" i="23"/>
  <c r="HN7" i="23"/>
  <c r="HM7" i="23"/>
  <c r="HL7" i="23"/>
  <c r="HK7" i="23"/>
  <c r="HJ7" i="23"/>
  <c r="HI7" i="23"/>
  <c r="HH7" i="23"/>
  <c r="HG7" i="23"/>
  <c r="HF7" i="23"/>
  <c r="HE7" i="23"/>
  <c r="HD7" i="23"/>
  <c r="GJ7" i="23"/>
  <c r="GI7" i="23"/>
  <c r="GH7" i="23"/>
  <c r="GG7" i="23"/>
  <c r="GF7" i="23"/>
  <c r="GE7" i="23"/>
  <c r="GD7" i="23"/>
  <c r="GC7" i="23"/>
  <c r="GB7" i="23"/>
  <c r="GA7" i="23"/>
  <c r="FZ7" i="23"/>
  <c r="FY7" i="23"/>
  <c r="FX7" i="23"/>
  <c r="FU7" i="23"/>
  <c r="FT7" i="23"/>
  <c r="FS7" i="23"/>
  <c r="FR7" i="23"/>
  <c r="FQ7" i="23"/>
  <c r="FP7" i="23"/>
  <c r="FO7" i="23"/>
  <c r="FN7" i="23"/>
  <c r="FM7" i="23"/>
  <c r="FL7" i="23"/>
  <c r="FK7" i="23"/>
  <c r="FJ7" i="23"/>
  <c r="FI7" i="23"/>
  <c r="EO7" i="23"/>
  <c r="EN7" i="23"/>
  <c r="EM7" i="23"/>
  <c r="EL7" i="23"/>
  <c r="EK7" i="23"/>
  <c r="EJ7" i="23"/>
  <c r="EI7" i="23"/>
  <c r="EH7" i="23"/>
  <c r="EG7" i="23"/>
  <c r="EF7" i="23"/>
  <c r="EE7" i="23"/>
  <c r="ED7" i="23"/>
  <c r="EC7" i="23"/>
  <c r="DZ7" i="23"/>
  <c r="DY7" i="23"/>
  <c r="DX7" i="23"/>
  <c r="DW7" i="23"/>
  <c r="DV7" i="23"/>
  <c r="DU7" i="23"/>
  <c r="DT7" i="23"/>
  <c r="DS7" i="23"/>
  <c r="DR7" i="23"/>
  <c r="DQ7" i="23"/>
  <c r="DP7" i="23"/>
  <c r="DO7" i="23"/>
  <c r="DN7" i="23"/>
  <c r="CT7" i="23"/>
  <c r="CS7" i="23"/>
  <c r="CR7" i="23"/>
  <c r="CQ7" i="23"/>
  <c r="CP7" i="23"/>
  <c r="CO7" i="23"/>
  <c r="CN7" i="23"/>
  <c r="CM7" i="23"/>
  <c r="CL7" i="23"/>
  <c r="CK7" i="23"/>
  <c r="CJ7" i="23"/>
  <c r="CI7" i="23"/>
  <c r="CH7" i="23"/>
  <c r="CE7" i="23"/>
  <c r="CD7" i="23"/>
  <c r="CC7" i="23"/>
  <c r="CB7" i="23"/>
  <c r="CA7" i="23"/>
  <c r="BY7" i="23"/>
  <c r="BX7" i="23"/>
  <c r="BW7" i="23"/>
  <c r="BV7" i="23"/>
  <c r="BU7" i="23"/>
  <c r="BT7" i="23"/>
  <c r="BS7" i="23"/>
  <c r="AY7" i="23"/>
  <c r="AX7" i="23"/>
  <c r="AW7" i="23"/>
  <c r="AV7" i="23"/>
  <c r="AU7" i="23"/>
  <c r="AS7" i="23"/>
  <c r="AR7" i="23"/>
  <c r="AQ7" i="23"/>
  <c r="AP7" i="23"/>
  <c r="AO7" i="23"/>
  <c r="AN7" i="23"/>
  <c r="AM7" i="23"/>
  <c r="AJ7" i="23"/>
  <c r="AI7" i="23"/>
  <c r="AH7" i="23"/>
  <c r="AG7" i="23"/>
  <c r="AF7" i="23"/>
  <c r="AT7" i="23"/>
  <c r="AC7" i="23"/>
  <c r="AB7" i="23"/>
  <c r="AA7" i="23"/>
  <c r="Z7" i="23"/>
  <c r="Y7" i="23"/>
  <c r="X7" i="23"/>
  <c r="W7" i="23"/>
  <c r="IR6" i="23"/>
  <c r="IQ6" i="23"/>
  <c r="IP6" i="23"/>
  <c r="IO6" i="23"/>
  <c r="IN6" i="23"/>
  <c r="IM6" i="23"/>
  <c r="IL6" i="23"/>
  <c r="IK6" i="23"/>
  <c r="IJ6" i="23"/>
  <c r="II6" i="23"/>
  <c r="IH6" i="23"/>
  <c r="IG6" i="23"/>
  <c r="IF6" i="23"/>
  <c r="HP6" i="23"/>
  <c r="HO6" i="23"/>
  <c r="HN6" i="23"/>
  <c r="HM6" i="23"/>
  <c r="HL6" i="23"/>
  <c r="HK6" i="23"/>
  <c r="HJ6" i="23"/>
  <c r="HI6" i="23"/>
  <c r="HH6" i="23"/>
  <c r="HG6" i="23"/>
  <c r="HF6" i="23"/>
  <c r="HE6" i="23"/>
  <c r="HD6" i="23"/>
  <c r="GJ6" i="23"/>
  <c r="GI6" i="23"/>
  <c r="GH6" i="23"/>
  <c r="GG6" i="23"/>
  <c r="GF6" i="23"/>
  <c r="GE6" i="23"/>
  <c r="GD6" i="23"/>
  <c r="GC6" i="23"/>
  <c r="GB6" i="23"/>
  <c r="GA6" i="23"/>
  <c r="FZ6" i="23"/>
  <c r="FY6" i="23"/>
  <c r="FX6" i="23"/>
  <c r="FU6" i="23"/>
  <c r="FT6" i="23"/>
  <c r="FS6" i="23"/>
  <c r="FR6" i="23"/>
  <c r="FQ6" i="23"/>
  <c r="FP6" i="23"/>
  <c r="FO6" i="23"/>
  <c r="FN6" i="23"/>
  <c r="FM6" i="23"/>
  <c r="FL6" i="23"/>
  <c r="FK6" i="23"/>
  <c r="FJ6" i="23"/>
  <c r="FI6" i="23"/>
  <c r="EO6" i="23"/>
  <c r="EN6" i="23"/>
  <c r="EM6" i="23"/>
  <c r="EL6" i="23"/>
  <c r="EK6" i="23"/>
  <c r="EJ6" i="23"/>
  <c r="EI6" i="23"/>
  <c r="EH6" i="23"/>
  <c r="EG6" i="23"/>
  <c r="EF6" i="23"/>
  <c r="EE6" i="23"/>
  <c r="ED6" i="23"/>
  <c r="EC6" i="23"/>
  <c r="DZ6" i="23"/>
  <c r="DY6" i="23"/>
  <c r="DX6" i="23"/>
  <c r="DW6" i="23"/>
  <c r="DV6" i="23"/>
  <c r="DU6" i="23"/>
  <c r="DT6" i="23"/>
  <c r="DS6" i="23"/>
  <c r="DR6" i="23"/>
  <c r="DQ6" i="23"/>
  <c r="DP6" i="23"/>
  <c r="DO6" i="23"/>
  <c r="DN6" i="23"/>
  <c r="CT6" i="23"/>
  <c r="CS6" i="23"/>
  <c r="CR6" i="23"/>
  <c r="CQ6" i="23"/>
  <c r="CP6" i="23"/>
  <c r="CO6" i="23"/>
  <c r="CN6" i="23"/>
  <c r="CM6" i="23"/>
  <c r="CL6" i="23"/>
  <c r="CK6" i="23"/>
  <c r="CJ6" i="23"/>
  <c r="CI6" i="23"/>
  <c r="CH6" i="23"/>
  <c r="CE6" i="23"/>
  <c r="CD6" i="23"/>
  <c r="CC6" i="23"/>
  <c r="CB6" i="23"/>
  <c r="CA6" i="23"/>
  <c r="BY6" i="23"/>
  <c r="BX6" i="23"/>
  <c r="BW6" i="23"/>
  <c r="BV6" i="23"/>
  <c r="BU6" i="23"/>
  <c r="BT6" i="23"/>
  <c r="BS6" i="23"/>
  <c r="AY6" i="23"/>
  <c r="AX6" i="23"/>
  <c r="AW6" i="23"/>
  <c r="AV6" i="23"/>
  <c r="AT6" i="23"/>
  <c r="AS6" i="23"/>
  <c r="AR6" i="23"/>
  <c r="AQ6" i="23"/>
  <c r="AP6" i="23"/>
  <c r="AO6" i="23"/>
  <c r="AN6" i="23"/>
  <c r="AM6" i="23"/>
  <c r="AJ6" i="23"/>
  <c r="AI6" i="23"/>
  <c r="AH6" i="23"/>
  <c r="AG6" i="23"/>
  <c r="AF6" i="23"/>
  <c r="AU6" i="23" s="1"/>
  <c r="AC6" i="23"/>
  <c r="AB6" i="23"/>
  <c r="AA6" i="23"/>
  <c r="Z6" i="23"/>
  <c r="Y6" i="23"/>
  <c r="X6" i="23"/>
  <c r="W6" i="23"/>
  <c r="IR5" i="23"/>
  <c r="IQ5" i="23"/>
  <c r="IP5" i="23"/>
  <c r="IO5" i="23"/>
  <c r="IN5" i="23"/>
  <c r="IM5" i="23"/>
  <c r="IL5" i="23"/>
  <c r="IK5" i="23"/>
  <c r="IJ5" i="23"/>
  <c r="II5" i="23"/>
  <c r="IH5" i="23"/>
  <c r="IG5" i="23"/>
  <c r="IF5" i="23"/>
  <c r="HP5" i="23"/>
  <c r="HO5" i="23"/>
  <c r="HN5" i="23"/>
  <c r="HM5" i="23"/>
  <c r="HL5" i="23"/>
  <c r="HK5" i="23"/>
  <c r="HJ5" i="23"/>
  <c r="HI5" i="23"/>
  <c r="HH5" i="23"/>
  <c r="HG5" i="23"/>
  <c r="HF5" i="23"/>
  <c r="HE5" i="23"/>
  <c r="HD5" i="23"/>
  <c r="GJ5" i="23"/>
  <c r="GI5" i="23"/>
  <c r="GH5" i="23"/>
  <c r="GG5" i="23"/>
  <c r="GF5" i="23"/>
  <c r="GE5" i="23"/>
  <c r="GD5" i="23"/>
  <c r="GC5" i="23"/>
  <c r="GB5" i="23"/>
  <c r="GA5" i="23"/>
  <c r="FZ5" i="23"/>
  <c r="FY5" i="23"/>
  <c r="FX5" i="23"/>
  <c r="FU5" i="23"/>
  <c r="FT5" i="23"/>
  <c r="FS5" i="23"/>
  <c r="FR5" i="23"/>
  <c r="FQ5" i="23"/>
  <c r="FP5" i="23"/>
  <c r="FO5" i="23"/>
  <c r="FN5" i="23"/>
  <c r="FM5" i="23"/>
  <c r="FL5" i="23"/>
  <c r="FK5" i="23"/>
  <c r="FJ5" i="23"/>
  <c r="FI5" i="23"/>
  <c r="EO5" i="23"/>
  <c r="EN5" i="23"/>
  <c r="EM5" i="23"/>
  <c r="EL5" i="23"/>
  <c r="EK5" i="23"/>
  <c r="EJ5" i="23"/>
  <c r="EI5" i="23"/>
  <c r="EH5" i="23"/>
  <c r="EG5" i="23"/>
  <c r="EF5" i="23"/>
  <c r="EE5" i="23"/>
  <c r="ED5" i="23"/>
  <c r="EC5" i="23"/>
  <c r="DZ5" i="23"/>
  <c r="DY5" i="23"/>
  <c r="DX5" i="23"/>
  <c r="DW5" i="23"/>
  <c r="DV5" i="23"/>
  <c r="DU5" i="23"/>
  <c r="DT5" i="23"/>
  <c r="DS5" i="23"/>
  <c r="DR5" i="23"/>
  <c r="DQ5" i="23"/>
  <c r="DP5" i="23"/>
  <c r="DO5" i="23"/>
  <c r="DN5" i="23"/>
  <c r="CT5" i="23"/>
  <c r="CS5" i="23"/>
  <c r="CR5" i="23"/>
  <c r="CQ5" i="23"/>
  <c r="CP5" i="23"/>
  <c r="CN5" i="23"/>
  <c r="CM5" i="23"/>
  <c r="CL5" i="23"/>
  <c r="CK5" i="23"/>
  <c r="CJ5" i="23"/>
  <c r="CI5" i="23"/>
  <c r="CH5" i="23"/>
  <c r="CE5" i="23"/>
  <c r="CD5" i="23"/>
  <c r="CC5" i="23"/>
  <c r="CB5" i="23"/>
  <c r="CA5" i="23"/>
  <c r="BY5" i="23"/>
  <c r="BX5" i="23"/>
  <c r="BW5" i="23"/>
  <c r="BV5" i="23"/>
  <c r="BU5" i="23"/>
  <c r="BT5" i="23"/>
  <c r="BS5" i="23"/>
  <c r="AY5" i="23"/>
  <c r="AX5" i="23"/>
  <c r="AW5" i="23"/>
  <c r="AV5" i="23"/>
  <c r="AR5" i="23"/>
  <c r="AQ5" i="23"/>
  <c r="AP5" i="23"/>
  <c r="AO5" i="23"/>
  <c r="AN5" i="23"/>
  <c r="AM5" i="23"/>
  <c r="AJ5" i="23"/>
  <c r="AI5" i="23"/>
  <c r="AH5" i="23"/>
  <c r="AG5" i="23"/>
  <c r="AC5" i="23"/>
  <c r="AB5" i="23"/>
  <c r="AA5" i="23"/>
  <c r="Z5" i="23"/>
  <c r="Y5" i="23"/>
  <c r="X5" i="23"/>
  <c r="W5" i="23"/>
  <c r="IF2" i="23"/>
  <c r="HR2" i="23"/>
  <c r="HD2" i="23"/>
  <c r="ES1" i="23" a="1"/>
  <c r="ES1" i="23" s="1"/>
  <c r="CX1" i="23" a="1"/>
  <c r="CX1" i="23" s="1"/>
  <c r="BC1" i="23" a="1"/>
  <c r="BC1" i="23" s="1"/>
  <c r="C1" i="23" a="1"/>
  <c r="C1" i="23" s="1"/>
  <c r="AM2" i="23" s="1"/>
  <c r="EC24" i="22"/>
  <c r="EB24" i="22"/>
  <c r="EA24" i="22"/>
  <c r="DZ24" i="22"/>
  <c r="DY24" i="22"/>
  <c r="DX24" i="22"/>
  <c r="DW24" i="22"/>
  <c r="DV24" i="22"/>
  <c r="DU24" i="22"/>
  <c r="DT24" i="22"/>
  <c r="DS24" i="22"/>
  <c r="DR24" i="22"/>
  <c r="DQ24" i="22"/>
  <c r="DP24" i="22"/>
  <c r="DO24" i="22"/>
  <c r="DN24" i="22"/>
  <c r="CH24" i="22"/>
  <c r="CG24" i="22"/>
  <c r="CF24" i="22"/>
  <c r="CE24" i="22"/>
  <c r="CD24" i="22"/>
  <c r="CC24" i="22"/>
  <c r="CB24" i="22"/>
  <c r="CA24" i="22"/>
  <c r="BZ24" i="22"/>
  <c r="BY24" i="22"/>
  <c r="BX24" i="22"/>
  <c r="BW24" i="22"/>
  <c r="BV24" i="22"/>
  <c r="BU24" i="22"/>
  <c r="BT24" i="22"/>
  <c r="BS24" i="22"/>
  <c r="AM24" i="22"/>
  <c r="AL24" i="22"/>
  <c r="AK24" i="22"/>
  <c r="AJ24" i="22"/>
  <c r="AI24" i="22"/>
  <c r="AH24" i="22"/>
  <c r="AG24" i="22"/>
  <c r="AF24" i="22"/>
  <c r="AE24" i="22"/>
  <c r="AD24" i="22"/>
  <c r="AC24" i="22"/>
  <c r="Z24" i="22"/>
  <c r="X24" i="22"/>
  <c r="W24" i="22"/>
  <c r="AA24" i="22" s="1"/>
  <c r="HB18" i="22"/>
  <c r="HA18" i="22"/>
  <c r="GZ18" i="22"/>
  <c r="GY18" i="22"/>
  <c r="GX18" i="22"/>
  <c r="GW18" i="22"/>
  <c r="GV18" i="22"/>
  <c r="GU18" i="22"/>
  <c r="GT18" i="22"/>
  <c r="GS18" i="22"/>
  <c r="GR18" i="22"/>
  <c r="GQ18" i="22"/>
  <c r="GP18" i="22"/>
  <c r="GO18" i="22"/>
  <c r="GN18" i="22"/>
  <c r="GM18" i="22"/>
  <c r="FG18" i="22"/>
  <c r="FF18" i="22"/>
  <c r="FE18" i="22"/>
  <c r="FD18" i="22"/>
  <c r="FC18" i="22"/>
  <c r="FB18" i="22"/>
  <c r="FA18" i="22"/>
  <c r="EZ18" i="22"/>
  <c r="EY18" i="22"/>
  <c r="EX18" i="22"/>
  <c r="EW18" i="22"/>
  <c r="EV18" i="22"/>
  <c r="EU18" i="22"/>
  <c r="ET18" i="22"/>
  <c r="ES18" i="22"/>
  <c r="ER18" i="22"/>
  <c r="DL18" i="22"/>
  <c r="DK18" i="22"/>
  <c r="DJ18" i="22"/>
  <c r="DI18" i="22"/>
  <c r="DH18" i="22"/>
  <c r="DG18" i="22"/>
  <c r="DF18" i="22"/>
  <c r="DE18" i="22"/>
  <c r="DD18" i="22"/>
  <c r="DC18" i="22"/>
  <c r="DB18" i="22"/>
  <c r="DA18" i="22"/>
  <c r="CZ18" i="22"/>
  <c r="CY18" i="22"/>
  <c r="CX18" i="22"/>
  <c r="CW18" i="22"/>
  <c r="BQ18" i="22"/>
  <c r="BP18" i="22"/>
  <c r="BO18" i="22"/>
  <c r="BN18" i="22"/>
  <c r="BM18" i="22"/>
  <c r="BL18" i="22"/>
  <c r="BK18" i="22"/>
  <c r="BJ18" i="22"/>
  <c r="BI18" i="22"/>
  <c r="BH18" i="22"/>
  <c r="BG18" i="22"/>
  <c r="BF18" i="22"/>
  <c r="BE18" i="22"/>
  <c r="BD18" i="22"/>
  <c r="BC18" i="22"/>
  <c r="BB18" i="22"/>
  <c r="U18" i="22"/>
  <c r="T18" i="22"/>
  <c r="S18" i="22"/>
  <c r="R18" i="22"/>
  <c r="Q18" i="22"/>
  <c r="P18" i="22"/>
  <c r="O18" i="22"/>
  <c r="N18" i="22"/>
  <c r="M18" i="22"/>
  <c r="L18" i="22"/>
  <c r="K18" i="22"/>
  <c r="J18" i="22"/>
  <c r="I18" i="22"/>
  <c r="H18" i="22"/>
  <c r="G18" i="22"/>
  <c r="F18" i="22"/>
  <c r="E18" i="22"/>
  <c r="D18" i="22"/>
  <c r="C18" i="22"/>
  <c r="B18" i="22"/>
  <c r="HB17" i="22"/>
  <c r="HA17" i="22"/>
  <c r="GZ17" i="22"/>
  <c r="GY17" i="22"/>
  <c r="GX17" i="22"/>
  <c r="GW17" i="22"/>
  <c r="GV17" i="22"/>
  <c r="GU17" i="22"/>
  <c r="GT17" i="22"/>
  <c r="GS17" i="22"/>
  <c r="GR17" i="22"/>
  <c r="GQ17" i="22"/>
  <c r="GP17" i="22"/>
  <c r="GO17" i="22"/>
  <c r="GN17" i="22"/>
  <c r="GM17" i="22"/>
  <c r="FG17" i="22"/>
  <c r="FF17" i="22"/>
  <c r="FE17" i="22"/>
  <c r="FD17" i="22"/>
  <c r="FC17" i="22"/>
  <c r="FB17" i="22"/>
  <c r="FA17" i="22"/>
  <c r="EZ17" i="22"/>
  <c r="EY17" i="22"/>
  <c r="EX17" i="22"/>
  <c r="EW17" i="22"/>
  <c r="EV17" i="22"/>
  <c r="EU17" i="22"/>
  <c r="ET17" i="22"/>
  <c r="ES17" i="22"/>
  <c r="ER17" i="22"/>
  <c r="DL17" i="22"/>
  <c r="DK17" i="22"/>
  <c r="DJ17" i="22"/>
  <c r="DI17" i="22"/>
  <c r="DH17" i="22"/>
  <c r="DG17" i="22"/>
  <c r="DF17" i="22"/>
  <c r="DE17" i="22"/>
  <c r="DD17" i="22"/>
  <c r="DC17" i="22"/>
  <c r="DB17" i="22"/>
  <c r="DA17" i="22"/>
  <c r="CZ17" i="22"/>
  <c r="CY17" i="22"/>
  <c r="CX17" i="22"/>
  <c r="CW17" i="22"/>
  <c r="BQ17" i="22"/>
  <c r="BP17" i="22"/>
  <c r="BO17" i="22"/>
  <c r="BN17" i="22"/>
  <c r="BM17" i="22"/>
  <c r="BL17" i="22"/>
  <c r="BK17" i="22"/>
  <c r="BJ17" i="22"/>
  <c r="BI17" i="22"/>
  <c r="BH17" i="22"/>
  <c r="BG17" i="22"/>
  <c r="BF17" i="22"/>
  <c r="BE17" i="22"/>
  <c r="BD17" i="22"/>
  <c r="BC17" i="22"/>
  <c r="BB17" i="22"/>
  <c r="U17" i="22"/>
  <c r="T17" i="22"/>
  <c r="S17" i="22"/>
  <c r="R17" i="22"/>
  <c r="Q17" i="22"/>
  <c r="P17" i="22"/>
  <c r="O17" i="22"/>
  <c r="N17" i="22"/>
  <c r="M17" i="22"/>
  <c r="L17" i="22"/>
  <c r="K17" i="22"/>
  <c r="J17" i="22"/>
  <c r="I17" i="22"/>
  <c r="H17" i="22"/>
  <c r="G17" i="22"/>
  <c r="F17" i="22"/>
  <c r="E17" i="22"/>
  <c r="D17" i="22"/>
  <c r="C17" i="22"/>
  <c r="B17" i="22"/>
  <c r="IR15" i="22"/>
  <c r="IQ15" i="22"/>
  <c r="IP15" i="22"/>
  <c r="IO15" i="22"/>
  <c r="IN15" i="22"/>
  <c r="IM15" i="22"/>
  <c r="IL15" i="22"/>
  <c r="IK15" i="22"/>
  <c r="IJ15" i="22"/>
  <c r="II15" i="22"/>
  <c r="IH15" i="22"/>
  <c r="IG15" i="22"/>
  <c r="IF15" i="22"/>
  <c r="HP15" i="22"/>
  <c r="HO15" i="22"/>
  <c r="HN15" i="22"/>
  <c r="HM15" i="22"/>
  <c r="HL15" i="22"/>
  <c r="HK15" i="22"/>
  <c r="HJ15" i="22"/>
  <c r="HI15" i="22"/>
  <c r="HH15" i="22"/>
  <c r="HG15" i="22"/>
  <c r="HF15" i="22"/>
  <c r="HE15" i="22"/>
  <c r="HD15" i="22"/>
  <c r="HB15" i="22"/>
  <c r="HA15" i="22"/>
  <c r="GZ15" i="22"/>
  <c r="GY15" i="22"/>
  <c r="GX15" i="22"/>
  <c r="GW15" i="22"/>
  <c r="GV15" i="22"/>
  <c r="GU15" i="22"/>
  <c r="GT15" i="22"/>
  <c r="GS15" i="22"/>
  <c r="GR15" i="22"/>
  <c r="GQ15" i="22"/>
  <c r="GP15" i="22"/>
  <c r="GO15" i="22"/>
  <c r="GN15" i="22"/>
  <c r="GM15" i="22"/>
  <c r="GJ15" i="22"/>
  <c r="GI15" i="22"/>
  <c r="GH15" i="22"/>
  <c r="GG15" i="22"/>
  <c r="GF15" i="22"/>
  <c r="GE15" i="22"/>
  <c r="GD15" i="22"/>
  <c r="GC15" i="22"/>
  <c r="GB15" i="22"/>
  <c r="GA15" i="22"/>
  <c r="FZ15" i="22"/>
  <c r="FY15" i="22"/>
  <c r="FX15" i="22"/>
  <c r="FU15" i="22"/>
  <c r="FT15" i="22"/>
  <c r="FS15" i="22"/>
  <c r="FR15" i="22"/>
  <c r="FQ15" i="22"/>
  <c r="FP15" i="22"/>
  <c r="FO15" i="22"/>
  <c r="FN15" i="22"/>
  <c r="FM15" i="22"/>
  <c r="FL15" i="22"/>
  <c r="FK15" i="22"/>
  <c r="FJ15" i="22"/>
  <c r="FI15" i="22"/>
  <c r="FG15" i="22"/>
  <c r="FF15" i="22"/>
  <c r="FE15" i="22"/>
  <c r="FD15" i="22"/>
  <c r="FC15" i="22"/>
  <c r="FB15" i="22"/>
  <c r="FA15" i="22"/>
  <c r="EZ15" i="22"/>
  <c r="EY15" i="22"/>
  <c r="EX15" i="22"/>
  <c r="EW15" i="22"/>
  <c r="EV15" i="22"/>
  <c r="EU15" i="22"/>
  <c r="ET15" i="22"/>
  <c r="ES15" i="22"/>
  <c r="ER15" i="22"/>
  <c r="EO15" i="22"/>
  <c r="EN15" i="22"/>
  <c r="EM15" i="22"/>
  <c r="EL15" i="22"/>
  <c r="EK15" i="22"/>
  <c r="EJ15" i="22"/>
  <c r="EI15" i="22"/>
  <c r="EH15" i="22"/>
  <c r="EG15" i="22"/>
  <c r="EF15" i="22"/>
  <c r="EE15" i="22"/>
  <c r="ED15" i="22"/>
  <c r="EC15" i="22"/>
  <c r="DZ15" i="22"/>
  <c r="DY15" i="22"/>
  <c r="DX15" i="22"/>
  <c r="DW15" i="22"/>
  <c r="DV15" i="22"/>
  <c r="DU15" i="22"/>
  <c r="DT15" i="22"/>
  <c r="DS15" i="22"/>
  <c r="DR15" i="22"/>
  <c r="DQ15" i="22"/>
  <c r="DP15" i="22"/>
  <c r="DO15" i="22"/>
  <c r="DN15" i="22"/>
  <c r="DL15" i="22"/>
  <c r="DK15" i="22"/>
  <c r="DJ15" i="22"/>
  <c r="DI15" i="22"/>
  <c r="DH15" i="22"/>
  <c r="DG15" i="22"/>
  <c r="DF15" i="22"/>
  <c r="DE15" i="22"/>
  <c r="DD15" i="22"/>
  <c r="DC15" i="22"/>
  <c r="DB15" i="22"/>
  <c r="DA15" i="22"/>
  <c r="CZ15" i="22"/>
  <c r="CY15" i="22"/>
  <c r="CX15" i="22"/>
  <c r="CW15" i="22"/>
  <c r="CT15" i="22"/>
  <c r="CS15" i="22"/>
  <c r="CR15" i="22"/>
  <c r="CQ15" i="22"/>
  <c r="CP15" i="22"/>
  <c r="CO15" i="22"/>
  <c r="CN15" i="22"/>
  <c r="CM15" i="22"/>
  <c r="CL15" i="22"/>
  <c r="CK15" i="22"/>
  <c r="CJ15" i="22"/>
  <c r="CI15" i="22"/>
  <c r="CH15" i="22"/>
  <c r="CE15" i="22"/>
  <c r="CD15" i="22"/>
  <c r="CC15" i="22"/>
  <c r="CB15" i="22"/>
  <c r="CA15" i="22"/>
  <c r="BY15" i="22"/>
  <c r="BX15" i="22"/>
  <c r="BW15" i="22"/>
  <c r="BV15" i="22"/>
  <c r="BU15" i="22"/>
  <c r="BT15" i="22"/>
  <c r="BS15" i="22"/>
  <c r="BQ15" i="22"/>
  <c r="BP15" i="22"/>
  <c r="BO15" i="22"/>
  <c r="BN15" i="22"/>
  <c r="BM15" i="22"/>
  <c r="BL15" i="22"/>
  <c r="BK15" i="22"/>
  <c r="BJ15" i="22"/>
  <c r="BI15" i="22"/>
  <c r="BH15" i="22"/>
  <c r="BG15" i="22"/>
  <c r="BF15" i="22"/>
  <c r="BE15" i="22"/>
  <c r="BD15" i="22"/>
  <c r="BC15" i="22"/>
  <c r="BB15" i="22"/>
  <c r="AY15" i="22"/>
  <c r="AX15" i="22"/>
  <c r="AW15" i="22"/>
  <c r="AV15" i="22"/>
  <c r="AR15" i="22"/>
  <c r="AQ15" i="22"/>
  <c r="AP15" i="22"/>
  <c r="AO15" i="22"/>
  <c r="AN15" i="22"/>
  <c r="AM15" i="22"/>
  <c r="AJ15" i="22"/>
  <c r="AI15" i="22"/>
  <c r="AH15" i="22"/>
  <c r="AG15" i="22"/>
  <c r="AC15" i="22"/>
  <c r="AB15" i="22"/>
  <c r="AA15" i="22"/>
  <c r="Z15" i="22"/>
  <c r="Y15" i="22"/>
  <c r="X15" i="22"/>
  <c r="W15" i="22"/>
  <c r="U15" i="22"/>
  <c r="T15" i="22"/>
  <c r="S15" i="22"/>
  <c r="R15" i="22"/>
  <c r="Q15" i="22"/>
  <c r="P15" i="22"/>
  <c r="O15" i="22"/>
  <c r="N15" i="22"/>
  <c r="M15" i="22"/>
  <c r="L15" i="22"/>
  <c r="K15" i="22"/>
  <c r="J15" i="22"/>
  <c r="I15" i="22"/>
  <c r="H15" i="22"/>
  <c r="G15" i="22"/>
  <c r="F15" i="22"/>
  <c r="E15" i="22"/>
  <c r="D15" i="22"/>
  <c r="C15" i="22"/>
  <c r="B15" i="22"/>
  <c r="IR14" i="22"/>
  <c r="IQ14" i="22"/>
  <c r="IP14" i="22"/>
  <c r="IO14" i="22"/>
  <c r="IN14" i="22"/>
  <c r="IM14" i="22"/>
  <c r="IL14" i="22"/>
  <c r="IK14" i="22"/>
  <c r="IJ14" i="22"/>
  <c r="II14" i="22"/>
  <c r="IH14" i="22"/>
  <c r="IG14" i="22"/>
  <c r="IF14" i="22"/>
  <c r="HP14" i="22"/>
  <c r="HO14" i="22"/>
  <c r="HN14" i="22"/>
  <c r="HM14" i="22"/>
  <c r="HL14" i="22"/>
  <c r="HK14" i="22"/>
  <c r="HJ14" i="22"/>
  <c r="HI14" i="22"/>
  <c r="HH14" i="22"/>
  <c r="HG14" i="22"/>
  <c r="HF14" i="22"/>
  <c r="HE14" i="22"/>
  <c r="HD14" i="22"/>
  <c r="HB14" i="22"/>
  <c r="HA14" i="22"/>
  <c r="GZ14" i="22"/>
  <c r="GY14" i="22"/>
  <c r="GX14" i="22"/>
  <c r="GW14" i="22"/>
  <c r="GV14" i="22"/>
  <c r="GU14" i="22"/>
  <c r="GT14" i="22"/>
  <c r="GS14" i="22"/>
  <c r="GR14" i="22"/>
  <c r="GQ14" i="22"/>
  <c r="GP14" i="22"/>
  <c r="GO14" i="22"/>
  <c r="GN14" i="22"/>
  <c r="GM14" i="22"/>
  <c r="GJ14" i="22"/>
  <c r="GI14" i="22"/>
  <c r="GH14" i="22"/>
  <c r="GG14" i="22"/>
  <c r="GF14" i="22"/>
  <c r="GE14" i="22"/>
  <c r="GD14" i="22"/>
  <c r="GC14" i="22"/>
  <c r="GB14" i="22"/>
  <c r="GA14" i="22"/>
  <c r="FZ14" i="22"/>
  <c r="FY14" i="22"/>
  <c r="FX14" i="22"/>
  <c r="FU14" i="22"/>
  <c r="FT14" i="22"/>
  <c r="FS14" i="22"/>
  <c r="FR14" i="22"/>
  <c r="FQ14" i="22"/>
  <c r="FP14" i="22"/>
  <c r="FO14" i="22"/>
  <c r="FN14" i="22"/>
  <c r="FM14" i="22"/>
  <c r="FL14" i="22"/>
  <c r="FK14" i="22"/>
  <c r="FJ14" i="22"/>
  <c r="FI14" i="22"/>
  <c r="FG14" i="22"/>
  <c r="FF14" i="22"/>
  <c r="FE14" i="22"/>
  <c r="FD14" i="22"/>
  <c r="FC14" i="22"/>
  <c r="FB14" i="22"/>
  <c r="FA14" i="22"/>
  <c r="EZ14" i="22"/>
  <c r="EY14" i="22"/>
  <c r="EX14" i="22"/>
  <c r="EW14" i="22"/>
  <c r="EV14" i="22"/>
  <c r="EU14" i="22"/>
  <c r="ET14" i="22"/>
  <c r="ES14" i="22"/>
  <c r="ER14" i="22"/>
  <c r="EO14" i="22"/>
  <c r="EN14" i="22"/>
  <c r="EM14" i="22"/>
  <c r="EL14" i="22"/>
  <c r="EK14" i="22"/>
  <c r="EJ14" i="22"/>
  <c r="EI14" i="22"/>
  <c r="EH14" i="22"/>
  <c r="EG14" i="22"/>
  <c r="EF14" i="22"/>
  <c r="EE14" i="22"/>
  <c r="ED14" i="22"/>
  <c r="EC14" i="22"/>
  <c r="DZ14" i="22"/>
  <c r="DY14" i="22"/>
  <c r="DX14" i="22"/>
  <c r="DW14" i="22"/>
  <c r="DV14" i="22"/>
  <c r="DU14" i="22"/>
  <c r="DT14" i="22"/>
  <c r="DS14" i="22"/>
  <c r="DR14" i="22"/>
  <c r="DQ14" i="22"/>
  <c r="DP14" i="22"/>
  <c r="DO14" i="22"/>
  <c r="DN14" i="22"/>
  <c r="DL14" i="22"/>
  <c r="DK14" i="22"/>
  <c r="DJ14" i="22"/>
  <c r="DI14" i="22"/>
  <c r="DH14" i="22"/>
  <c r="DG14" i="22"/>
  <c r="DF14" i="22"/>
  <c r="DE14" i="22"/>
  <c r="DD14" i="22"/>
  <c r="DC14" i="22"/>
  <c r="DB14" i="22"/>
  <c r="DA14" i="22"/>
  <c r="CZ14" i="22"/>
  <c r="CY14" i="22"/>
  <c r="CX14" i="22"/>
  <c r="CW14" i="22"/>
  <c r="CT14" i="22"/>
  <c r="CS14" i="22"/>
  <c r="CR14" i="22"/>
  <c r="CQ14" i="22"/>
  <c r="CP14" i="22"/>
  <c r="CO14" i="22"/>
  <c r="CN14" i="22"/>
  <c r="CM14" i="22"/>
  <c r="CL14" i="22"/>
  <c r="CK14" i="22"/>
  <c r="CJ14" i="22"/>
  <c r="CI14" i="22"/>
  <c r="CH14" i="22"/>
  <c r="CE14" i="22"/>
  <c r="CD14" i="22"/>
  <c r="CC14" i="22"/>
  <c r="CB14" i="22"/>
  <c r="CA14" i="22"/>
  <c r="BY14" i="22"/>
  <c r="BX14" i="22"/>
  <c r="BW14" i="22"/>
  <c r="BV14" i="22"/>
  <c r="BU14" i="22"/>
  <c r="BT14" i="22"/>
  <c r="BS14" i="22"/>
  <c r="BQ14" i="22"/>
  <c r="BP14" i="22"/>
  <c r="BO14" i="22"/>
  <c r="BN14" i="22"/>
  <c r="BM14" i="22"/>
  <c r="BL14" i="22"/>
  <c r="BK14" i="22"/>
  <c r="BJ14" i="22"/>
  <c r="BI14" i="22"/>
  <c r="BH14" i="22"/>
  <c r="BG14" i="22"/>
  <c r="BF14" i="22"/>
  <c r="BE14" i="22"/>
  <c r="BD14" i="22"/>
  <c r="BC14" i="22"/>
  <c r="BB14" i="22"/>
  <c r="AY14" i="22"/>
  <c r="AX14" i="22"/>
  <c r="AW14" i="22"/>
  <c r="AV14" i="22"/>
  <c r="AS14" i="22"/>
  <c r="AR14" i="22"/>
  <c r="AQ14" i="22"/>
  <c r="AP14" i="22"/>
  <c r="AO14" i="22"/>
  <c r="AN14" i="22"/>
  <c r="AM14" i="22"/>
  <c r="AJ14" i="22"/>
  <c r="AI14" i="22"/>
  <c r="AH14" i="22"/>
  <c r="AG14" i="22"/>
  <c r="AF14" i="22"/>
  <c r="AU14" i="22" s="1"/>
  <c r="AT14" i="22"/>
  <c r="AC14" i="22"/>
  <c r="AB14" i="22"/>
  <c r="AA14" i="22"/>
  <c r="Z14" i="22"/>
  <c r="Y14" i="22"/>
  <c r="X14" i="22"/>
  <c r="W14" i="22"/>
  <c r="U14" i="22"/>
  <c r="T14" i="22"/>
  <c r="S14" i="22"/>
  <c r="R14" i="22"/>
  <c r="Q14" i="22"/>
  <c r="P14" i="22"/>
  <c r="O14" i="22"/>
  <c r="N14" i="22"/>
  <c r="M14" i="22"/>
  <c r="L14" i="22"/>
  <c r="K14" i="22"/>
  <c r="J14" i="22"/>
  <c r="I14" i="22"/>
  <c r="H14" i="22"/>
  <c r="G14" i="22"/>
  <c r="F14" i="22"/>
  <c r="E14" i="22"/>
  <c r="D14" i="22"/>
  <c r="C14" i="22"/>
  <c r="B14" i="22"/>
  <c r="IR12" i="22"/>
  <c r="IQ12" i="22"/>
  <c r="IP12" i="22"/>
  <c r="IO12" i="22"/>
  <c r="IN12" i="22"/>
  <c r="IM12" i="22"/>
  <c r="IL12" i="22"/>
  <c r="IK12" i="22"/>
  <c r="IJ12" i="22"/>
  <c r="II12" i="22"/>
  <c r="IH12" i="22"/>
  <c r="IG12" i="22"/>
  <c r="IF12" i="22"/>
  <c r="HP12" i="22"/>
  <c r="HO12" i="22"/>
  <c r="HN12" i="22"/>
  <c r="HM12" i="22"/>
  <c r="HL12" i="22"/>
  <c r="HK12" i="22"/>
  <c r="HJ12" i="22"/>
  <c r="HI12" i="22"/>
  <c r="HH12" i="22"/>
  <c r="HG12" i="22"/>
  <c r="HF12" i="22"/>
  <c r="HE12" i="22"/>
  <c r="HD12" i="22"/>
  <c r="GJ12" i="22"/>
  <c r="GI12" i="22"/>
  <c r="GH12" i="22"/>
  <c r="GG12" i="22"/>
  <c r="GF12" i="22"/>
  <c r="GE12" i="22"/>
  <c r="GD12" i="22"/>
  <c r="GC12" i="22"/>
  <c r="GB12" i="22"/>
  <c r="GA12" i="22"/>
  <c r="FZ12" i="22"/>
  <c r="FY12" i="22"/>
  <c r="FX12" i="22"/>
  <c r="FU12" i="22"/>
  <c r="FT12" i="22"/>
  <c r="FS12" i="22"/>
  <c r="FR12" i="22"/>
  <c r="FQ12" i="22"/>
  <c r="FP12" i="22"/>
  <c r="FO12" i="22"/>
  <c r="FN12" i="22"/>
  <c r="FM12" i="22"/>
  <c r="FL12" i="22"/>
  <c r="FK12" i="22"/>
  <c r="FJ12" i="22"/>
  <c r="FI12" i="22"/>
  <c r="EO12" i="22"/>
  <c r="EN12" i="22"/>
  <c r="EM12" i="22"/>
  <c r="EL12" i="22"/>
  <c r="EK12" i="22"/>
  <c r="EJ12" i="22"/>
  <c r="EI12" i="22"/>
  <c r="EH12" i="22"/>
  <c r="EG12" i="22"/>
  <c r="EF12" i="22"/>
  <c r="EE12" i="22"/>
  <c r="ED12" i="22"/>
  <c r="EC12" i="22"/>
  <c r="DZ12" i="22"/>
  <c r="DY12" i="22"/>
  <c r="DX12" i="22"/>
  <c r="DW12" i="22"/>
  <c r="DV12" i="22"/>
  <c r="DU12" i="22"/>
  <c r="DT12" i="22"/>
  <c r="DS12" i="22"/>
  <c r="DR12" i="22"/>
  <c r="DQ12" i="22"/>
  <c r="DP12" i="22"/>
  <c r="DO12" i="22"/>
  <c r="DN12" i="22"/>
  <c r="CT12" i="22"/>
  <c r="CS12" i="22"/>
  <c r="CR12" i="22"/>
  <c r="CQ12" i="22"/>
  <c r="CP12" i="22"/>
  <c r="CO12" i="22"/>
  <c r="CN12" i="22"/>
  <c r="CM12" i="22"/>
  <c r="CL12" i="22"/>
  <c r="CK12" i="22"/>
  <c r="CJ12" i="22"/>
  <c r="CI12" i="22"/>
  <c r="CH12" i="22"/>
  <c r="CE12" i="22"/>
  <c r="CD12" i="22"/>
  <c r="CC12" i="22"/>
  <c r="CB12" i="22"/>
  <c r="CA12" i="22"/>
  <c r="BY12" i="22"/>
  <c r="BX12" i="22"/>
  <c r="BW12" i="22"/>
  <c r="BV12" i="22"/>
  <c r="BU12" i="22"/>
  <c r="BT12" i="22"/>
  <c r="BS12" i="22"/>
  <c r="AY12" i="22"/>
  <c r="AX12" i="22"/>
  <c r="AW12" i="22"/>
  <c r="AV12" i="22"/>
  <c r="AU12" i="22"/>
  <c r="AT12" i="22"/>
  <c r="AS12" i="22"/>
  <c r="AR12" i="22"/>
  <c r="AQ12" i="22"/>
  <c r="AP12" i="22"/>
  <c r="AO12" i="22"/>
  <c r="AN12" i="22"/>
  <c r="AM12" i="22"/>
  <c r="AJ12" i="22"/>
  <c r="AI12" i="22"/>
  <c r="AH12" i="22"/>
  <c r="AG12" i="22"/>
  <c r="AF12" i="22"/>
  <c r="AC12" i="22"/>
  <c r="AB12" i="22"/>
  <c r="AA12" i="22"/>
  <c r="Z12" i="22"/>
  <c r="Y12" i="22"/>
  <c r="X12" i="22"/>
  <c r="W12" i="22"/>
  <c r="IR11" i="22"/>
  <c r="IQ11" i="22"/>
  <c r="IP11" i="22"/>
  <c r="IO11" i="22"/>
  <c r="IN11" i="22"/>
  <c r="IM11" i="22"/>
  <c r="IL11" i="22"/>
  <c r="IK11" i="22"/>
  <c r="IJ11" i="22"/>
  <c r="II11" i="22"/>
  <c r="IH11" i="22"/>
  <c r="IG11" i="22"/>
  <c r="IF11" i="22"/>
  <c r="HP11" i="22"/>
  <c r="HO11" i="22"/>
  <c r="HN11" i="22"/>
  <c r="HM11" i="22"/>
  <c r="HL11" i="22"/>
  <c r="HK11" i="22"/>
  <c r="HJ11" i="22"/>
  <c r="HI11" i="22"/>
  <c r="HH11" i="22"/>
  <c r="HG11" i="22"/>
  <c r="HF11" i="22"/>
  <c r="HE11" i="22"/>
  <c r="HD11" i="22"/>
  <c r="GJ11" i="22"/>
  <c r="GI11" i="22"/>
  <c r="GH11" i="22"/>
  <c r="GG11" i="22"/>
  <c r="GF11" i="22"/>
  <c r="GE11" i="22"/>
  <c r="GD11" i="22"/>
  <c r="GC11" i="22"/>
  <c r="GB11" i="22"/>
  <c r="GA11" i="22"/>
  <c r="FZ11" i="22"/>
  <c r="FY11" i="22"/>
  <c r="FX11" i="22"/>
  <c r="FU11" i="22"/>
  <c r="FT11" i="22"/>
  <c r="FS11" i="22"/>
  <c r="FR11" i="22"/>
  <c r="FQ11" i="22"/>
  <c r="FP11" i="22"/>
  <c r="FO11" i="22"/>
  <c r="FN11" i="22"/>
  <c r="FM11" i="22"/>
  <c r="FL11" i="22"/>
  <c r="FK11" i="22"/>
  <c r="FJ11" i="22"/>
  <c r="FI11" i="22"/>
  <c r="EO11" i="22"/>
  <c r="EN11" i="22"/>
  <c r="EM11" i="22"/>
  <c r="EL11" i="22"/>
  <c r="EK11" i="22"/>
  <c r="EJ11" i="22"/>
  <c r="EI11" i="22"/>
  <c r="EH11" i="22"/>
  <c r="EG11" i="22"/>
  <c r="EF11" i="22"/>
  <c r="EE11" i="22"/>
  <c r="ED11" i="22"/>
  <c r="EC11" i="22"/>
  <c r="DZ11" i="22"/>
  <c r="DY11" i="22"/>
  <c r="DX11" i="22"/>
  <c r="DW11" i="22"/>
  <c r="DV11" i="22"/>
  <c r="DU11" i="22"/>
  <c r="DT11" i="22"/>
  <c r="DS11" i="22"/>
  <c r="DR11" i="22"/>
  <c r="DQ11" i="22"/>
  <c r="DP11" i="22"/>
  <c r="DO11" i="22"/>
  <c r="DN11" i="22"/>
  <c r="CT11" i="22"/>
  <c r="CS11" i="22"/>
  <c r="CR11" i="22"/>
  <c r="CQ11" i="22"/>
  <c r="CP11" i="22"/>
  <c r="CO11" i="22"/>
  <c r="CN11" i="22"/>
  <c r="CM11" i="22"/>
  <c r="CL11" i="22"/>
  <c r="CK11" i="22"/>
  <c r="CJ11" i="22"/>
  <c r="CI11" i="22"/>
  <c r="CH11" i="22"/>
  <c r="CE11" i="22"/>
  <c r="CD11" i="22"/>
  <c r="CC11" i="22"/>
  <c r="CB11" i="22"/>
  <c r="CA11" i="22"/>
  <c r="BY11" i="22"/>
  <c r="BX11" i="22"/>
  <c r="BW11" i="22"/>
  <c r="BV11" i="22"/>
  <c r="BU11" i="22"/>
  <c r="BT11" i="22"/>
  <c r="BS11" i="22"/>
  <c r="AY11" i="22"/>
  <c r="AX11" i="22"/>
  <c r="AW11" i="22"/>
  <c r="AV11" i="22"/>
  <c r="AS11" i="22"/>
  <c r="AR11" i="22"/>
  <c r="AQ11" i="22"/>
  <c r="AP11" i="22"/>
  <c r="AO11" i="22"/>
  <c r="AN11" i="22"/>
  <c r="AM11" i="22"/>
  <c r="AJ11" i="22"/>
  <c r="AI11" i="22"/>
  <c r="AH11" i="22"/>
  <c r="AG11" i="22"/>
  <c r="AF11" i="22"/>
  <c r="AU11" i="22" s="1"/>
  <c r="AT11" i="22"/>
  <c r="AC11" i="22"/>
  <c r="AB11" i="22"/>
  <c r="AA11" i="22"/>
  <c r="Z11" i="22"/>
  <c r="Y11" i="22"/>
  <c r="X11" i="22"/>
  <c r="W11" i="22"/>
  <c r="IR10" i="22"/>
  <c r="IQ10" i="22"/>
  <c r="IP10" i="22"/>
  <c r="IO10" i="22"/>
  <c r="IN10" i="22"/>
  <c r="IM10" i="22"/>
  <c r="IL10" i="22"/>
  <c r="IK10" i="22"/>
  <c r="IJ10" i="22"/>
  <c r="II10" i="22"/>
  <c r="IH10" i="22"/>
  <c r="IG10" i="22"/>
  <c r="IF10" i="22"/>
  <c r="HP10" i="22"/>
  <c r="HO10" i="22"/>
  <c r="HN10" i="22"/>
  <c r="HM10" i="22"/>
  <c r="HL10" i="22"/>
  <c r="HK10" i="22"/>
  <c r="HJ10" i="22"/>
  <c r="HI10" i="22"/>
  <c r="HH10" i="22"/>
  <c r="HG10" i="22"/>
  <c r="HF10" i="22"/>
  <c r="HE10" i="22"/>
  <c r="HD10" i="22"/>
  <c r="GJ10" i="22"/>
  <c r="GI10" i="22"/>
  <c r="GH10" i="22"/>
  <c r="GG10" i="22"/>
  <c r="GF10" i="22"/>
  <c r="GE10" i="22"/>
  <c r="GD10" i="22"/>
  <c r="GC10" i="22"/>
  <c r="GB10" i="22"/>
  <c r="GA10" i="22"/>
  <c r="FZ10" i="22"/>
  <c r="FY10" i="22"/>
  <c r="FX10" i="22"/>
  <c r="FU10" i="22"/>
  <c r="FT10" i="22"/>
  <c r="FS10" i="22"/>
  <c r="FR10" i="22"/>
  <c r="FQ10" i="22"/>
  <c r="FP10" i="22"/>
  <c r="FO10" i="22"/>
  <c r="FN10" i="22"/>
  <c r="FM10" i="22"/>
  <c r="FL10" i="22"/>
  <c r="FK10" i="22"/>
  <c r="FJ10" i="22"/>
  <c r="FI10" i="22"/>
  <c r="EO10" i="22"/>
  <c r="EN10" i="22"/>
  <c r="EM10" i="22"/>
  <c r="EL10" i="22"/>
  <c r="EK10" i="22"/>
  <c r="EJ10" i="22"/>
  <c r="EI10" i="22"/>
  <c r="EH10" i="22"/>
  <c r="EG10" i="22"/>
  <c r="EF10" i="22"/>
  <c r="EE10" i="22"/>
  <c r="ED10" i="22"/>
  <c r="EC10" i="22"/>
  <c r="DZ10" i="22"/>
  <c r="DY10" i="22"/>
  <c r="DX10" i="22"/>
  <c r="DW10" i="22"/>
  <c r="DV10" i="22"/>
  <c r="DU10" i="22"/>
  <c r="DT10" i="22"/>
  <c r="DS10" i="22"/>
  <c r="DR10" i="22"/>
  <c r="DQ10" i="22"/>
  <c r="DP10" i="22"/>
  <c r="DO10" i="22"/>
  <c r="DN10" i="22"/>
  <c r="CT10" i="22"/>
  <c r="CS10" i="22"/>
  <c r="CR10" i="22"/>
  <c r="CQ10" i="22"/>
  <c r="CP10" i="22"/>
  <c r="CO10" i="22"/>
  <c r="CN10" i="22"/>
  <c r="CM10" i="22"/>
  <c r="CL10" i="22"/>
  <c r="CK10" i="22"/>
  <c r="CJ10" i="22"/>
  <c r="CI10" i="22"/>
  <c r="CH10" i="22"/>
  <c r="CE10" i="22"/>
  <c r="CD10" i="22"/>
  <c r="CC10" i="22"/>
  <c r="CB10" i="22"/>
  <c r="CA10" i="22"/>
  <c r="BY10" i="22"/>
  <c r="BX10" i="22"/>
  <c r="BW10" i="22"/>
  <c r="BV10" i="22"/>
  <c r="BU10" i="22"/>
  <c r="BT10" i="22"/>
  <c r="BS10" i="22"/>
  <c r="AY10" i="22"/>
  <c r="AX10" i="22"/>
  <c r="AW10" i="22"/>
  <c r="AV10" i="22"/>
  <c r="AS10" i="22"/>
  <c r="AR10" i="22"/>
  <c r="AQ10" i="22"/>
  <c r="AP10" i="22"/>
  <c r="AO10" i="22"/>
  <c r="AN10" i="22"/>
  <c r="AM10" i="22"/>
  <c r="AJ10" i="22"/>
  <c r="AI10" i="22"/>
  <c r="AH10" i="22"/>
  <c r="AG10" i="22"/>
  <c r="AF10" i="22"/>
  <c r="AU10" i="22" s="1"/>
  <c r="AT10" i="22"/>
  <c r="AC10" i="22"/>
  <c r="AB10" i="22"/>
  <c r="AA10" i="22"/>
  <c r="Z10" i="22"/>
  <c r="Y10" i="22"/>
  <c r="X10" i="22"/>
  <c r="W10" i="22"/>
  <c r="IR9" i="22"/>
  <c r="IQ9" i="22"/>
  <c r="IP9" i="22"/>
  <c r="IO9" i="22"/>
  <c r="IN9" i="22"/>
  <c r="IM9" i="22"/>
  <c r="IL9" i="22"/>
  <c r="IK9" i="22"/>
  <c r="IJ9" i="22"/>
  <c r="II9" i="22"/>
  <c r="IH9" i="22"/>
  <c r="IG9" i="22"/>
  <c r="IF9" i="22"/>
  <c r="HP9" i="22"/>
  <c r="HO9" i="22"/>
  <c r="HN9" i="22"/>
  <c r="HM9" i="22"/>
  <c r="HL9" i="22"/>
  <c r="HK9" i="22"/>
  <c r="HJ9" i="22"/>
  <c r="HI9" i="22"/>
  <c r="HH9" i="22"/>
  <c r="HG9" i="22"/>
  <c r="HF9" i="22"/>
  <c r="HE9" i="22"/>
  <c r="HD9" i="22"/>
  <c r="GJ9" i="22"/>
  <c r="GI9" i="22"/>
  <c r="GH9" i="22"/>
  <c r="GG9" i="22"/>
  <c r="GF9" i="22"/>
  <c r="GE9" i="22"/>
  <c r="GD9" i="22"/>
  <c r="GC9" i="22"/>
  <c r="GB9" i="22"/>
  <c r="GA9" i="22"/>
  <c r="FZ9" i="22"/>
  <c r="FY9" i="22"/>
  <c r="FX9" i="22"/>
  <c r="FU9" i="22"/>
  <c r="FT9" i="22"/>
  <c r="FS9" i="22"/>
  <c r="FR9" i="22"/>
  <c r="FQ9" i="22"/>
  <c r="FP9" i="22"/>
  <c r="FO9" i="22"/>
  <c r="FN9" i="22"/>
  <c r="FM9" i="22"/>
  <c r="FL9" i="22"/>
  <c r="FK9" i="22"/>
  <c r="FJ9" i="22"/>
  <c r="FI9" i="22"/>
  <c r="EO9" i="22"/>
  <c r="EN9" i="22"/>
  <c r="EM9" i="22"/>
  <c r="EL9" i="22"/>
  <c r="EK9" i="22"/>
  <c r="EJ9" i="22"/>
  <c r="EI9" i="22"/>
  <c r="EH9" i="22"/>
  <c r="EG9" i="22"/>
  <c r="EF9" i="22"/>
  <c r="EE9" i="22"/>
  <c r="ED9" i="22"/>
  <c r="EC9" i="22"/>
  <c r="DZ9" i="22"/>
  <c r="DY9" i="22"/>
  <c r="DX9" i="22"/>
  <c r="DW9" i="22"/>
  <c r="DV9" i="22"/>
  <c r="DU9" i="22"/>
  <c r="DT9" i="22"/>
  <c r="DS9" i="22"/>
  <c r="DR9" i="22"/>
  <c r="DQ9" i="22"/>
  <c r="DP9" i="22"/>
  <c r="DO9" i="22"/>
  <c r="DN9" i="22"/>
  <c r="CT9" i="22"/>
  <c r="CS9" i="22"/>
  <c r="CR9" i="22"/>
  <c r="CQ9" i="22"/>
  <c r="CP9" i="22"/>
  <c r="CO9" i="22"/>
  <c r="CN9" i="22"/>
  <c r="CM9" i="22"/>
  <c r="CL9" i="22"/>
  <c r="CK9" i="22"/>
  <c r="CJ9" i="22"/>
  <c r="CI9" i="22"/>
  <c r="CH9" i="22"/>
  <c r="CE9" i="22"/>
  <c r="CD9" i="22"/>
  <c r="CC9" i="22"/>
  <c r="CB9" i="22"/>
  <c r="CA9" i="22"/>
  <c r="BY9" i="22"/>
  <c r="BX9" i="22"/>
  <c r="BW9" i="22"/>
  <c r="BV9" i="22"/>
  <c r="BU9" i="22"/>
  <c r="BT9" i="22"/>
  <c r="BS9" i="22"/>
  <c r="AY9" i="22"/>
  <c r="AX9" i="22"/>
  <c r="AW9" i="22"/>
  <c r="AV9" i="22"/>
  <c r="AU9" i="22"/>
  <c r="AS9" i="22"/>
  <c r="AR9" i="22"/>
  <c r="AQ9" i="22"/>
  <c r="AP9" i="22"/>
  <c r="AO9" i="22"/>
  <c r="AN9" i="22"/>
  <c r="AM9" i="22"/>
  <c r="AJ9" i="22"/>
  <c r="AI9" i="22"/>
  <c r="AH9" i="22"/>
  <c r="AG9" i="22"/>
  <c r="AF9" i="22"/>
  <c r="AT9" i="22"/>
  <c r="AC9" i="22"/>
  <c r="AB9" i="22"/>
  <c r="AA9" i="22"/>
  <c r="Z9" i="22"/>
  <c r="Y9" i="22"/>
  <c r="X9" i="22"/>
  <c r="W9" i="22"/>
  <c r="IR8" i="22"/>
  <c r="IQ8" i="22"/>
  <c r="IP8" i="22"/>
  <c r="IO8" i="22"/>
  <c r="IN8" i="22"/>
  <c r="IM8" i="22"/>
  <c r="IL8" i="22"/>
  <c r="IK8" i="22"/>
  <c r="IJ8" i="22"/>
  <c r="II8" i="22"/>
  <c r="IH8" i="22"/>
  <c r="IG8" i="22"/>
  <c r="IF8" i="22"/>
  <c r="HP8" i="22"/>
  <c r="HO8" i="22"/>
  <c r="HN8" i="22"/>
  <c r="HM8" i="22"/>
  <c r="HL8" i="22"/>
  <c r="HK8" i="22"/>
  <c r="HJ8" i="22"/>
  <c r="HI8" i="22"/>
  <c r="HH8" i="22"/>
  <c r="HG8" i="22"/>
  <c r="HF8" i="22"/>
  <c r="HE8" i="22"/>
  <c r="HD8" i="22"/>
  <c r="GJ8" i="22"/>
  <c r="GI8" i="22"/>
  <c r="GH8" i="22"/>
  <c r="GG8" i="22"/>
  <c r="GF8" i="22"/>
  <c r="GE8" i="22"/>
  <c r="GD8" i="22"/>
  <c r="GC8" i="22"/>
  <c r="GB8" i="22"/>
  <c r="GA8" i="22"/>
  <c r="FZ8" i="22"/>
  <c r="FY8" i="22"/>
  <c r="FX8" i="22"/>
  <c r="FU8" i="22"/>
  <c r="FT8" i="22"/>
  <c r="FS8" i="22"/>
  <c r="FR8" i="22"/>
  <c r="FQ8" i="22"/>
  <c r="FP8" i="22"/>
  <c r="FO8" i="22"/>
  <c r="FN8" i="22"/>
  <c r="FM8" i="22"/>
  <c r="FL8" i="22"/>
  <c r="FK8" i="22"/>
  <c r="FJ8" i="22"/>
  <c r="FI8" i="22"/>
  <c r="EO8" i="22"/>
  <c r="EN8" i="22"/>
  <c r="EM8" i="22"/>
  <c r="EL8" i="22"/>
  <c r="EK8" i="22"/>
  <c r="EJ8" i="22"/>
  <c r="EI8" i="22"/>
  <c r="EH8" i="22"/>
  <c r="EG8" i="22"/>
  <c r="EF8" i="22"/>
  <c r="EE8" i="22"/>
  <c r="ED8" i="22"/>
  <c r="EC8" i="22"/>
  <c r="DZ8" i="22"/>
  <c r="DY8" i="22"/>
  <c r="DX8" i="22"/>
  <c r="DW8" i="22"/>
  <c r="DV8" i="22"/>
  <c r="DU8" i="22"/>
  <c r="DT8" i="22"/>
  <c r="DS8" i="22"/>
  <c r="DR8" i="22"/>
  <c r="DQ8" i="22"/>
  <c r="DP8" i="22"/>
  <c r="DO8" i="22"/>
  <c r="DN8" i="22"/>
  <c r="CT8" i="22"/>
  <c r="CS8" i="22"/>
  <c r="CR8" i="22"/>
  <c r="CQ8" i="22"/>
  <c r="CP8" i="22"/>
  <c r="CO8" i="22"/>
  <c r="CN8" i="22"/>
  <c r="CM8" i="22"/>
  <c r="CL8" i="22"/>
  <c r="CK8" i="22"/>
  <c r="CJ8" i="22"/>
  <c r="CI8" i="22"/>
  <c r="CH8" i="22"/>
  <c r="CE8" i="22"/>
  <c r="CD8" i="22"/>
  <c r="CC8" i="22"/>
  <c r="CB8" i="22"/>
  <c r="CA8" i="22"/>
  <c r="BY8" i="22"/>
  <c r="BX8" i="22"/>
  <c r="BW8" i="22"/>
  <c r="BV8" i="22"/>
  <c r="BU8" i="22"/>
  <c r="BT8" i="22"/>
  <c r="BS8" i="22"/>
  <c r="AY8" i="22"/>
  <c r="AX8" i="22"/>
  <c r="AW8" i="22"/>
  <c r="AV8" i="22"/>
  <c r="AU8" i="22"/>
  <c r="AS8" i="22"/>
  <c r="AR8" i="22"/>
  <c r="AQ8" i="22"/>
  <c r="AP8" i="22"/>
  <c r="AO8" i="22"/>
  <c r="AN8" i="22"/>
  <c r="AM8" i="22"/>
  <c r="AJ8" i="22"/>
  <c r="AI8" i="22"/>
  <c r="AH8" i="22"/>
  <c r="AG8" i="22"/>
  <c r="AF8" i="22"/>
  <c r="AT8" i="22"/>
  <c r="AC8" i="22"/>
  <c r="AB8" i="22"/>
  <c r="AA8" i="22"/>
  <c r="Z8" i="22"/>
  <c r="Y8" i="22"/>
  <c r="X8" i="22"/>
  <c r="W8" i="22"/>
  <c r="IR7" i="22"/>
  <c r="IQ7" i="22"/>
  <c r="IP7" i="22"/>
  <c r="IO7" i="22"/>
  <c r="IN7" i="22"/>
  <c r="IM7" i="22"/>
  <c r="IL7" i="22"/>
  <c r="IK7" i="22"/>
  <c r="IJ7" i="22"/>
  <c r="II7" i="22"/>
  <c r="IH7" i="22"/>
  <c r="IG7" i="22"/>
  <c r="IF7" i="22"/>
  <c r="HP7" i="22"/>
  <c r="HO7" i="22"/>
  <c r="HN7" i="22"/>
  <c r="HM7" i="22"/>
  <c r="HL7" i="22"/>
  <c r="HK7" i="22"/>
  <c r="HJ7" i="22"/>
  <c r="HI7" i="22"/>
  <c r="HH7" i="22"/>
  <c r="HG7" i="22"/>
  <c r="HF7" i="22"/>
  <c r="HE7" i="22"/>
  <c r="HD7" i="22"/>
  <c r="GJ7" i="22"/>
  <c r="GI7" i="22"/>
  <c r="GH7" i="22"/>
  <c r="GG7" i="22"/>
  <c r="GF7" i="22"/>
  <c r="GE7" i="22"/>
  <c r="GD7" i="22"/>
  <c r="GC7" i="22"/>
  <c r="GB7" i="22"/>
  <c r="GA7" i="22"/>
  <c r="FZ7" i="22"/>
  <c r="FY7" i="22"/>
  <c r="FX7" i="22"/>
  <c r="FU7" i="22"/>
  <c r="FT7" i="22"/>
  <c r="FS7" i="22"/>
  <c r="FR7" i="22"/>
  <c r="FQ7" i="22"/>
  <c r="FP7" i="22"/>
  <c r="FO7" i="22"/>
  <c r="FN7" i="22"/>
  <c r="FM7" i="22"/>
  <c r="FL7" i="22"/>
  <c r="FK7" i="22"/>
  <c r="FJ7" i="22"/>
  <c r="FI7" i="22"/>
  <c r="EO7" i="22"/>
  <c r="EN7" i="22"/>
  <c r="EM7" i="22"/>
  <c r="EL7" i="22"/>
  <c r="EK7" i="22"/>
  <c r="EJ7" i="22"/>
  <c r="EI7" i="22"/>
  <c r="EH7" i="22"/>
  <c r="EG7" i="22"/>
  <c r="EF7" i="22"/>
  <c r="EE7" i="22"/>
  <c r="ED7" i="22"/>
  <c r="EC7" i="22"/>
  <c r="DZ7" i="22"/>
  <c r="DY7" i="22"/>
  <c r="DX7" i="22"/>
  <c r="DW7" i="22"/>
  <c r="DV7" i="22"/>
  <c r="DU7" i="22"/>
  <c r="DT7" i="22"/>
  <c r="DS7" i="22"/>
  <c r="DR7" i="22"/>
  <c r="DQ7" i="22"/>
  <c r="DP7" i="22"/>
  <c r="DO7" i="22"/>
  <c r="DN7" i="22"/>
  <c r="CT7" i="22"/>
  <c r="CS7" i="22"/>
  <c r="CR7" i="22"/>
  <c r="CQ7" i="22"/>
  <c r="CP7" i="22"/>
  <c r="CO7" i="22"/>
  <c r="CN7" i="22"/>
  <c r="CM7" i="22"/>
  <c r="CL7" i="22"/>
  <c r="CK7" i="22"/>
  <c r="CJ7" i="22"/>
  <c r="CI7" i="22"/>
  <c r="CH7" i="22"/>
  <c r="CE7" i="22"/>
  <c r="CD7" i="22"/>
  <c r="CC7" i="22"/>
  <c r="CB7" i="22"/>
  <c r="CA7" i="22"/>
  <c r="BY7" i="22"/>
  <c r="BX7" i="22"/>
  <c r="BW7" i="22"/>
  <c r="BV7" i="22"/>
  <c r="BU7" i="22"/>
  <c r="BT7" i="22"/>
  <c r="BS7" i="22"/>
  <c r="AY7" i="22"/>
  <c r="AX7" i="22"/>
  <c r="AW7" i="22"/>
  <c r="AV7" i="22"/>
  <c r="AT7" i="22"/>
  <c r="AS7" i="22"/>
  <c r="AR7" i="22"/>
  <c r="AQ7" i="22"/>
  <c r="AP7" i="22"/>
  <c r="AO7" i="22"/>
  <c r="AN7" i="22"/>
  <c r="AM7" i="22"/>
  <c r="AJ7" i="22"/>
  <c r="AI7" i="22"/>
  <c r="AH7" i="22"/>
  <c r="AG7" i="22"/>
  <c r="AF7" i="22"/>
  <c r="AU7" i="22" s="1"/>
  <c r="AC7" i="22"/>
  <c r="AB7" i="22"/>
  <c r="AA7" i="22"/>
  <c r="Z7" i="22"/>
  <c r="Y7" i="22"/>
  <c r="X7" i="22"/>
  <c r="W7" i="22"/>
  <c r="IR6" i="22"/>
  <c r="IQ6" i="22"/>
  <c r="IP6" i="22"/>
  <c r="IO6" i="22"/>
  <c r="IN6" i="22"/>
  <c r="IM6" i="22"/>
  <c r="IL6" i="22"/>
  <c r="IK6" i="22"/>
  <c r="IJ6" i="22"/>
  <c r="II6" i="22"/>
  <c r="IH6" i="22"/>
  <c r="IG6" i="22"/>
  <c r="IF6" i="22"/>
  <c r="HP6" i="22"/>
  <c r="HO6" i="22"/>
  <c r="HN6" i="22"/>
  <c r="HM6" i="22"/>
  <c r="HL6" i="22"/>
  <c r="HK6" i="22"/>
  <c r="HJ6" i="22"/>
  <c r="HI6" i="22"/>
  <c r="HH6" i="22"/>
  <c r="HG6" i="22"/>
  <c r="HF6" i="22"/>
  <c r="HE6" i="22"/>
  <c r="HD6" i="22"/>
  <c r="GJ6" i="22"/>
  <c r="GI6" i="22"/>
  <c r="GH6" i="22"/>
  <c r="GG6" i="22"/>
  <c r="GF6" i="22"/>
  <c r="GE6" i="22"/>
  <c r="GD6" i="22"/>
  <c r="GC6" i="22"/>
  <c r="GB6" i="22"/>
  <c r="GA6" i="22"/>
  <c r="FZ6" i="22"/>
  <c r="FY6" i="22"/>
  <c r="FX6" i="22"/>
  <c r="FU6" i="22"/>
  <c r="FT6" i="22"/>
  <c r="FS6" i="22"/>
  <c r="FR6" i="22"/>
  <c r="FQ6" i="22"/>
  <c r="FP6" i="22"/>
  <c r="FO6" i="22"/>
  <c r="FN6" i="22"/>
  <c r="FM6" i="22"/>
  <c r="FL6" i="22"/>
  <c r="FK6" i="22"/>
  <c r="FJ6" i="22"/>
  <c r="FI6" i="22"/>
  <c r="EO6" i="22"/>
  <c r="EN6" i="22"/>
  <c r="EM6" i="22"/>
  <c r="EL6" i="22"/>
  <c r="EK6" i="22"/>
  <c r="EJ6" i="22"/>
  <c r="EI6" i="22"/>
  <c r="EH6" i="22"/>
  <c r="EG6" i="22"/>
  <c r="EF6" i="22"/>
  <c r="EE6" i="22"/>
  <c r="ED6" i="22"/>
  <c r="EC6" i="22"/>
  <c r="DZ6" i="22"/>
  <c r="DY6" i="22"/>
  <c r="DX6" i="22"/>
  <c r="DW6" i="22"/>
  <c r="DV6" i="22"/>
  <c r="DU6" i="22"/>
  <c r="DT6" i="22"/>
  <c r="DS6" i="22"/>
  <c r="DR6" i="22"/>
  <c r="DQ6" i="22"/>
  <c r="DP6" i="22"/>
  <c r="DO6" i="22"/>
  <c r="DN6" i="22"/>
  <c r="CT6" i="22"/>
  <c r="CS6" i="22"/>
  <c r="CR6" i="22"/>
  <c r="CQ6" i="22"/>
  <c r="CP6" i="22"/>
  <c r="CO6" i="22"/>
  <c r="CN6" i="22"/>
  <c r="CM6" i="22"/>
  <c r="CL6" i="22"/>
  <c r="CK6" i="22"/>
  <c r="CJ6" i="22"/>
  <c r="CI6" i="22"/>
  <c r="CH6" i="22"/>
  <c r="CE6" i="22"/>
  <c r="CD6" i="22"/>
  <c r="CC6" i="22"/>
  <c r="CB6" i="22"/>
  <c r="CA6" i="22"/>
  <c r="BY6" i="22"/>
  <c r="BX6" i="22"/>
  <c r="BW6" i="22"/>
  <c r="BV6" i="22"/>
  <c r="BU6" i="22"/>
  <c r="BT6" i="22"/>
  <c r="BS6" i="22"/>
  <c r="AY6" i="22"/>
  <c r="AX6" i="22"/>
  <c r="AW6" i="22"/>
  <c r="AV6" i="22"/>
  <c r="AU6" i="22"/>
  <c r="AS6" i="22"/>
  <c r="AR6" i="22"/>
  <c r="AQ6" i="22"/>
  <c r="AP6" i="22"/>
  <c r="AO6" i="22"/>
  <c r="AN6" i="22"/>
  <c r="AM6" i="22"/>
  <c r="AJ6" i="22"/>
  <c r="AI6" i="22"/>
  <c r="AH6" i="22"/>
  <c r="AG6" i="22"/>
  <c r="AF6" i="22"/>
  <c r="AC6" i="22"/>
  <c r="AB6" i="22"/>
  <c r="AA6" i="22"/>
  <c r="Z6" i="22"/>
  <c r="Y6" i="22"/>
  <c r="X6" i="22"/>
  <c r="W6" i="22"/>
  <c r="IR5" i="22"/>
  <c r="IQ5" i="22"/>
  <c r="IP5" i="22"/>
  <c r="IO5" i="22"/>
  <c r="IN5" i="22"/>
  <c r="IM5" i="22"/>
  <c r="IL5" i="22"/>
  <c r="IK5" i="22"/>
  <c r="IJ5" i="22"/>
  <c r="II5" i="22"/>
  <c r="IH5" i="22"/>
  <c r="IG5" i="22"/>
  <c r="IF5" i="22"/>
  <c r="HP5" i="22"/>
  <c r="HO5" i="22"/>
  <c r="HN5" i="22"/>
  <c r="HM5" i="22"/>
  <c r="HL5" i="22"/>
  <c r="HK5" i="22"/>
  <c r="HJ5" i="22"/>
  <c r="HI5" i="22"/>
  <c r="HH5" i="22"/>
  <c r="HG5" i="22"/>
  <c r="HF5" i="22"/>
  <c r="HE5" i="22"/>
  <c r="HD5" i="22"/>
  <c r="GJ5" i="22"/>
  <c r="GI5" i="22"/>
  <c r="GH5" i="22"/>
  <c r="GG5" i="22"/>
  <c r="GF5" i="22"/>
  <c r="GE5" i="22"/>
  <c r="GD5" i="22"/>
  <c r="GC5" i="22"/>
  <c r="GB5" i="22"/>
  <c r="GA5" i="22"/>
  <c r="FZ5" i="22"/>
  <c r="FY5" i="22"/>
  <c r="FX5" i="22"/>
  <c r="FU5" i="22"/>
  <c r="FT5" i="22"/>
  <c r="FS5" i="22"/>
  <c r="FR5" i="22"/>
  <c r="FQ5" i="22"/>
  <c r="FP5" i="22"/>
  <c r="FO5" i="22"/>
  <c r="FN5" i="22"/>
  <c r="FM5" i="22"/>
  <c r="FL5" i="22"/>
  <c r="FK5" i="22"/>
  <c r="FJ5" i="22"/>
  <c r="FI5" i="22"/>
  <c r="EO5" i="22"/>
  <c r="EN5" i="22"/>
  <c r="EM5" i="22"/>
  <c r="EL5" i="22"/>
  <c r="EK5" i="22"/>
  <c r="EJ5" i="22"/>
  <c r="EI5" i="22"/>
  <c r="EH5" i="22"/>
  <c r="EG5" i="22"/>
  <c r="EF5" i="22"/>
  <c r="EE5" i="22"/>
  <c r="ED5" i="22"/>
  <c r="EC5" i="22"/>
  <c r="DZ5" i="22"/>
  <c r="DY5" i="22"/>
  <c r="DX5" i="22"/>
  <c r="DW5" i="22"/>
  <c r="DV5" i="22"/>
  <c r="DU5" i="22"/>
  <c r="DT5" i="22"/>
  <c r="DS5" i="22"/>
  <c r="DR5" i="22"/>
  <c r="DQ5" i="22"/>
  <c r="DP5" i="22"/>
  <c r="DO5" i="22"/>
  <c r="DN5" i="22"/>
  <c r="CT5" i="22"/>
  <c r="CS5" i="22"/>
  <c r="CR5" i="22"/>
  <c r="CQ5" i="22"/>
  <c r="CP5" i="22"/>
  <c r="CO5" i="22"/>
  <c r="CN5" i="22"/>
  <c r="CM5" i="22"/>
  <c r="CL5" i="22"/>
  <c r="CK5" i="22"/>
  <c r="CJ5" i="22"/>
  <c r="CI5" i="22"/>
  <c r="CH5" i="22"/>
  <c r="CE5" i="22"/>
  <c r="CD5" i="22"/>
  <c r="CC5" i="22"/>
  <c r="CB5" i="22"/>
  <c r="CA5" i="22"/>
  <c r="BY5" i="22"/>
  <c r="BX5" i="22"/>
  <c r="BW5" i="22"/>
  <c r="BV5" i="22"/>
  <c r="BU5" i="22"/>
  <c r="BT5" i="22"/>
  <c r="BS5" i="22"/>
  <c r="AY5" i="22"/>
  <c r="AX5" i="22"/>
  <c r="AW5" i="22"/>
  <c r="AV5" i="22"/>
  <c r="AT5" i="22"/>
  <c r="AS5" i="22"/>
  <c r="AR5" i="22"/>
  <c r="AQ5" i="22"/>
  <c r="AP5" i="22"/>
  <c r="AO5" i="22"/>
  <c r="AN5" i="22"/>
  <c r="AM5" i="22"/>
  <c r="AJ5" i="22"/>
  <c r="AI5" i="22"/>
  <c r="AH5" i="22"/>
  <c r="AG5" i="22"/>
  <c r="AF5" i="22"/>
  <c r="AU5" i="22" s="1"/>
  <c r="AC5" i="22"/>
  <c r="AB5" i="22"/>
  <c r="AA5" i="22"/>
  <c r="Z5" i="22"/>
  <c r="Y5" i="22"/>
  <c r="X5" i="22"/>
  <c r="W5" i="22"/>
  <c r="IF2" i="22"/>
  <c r="HR2" i="22"/>
  <c r="HD2" i="22"/>
  <c r="ES1" i="22" a="1"/>
  <c r="ES1" i="22" s="1"/>
  <c r="CX1" i="22" a="1"/>
  <c r="CX1" i="22" s="1"/>
  <c r="BS2" i="22" s="1"/>
  <c r="BC1" i="22" a="1"/>
  <c r="BC1" i="22" s="1"/>
  <c r="C1" i="22" a="1"/>
  <c r="C1" i="22" s="1"/>
  <c r="EC24" i="21"/>
  <c r="EB24" i="21"/>
  <c r="EA24" i="21"/>
  <c r="DZ24" i="21"/>
  <c r="DY24" i="21"/>
  <c r="DX24" i="21"/>
  <c r="DW24" i="21"/>
  <c r="DV24" i="21"/>
  <c r="DU24" i="21"/>
  <c r="DT24" i="21"/>
  <c r="DS24" i="21"/>
  <c r="DR24" i="21"/>
  <c r="DQ24" i="21"/>
  <c r="DP24" i="21"/>
  <c r="DO24" i="21"/>
  <c r="DN24" i="21"/>
  <c r="CH24" i="21"/>
  <c r="CG24" i="21"/>
  <c r="CF24" i="21"/>
  <c r="CE24" i="21"/>
  <c r="CD24" i="21"/>
  <c r="CC24" i="21"/>
  <c r="CB24" i="21"/>
  <c r="CA24" i="21"/>
  <c r="BZ24" i="21"/>
  <c r="BY24" i="21"/>
  <c r="BX24" i="21"/>
  <c r="BW24" i="21"/>
  <c r="BV24" i="21"/>
  <c r="BU24" i="21"/>
  <c r="BT24" i="21"/>
  <c r="BS24" i="21"/>
  <c r="AM24" i="21"/>
  <c r="AL24" i="21"/>
  <c r="AK24" i="21"/>
  <c r="AJ24" i="21"/>
  <c r="AI24" i="21"/>
  <c r="AH24" i="21"/>
  <c r="AG24" i="21"/>
  <c r="AF24" i="21"/>
  <c r="AE24" i="21"/>
  <c r="AD24" i="21"/>
  <c r="AC24" i="21"/>
  <c r="AA24" i="21"/>
  <c r="Z24" i="21"/>
  <c r="W24" i="21"/>
  <c r="Y24" i="21" s="1"/>
  <c r="HB18" i="21"/>
  <c r="HA18" i="21"/>
  <c r="GZ18" i="21"/>
  <c r="GY18" i="21"/>
  <c r="GX18" i="21"/>
  <c r="GW18" i="21"/>
  <c r="GV18" i="21"/>
  <c r="GU18" i="21"/>
  <c r="GT18" i="21"/>
  <c r="GS18" i="21"/>
  <c r="GR18" i="21"/>
  <c r="GQ18" i="21"/>
  <c r="GP18" i="21"/>
  <c r="GO18" i="21"/>
  <c r="GN18" i="21"/>
  <c r="GM18" i="21"/>
  <c r="FG18" i="21"/>
  <c r="FF18" i="21"/>
  <c r="FE18" i="21"/>
  <c r="FD18" i="21"/>
  <c r="FC18" i="21"/>
  <c r="FB18" i="21"/>
  <c r="FA18" i="21"/>
  <c r="EZ18" i="21"/>
  <c r="EY18" i="21"/>
  <c r="EX18" i="21"/>
  <c r="EW18" i="21"/>
  <c r="EV18" i="21"/>
  <c r="EU18" i="21"/>
  <c r="ET18" i="21"/>
  <c r="ES18" i="21"/>
  <c r="ER18" i="21"/>
  <c r="DL18" i="21"/>
  <c r="DK18" i="21"/>
  <c r="DJ18" i="21"/>
  <c r="DI18" i="21"/>
  <c r="DH18" i="21"/>
  <c r="DG18" i="21"/>
  <c r="DF18" i="21"/>
  <c r="DE18" i="21"/>
  <c r="DD18" i="21"/>
  <c r="DC18" i="21"/>
  <c r="DB18" i="21"/>
  <c r="DA18" i="21"/>
  <c r="CZ18" i="21"/>
  <c r="CY18" i="21"/>
  <c r="CX18" i="21"/>
  <c r="CW18" i="21"/>
  <c r="BQ18" i="21"/>
  <c r="BP18" i="21"/>
  <c r="BO18" i="21"/>
  <c r="BN18" i="21"/>
  <c r="BM18" i="21"/>
  <c r="BL18" i="21"/>
  <c r="BK18" i="21"/>
  <c r="BJ18" i="21"/>
  <c r="BI18" i="21"/>
  <c r="BH18" i="21"/>
  <c r="BG18" i="21"/>
  <c r="BF18" i="21"/>
  <c r="BE18" i="21"/>
  <c r="BD18" i="21"/>
  <c r="BC18" i="21"/>
  <c r="BB18" i="21"/>
  <c r="U18" i="21"/>
  <c r="T18" i="21"/>
  <c r="S18" i="21"/>
  <c r="R18" i="21"/>
  <c r="Q18" i="21"/>
  <c r="P18" i="21"/>
  <c r="O18" i="21"/>
  <c r="N18" i="21"/>
  <c r="M18" i="21"/>
  <c r="L18" i="21"/>
  <c r="K18" i="21"/>
  <c r="J18" i="21"/>
  <c r="I18" i="21"/>
  <c r="H18" i="21"/>
  <c r="G18" i="21"/>
  <c r="F18" i="21"/>
  <c r="E18" i="21"/>
  <c r="D18" i="21"/>
  <c r="C18" i="21"/>
  <c r="B18" i="21"/>
  <c r="HB17" i="21"/>
  <c r="HA17" i="21"/>
  <c r="GZ17" i="21"/>
  <c r="GY17" i="21"/>
  <c r="GX17" i="21"/>
  <c r="GW17" i="21"/>
  <c r="GV17" i="21"/>
  <c r="GU17" i="21"/>
  <c r="GT17" i="21"/>
  <c r="GS17" i="21"/>
  <c r="GR17" i="21"/>
  <c r="GQ17" i="21"/>
  <c r="GP17" i="21"/>
  <c r="GO17" i="21"/>
  <c r="GN17" i="21"/>
  <c r="GM17" i="21"/>
  <c r="FG17" i="21"/>
  <c r="FF17" i="21"/>
  <c r="FE17" i="21"/>
  <c r="FD17" i="21"/>
  <c r="FC17" i="21"/>
  <c r="FB17" i="21"/>
  <c r="FA17" i="21"/>
  <c r="EZ17" i="21"/>
  <c r="EY17" i="21"/>
  <c r="EX17" i="21"/>
  <c r="EW17" i="21"/>
  <c r="EV17" i="21"/>
  <c r="EU17" i="21"/>
  <c r="ET17" i="21"/>
  <c r="ES17" i="21"/>
  <c r="ER17" i="21"/>
  <c r="DL17" i="21"/>
  <c r="DK17" i="21"/>
  <c r="DJ17" i="21"/>
  <c r="DI17" i="21"/>
  <c r="DH17" i="21"/>
  <c r="DG17" i="21"/>
  <c r="DF17" i="21"/>
  <c r="DE17" i="21"/>
  <c r="DD17" i="21"/>
  <c r="DC17" i="21"/>
  <c r="DB17" i="21"/>
  <c r="DA17" i="21"/>
  <c r="CZ17" i="21"/>
  <c r="CY17" i="21"/>
  <c r="CX17" i="21"/>
  <c r="CW17" i="21"/>
  <c r="BQ17" i="21"/>
  <c r="BP17" i="21"/>
  <c r="BO17" i="21"/>
  <c r="BN17" i="21"/>
  <c r="BM17" i="21"/>
  <c r="BL17" i="21"/>
  <c r="BK17" i="21"/>
  <c r="BJ17" i="21"/>
  <c r="BI17" i="21"/>
  <c r="BH17" i="21"/>
  <c r="BG17" i="21"/>
  <c r="BF17" i="21"/>
  <c r="BE17" i="21"/>
  <c r="BD17" i="21"/>
  <c r="BC17" i="21"/>
  <c r="BB17" i="21"/>
  <c r="U17" i="21"/>
  <c r="T17" i="21"/>
  <c r="S17" i="21"/>
  <c r="R17" i="21"/>
  <c r="Q17" i="21"/>
  <c r="P17" i="21"/>
  <c r="O17" i="21"/>
  <c r="N17" i="21"/>
  <c r="M17" i="21"/>
  <c r="L17" i="21"/>
  <c r="K17" i="21"/>
  <c r="J17" i="21"/>
  <c r="I17" i="21"/>
  <c r="H17" i="21"/>
  <c r="G17" i="21"/>
  <c r="F17" i="21"/>
  <c r="E17" i="21"/>
  <c r="D17" i="21"/>
  <c r="C17" i="21"/>
  <c r="B17" i="21"/>
  <c r="IR15" i="21"/>
  <c r="IQ15" i="21"/>
  <c r="IP15" i="21"/>
  <c r="IO15" i="21"/>
  <c r="IN15" i="21"/>
  <c r="IM15" i="21"/>
  <c r="IL15" i="21"/>
  <c r="IK15" i="21"/>
  <c r="IJ15" i="21"/>
  <c r="II15" i="21"/>
  <c r="IH15" i="21"/>
  <c r="IG15" i="21"/>
  <c r="IF15" i="21"/>
  <c r="HP15" i="21"/>
  <c r="HO15" i="21"/>
  <c r="HN15" i="21"/>
  <c r="HM15" i="21"/>
  <c r="HL15" i="21"/>
  <c r="HK15" i="21"/>
  <c r="HJ15" i="21"/>
  <c r="HI15" i="21"/>
  <c r="HH15" i="21"/>
  <c r="HG15" i="21"/>
  <c r="HF15" i="21"/>
  <c r="HE15" i="21"/>
  <c r="HD15" i="21"/>
  <c r="HB15" i="21"/>
  <c r="HA15" i="21"/>
  <c r="GZ15" i="21"/>
  <c r="GY15" i="21"/>
  <c r="GX15" i="21"/>
  <c r="GW15" i="21"/>
  <c r="GV15" i="21"/>
  <c r="GU15" i="21"/>
  <c r="GT15" i="21"/>
  <c r="GS15" i="21"/>
  <c r="GR15" i="21"/>
  <c r="GQ15" i="21"/>
  <c r="GP15" i="21"/>
  <c r="GO15" i="21"/>
  <c r="GN15" i="21"/>
  <c r="GM15" i="21"/>
  <c r="GJ15" i="21"/>
  <c r="GI15" i="21"/>
  <c r="GH15" i="21"/>
  <c r="GG15" i="21"/>
  <c r="GF15" i="21"/>
  <c r="GE15" i="21"/>
  <c r="GD15" i="21"/>
  <c r="GC15" i="21"/>
  <c r="GB15" i="21"/>
  <c r="GA15" i="21"/>
  <c r="FZ15" i="21"/>
  <c r="FY15" i="21"/>
  <c r="FX15" i="21"/>
  <c r="FU15" i="21"/>
  <c r="FT15" i="21"/>
  <c r="FS15" i="21"/>
  <c r="FR15" i="21"/>
  <c r="FQ15" i="21"/>
  <c r="FP15" i="21"/>
  <c r="FO15" i="21"/>
  <c r="FN15" i="21"/>
  <c r="FM15" i="21"/>
  <c r="FL15" i="21"/>
  <c r="FK15" i="21"/>
  <c r="FJ15" i="21"/>
  <c r="FI15" i="21"/>
  <c r="FG15" i="21"/>
  <c r="FF15" i="21"/>
  <c r="FE15" i="21"/>
  <c r="FD15" i="21"/>
  <c r="FC15" i="21"/>
  <c r="FB15" i="21"/>
  <c r="FA15" i="21"/>
  <c r="EZ15" i="21"/>
  <c r="EY15" i="21"/>
  <c r="EX15" i="21"/>
  <c r="EW15" i="21"/>
  <c r="EV15" i="21"/>
  <c r="EU15" i="21"/>
  <c r="ET15" i="21"/>
  <c r="ES15" i="21"/>
  <c r="ER15" i="21"/>
  <c r="EO15" i="21"/>
  <c r="EN15" i="21"/>
  <c r="EM15" i="21"/>
  <c r="EL15" i="21"/>
  <c r="EK15" i="21"/>
  <c r="EJ15" i="21"/>
  <c r="EI15" i="21"/>
  <c r="EH15" i="21"/>
  <c r="EG15" i="21"/>
  <c r="EF15" i="21"/>
  <c r="EE15" i="21"/>
  <c r="ED15" i="21"/>
  <c r="EC15" i="21"/>
  <c r="DZ15" i="21"/>
  <c r="DY15" i="21"/>
  <c r="DX15" i="21"/>
  <c r="DW15" i="21"/>
  <c r="DV15" i="21"/>
  <c r="DU15" i="21"/>
  <c r="DT15" i="21"/>
  <c r="DS15" i="21"/>
  <c r="DR15" i="21"/>
  <c r="DQ15" i="21"/>
  <c r="DP15" i="21"/>
  <c r="DO15" i="21"/>
  <c r="DN15" i="21"/>
  <c r="DL15" i="21"/>
  <c r="DK15" i="21"/>
  <c r="DJ15" i="21"/>
  <c r="DI15" i="21"/>
  <c r="DH15" i="21"/>
  <c r="DG15" i="21"/>
  <c r="DF15" i="21"/>
  <c r="DE15" i="21"/>
  <c r="DD15" i="21"/>
  <c r="DC15" i="21"/>
  <c r="DB15" i="21"/>
  <c r="DA15" i="21"/>
  <c r="CZ15" i="21"/>
  <c r="CY15" i="21"/>
  <c r="CX15" i="21"/>
  <c r="CW15" i="21"/>
  <c r="CT15" i="21"/>
  <c r="CS15" i="21"/>
  <c r="CR15" i="21"/>
  <c r="CQ15" i="21"/>
  <c r="CP15" i="21"/>
  <c r="CN15" i="21"/>
  <c r="CM15" i="21"/>
  <c r="CL15" i="21"/>
  <c r="CK15" i="21"/>
  <c r="CJ15" i="21"/>
  <c r="CI15" i="21"/>
  <c r="CH15" i="21"/>
  <c r="CE15" i="21"/>
  <c r="CD15" i="21"/>
  <c r="CC15" i="21"/>
  <c r="CB15" i="21"/>
  <c r="CA15" i="21"/>
  <c r="BY15" i="21"/>
  <c r="BX15" i="21"/>
  <c r="BW15" i="21"/>
  <c r="BV15" i="21"/>
  <c r="BU15" i="21"/>
  <c r="BT15" i="21"/>
  <c r="BS15" i="21"/>
  <c r="BQ15" i="21"/>
  <c r="BP15" i="21"/>
  <c r="BO15" i="21"/>
  <c r="BN15" i="21"/>
  <c r="BM15" i="21"/>
  <c r="BL15" i="21"/>
  <c r="BK15" i="21"/>
  <c r="BJ15" i="21"/>
  <c r="BI15" i="21"/>
  <c r="BH15" i="21"/>
  <c r="BG15" i="21"/>
  <c r="BF15" i="21"/>
  <c r="BE15" i="21"/>
  <c r="BD15" i="21"/>
  <c r="BC15" i="21"/>
  <c r="BB15" i="21"/>
  <c r="AY15" i="21"/>
  <c r="AX15" i="21"/>
  <c r="AW15" i="21"/>
  <c r="AV15" i="21"/>
  <c r="AS15" i="21"/>
  <c r="AR15" i="21"/>
  <c r="AQ15" i="21"/>
  <c r="AP15" i="21"/>
  <c r="AO15" i="21"/>
  <c r="AN15" i="21"/>
  <c r="AM15" i="21"/>
  <c r="AJ15" i="21"/>
  <c r="AI15" i="21"/>
  <c r="AH15" i="21"/>
  <c r="AG15" i="21"/>
  <c r="AC15" i="21"/>
  <c r="AB15" i="21"/>
  <c r="AA15" i="21"/>
  <c r="Z15" i="21"/>
  <c r="Y15" i="21"/>
  <c r="X15" i="21"/>
  <c r="W15" i="21"/>
  <c r="U15" i="21"/>
  <c r="T15" i="21"/>
  <c r="S15" i="21"/>
  <c r="R15" i="21"/>
  <c r="Q15" i="21"/>
  <c r="P15" i="21"/>
  <c r="O15" i="21"/>
  <c r="N15" i="21"/>
  <c r="M15" i="21"/>
  <c r="L15" i="21"/>
  <c r="K15" i="21"/>
  <c r="J15" i="21"/>
  <c r="I15" i="21"/>
  <c r="H15" i="21"/>
  <c r="G15" i="21"/>
  <c r="F15" i="21"/>
  <c r="E15" i="21"/>
  <c r="D15" i="21"/>
  <c r="C15" i="21"/>
  <c r="B15" i="21"/>
  <c r="IR14" i="21"/>
  <c r="IQ14" i="21"/>
  <c r="IP14" i="21"/>
  <c r="IO14" i="21"/>
  <c r="IN14" i="21"/>
  <c r="IM14" i="21"/>
  <c r="IL14" i="21"/>
  <c r="IK14" i="21"/>
  <c r="IJ14" i="21"/>
  <c r="II14" i="21"/>
  <c r="IH14" i="21"/>
  <c r="IG14" i="21"/>
  <c r="IF14" i="21"/>
  <c r="HP14" i="21"/>
  <c r="HO14" i="21"/>
  <c r="HN14" i="21"/>
  <c r="HM14" i="21"/>
  <c r="HL14" i="21"/>
  <c r="HK14" i="21"/>
  <c r="HJ14" i="21"/>
  <c r="HI14" i="21"/>
  <c r="HH14" i="21"/>
  <c r="HG14" i="21"/>
  <c r="HF14" i="21"/>
  <c r="HE14" i="21"/>
  <c r="HD14" i="21"/>
  <c r="HB14" i="21"/>
  <c r="HA14" i="21"/>
  <c r="GZ14" i="21"/>
  <c r="GY14" i="21"/>
  <c r="GX14" i="21"/>
  <c r="GW14" i="21"/>
  <c r="GV14" i="21"/>
  <c r="GU14" i="21"/>
  <c r="GT14" i="21"/>
  <c r="GS14" i="21"/>
  <c r="GR14" i="21"/>
  <c r="GQ14" i="21"/>
  <c r="GP14" i="21"/>
  <c r="GO14" i="21"/>
  <c r="GN14" i="21"/>
  <c r="GM14" i="21"/>
  <c r="GJ14" i="21"/>
  <c r="GI14" i="21"/>
  <c r="GH14" i="21"/>
  <c r="GG14" i="21"/>
  <c r="GF14" i="21"/>
  <c r="GE14" i="21"/>
  <c r="GD14" i="21"/>
  <c r="GC14" i="21"/>
  <c r="GB14" i="21"/>
  <c r="GA14" i="21"/>
  <c r="FZ14" i="21"/>
  <c r="FY14" i="21"/>
  <c r="FX14" i="21"/>
  <c r="FU14" i="21"/>
  <c r="FT14" i="21"/>
  <c r="FS14" i="21"/>
  <c r="FR14" i="21"/>
  <c r="FQ14" i="21"/>
  <c r="FP14" i="21"/>
  <c r="FO14" i="21"/>
  <c r="FN14" i="21"/>
  <c r="FM14" i="21"/>
  <c r="FL14" i="21"/>
  <c r="FK14" i="21"/>
  <c r="FJ14" i="21"/>
  <c r="FI14" i="21"/>
  <c r="FG14" i="21"/>
  <c r="FF14" i="21"/>
  <c r="FE14" i="21"/>
  <c r="FD14" i="21"/>
  <c r="FC14" i="21"/>
  <c r="FB14" i="21"/>
  <c r="FA14" i="21"/>
  <c r="EZ14" i="21"/>
  <c r="EY14" i="21"/>
  <c r="EX14" i="21"/>
  <c r="EW14" i="21"/>
  <c r="EV14" i="21"/>
  <c r="EU14" i="21"/>
  <c r="ET14" i="21"/>
  <c r="ES14" i="21"/>
  <c r="ER14" i="21"/>
  <c r="EO14" i="21"/>
  <c r="EN14" i="21"/>
  <c r="EM14" i="21"/>
  <c r="EL14" i="21"/>
  <c r="EK14" i="21"/>
  <c r="EJ14" i="21"/>
  <c r="EI14" i="21"/>
  <c r="EH14" i="21"/>
  <c r="EG14" i="21"/>
  <c r="EF14" i="21"/>
  <c r="EE14" i="21"/>
  <c r="ED14" i="21"/>
  <c r="EC14" i="21"/>
  <c r="DZ14" i="21"/>
  <c r="DY14" i="21"/>
  <c r="DX14" i="21"/>
  <c r="DW14" i="21"/>
  <c r="DV14" i="21"/>
  <c r="DU14" i="21"/>
  <c r="DT14" i="21"/>
  <c r="DS14" i="21"/>
  <c r="DR14" i="21"/>
  <c r="DQ14" i="21"/>
  <c r="DP14" i="21"/>
  <c r="DO14" i="21"/>
  <c r="DN14" i="21"/>
  <c r="DL14" i="21"/>
  <c r="DK14" i="21"/>
  <c r="DJ14" i="21"/>
  <c r="DI14" i="21"/>
  <c r="DH14" i="21"/>
  <c r="DG14" i="21"/>
  <c r="DF14" i="21"/>
  <c r="DE14" i="21"/>
  <c r="DD14" i="21"/>
  <c r="DC14" i="21"/>
  <c r="DB14" i="21"/>
  <c r="DA14" i="21"/>
  <c r="CZ14" i="21"/>
  <c r="CY14" i="21"/>
  <c r="CX14" i="21"/>
  <c r="CW14" i="21"/>
  <c r="CT14" i="21"/>
  <c r="CS14" i="21"/>
  <c r="CR14" i="21"/>
  <c r="CQ14" i="21"/>
  <c r="CP14" i="21"/>
  <c r="CN14" i="21"/>
  <c r="CM14" i="21"/>
  <c r="CL14" i="21"/>
  <c r="CK14" i="21"/>
  <c r="CJ14" i="21"/>
  <c r="CI14" i="21"/>
  <c r="CH14" i="21"/>
  <c r="CE14" i="21"/>
  <c r="CD14" i="21"/>
  <c r="CC14" i="21"/>
  <c r="CB14" i="21"/>
  <c r="CA14" i="21"/>
  <c r="BY14" i="21"/>
  <c r="BX14" i="21"/>
  <c r="BW14" i="21"/>
  <c r="BV14" i="21"/>
  <c r="BU14" i="21"/>
  <c r="BT14" i="21"/>
  <c r="BS14" i="21"/>
  <c r="BQ14" i="21"/>
  <c r="BP14" i="21"/>
  <c r="BO14" i="21"/>
  <c r="BN14" i="21"/>
  <c r="BM14" i="21"/>
  <c r="BL14" i="21"/>
  <c r="BK14" i="21"/>
  <c r="BJ14" i="21"/>
  <c r="BI14" i="21"/>
  <c r="BH14" i="21"/>
  <c r="BG14" i="21"/>
  <c r="BF14" i="21"/>
  <c r="BE14" i="21"/>
  <c r="BD14" i="21"/>
  <c r="BC14" i="21"/>
  <c r="BB14" i="21"/>
  <c r="AY14" i="21"/>
  <c r="AX14" i="21"/>
  <c r="AW14" i="21"/>
  <c r="AV14" i="21"/>
  <c r="AU14" i="21"/>
  <c r="AS14" i="21"/>
  <c r="AR14" i="21"/>
  <c r="AQ14" i="21"/>
  <c r="AP14" i="21"/>
  <c r="AO14" i="21"/>
  <c r="AN14" i="21"/>
  <c r="AM14" i="21"/>
  <c r="AJ14" i="21"/>
  <c r="AI14" i="21"/>
  <c r="AH14" i="21"/>
  <c r="AG14" i="21"/>
  <c r="AF14" i="21"/>
  <c r="AC14" i="21"/>
  <c r="AB14" i="21"/>
  <c r="AA14" i="21"/>
  <c r="Z14" i="21"/>
  <c r="Y14" i="21"/>
  <c r="X14" i="21"/>
  <c r="W14" i="21"/>
  <c r="U14" i="21"/>
  <c r="T14" i="21"/>
  <c r="S14" i="21"/>
  <c r="R14" i="21"/>
  <c r="Q14" i="21"/>
  <c r="P14" i="21"/>
  <c r="O14" i="21"/>
  <c r="N14" i="21"/>
  <c r="M14" i="21"/>
  <c r="L14" i="21"/>
  <c r="K14" i="21"/>
  <c r="J14" i="21"/>
  <c r="I14" i="21"/>
  <c r="H14" i="21"/>
  <c r="G14" i="21"/>
  <c r="F14" i="21"/>
  <c r="E14" i="21"/>
  <c r="D14" i="21"/>
  <c r="C14" i="21"/>
  <c r="B14" i="21"/>
  <c r="IR12" i="21"/>
  <c r="IQ12" i="21"/>
  <c r="IP12" i="21"/>
  <c r="IO12" i="21"/>
  <c r="IN12" i="21"/>
  <c r="IM12" i="21"/>
  <c r="IL12" i="21"/>
  <c r="IK12" i="21"/>
  <c r="IJ12" i="21"/>
  <c r="II12" i="21"/>
  <c r="IH12" i="21"/>
  <c r="IG12" i="21"/>
  <c r="IF12" i="21"/>
  <c r="HP12" i="21"/>
  <c r="HO12" i="21"/>
  <c r="HN12" i="21"/>
  <c r="HM12" i="21"/>
  <c r="HL12" i="21"/>
  <c r="HK12" i="21"/>
  <c r="HJ12" i="21"/>
  <c r="HI12" i="21"/>
  <c r="HH12" i="21"/>
  <c r="HG12" i="21"/>
  <c r="HF12" i="21"/>
  <c r="HE12" i="21"/>
  <c r="HD12" i="21"/>
  <c r="GJ12" i="21"/>
  <c r="GI12" i="21"/>
  <c r="GH12" i="21"/>
  <c r="GG12" i="21"/>
  <c r="GF12" i="21"/>
  <c r="GE12" i="21"/>
  <c r="GD12" i="21"/>
  <c r="GC12" i="21"/>
  <c r="GB12" i="21"/>
  <c r="GA12" i="21"/>
  <c r="FZ12" i="21"/>
  <c r="FY12" i="21"/>
  <c r="FX12" i="21"/>
  <c r="FU12" i="21"/>
  <c r="FT12" i="21"/>
  <c r="FS12" i="21"/>
  <c r="FR12" i="21"/>
  <c r="FQ12" i="21"/>
  <c r="FP12" i="21"/>
  <c r="FO12" i="21"/>
  <c r="FN12" i="21"/>
  <c r="FM12" i="21"/>
  <c r="FL12" i="21"/>
  <c r="FK12" i="21"/>
  <c r="FJ12" i="21"/>
  <c r="FI12" i="21"/>
  <c r="EO12" i="21"/>
  <c r="EN12" i="21"/>
  <c r="EM12" i="21"/>
  <c r="EL12" i="21"/>
  <c r="EK12" i="21"/>
  <c r="EJ12" i="21"/>
  <c r="EI12" i="21"/>
  <c r="EH12" i="21"/>
  <c r="EG12" i="21"/>
  <c r="EF12" i="21"/>
  <c r="EE12" i="21"/>
  <c r="ED12" i="21"/>
  <c r="EC12" i="21"/>
  <c r="DZ12" i="21"/>
  <c r="DY12" i="21"/>
  <c r="DX12" i="21"/>
  <c r="DW12" i="21"/>
  <c r="DV12" i="21"/>
  <c r="DU12" i="21"/>
  <c r="DT12" i="21"/>
  <c r="DS12" i="21"/>
  <c r="DR12" i="21"/>
  <c r="DQ12" i="21"/>
  <c r="DP12" i="21"/>
  <c r="DO12" i="21"/>
  <c r="DN12" i="21"/>
  <c r="CT12" i="21"/>
  <c r="CS12" i="21"/>
  <c r="CR12" i="21"/>
  <c r="CQ12" i="21"/>
  <c r="CP12" i="21"/>
  <c r="CO12" i="21"/>
  <c r="CN12" i="21"/>
  <c r="CM12" i="21"/>
  <c r="CL12" i="21"/>
  <c r="CK12" i="21"/>
  <c r="CJ12" i="21"/>
  <c r="CI12" i="21"/>
  <c r="CH12" i="21"/>
  <c r="CE12" i="21"/>
  <c r="CD12" i="21"/>
  <c r="CC12" i="21"/>
  <c r="CB12" i="21"/>
  <c r="CA12" i="21"/>
  <c r="BY12" i="21"/>
  <c r="BX12" i="21"/>
  <c r="BW12" i="21"/>
  <c r="BV12" i="21"/>
  <c r="BU12" i="21"/>
  <c r="BT12" i="21"/>
  <c r="BS12" i="21"/>
  <c r="AY12" i="21"/>
  <c r="AX12" i="21"/>
  <c r="AW12" i="21"/>
  <c r="AV12" i="21"/>
  <c r="AU12" i="21"/>
  <c r="AS12" i="21"/>
  <c r="AR12" i="21"/>
  <c r="AQ12" i="21"/>
  <c r="AP12" i="21"/>
  <c r="AO12" i="21"/>
  <c r="AN12" i="21"/>
  <c r="AM12" i="21"/>
  <c r="AJ12" i="21"/>
  <c r="AI12" i="21"/>
  <c r="AH12" i="21"/>
  <c r="AG12" i="21"/>
  <c r="AF12" i="21"/>
  <c r="AT12" i="21"/>
  <c r="AC12" i="21"/>
  <c r="AB12" i="21"/>
  <c r="AA12" i="21"/>
  <c r="Z12" i="21"/>
  <c r="Y12" i="21"/>
  <c r="X12" i="21"/>
  <c r="W12" i="21"/>
  <c r="IR11" i="21"/>
  <c r="IQ11" i="21"/>
  <c r="IP11" i="21"/>
  <c r="IO11" i="21"/>
  <c r="IN11" i="21"/>
  <c r="IM11" i="21"/>
  <c r="IL11" i="21"/>
  <c r="IK11" i="21"/>
  <c r="IJ11" i="21"/>
  <c r="II11" i="21"/>
  <c r="IH11" i="21"/>
  <c r="IG11" i="21"/>
  <c r="IF11" i="21"/>
  <c r="HP11" i="21"/>
  <c r="HO11" i="21"/>
  <c r="HN11" i="21"/>
  <c r="HM11" i="21"/>
  <c r="HL11" i="21"/>
  <c r="HK11" i="21"/>
  <c r="HJ11" i="21"/>
  <c r="HI11" i="21"/>
  <c r="HH11" i="21"/>
  <c r="HG11" i="21"/>
  <c r="HF11" i="21"/>
  <c r="HE11" i="21"/>
  <c r="HD11" i="21"/>
  <c r="GJ11" i="21"/>
  <c r="GI11" i="21"/>
  <c r="GH11" i="21"/>
  <c r="GG11" i="21"/>
  <c r="GF11" i="21"/>
  <c r="GE11" i="21"/>
  <c r="GD11" i="21"/>
  <c r="GC11" i="21"/>
  <c r="GB11" i="21"/>
  <c r="GA11" i="21"/>
  <c r="FZ11" i="21"/>
  <c r="FY11" i="21"/>
  <c r="FX11" i="21"/>
  <c r="FU11" i="21"/>
  <c r="FT11" i="21"/>
  <c r="FS11" i="21"/>
  <c r="FR11" i="21"/>
  <c r="FQ11" i="21"/>
  <c r="FP11" i="21"/>
  <c r="FO11" i="21"/>
  <c r="FN11" i="21"/>
  <c r="FM11" i="21"/>
  <c r="FL11" i="21"/>
  <c r="FK11" i="21"/>
  <c r="FJ11" i="21"/>
  <c r="FI11" i="21"/>
  <c r="EO11" i="21"/>
  <c r="EN11" i="21"/>
  <c r="EM11" i="21"/>
  <c r="EL11" i="21"/>
  <c r="EK11" i="21"/>
  <c r="EJ11" i="21"/>
  <c r="EI11" i="21"/>
  <c r="EH11" i="21"/>
  <c r="EG11" i="21"/>
  <c r="EF11" i="21"/>
  <c r="EE11" i="21"/>
  <c r="ED11" i="21"/>
  <c r="EC11" i="21"/>
  <c r="DZ11" i="21"/>
  <c r="DY11" i="21"/>
  <c r="DX11" i="21"/>
  <c r="DW11" i="21"/>
  <c r="DV11" i="21"/>
  <c r="DU11" i="21"/>
  <c r="DT11" i="21"/>
  <c r="DS11" i="21"/>
  <c r="DR11" i="21"/>
  <c r="DQ11" i="21"/>
  <c r="DP11" i="21"/>
  <c r="DO11" i="21"/>
  <c r="DN11" i="21"/>
  <c r="CT11" i="21"/>
  <c r="CS11" i="21"/>
  <c r="CR11" i="21"/>
  <c r="CQ11" i="21"/>
  <c r="CP11" i="21"/>
  <c r="CO11" i="21"/>
  <c r="CN11" i="21"/>
  <c r="CM11" i="21"/>
  <c r="CL11" i="21"/>
  <c r="CK11" i="21"/>
  <c r="CJ11" i="21"/>
  <c r="CI11" i="21"/>
  <c r="CH11" i="21"/>
  <c r="CE11" i="21"/>
  <c r="CD11" i="21"/>
  <c r="CC11" i="21"/>
  <c r="CB11" i="21"/>
  <c r="CA11" i="21"/>
  <c r="BY11" i="21"/>
  <c r="BX11" i="21"/>
  <c r="BW11" i="21"/>
  <c r="BV11" i="21"/>
  <c r="BU11" i="21"/>
  <c r="BT11" i="21"/>
  <c r="BS11" i="21"/>
  <c r="AY11" i="21"/>
  <c r="AX11" i="21"/>
  <c r="AW11" i="21"/>
  <c r="AV11" i="21"/>
  <c r="AS11" i="21"/>
  <c r="AR11" i="21"/>
  <c r="AQ11" i="21"/>
  <c r="AP11" i="21"/>
  <c r="AO11" i="21"/>
  <c r="AN11" i="21"/>
  <c r="AM11" i="21"/>
  <c r="AJ11" i="21"/>
  <c r="AI11" i="21"/>
  <c r="AH11" i="21"/>
  <c r="AG11" i="21"/>
  <c r="AF11" i="21"/>
  <c r="AU11" i="21" s="1"/>
  <c r="AT11" i="21"/>
  <c r="AC11" i="21"/>
  <c r="AB11" i="21"/>
  <c r="AA11" i="21"/>
  <c r="Z11" i="21"/>
  <c r="Y11" i="21"/>
  <c r="X11" i="21"/>
  <c r="W11" i="21"/>
  <c r="IR10" i="21"/>
  <c r="IQ10" i="21"/>
  <c r="IP10" i="21"/>
  <c r="IO10" i="21"/>
  <c r="IN10" i="21"/>
  <c r="IM10" i="21"/>
  <c r="IL10" i="21"/>
  <c r="IK10" i="21"/>
  <c r="IJ10" i="21"/>
  <c r="II10" i="21"/>
  <c r="IH10" i="21"/>
  <c r="IG10" i="21"/>
  <c r="IF10" i="21"/>
  <c r="HP10" i="21"/>
  <c r="HO10" i="21"/>
  <c r="HN10" i="21"/>
  <c r="HM10" i="21"/>
  <c r="HL10" i="21"/>
  <c r="HK10" i="21"/>
  <c r="HJ10" i="21"/>
  <c r="HI10" i="21"/>
  <c r="HH10" i="21"/>
  <c r="HG10" i="21"/>
  <c r="HF10" i="21"/>
  <c r="HE10" i="21"/>
  <c r="HD10" i="21"/>
  <c r="GJ10" i="21"/>
  <c r="GI10" i="21"/>
  <c r="GH10" i="21"/>
  <c r="GG10" i="21"/>
  <c r="GF10" i="21"/>
  <c r="GE10" i="21"/>
  <c r="GD10" i="21"/>
  <c r="GC10" i="21"/>
  <c r="GB10" i="21"/>
  <c r="GA10" i="21"/>
  <c r="FZ10" i="21"/>
  <c r="FY10" i="21"/>
  <c r="FX10" i="21"/>
  <c r="FU10" i="21"/>
  <c r="FT10" i="21"/>
  <c r="FS10" i="21"/>
  <c r="FR10" i="21"/>
  <c r="FQ10" i="21"/>
  <c r="FP10" i="21"/>
  <c r="FO10" i="21"/>
  <c r="FN10" i="21"/>
  <c r="FM10" i="21"/>
  <c r="FL10" i="21"/>
  <c r="FK10" i="21"/>
  <c r="FJ10" i="21"/>
  <c r="FI10" i="21"/>
  <c r="EO10" i="21"/>
  <c r="EN10" i="21"/>
  <c r="EM10" i="21"/>
  <c r="EL10" i="21"/>
  <c r="EK10" i="21"/>
  <c r="EJ10" i="21"/>
  <c r="EI10" i="21"/>
  <c r="EH10" i="21"/>
  <c r="EG10" i="21"/>
  <c r="EF10" i="21"/>
  <c r="EE10" i="21"/>
  <c r="ED10" i="21"/>
  <c r="EC10" i="21"/>
  <c r="DZ10" i="21"/>
  <c r="DY10" i="21"/>
  <c r="DX10" i="21"/>
  <c r="DW10" i="21"/>
  <c r="DV10" i="21"/>
  <c r="DU10" i="21"/>
  <c r="DT10" i="21"/>
  <c r="DS10" i="21"/>
  <c r="DR10" i="21"/>
  <c r="DQ10" i="21"/>
  <c r="DP10" i="21"/>
  <c r="DO10" i="21"/>
  <c r="DN10" i="21"/>
  <c r="CT10" i="21"/>
  <c r="CS10" i="21"/>
  <c r="CR10" i="21"/>
  <c r="CQ10" i="21"/>
  <c r="CP10" i="21"/>
  <c r="CO10" i="21"/>
  <c r="CN10" i="21"/>
  <c r="CM10" i="21"/>
  <c r="CL10" i="21"/>
  <c r="CK10" i="21"/>
  <c r="CJ10" i="21"/>
  <c r="CI10" i="21"/>
  <c r="CH10" i="21"/>
  <c r="CE10" i="21"/>
  <c r="CD10" i="21"/>
  <c r="CC10" i="21"/>
  <c r="CB10" i="21"/>
  <c r="CA10" i="21"/>
  <c r="BY10" i="21"/>
  <c r="BX10" i="21"/>
  <c r="BW10" i="21"/>
  <c r="BV10" i="21"/>
  <c r="BU10" i="21"/>
  <c r="BT10" i="21"/>
  <c r="BS10" i="21"/>
  <c r="AY10" i="21"/>
  <c r="AX10" i="21"/>
  <c r="AW10" i="21"/>
  <c r="AV10" i="21"/>
  <c r="AR10" i="21"/>
  <c r="AQ10" i="21"/>
  <c r="AP10" i="21"/>
  <c r="AO10" i="21"/>
  <c r="AN10" i="21"/>
  <c r="AM10" i="21"/>
  <c r="AJ10" i="21"/>
  <c r="AI10" i="21"/>
  <c r="AH10" i="21"/>
  <c r="AG10" i="21"/>
  <c r="AC10" i="21"/>
  <c r="AB10" i="21"/>
  <c r="AA10" i="21"/>
  <c r="Z10" i="21"/>
  <c r="Y10" i="21"/>
  <c r="X10" i="21"/>
  <c r="W10" i="21"/>
  <c r="IR9" i="21"/>
  <c r="IQ9" i="21"/>
  <c r="IP9" i="21"/>
  <c r="IO9" i="21"/>
  <c r="IN9" i="21"/>
  <c r="IM9" i="21"/>
  <c r="IL9" i="21"/>
  <c r="IK9" i="21"/>
  <c r="IJ9" i="21"/>
  <c r="II9" i="21"/>
  <c r="IH9" i="21"/>
  <c r="IG9" i="21"/>
  <c r="IF9" i="21"/>
  <c r="HP9" i="21"/>
  <c r="HO9" i="21"/>
  <c r="HN9" i="21"/>
  <c r="HM9" i="21"/>
  <c r="HL9" i="21"/>
  <c r="HK9" i="21"/>
  <c r="HJ9" i="21"/>
  <c r="HI9" i="21"/>
  <c r="HH9" i="21"/>
  <c r="HG9" i="21"/>
  <c r="HF9" i="21"/>
  <c r="HE9" i="21"/>
  <c r="HD9" i="21"/>
  <c r="GJ9" i="21"/>
  <c r="GI9" i="21"/>
  <c r="GH9" i="21"/>
  <c r="GG9" i="21"/>
  <c r="GF9" i="21"/>
  <c r="GE9" i="21"/>
  <c r="GD9" i="21"/>
  <c r="GC9" i="21"/>
  <c r="GB9" i="21"/>
  <c r="GA9" i="21"/>
  <c r="FZ9" i="21"/>
  <c r="FY9" i="21"/>
  <c r="FX9" i="21"/>
  <c r="FU9" i="21"/>
  <c r="FT9" i="21"/>
  <c r="FS9" i="21"/>
  <c r="FR9" i="21"/>
  <c r="FQ9" i="21"/>
  <c r="FP9" i="21"/>
  <c r="FO9" i="21"/>
  <c r="FN9" i="21"/>
  <c r="FM9" i="21"/>
  <c r="FL9" i="21"/>
  <c r="FK9" i="21"/>
  <c r="FJ9" i="21"/>
  <c r="FI9" i="21"/>
  <c r="EO9" i="21"/>
  <c r="EN9" i="21"/>
  <c r="EM9" i="21"/>
  <c r="EL9" i="21"/>
  <c r="EK9" i="21"/>
  <c r="EJ9" i="21"/>
  <c r="EI9" i="21"/>
  <c r="EH9" i="21"/>
  <c r="EG9" i="21"/>
  <c r="EF9" i="21"/>
  <c r="EE9" i="21"/>
  <c r="ED9" i="21"/>
  <c r="EC9" i="21"/>
  <c r="DZ9" i="21"/>
  <c r="DY9" i="21"/>
  <c r="DX9" i="21"/>
  <c r="DW9" i="21"/>
  <c r="DV9" i="21"/>
  <c r="DU9" i="21"/>
  <c r="DT9" i="21"/>
  <c r="DS9" i="21"/>
  <c r="DR9" i="21"/>
  <c r="DQ9" i="21"/>
  <c r="DP9" i="21"/>
  <c r="DO9" i="21"/>
  <c r="DN9" i="21"/>
  <c r="CT9" i="21"/>
  <c r="CS9" i="21"/>
  <c r="CR9" i="21"/>
  <c r="CQ9" i="21"/>
  <c r="CP9" i="21"/>
  <c r="CO9" i="21"/>
  <c r="CN9" i="21"/>
  <c r="CM9" i="21"/>
  <c r="CL9" i="21"/>
  <c r="CK9" i="21"/>
  <c r="CJ9" i="21"/>
  <c r="CI9" i="21"/>
  <c r="CH9" i="21"/>
  <c r="CE9" i="21"/>
  <c r="CD9" i="21"/>
  <c r="CC9" i="21"/>
  <c r="CB9" i="21"/>
  <c r="CA9" i="21"/>
  <c r="BY9" i="21"/>
  <c r="BX9" i="21"/>
  <c r="BW9" i="21"/>
  <c r="BV9" i="21"/>
  <c r="BU9" i="21"/>
  <c r="BT9" i="21"/>
  <c r="BS9" i="21"/>
  <c r="AY9" i="21"/>
  <c r="AX9" i="21"/>
  <c r="AW9" i="21"/>
  <c r="AV9" i="21"/>
  <c r="AU9" i="21"/>
  <c r="AS9" i="21"/>
  <c r="AR9" i="21"/>
  <c r="AQ9" i="21"/>
  <c r="AP9" i="21"/>
  <c r="AO9" i="21"/>
  <c r="AN9" i="21"/>
  <c r="AM9" i="21"/>
  <c r="AJ9" i="21"/>
  <c r="AI9" i="21"/>
  <c r="AH9" i="21"/>
  <c r="AG9" i="21"/>
  <c r="AF9" i="21"/>
  <c r="AT9" i="21"/>
  <c r="AC9" i="21"/>
  <c r="AB9" i="21"/>
  <c r="AA9" i="21"/>
  <c r="Z9" i="21"/>
  <c r="Y9" i="21"/>
  <c r="X9" i="21"/>
  <c r="W9" i="21"/>
  <c r="IR8" i="21"/>
  <c r="IQ8" i="21"/>
  <c r="IP8" i="21"/>
  <c r="IO8" i="21"/>
  <c r="IN8" i="21"/>
  <c r="IM8" i="21"/>
  <c r="IL8" i="21"/>
  <c r="IK8" i="21"/>
  <c r="IJ8" i="21"/>
  <c r="II8" i="21"/>
  <c r="IH8" i="21"/>
  <c r="IG8" i="21"/>
  <c r="IF8" i="21"/>
  <c r="HP8" i="21"/>
  <c r="HO8" i="21"/>
  <c r="HN8" i="21"/>
  <c r="HM8" i="21"/>
  <c r="HL8" i="21"/>
  <c r="HK8" i="21"/>
  <c r="HJ8" i="21"/>
  <c r="HI8" i="21"/>
  <c r="HH8" i="21"/>
  <c r="HG8" i="21"/>
  <c r="HF8" i="21"/>
  <c r="HE8" i="21"/>
  <c r="HD8" i="21"/>
  <c r="GJ8" i="21"/>
  <c r="GI8" i="21"/>
  <c r="GH8" i="21"/>
  <c r="GG8" i="21"/>
  <c r="GF8" i="21"/>
  <c r="GE8" i="21"/>
  <c r="GD8" i="21"/>
  <c r="GC8" i="21"/>
  <c r="GB8" i="21"/>
  <c r="GA8" i="21"/>
  <c r="FZ8" i="21"/>
  <c r="FY8" i="21"/>
  <c r="FX8" i="21"/>
  <c r="FU8" i="21"/>
  <c r="FT8" i="21"/>
  <c r="FS8" i="21"/>
  <c r="FR8" i="21"/>
  <c r="FQ8" i="21"/>
  <c r="FP8" i="21"/>
  <c r="FO8" i="21"/>
  <c r="FN8" i="21"/>
  <c r="FM8" i="21"/>
  <c r="FL8" i="21"/>
  <c r="FK8" i="21"/>
  <c r="FJ8" i="21"/>
  <c r="FI8" i="21"/>
  <c r="EO8" i="21"/>
  <c r="EN8" i="21"/>
  <c r="EM8" i="21"/>
  <c r="EL8" i="21"/>
  <c r="EK8" i="21"/>
  <c r="EJ8" i="21"/>
  <c r="EI8" i="21"/>
  <c r="EH8" i="21"/>
  <c r="EG8" i="21"/>
  <c r="EF8" i="21"/>
  <c r="EE8" i="21"/>
  <c r="ED8" i="21"/>
  <c r="EC8" i="21"/>
  <c r="DZ8" i="21"/>
  <c r="DY8" i="21"/>
  <c r="DX8" i="21"/>
  <c r="DW8" i="21"/>
  <c r="DV8" i="21"/>
  <c r="DU8" i="21"/>
  <c r="DT8" i="21"/>
  <c r="DS8" i="21"/>
  <c r="DR8" i="21"/>
  <c r="DQ8" i="21"/>
  <c r="DP8" i="21"/>
  <c r="DO8" i="21"/>
  <c r="DN8" i="21"/>
  <c r="CT8" i="21"/>
  <c r="CS8" i="21"/>
  <c r="CR8" i="21"/>
  <c r="CQ8" i="21"/>
  <c r="CP8" i="21"/>
  <c r="CO8" i="21"/>
  <c r="CN8" i="21"/>
  <c r="CM8" i="21"/>
  <c r="CL8" i="21"/>
  <c r="CK8" i="21"/>
  <c r="CJ8" i="21"/>
  <c r="CI8" i="21"/>
  <c r="CH8" i="21"/>
  <c r="CE8" i="21"/>
  <c r="CD8" i="21"/>
  <c r="CC8" i="21"/>
  <c r="CB8" i="21"/>
  <c r="CA8" i="21"/>
  <c r="BY8" i="21"/>
  <c r="BX8" i="21"/>
  <c r="BW8" i="21"/>
  <c r="BV8" i="21"/>
  <c r="BU8" i="21"/>
  <c r="BT8" i="21"/>
  <c r="BS8" i="21"/>
  <c r="AY8" i="21"/>
  <c r="AX8" i="21"/>
  <c r="AW8" i="21"/>
  <c r="AV8" i="21"/>
  <c r="AU8" i="21"/>
  <c r="AT8" i="21"/>
  <c r="AS8" i="21"/>
  <c r="AR8" i="21"/>
  <c r="AQ8" i="21"/>
  <c r="AP8" i="21"/>
  <c r="AO8" i="21"/>
  <c r="AN8" i="21"/>
  <c r="AM8" i="21"/>
  <c r="AJ8" i="21"/>
  <c r="AI8" i="21"/>
  <c r="AH8" i="21"/>
  <c r="AG8" i="21"/>
  <c r="AF8" i="21"/>
  <c r="AC8" i="21"/>
  <c r="AB8" i="21"/>
  <c r="AA8" i="21"/>
  <c r="Z8" i="21"/>
  <c r="Y8" i="21"/>
  <c r="X8" i="21"/>
  <c r="W8" i="21"/>
  <c r="IR7" i="21"/>
  <c r="IQ7" i="21"/>
  <c r="IP7" i="21"/>
  <c r="IO7" i="21"/>
  <c r="IN7" i="21"/>
  <c r="IM7" i="21"/>
  <c r="IL7" i="21"/>
  <c r="IK7" i="21"/>
  <c r="IJ7" i="21"/>
  <c r="II7" i="21"/>
  <c r="IH7" i="21"/>
  <c r="IG7" i="21"/>
  <c r="IF7" i="21"/>
  <c r="HP7" i="21"/>
  <c r="HO7" i="21"/>
  <c r="HN7" i="21"/>
  <c r="HM7" i="21"/>
  <c r="HL7" i="21"/>
  <c r="HK7" i="21"/>
  <c r="HJ7" i="21"/>
  <c r="HI7" i="21"/>
  <c r="HH7" i="21"/>
  <c r="HG7" i="21"/>
  <c r="HF7" i="21"/>
  <c r="HE7" i="21"/>
  <c r="HD7" i="21"/>
  <c r="GJ7" i="21"/>
  <c r="GI7" i="21"/>
  <c r="GH7" i="21"/>
  <c r="GG7" i="21"/>
  <c r="GF7" i="21"/>
  <c r="GE7" i="21"/>
  <c r="GD7" i="21"/>
  <c r="GC7" i="21"/>
  <c r="GB7" i="21"/>
  <c r="GA7" i="21"/>
  <c r="FZ7" i="21"/>
  <c r="FY7" i="21"/>
  <c r="FX7" i="21"/>
  <c r="FU7" i="21"/>
  <c r="FT7" i="21"/>
  <c r="FS7" i="21"/>
  <c r="FR7" i="21"/>
  <c r="FQ7" i="21"/>
  <c r="FP7" i="21"/>
  <c r="FO7" i="21"/>
  <c r="FN7" i="21"/>
  <c r="FM7" i="21"/>
  <c r="FL7" i="21"/>
  <c r="FK7" i="21"/>
  <c r="FJ7" i="21"/>
  <c r="FI7" i="21"/>
  <c r="EO7" i="21"/>
  <c r="EN7" i="21"/>
  <c r="EM7" i="21"/>
  <c r="EL7" i="21"/>
  <c r="EK7" i="21"/>
  <c r="EJ7" i="21"/>
  <c r="EI7" i="21"/>
  <c r="EH7" i="21"/>
  <c r="EG7" i="21"/>
  <c r="EF7" i="21"/>
  <c r="EE7" i="21"/>
  <c r="ED7" i="21"/>
  <c r="EC7" i="21"/>
  <c r="DZ7" i="21"/>
  <c r="DY7" i="21"/>
  <c r="DX7" i="21"/>
  <c r="DW7" i="21"/>
  <c r="DV7" i="21"/>
  <c r="DU7" i="21"/>
  <c r="DT7" i="21"/>
  <c r="DS7" i="21"/>
  <c r="DR7" i="21"/>
  <c r="DQ7" i="21"/>
  <c r="DP7" i="21"/>
  <c r="DO7" i="21"/>
  <c r="DN7" i="21"/>
  <c r="CT7" i="21"/>
  <c r="CS7" i="21"/>
  <c r="CR7" i="21"/>
  <c r="CQ7" i="21"/>
  <c r="CP7" i="21"/>
  <c r="CO7" i="21"/>
  <c r="CN7" i="21"/>
  <c r="CM7" i="21"/>
  <c r="CL7" i="21"/>
  <c r="CK7" i="21"/>
  <c r="CJ7" i="21"/>
  <c r="CI7" i="21"/>
  <c r="CH7" i="21"/>
  <c r="CE7" i="21"/>
  <c r="CD7" i="21"/>
  <c r="CC7" i="21"/>
  <c r="CB7" i="21"/>
  <c r="CA7" i="21"/>
  <c r="BY7" i="21"/>
  <c r="BX7" i="21"/>
  <c r="BW7" i="21"/>
  <c r="BV7" i="21"/>
  <c r="BU7" i="21"/>
  <c r="BT7" i="21"/>
  <c r="BS7" i="21"/>
  <c r="AY7" i="21"/>
  <c r="AX7" i="21"/>
  <c r="AW7" i="21"/>
  <c r="AV7" i="21"/>
  <c r="AU7" i="21"/>
  <c r="AT7" i="21"/>
  <c r="AS7" i="21"/>
  <c r="AR7" i="21"/>
  <c r="AQ7" i="21"/>
  <c r="AP7" i="21"/>
  <c r="AO7" i="21"/>
  <c r="AN7" i="21"/>
  <c r="AM7" i="21"/>
  <c r="AJ7" i="21"/>
  <c r="AI7" i="21"/>
  <c r="AH7" i="21"/>
  <c r="AG7" i="21"/>
  <c r="AF7" i="21"/>
  <c r="AC7" i="21"/>
  <c r="AB7" i="21"/>
  <c r="AA7" i="21"/>
  <c r="Z7" i="21"/>
  <c r="Y7" i="21"/>
  <c r="X7" i="21"/>
  <c r="W7" i="21"/>
  <c r="IR6" i="21"/>
  <c r="IQ6" i="21"/>
  <c r="IP6" i="21"/>
  <c r="IO6" i="21"/>
  <c r="IN6" i="21"/>
  <c r="IM6" i="21"/>
  <c r="IL6" i="21"/>
  <c r="IK6" i="21"/>
  <c r="IJ6" i="21"/>
  <c r="II6" i="21"/>
  <c r="IH6" i="21"/>
  <c r="IG6" i="21"/>
  <c r="IF6" i="21"/>
  <c r="HP6" i="21"/>
  <c r="HO6" i="21"/>
  <c r="HN6" i="21"/>
  <c r="HM6" i="21"/>
  <c r="HL6" i="21"/>
  <c r="HK6" i="21"/>
  <c r="HJ6" i="21"/>
  <c r="HI6" i="21"/>
  <c r="HH6" i="21"/>
  <c r="HG6" i="21"/>
  <c r="HF6" i="21"/>
  <c r="HE6" i="21"/>
  <c r="HD6" i="21"/>
  <c r="GJ6" i="21"/>
  <c r="GI6" i="21"/>
  <c r="GH6" i="21"/>
  <c r="GG6" i="21"/>
  <c r="GF6" i="21"/>
  <c r="GE6" i="21"/>
  <c r="GD6" i="21"/>
  <c r="GC6" i="21"/>
  <c r="GB6" i="21"/>
  <c r="GA6" i="21"/>
  <c r="FZ6" i="21"/>
  <c r="FY6" i="21"/>
  <c r="FX6" i="21"/>
  <c r="FU6" i="21"/>
  <c r="FT6" i="21"/>
  <c r="FS6" i="21"/>
  <c r="FR6" i="21"/>
  <c r="FQ6" i="21"/>
  <c r="FP6" i="21"/>
  <c r="FO6" i="21"/>
  <c r="FN6" i="21"/>
  <c r="FM6" i="21"/>
  <c r="FL6" i="21"/>
  <c r="FK6" i="21"/>
  <c r="FJ6" i="21"/>
  <c r="FI6" i="21"/>
  <c r="EO6" i="21"/>
  <c r="EN6" i="21"/>
  <c r="EM6" i="21"/>
  <c r="EL6" i="21"/>
  <c r="EK6" i="21"/>
  <c r="EJ6" i="21"/>
  <c r="EI6" i="21"/>
  <c r="EH6" i="21"/>
  <c r="EG6" i="21"/>
  <c r="EF6" i="21"/>
  <c r="EE6" i="21"/>
  <c r="ED6" i="21"/>
  <c r="EC6" i="21"/>
  <c r="DZ6" i="21"/>
  <c r="DY6" i="21"/>
  <c r="DX6" i="21"/>
  <c r="DW6" i="21"/>
  <c r="DV6" i="21"/>
  <c r="DU6" i="21"/>
  <c r="DT6" i="21"/>
  <c r="DS6" i="21"/>
  <c r="DR6" i="21"/>
  <c r="DQ6" i="21"/>
  <c r="DP6" i="21"/>
  <c r="DO6" i="21"/>
  <c r="DN6" i="21"/>
  <c r="CT6" i="21"/>
  <c r="CS6" i="21"/>
  <c r="CR6" i="21"/>
  <c r="CQ6" i="21"/>
  <c r="CP6" i="21"/>
  <c r="CO6" i="21"/>
  <c r="CN6" i="21"/>
  <c r="CM6" i="21"/>
  <c r="CL6" i="21"/>
  <c r="CK6" i="21"/>
  <c r="CJ6" i="21"/>
  <c r="CI6" i="21"/>
  <c r="CH6" i="21"/>
  <c r="CE6" i="21"/>
  <c r="CD6" i="21"/>
  <c r="CC6" i="21"/>
  <c r="CB6" i="21"/>
  <c r="CA6" i="21"/>
  <c r="BY6" i="21"/>
  <c r="BX6" i="21"/>
  <c r="BW6" i="21"/>
  <c r="BV6" i="21"/>
  <c r="BU6" i="21"/>
  <c r="BT6" i="21"/>
  <c r="BS6" i="21"/>
  <c r="AY6" i="21"/>
  <c r="AX6" i="21"/>
  <c r="AW6" i="21"/>
  <c r="AV6" i="21"/>
  <c r="AT6" i="21"/>
  <c r="AS6" i="21"/>
  <c r="AR6" i="21"/>
  <c r="AQ6" i="21"/>
  <c r="AP6" i="21"/>
  <c r="AO6" i="21"/>
  <c r="AN6" i="21"/>
  <c r="AM6" i="21"/>
  <c r="AJ6" i="21"/>
  <c r="AI6" i="21"/>
  <c r="AH6" i="21"/>
  <c r="AG6" i="21"/>
  <c r="AF6" i="21"/>
  <c r="AU6" i="21" s="1"/>
  <c r="AC6" i="21"/>
  <c r="AB6" i="21"/>
  <c r="AA6" i="21"/>
  <c r="Z6" i="21"/>
  <c r="Y6" i="21"/>
  <c r="X6" i="21"/>
  <c r="W6" i="21"/>
  <c r="IR5" i="21"/>
  <c r="IQ5" i="21"/>
  <c r="IP5" i="21"/>
  <c r="IO5" i="21"/>
  <c r="IN5" i="21"/>
  <c r="IM5" i="21"/>
  <c r="IL5" i="21"/>
  <c r="IK5" i="21"/>
  <c r="IJ5" i="21"/>
  <c r="II5" i="21"/>
  <c r="IH5" i="21"/>
  <c r="IG5" i="21"/>
  <c r="IF5" i="21"/>
  <c r="HP5" i="21"/>
  <c r="HO5" i="21"/>
  <c r="HN5" i="21"/>
  <c r="HM5" i="21"/>
  <c r="HL5" i="21"/>
  <c r="HK5" i="21"/>
  <c r="HJ5" i="21"/>
  <c r="HI5" i="21"/>
  <c r="HH5" i="21"/>
  <c r="HG5" i="21"/>
  <c r="HF5" i="21"/>
  <c r="HE5" i="21"/>
  <c r="HD5" i="21"/>
  <c r="GJ5" i="21"/>
  <c r="GI5" i="21"/>
  <c r="GH5" i="21"/>
  <c r="GG5" i="21"/>
  <c r="GF5" i="21"/>
  <c r="GE5" i="21"/>
  <c r="GD5" i="21"/>
  <c r="GC5" i="21"/>
  <c r="GB5" i="21"/>
  <c r="GA5" i="21"/>
  <c r="FZ5" i="21"/>
  <c r="FY5" i="21"/>
  <c r="FX5" i="21"/>
  <c r="FU5" i="21"/>
  <c r="FT5" i="21"/>
  <c r="FS5" i="21"/>
  <c r="FR5" i="21"/>
  <c r="FQ5" i="21"/>
  <c r="FP5" i="21"/>
  <c r="FO5" i="21"/>
  <c r="FN5" i="21"/>
  <c r="FM5" i="21"/>
  <c r="FL5" i="21"/>
  <c r="FK5" i="21"/>
  <c r="FJ5" i="21"/>
  <c r="FI5" i="21"/>
  <c r="EO5" i="21"/>
  <c r="EN5" i="21"/>
  <c r="EM5" i="21"/>
  <c r="EL5" i="21"/>
  <c r="EK5" i="21"/>
  <c r="EJ5" i="21"/>
  <c r="EI5" i="21"/>
  <c r="EH5" i="21"/>
  <c r="EG5" i="21"/>
  <c r="EF5" i="21"/>
  <c r="EE5" i="21"/>
  <c r="ED5" i="21"/>
  <c r="EC5" i="21"/>
  <c r="DZ5" i="21"/>
  <c r="DY5" i="21"/>
  <c r="DX5" i="21"/>
  <c r="DW5" i="21"/>
  <c r="DV5" i="21"/>
  <c r="DU5" i="21"/>
  <c r="DT5" i="21"/>
  <c r="DS5" i="21"/>
  <c r="DR5" i="21"/>
  <c r="DQ5" i="21"/>
  <c r="DP5" i="21"/>
  <c r="DO5" i="21"/>
  <c r="DN5" i="21"/>
  <c r="CT5" i="21"/>
  <c r="CS5" i="21"/>
  <c r="CR5" i="21"/>
  <c r="CQ5" i="21"/>
  <c r="CP5" i="21"/>
  <c r="CN5" i="21"/>
  <c r="CM5" i="21"/>
  <c r="CL5" i="21"/>
  <c r="CK5" i="21"/>
  <c r="CJ5" i="21"/>
  <c r="CI5" i="21"/>
  <c r="CH5" i="21"/>
  <c r="CE5" i="21"/>
  <c r="CD5" i="21"/>
  <c r="CC5" i="21"/>
  <c r="CB5" i="21"/>
  <c r="CA5" i="21"/>
  <c r="BY5" i="21"/>
  <c r="BX5" i="21"/>
  <c r="BW5" i="21"/>
  <c r="BV5" i="21"/>
  <c r="BU5" i="21"/>
  <c r="BT5" i="21"/>
  <c r="BS5" i="21"/>
  <c r="AY5" i="21"/>
  <c r="AX5" i="21"/>
  <c r="AW5" i="21"/>
  <c r="AV5" i="21"/>
  <c r="AS5" i="21"/>
  <c r="AR5" i="21"/>
  <c r="AQ5" i="21"/>
  <c r="AP5" i="21"/>
  <c r="AO5" i="21"/>
  <c r="AN5" i="21"/>
  <c r="AM5" i="21"/>
  <c r="AJ5" i="21"/>
  <c r="AI5" i="21"/>
  <c r="AH5" i="21"/>
  <c r="AG5" i="21"/>
  <c r="AF5" i="21"/>
  <c r="AU5" i="21" s="1"/>
  <c r="AC5" i="21"/>
  <c r="AB5" i="21"/>
  <c r="AA5" i="21"/>
  <c r="Z5" i="21"/>
  <c r="Y5" i="21"/>
  <c r="X5" i="21"/>
  <c r="W5" i="21"/>
  <c r="IF2" i="21"/>
  <c r="HR2" i="21"/>
  <c r="HD2" i="21"/>
  <c r="ES1" i="21" a="1"/>
  <c r="ES1" i="21" s="1"/>
  <c r="CX1" i="21" a="1"/>
  <c r="CX1" i="21" s="1"/>
  <c r="BS2" i="21" s="1"/>
  <c r="BC1" i="21" a="1"/>
  <c r="BC1" i="21" s="1"/>
  <c r="C1" i="21" a="1"/>
  <c r="C1" i="21" s="1"/>
  <c r="EC24" i="20"/>
  <c r="EB24" i="20"/>
  <c r="EA24" i="20"/>
  <c r="DZ24" i="20"/>
  <c r="DY24" i="20"/>
  <c r="DX24" i="20"/>
  <c r="DW24" i="20"/>
  <c r="DV24" i="20"/>
  <c r="DU24" i="20"/>
  <c r="DT24" i="20"/>
  <c r="DS24" i="20"/>
  <c r="DR24" i="20"/>
  <c r="DQ24" i="20"/>
  <c r="DP24" i="20"/>
  <c r="DO24" i="20"/>
  <c r="DN24" i="20"/>
  <c r="CH24" i="20"/>
  <c r="CG24" i="20"/>
  <c r="CF24" i="20"/>
  <c r="CE24" i="20"/>
  <c r="CD24" i="20"/>
  <c r="CC24" i="20"/>
  <c r="CB24" i="20"/>
  <c r="CA24" i="20"/>
  <c r="BZ24" i="20"/>
  <c r="BY24" i="20"/>
  <c r="BX24" i="20"/>
  <c r="BW24" i="20"/>
  <c r="BV24" i="20"/>
  <c r="BU24" i="20"/>
  <c r="BT24" i="20"/>
  <c r="BS24" i="20"/>
  <c r="AM24" i="20"/>
  <c r="AL24" i="20"/>
  <c r="AK24" i="20"/>
  <c r="AJ24" i="20"/>
  <c r="AI24" i="20"/>
  <c r="AH24" i="20"/>
  <c r="AG24" i="20"/>
  <c r="AF24" i="20"/>
  <c r="AE24" i="20"/>
  <c r="AD24" i="20"/>
  <c r="AC24" i="20"/>
  <c r="Z24" i="20"/>
  <c r="X24" i="20"/>
  <c r="W24" i="20"/>
  <c r="AA24" i="20" s="1"/>
  <c r="HB18" i="20"/>
  <c r="HA18" i="20"/>
  <c r="GZ18" i="20"/>
  <c r="GY18" i="20"/>
  <c r="GX18" i="20"/>
  <c r="GW18" i="20"/>
  <c r="GV18" i="20"/>
  <c r="GU18" i="20"/>
  <c r="GT18" i="20"/>
  <c r="GS18" i="20"/>
  <c r="GR18" i="20"/>
  <c r="GQ18" i="20"/>
  <c r="GP18" i="20"/>
  <c r="GO18" i="20"/>
  <c r="GN18" i="20"/>
  <c r="GM18" i="20"/>
  <c r="FG18" i="20"/>
  <c r="FF18" i="20"/>
  <c r="FE18" i="20"/>
  <c r="FD18" i="20"/>
  <c r="FC18" i="20"/>
  <c r="FB18" i="20"/>
  <c r="FA18" i="20"/>
  <c r="EZ18" i="20"/>
  <c r="EY18" i="20"/>
  <c r="EX18" i="20"/>
  <c r="EW18" i="20"/>
  <c r="EV18" i="20"/>
  <c r="EU18" i="20"/>
  <c r="ET18" i="20"/>
  <c r="ES18" i="20"/>
  <c r="ER18" i="20"/>
  <c r="DL18" i="20"/>
  <c r="DK18" i="20"/>
  <c r="DJ18" i="20"/>
  <c r="DI18" i="20"/>
  <c r="DH18" i="20"/>
  <c r="DG18" i="20"/>
  <c r="DF18" i="20"/>
  <c r="DE18" i="20"/>
  <c r="DD18" i="20"/>
  <c r="DC18" i="20"/>
  <c r="DB18" i="20"/>
  <c r="DA18" i="20"/>
  <c r="CZ18" i="20"/>
  <c r="CY18" i="20"/>
  <c r="CX18" i="20"/>
  <c r="CW18" i="20"/>
  <c r="BQ18" i="20"/>
  <c r="BP18" i="20"/>
  <c r="BO18" i="20"/>
  <c r="BN18" i="20"/>
  <c r="BM18" i="20"/>
  <c r="BL18" i="20"/>
  <c r="BK18" i="20"/>
  <c r="BJ18" i="20"/>
  <c r="BI18" i="20"/>
  <c r="BH18" i="20"/>
  <c r="BG18" i="20"/>
  <c r="BF18" i="20"/>
  <c r="BE18" i="20"/>
  <c r="BD18" i="20"/>
  <c r="BC18" i="20"/>
  <c r="BB18" i="20"/>
  <c r="U18" i="20"/>
  <c r="T18" i="20"/>
  <c r="S18" i="20"/>
  <c r="R18" i="20"/>
  <c r="Q18" i="20"/>
  <c r="P18" i="20"/>
  <c r="O18" i="20"/>
  <c r="N18" i="20"/>
  <c r="M18" i="20"/>
  <c r="L18" i="20"/>
  <c r="K18" i="20"/>
  <c r="J18" i="20"/>
  <c r="I18" i="20"/>
  <c r="H18" i="20"/>
  <c r="G18" i="20"/>
  <c r="F18" i="20"/>
  <c r="E18" i="20"/>
  <c r="D18" i="20"/>
  <c r="C18" i="20"/>
  <c r="B18" i="20"/>
  <c r="HB17" i="20"/>
  <c r="HA17" i="20"/>
  <c r="GZ17" i="20"/>
  <c r="GY17" i="20"/>
  <c r="GX17" i="20"/>
  <c r="GW17" i="20"/>
  <c r="GV17" i="20"/>
  <c r="GU17" i="20"/>
  <c r="GT17" i="20"/>
  <c r="GS17" i="20"/>
  <c r="GR17" i="20"/>
  <c r="GQ17" i="20"/>
  <c r="GP17" i="20"/>
  <c r="GO17" i="20"/>
  <c r="GN17" i="20"/>
  <c r="GM17" i="20"/>
  <c r="FG17" i="20"/>
  <c r="FF17" i="20"/>
  <c r="FE17" i="20"/>
  <c r="FD17" i="20"/>
  <c r="FC17" i="20"/>
  <c r="FB17" i="20"/>
  <c r="FA17" i="20"/>
  <c r="EZ17" i="20"/>
  <c r="EY17" i="20"/>
  <c r="EX17" i="20"/>
  <c r="EW17" i="20"/>
  <c r="EV17" i="20"/>
  <c r="EU17" i="20"/>
  <c r="ET17" i="20"/>
  <c r="ES17" i="20"/>
  <c r="ER17" i="20"/>
  <c r="DL17" i="20"/>
  <c r="DK17" i="20"/>
  <c r="DJ17" i="20"/>
  <c r="DI17" i="20"/>
  <c r="DH17" i="20"/>
  <c r="DG17" i="20"/>
  <c r="DF17" i="20"/>
  <c r="DE17" i="20"/>
  <c r="DD17" i="20"/>
  <c r="DC17" i="20"/>
  <c r="DB17" i="20"/>
  <c r="DA17" i="20"/>
  <c r="CZ17" i="20"/>
  <c r="CY17" i="20"/>
  <c r="CX17" i="20"/>
  <c r="CW17" i="20"/>
  <c r="BQ17" i="20"/>
  <c r="BP17" i="20"/>
  <c r="BO17" i="20"/>
  <c r="BN17" i="20"/>
  <c r="BM17" i="20"/>
  <c r="BL17" i="20"/>
  <c r="BK17" i="20"/>
  <c r="BJ17" i="20"/>
  <c r="BI17" i="20"/>
  <c r="BH17" i="20"/>
  <c r="BG17" i="20"/>
  <c r="BF17" i="20"/>
  <c r="BE17" i="20"/>
  <c r="BD17" i="20"/>
  <c r="BC17" i="20"/>
  <c r="BB17" i="20"/>
  <c r="U17" i="20"/>
  <c r="T17" i="20"/>
  <c r="S17" i="20"/>
  <c r="R17" i="20"/>
  <c r="Q17" i="20"/>
  <c r="P17" i="20"/>
  <c r="O17" i="20"/>
  <c r="N17" i="20"/>
  <c r="M17" i="20"/>
  <c r="L17" i="20"/>
  <c r="K17" i="20"/>
  <c r="J17" i="20"/>
  <c r="I17" i="20"/>
  <c r="H17" i="20"/>
  <c r="G17" i="20"/>
  <c r="F17" i="20"/>
  <c r="E17" i="20"/>
  <c r="D17" i="20"/>
  <c r="C17" i="20"/>
  <c r="B17" i="20"/>
  <c r="IR15" i="20"/>
  <c r="IQ15" i="20"/>
  <c r="IP15" i="20"/>
  <c r="IO15" i="20"/>
  <c r="IN15" i="20"/>
  <c r="IM15" i="20"/>
  <c r="IL15" i="20"/>
  <c r="IK15" i="20"/>
  <c r="IJ15" i="20"/>
  <c r="II15" i="20"/>
  <c r="IH15" i="20"/>
  <c r="IG15" i="20"/>
  <c r="IF15" i="20"/>
  <c r="HP15" i="20"/>
  <c r="HO15" i="20"/>
  <c r="HN15" i="20"/>
  <c r="HM15" i="20"/>
  <c r="HL15" i="20"/>
  <c r="HK15" i="20"/>
  <c r="HJ15" i="20"/>
  <c r="HI15" i="20"/>
  <c r="HH15" i="20"/>
  <c r="HG15" i="20"/>
  <c r="HF15" i="20"/>
  <c r="HE15" i="20"/>
  <c r="HD15" i="20"/>
  <c r="HB15" i="20"/>
  <c r="HA15" i="20"/>
  <c r="GZ15" i="20"/>
  <c r="GY15" i="20"/>
  <c r="GX15" i="20"/>
  <c r="GW15" i="20"/>
  <c r="GV15" i="20"/>
  <c r="GU15" i="20"/>
  <c r="GT15" i="20"/>
  <c r="GS15" i="20"/>
  <c r="GR15" i="20"/>
  <c r="GQ15" i="20"/>
  <c r="GP15" i="20"/>
  <c r="GO15" i="20"/>
  <c r="GN15" i="20"/>
  <c r="GM15" i="20"/>
  <c r="GJ15" i="20"/>
  <c r="GI15" i="20"/>
  <c r="GH15" i="20"/>
  <c r="GG15" i="20"/>
  <c r="GF15" i="20"/>
  <c r="GE15" i="20"/>
  <c r="GD15" i="20"/>
  <c r="GC15" i="20"/>
  <c r="GB15" i="20"/>
  <c r="GA15" i="20"/>
  <c r="FZ15" i="20"/>
  <c r="FY15" i="20"/>
  <c r="FX15" i="20"/>
  <c r="FU15" i="20"/>
  <c r="FT15" i="20"/>
  <c r="FS15" i="20"/>
  <c r="FR15" i="20"/>
  <c r="FQ15" i="20"/>
  <c r="FP15" i="20"/>
  <c r="FO15" i="20"/>
  <c r="FN15" i="20"/>
  <c r="FM15" i="20"/>
  <c r="FL15" i="20"/>
  <c r="FK15" i="20"/>
  <c r="FJ15" i="20"/>
  <c r="FI15" i="20"/>
  <c r="FG15" i="20"/>
  <c r="FF15" i="20"/>
  <c r="FE15" i="20"/>
  <c r="FD15" i="20"/>
  <c r="FC15" i="20"/>
  <c r="FB15" i="20"/>
  <c r="FA15" i="20"/>
  <c r="EZ15" i="20"/>
  <c r="EY15" i="20"/>
  <c r="EX15" i="20"/>
  <c r="EW15" i="20"/>
  <c r="EV15" i="20"/>
  <c r="EU15" i="20"/>
  <c r="ET15" i="20"/>
  <c r="ES15" i="20"/>
  <c r="ER15" i="20"/>
  <c r="EO15" i="20"/>
  <c r="EN15" i="20"/>
  <c r="EM15" i="20"/>
  <c r="EL15" i="20"/>
  <c r="EK15" i="20"/>
  <c r="EJ15" i="20"/>
  <c r="EI15" i="20"/>
  <c r="EH15" i="20"/>
  <c r="EG15" i="20"/>
  <c r="EF15" i="20"/>
  <c r="EE15" i="20"/>
  <c r="ED15" i="20"/>
  <c r="EC15" i="20"/>
  <c r="DZ15" i="20"/>
  <c r="DY15" i="20"/>
  <c r="DX15" i="20"/>
  <c r="DW15" i="20"/>
  <c r="DV15" i="20"/>
  <c r="DU15" i="20"/>
  <c r="DT15" i="20"/>
  <c r="DS15" i="20"/>
  <c r="DR15" i="20"/>
  <c r="DQ15" i="20"/>
  <c r="DP15" i="20"/>
  <c r="DO15" i="20"/>
  <c r="DN15" i="20"/>
  <c r="DL15" i="20"/>
  <c r="DK15" i="20"/>
  <c r="DJ15" i="20"/>
  <c r="DI15" i="20"/>
  <c r="DH15" i="20"/>
  <c r="DG15" i="20"/>
  <c r="DF15" i="20"/>
  <c r="DE15" i="20"/>
  <c r="DD15" i="20"/>
  <c r="DC15" i="20"/>
  <c r="DB15" i="20"/>
  <c r="DA15" i="20"/>
  <c r="CZ15" i="20"/>
  <c r="CY15" i="20"/>
  <c r="CX15" i="20"/>
  <c r="CT15" i="20"/>
  <c r="CS15" i="20"/>
  <c r="CR15" i="20"/>
  <c r="CQ15" i="20"/>
  <c r="CP15" i="20"/>
  <c r="CO15" i="20"/>
  <c r="CN15" i="20"/>
  <c r="CM15" i="20"/>
  <c r="CL15" i="20"/>
  <c r="CK15" i="20"/>
  <c r="CJ15" i="20"/>
  <c r="CI15" i="20"/>
  <c r="CH15" i="20"/>
  <c r="CE15" i="20"/>
  <c r="CD15" i="20"/>
  <c r="CC15" i="20"/>
  <c r="CB15" i="20"/>
  <c r="CA15" i="20"/>
  <c r="BY15" i="20"/>
  <c r="BX15" i="20"/>
  <c r="BW15" i="20"/>
  <c r="BV15" i="20"/>
  <c r="BU15" i="20"/>
  <c r="BT15" i="20"/>
  <c r="BS15" i="20"/>
  <c r="BQ15" i="20"/>
  <c r="BP15" i="20"/>
  <c r="BO15" i="20"/>
  <c r="BN15" i="20"/>
  <c r="BM15" i="20"/>
  <c r="BL15" i="20"/>
  <c r="BK15" i="20"/>
  <c r="BJ15" i="20"/>
  <c r="BI15" i="20"/>
  <c r="BH15" i="20"/>
  <c r="BG15" i="20"/>
  <c r="BF15" i="20"/>
  <c r="BE15" i="20"/>
  <c r="BD15" i="20"/>
  <c r="BC15" i="20"/>
  <c r="AY15" i="20"/>
  <c r="AX15" i="20"/>
  <c r="AW15" i="20"/>
  <c r="AV15" i="20"/>
  <c r="AT15" i="20"/>
  <c r="AS15" i="20"/>
  <c r="AR15" i="20"/>
  <c r="AQ15" i="20"/>
  <c r="AP15" i="20"/>
  <c r="AO15" i="20"/>
  <c r="AN15" i="20"/>
  <c r="AM15" i="20"/>
  <c r="AJ15" i="20"/>
  <c r="AI15" i="20"/>
  <c r="AH15" i="20"/>
  <c r="AG15" i="20"/>
  <c r="AF15" i="20"/>
  <c r="AU15" i="20" s="1"/>
  <c r="AC15" i="20"/>
  <c r="AB15" i="20"/>
  <c r="AA15" i="20"/>
  <c r="Z15" i="20"/>
  <c r="Y15" i="20"/>
  <c r="X15" i="20"/>
  <c r="W15" i="20"/>
  <c r="U15" i="20"/>
  <c r="T15" i="20"/>
  <c r="S15" i="20"/>
  <c r="R15" i="20"/>
  <c r="Q15" i="20"/>
  <c r="P15" i="20"/>
  <c r="O15" i="20"/>
  <c r="N15" i="20"/>
  <c r="M15" i="20"/>
  <c r="L15" i="20"/>
  <c r="K15" i="20"/>
  <c r="J15" i="20"/>
  <c r="I15" i="20"/>
  <c r="H15" i="20"/>
  <c r="G15" i="20"/>
  <c r="F15" i="20"/>
  <c r="E15" i="20"/>
  <c r="D15" i="20"/>
  <c r="C15" i="20"/>
  <c r="IR14" i="20"/>
  <c r="IQ14" i="20"/>
  <c r="IP14" i="20"/>
  <c r="IO14" i="20"/>
  <c r="IN14" i="20"/>
  <c r="IM14" i="20"/>
  <c r="IL14" i="20"/>
  <c r="IK14" i="20"/>
  <c r="IJ14" i="20"/>
  <c r="II14" i="20"/>
  <c r="IH14" i="20"/>
  <c r="IG14" i="20"/>
  <c r="IF14" i="20"/>
  <c r="HP14" i="20"/>
  <c r="HO14" i="20"/>
  <c r="HN14" i="20"/>
  <c r="HM14" i="20"/>
  <c r="HL14" i="20"/>
  <c r="HK14" i="20"/>
  <c r="HJ14" i="20"/>
  <c r="HI14" i="20"/>
  <c r="HH14" i="20"/>
  <c r="HG14" i="20"/>
  <c r="HF14" i="20"/>
  <c r="HE14" i="20"/>
  <c r="HD14" i="20"/>
  <c r="HB14" i="20"/>
  <c r="HA14" i="20"/>
  <c r="GZ14" i="20"/>
  <c r="GY14" i="20"/>
  <c r="GX14" i="20"/>
  <c r="GW14" i="20"/>
  <c r="GV14" i="20"/>
  <c r="GU14" i="20"/>
  <c r="GT14" i="20"/>
  <c r="GS14" i="20"/>
  <c r="GR14" i="20"/>
  <c r="GQ14" i="20"/>
  <c r="GP14" i="20"/>
  <c r="GO14" i="20"/>
  <c r="GN14" i="20"/>
  <c r="GM14" i="20"/>
  <c r="GJ14" i="20"/>
  <c r="GI14" i="20"/>
  <c r="GH14" i="20"/>
  <c r="GG14" i="20"/>
  <c r="GF14" i="20"/>
  <c r="GE14" i="20"/>
  <c r="GD14" i="20"/>
  <c r="GC14" i="20"/>
  <c r="GB14" i="20"/>
  <c r="GA14" i="20"/>
  <c r="FZ14" i="20"/>
  <c r="FY14" i="20"/>
  <c r="FX14" i="20"/>
  <c r="FU14" i="20"/>
  <c r="FT14" i="20"/>
  <c r="FS14" i="20"/>
  <c r="FR14" i="20"/>
  <c r="FQ14" i="20"/>
  <c r="FP14" i="20"/>
  <c r="FO14" i="20"/>
  <c r="FN14" i="20"/>
  <c r="FM14" i="20"/>
  <c r="FL14" i="20"/>
  <c r="FK14" i="20"/>
  <c r="FJ14" i="20"/>
  <c r="FI14" i="20"/>
  <c r="FG14" i="20"/>
  <c r="FF14" i="20"/>
  <c r="FE14" i="20"/>
  <c r="FD14" i="20"/>
  <c r="FC14" i="20"/>
  <c r="FB14" i="20"/>
  <c r="FA14" i="20"/>
  <c r="EZ14" i="20"/>
  <c r="EY14" i="20"/>
  <c r="EX14" i="20"/>
  <c r="EW14" i="20"/>
  <c r="EV14" i="20"/>
  <c r="EU14" i="20"/>
  <c r="ET14" i="20"/>
  <c r="ES14" i="20"/>
  <c r="ER14" i="20"/>
  <c r="EO14" i="20"/>
  <c r="EN14" i="20"/>
  <c r="EM14" i="20"/>
  <c r="EL14" i="20"/>
  <c r="EK14" i="20"/>
  <c r="EJ14" i="20"/>
  <c r="EI14" i="20"/>
  <c r="EH14" i="20"/>
  <c r="EG14" i="20"/>
  <c r="EF14" i="20"/>
  <c r="EE14" i="20"/>
  <c r="ED14" i="20"/>
  <c r="EC14" i="20"/>
  <c r="DZ14" i="20"/>
  <c r="DY14" i="20"/>
  <c r="DX14" i="20"/>
  <c r="DW14" i="20"/>
  <c r="DV14" i="20"/>
  <c r="DU14" i="20"/>
  <c r="DT14" i="20"/>
  <c r="DS14" i="20"/>
  <c r="DR14" i="20"/>
  <c r="DQ14" i="20"/>
  <c r="DP14" i="20"/>
  <c r="DO14" i="20"/>
  <c r="DN14" i="20"/>
  <c r="DL14" i="20"/>
  <c r="DK14" i="20"/>
  <c r="DJ14" i="20"/>
  <c r="DI14" i="20"/>
  <c r="DH14" i="20"/>
  <c r="DG14" i="20"/>
  <c r="DF14" i="20"/>
  <c r="DE14" i="20"/>
  <c r="DD14" i="20"/>
  <c r="DC14" i="20"/>
  <c r="DB14" i="20"/>
  <c r="DA14" i="20"/>
  <c r="CZ14" i="20"/>
  <c r="CY14" i="20"/>
  <c r="CX14" i="20"/>
  <c r="CW14" i="20"/>
  <c r="CT14" i="20"/>
  <c r="CS14" i="20"/>
  <c r="CR14" i="20"/>
  <c r="CQ14" i="20"/>
  <c r="CP14" i="20"/>
  <c r="CO14" i="20"/>
  <c r="CN14" i="20"/>
  <c r="CM14" i="20"/>
  <c r="CL14" i="20"/>
  <c r="CK14" i="20"/>
  <c r="CJ14" i="20"/>
  <c r="CI14" i="20"/>
  <c r="CH14" i="20"/>
  <c r="CE14" i="20"/>
  <c r="CD14" i="20"/>
  <c r="CC14" i="20"/>
  <c r="CB14" i="20"/>
  <c r="CA14" i="20"/>
  <c r="BY14" i="20"/>
  <c r="BX14" i="20"/>
  <c r="BW14" i="20"/>
  <c r="BV14" i="20"/>
  <c r="BU14" i="20"/>
  <c r="BT14" i="20"/>
  <c r="BS14" i="20"/>
  <c r="BQ14" i="20"/>
  <c r="BP14" i="20"/>
  <c r="BO14" i="20"/>
  <c r="BN14" i="20"/>
  <c r="BM14" i="20"/>
  <c r="BL14" i="20"/>
  <c r="BK14" i="20"/>
  <c r="BJ14" i="20"/>
  <c r="BI14" i="20"/>
  <c r="BH14" i="20"/>
  <c r="BG14" i="20"/>
  <c r="BF14" i="20"/>
  <c r="BE14" i="20"/>
  <c r="BD14" i="20"/>
  <c r="BC14" i="20"/>
  <c r="BB14" i="20"/>
  <c r="AY14" i="20"/>
  <c r="AX14" i="20"/>
  <c r="AW14" i="20"/>
  <c r="AV14" i="20"/>
  <c r="AU14" i="20"/>
  <c r="AS14" i="20"/>
  <c r="AR14" i="20"/>
  <c r="AQ14" i="20"/>
  <c r="AP14" i="20"/>
  <c r="AO14" i="20"/>
  <c r="AN14" i="20"/>
  <c r="AM14" i="20"/>
  <c r="AJ14" i="20"/>
  <c r="AI14" i="20"/>
  <c r="AH14" i="20"/>
  <c r="AG14" i="20"/>
  <c r="AF14" i="20"/>
  <c r="AC14" i="20"/>
  <c r="AB14" i="20"/>
  <c r="AA14" i="20"/>
  <c r="Z14" i="20"/>
  <c r="Y14" i="20"/>
  <c r="X14" i="20"/>
  <c r="W14" i="20"/>
  <c r="U14" i="20"/>
  <c r="T14" i="20"/>
  <c r="S14" i="20"/>
  <c r="R14" i="20"/>
  <c r="Q14" i="20"/>
  <c r="P14" i="20"/>
  <c r="O14" i="20"/>
  <c r="N14" i="20"/>
  <c r="M14" i="20"/>
  <c r="L14" i="20"/>
  <c r="K14" i="20"/>
  <c r="J14" i="20"/>
  <c r="I14" i="20"/>
  <c r="H14" i="20"/>
  <c r="G14" i="20"/>
  <c r="F14" i="20"/>
  <c r="E14" i="20"/>
  <c r="D14" i="20"/>
  <c r="C14" i="20"/>
  <c r="B14" i="20"/>
  <c r="DZ13" i="20"/>
  <c r="DX13" i="20"/>
  <c r="DQ13" i="20"/>
  <c r="DN13" i="20"/>
  <c r="CZ13" i="20"/>
  <c r="CE13" i="20"/>
  <c r="CC13" i="20"/>
  <c r="BV13" i="20"/>
  <c r="BS13" i="20"/>
  <c r="IR12" i="20"/>
  <c r="IQ12" i="20"/>
  <c r="IP12" i="20"/>
  <c r="IO12" i="20"/>
  <c r="IN12" i="20"/>
  <c r="IM12" i="20"/>
  <c r="IL12" i="20"/>
  <c r="IK12" i="20"/>
  <c r="IJ12" i="20"/>
  <c r="II12" i="20"/>
  <c r="IH12" i="20"/>
  <c r="IG12" i="20"/>
  <c r="IF12" i="20"/>
  <c r="HP12" i="20"/>
  <c r="HO12" i="20"/>
  <c r="HN12" i="20"/>
  <c r="HM12" i="20"/>
  <c r="HL12" i="20"/>
  <c r="HK12" i="20"/>
  <c r="HJ12" i="20"/>
  <c r="HI12" i="20"/>
  <c r="HH12" i="20"/>
  <c r="HG12" i="20"/>
  <c r="HF12" i="20"/>
  <c r="HE12" i="20"/>
  <c r="HD12" i="20"/>
  <c r="GJ12" i="20"/>
  <c r="GI12" i="20"/>
  <c r="GH12" i="20"/>
  <c r="GG12" i="20"/>
  <c r="GF12" i="20"/>
  <c r="GE12" i="20"/>
  <c r="GD12" i="20"/>
  <c r="GC12" i="20"/>
  <c r="GB12" i="20"/>
  <c r="GA12" i="20"/>
  <c r="FZ12" i="20"/>
  <c r="FY12" i="20"/>
  <c r="FX12" i="20"/>
  <c r="FU12" i="20"/>
  <c r="FT12" i="20"/>
  <c r="FS12" i="20"/>
  <c r="FR12" i="20"/>
  <c r="FQ12" i="20"/>
  <c r="FP12" i="20"/>
  <c r="FO12" i="20"/>
  <c r="FN12" i="20"/>
  <c r="FM12" i="20"/>
  <c r="FL12" i="20"/>
  <c r="FK12" i="20"/>
  <c r="FJ12" i="20"/>
  <c r="FI12" i="20"/>
  <c r="EO12" i="20"/>
  <c r="EN12" i="20"/>
  <c r="EM12" i="20"/>
  <c r="EL12" i="20"/>
  <c r="EK12" i="20"/>
  <c r="EJ12" i="20"/>
  <c r="EI12" i="20"/>
  <c r="EH12" i="20"/>
  <c r="EG12" i="20"/>
  <c r="EF12" i="20"/>
  <c r="EE12" i="20"/>
  <c r="ED12" i="20"/>
  <c r="EC12" i="20"/>
  <c r="DZ12" i="20"/>
  <c r="DY12" i="20"/>
  <c r="DX12" i="20"/>
  <c r="DW12" i="20"/>
  <c r="DV12" i="20"/>
  <c r="DU12" i="20"/>
  <c r="DT12" i="20"/>
  <c r="DS12" i="20"/>
  <c r="DR12" i="20"/>
  <c r="DQ12" i="20"/>
  <c r="DP12" i="20"/>
  <c r="DO12" i="20"/>
  <c r="DN12" i="20"/>
  <c r="CT12" i="20"/>
  <c r="CS12" i="20"/>
  <c r="CR12" i="20"/>
  <c r="CQ12" i="20"/>
  <c r="CP12" i="20"/>
  <c r="CO12" i="20"/>
  <c r="CN12" i="20"/>
  <c r="CM12" i="20"/>
  <c r="CL12" i="20"/>
  <c r="CK12" i="20"/>
  <c r="CJ12" i="20"/>
  <c r="CI12" i="20"/>
  <c r="CH12" i="20"/>
  <c r="CE12" i="20"/>
  <c r="CD12" i="20"/>
  <c r="CC12" i="20"/>
  <c r="CB12" i="20"/>
  <c r="CA12" i="20"/>
  <c r="BY12" i="20"/>
  <c r="BX12" i="20"/>
  <c r="BW12" i="20"/>
  <c r="BV12" i="20"/>
  <c r="BU12" i="20"/>
  <c r="BT12" i="20"/>
  <c r="BS12" i="20"/>
  <c r="AY12" i="20"/>
  <c r="AX12" i="20"/>
  <c r="AW12" i="20"/>
  <c r="AV12" i="20"/>
  <c r="AU12" i="20"/>
  <c r="AS12" i="20"/>
  <c r="AR12" i="20"/>
  <c r="AQ12" i="20"/>
  <c r="AP12" i="20"/>
  <c r="AO12" i="20"/>
  <c r="AN12" i="20"/>
  <c r="AM12" i="20"/>
  <c r="AJ12" i="20"/>
  <c r="AI12" i="20"/>
  <c r="AH12" i="20"/>
  <c r="AG12" i="20"/>
  <c r="AF12" i="20"/>
  <c r="AT12" i="20"/>
  <c r="AC12" i="20"/>
  <c r="AB12" i="20"/>
  <c r="AA12" i="20"/>
  <c r="Z12" i="20"/>
  <c r="Y12" i="20"/>
  <c r="X12" i="20"/>
  <c r="W12" i="20"/>
  <c r="IR11" i="20"/>
  <c r="IQ11" i="20"/>
  <c r="IP11" i="20"/>
  <c r="IO11" i="20"/>
  <c r="IN11" i="20"/>
  <c r="IM11" i="20"/>
  <c r="IL11" i="20"/>
  <c r="IK11" i="20"/>
  <c r="IJ11" i="20"/>
  <c r="II11" i="20"/>
  <c r="IH11" i="20"/>
  <c r="IG11" i="20"/>
  <c r="IF11" i="20"/>
  <c r="HP11" i="20"/>
  <c r="HO11" i="20"/>
  <c r="HN11" i="20"/>
  <c r="HM11" i="20"/>
  <c r="HL11" i="20"/>
  <c r="HK11" i="20"/>
  <c r="HJ11" i="20"/>
  <c r="HI11" i="20"/>
  <c r="HH11" i="20"/>
  <c r="HG11" i="20"/>
  <c r="HF11" i="20"/>
  <c r="HE11" i="20"/>
  <c r="HD11" i="20"/>
  <c r="GJ11" i="20"/>
  <c r="GI11" i="20"/>
  <c r="GH11" i="20"/>
  <c r="GG11" i="20"/>
  <c r="GF11" i="20"/>
  <c r="GE11" i="20"/>
  <c r="GD11" i="20"/>
  <c r="GC11" i="20"/>
  <c r="GB11" i="20"/>
  <c r="GA11" i="20"/>
  <c r="FZ11" i="20"/>
  <c r="FY11" i="20"/>
  <c r="FX11" i="20"/>
  <c r="FU11" i="20"/>
  <c r="FT11" i="20"/>
  <c r="FS11" i="20"/>
  <c r="FR11" i="20"/>
  <c r="FQ11" i="20"/>
  <c r="FP11" i="20"/>
  <c r="FO11" i="20"/>
  <c r="FN11" i="20"/>
  <c r="FM11" i="20"/>
  <c r="FL11" i="20"/>
  <c r="FK11" i="20"/>
  <c r="FJ11" i="20"/>
  <c r="FI11" i="20"/>
  <c r="EO11" i="20"/>
  <c r="EN11" i="20"/>
  <c r="EM11" i="20"/>
  <c r="EL11" i="20"/>
  <c r="EK11" i="20"/>
  <c r="EJ11" i="20"/>
  <c r="EI11" i="20"/>
  <c r="EH11" i="20"/>
  <c r="EG11" i="20"/>
  <c r="EF11" i="20"/>
  <c r="EE11" i="20"/>
  <c r="ED11" i="20"/>
  <c r="EC11" i="20"/>
  <c r="DZ11" i="20"/>
  <c r="DY11" i="20"/>
  <c r="DX11" i="20"/>
  <c r="DW11" i="20"/>
  <c r="DV11" i="20"/>
  <c r="DU11" i="20"/>
  <c r="DT11" i="20"/>
  <c r="DS11" i="20"/>
  <c r="DR11" i="20"/>
  <c r="DQ11" i="20"/>
  <c r="DP11" i="20"/>
  <c r="DO11" i="20"/>
  <c r="DN11" i="20"/>
  <c r="CT11" i="20"/>
  <c r="CS11" i="20"/>
  <c r="CR11" i="20"/>
  <c r="CQ11" i="20"/>
  <c r="CP11" i="20"/>
  <c r="CO11" i="20"/>
  <c r="CN11" i="20"/>
  <c r="CM11" i="20"/>
  <c r="CL11" i="20"/>
  <c r="CK11" i="20"/>
  <c r="CJ11" i="20"/>
  <c r="CI11" i="20"/>
  <c r="CH11" i="20"/>
  <c r="CE11" i="20"/>
  <c r="CD11" i="20"/>
  <c r="CC11" i="20"/>
  <c r="CB11" i="20"/>
  <c r="CA11" i="20"/>
  <c r="BY11" i="20"/>
  <c r="BX11" i="20"/>
  <c r="BW11" i="20"/>
  <c r="BV11" i="20"/>
  <c r="BU11" i="20"/>
  <c r="BT11" i="20"/>
  <c r="BS11" i="20"/>
  <c r="AY11" i="20"/>
  <c r="AX11" i="20"/>
  <c r="AW11" i="20"/>
  <c r="AV11" i="20"/>
  <c r="AU11" i="20"/>
  <c r="AS11" i="20"/>
  <c r="AR11" i="20"/>
  <c r="AQ11" i="20"/>
  <c r="AP11" i="20"/>
  <c r="AO11" i="20"/>
  <c r="AN11" i="20"/>
  <c r="AM11" i="20"/>
  <c r="AJ11" i="20"/>
  <c r="AI11" i="20"/>
  <c r="AH11" i="20"/>
  <c r="AG11" i="20"/>
  <c r="AF11" i="20"/>
  <c r="AT11" i="20"/>
  <c r="AC11" i="20"/>
  <c r="AB11" i="20"/>
  <c r="AA11" i="20"/>
  <c r="Z11" i="20"/>
  <c r="Y11" i="20"/>
  <c r="X11" i="20"/>
  <c r="W11" i="20"/>
  <c r="IR10" i="20"/>
  <c r="IQ10" i="20"/>
  <c r="IP10" i="20"/>
  <c r="IO10" i="20"/>
  <c r="IN10" i="20"/>
  <c r="IM10" i="20"/>
  <c r="IL10" i="20"/>
  <c r="IK10" i="20"/>
  <c r="IJ10" i="20"/>
  <c r="II10" i="20"/>
  <c r="IH10" i="20"/>
  <c r="IG10" i="20"/>
  <c r="IF10" i="20"/>
  <c r="HP10" i="20"/>
  <c r="HO10" i="20"/>
  <c r="HN10" i="20"/>
  <c r="HM10" i="20"/>
  <c r="HL10" i="20"/>
  <c r="HK10" i="20"/>
  <c r="HJ10" i="20"/>
  <c r="HI10" i="20"/>
  <c r="HH10" i="20"/>
  <c r="HG10" i="20"/>
  <c r="HF10" i="20"/>
  <c r="HE10" i="20"/>
  <c r="HD10" i="20"/>
  <c r="GJ10" i="20"/>
  <c r="GI10" i="20"/>
  <c r="GH10" i="20"/>
  <c r="GG10" i="20"/>
  <c r="GF10" i="20"/>
  <c r="GE10" i="20"/>
  <c r="GD10" i="20"/>
  <c r="GC10" i="20"/>
  <c r="GB10" i="20"/>
  <c r="GA10" i="20"/>
  <c r="FZ10" i="20"/>
  <c r="FY10" i="20"/>
  <c r="FX10" i="20"/>
  <c r="FU10" i="20"/>
  <c r="FT10" i="20"/>
  <c r="FS10" i="20"/>
  <c r="FR10" i="20"/>
  <c r="FQ10" i="20"/>
  <c r="FP10" i="20"/>
  <c r="FO10" i="20"/>
  <c r="FN10" i="20"/>
  <c r="FM10" i="20"/>
  <c r="FL10" i="20"/>
  <c r="FK10" i="20"/>
  <c r="FJ10" i="20"/>
  <c r="FI10" i="20"/>
  <c r="EO10" i="20"/>
  <c r="EN10" i="20"/>
  <c r="EM10" i="20"/>
  <c r="EL10" i="20"/>
  <c r="EK10" i="20"/>
  <c r="EJ10" i="20"/>
  <c r="EI10" i="20"/>
  <c r="EH10" i="20"/>
  <c r="EG10" i="20"/>
  <c r="EF10" i="20"/>
  <c r="EE10" i="20"/>
  <c r="ED10" i="20"/>
  <c r="EC10" i="20"/>
  <c r="DZ10" i="20"/>
  <c r="DY10" i="20"/>
  <c r="DX10" i="20"/>
  <c r="DW10" i="20"/>
  <c r="DV10" i="20"/>
  <c r="DU10" i="20"/>
  <c r="DT10" i="20"/>
  <c r="DS10" i="20"/>
  <c r="DR10" i="20"/>
  <c r="DQ10" i="20"/>
  <c r="DP10" i="20"/>
  <c r="DO10" i="20"/>
  <c r="DN10" i="20"/>
  <c r="CT10" i="20"/>
  <c r="CS10" i="20"/>
  <c r="CR10" i="20"/>
  <c r="CQ10" i="20"/>
  <c r="CP10" i="20"/>
  <c r="CO10" i="20"/>
  <c r="CN10" i="20"/>
  <c r="CM10" i="20"/>
  <c r="CL10" i="20"/>
  <c r="CK10" i="20"/>
  <c r="CJ10" i="20"/>
  <c r="CI10" i="20"/>
  <c r="CH10" i="20"/>
  <c r="CE10" i="20"/>
  <c r="CD10" i="20"/>
  <c r="CC10" i="20"/>
  <c r="CB10" i="20"/>
  <c r="CA10" i="20"/>
  <c r="BY10" i="20"/>
  <c r="BX10" i="20"/>
  <c r="BW10" i="20"/>
  <c r="BV10" i="20"/>
  <c r="BU10" i="20"/>
  <c r="BT10" i="20"/>
  <c r="BS10" i="20"/>
  <c r="AY10" i="20"/>
  <c r="AX10" i="20"/>
  <c r="AW10" i="20"/>
  <c r="AV10" i="20"/>
  <c r="AU10" i="20"/>
  <c r="AS10" i="20"/>
  <c r="AR10" i="20"/>
  <c r="AQ10" i="20"/>
  <c r="AP10" i="20"/>
  <c r="AO10" i="20"/>
  <c r="AN10" i="20"/>
  <c r="AM10" i="20"/>
  <c r="AJ10" i="20"/>
  <c r="AI10" i="20"/>
  <c r="AH10" i="20"/>
  <c r="AG10" i="20"/>
  <c r="AF10" i="20"/>
  <c r="AT10" i="20"/>
  <c r="AC10" i="20"/>
  <c r="AB10" i="20"/>
  <c r="AA10" i="20"/>
  <c r="Z10" i="20"/>
  <c r="Y10" i="20"/>
  <c r="X10" i="20"/>
  <c r="W10" i="20"/>
  <c r="IR9" i="20"/>
  <c r="IQ9" i="20"/>
  <c r="IP9" i="20"/>
  <c r="IO9" i="20"/>
  <c r="IN9" i="20"/>
  <c r="IM9" i="20"/>
  <c r="IL9" i="20"/>
  <c r="IK9" i="20"/>
  <c r="IJ9" i="20"/>
  <c r="II9" i="20"/>
  <c r="IH9" i="20"/>
  <c r="IG9" i="20"/>
  <c r="IF9" i="20"/>
  <c r="HP9" i="20"/>
  <c r="HO9" i="20"/>
  <c r="HN9" i="20"/>
  <c r="HM9" i="20"/>
  <c r="HL9" i="20"/>
  <c r="HK9" i="20"/>
  <c r="HJ9" i="20"/>
  <c r="HI9" i="20"/>
  <c r="HH9" i="20"/>
  <c r="HG9" i="20"/>
  <c r="HF9" i="20"/>
  <c r="HE9" i="20"/>
  <c r="HD9" i="20"/>
  <c r="GJ9" i="20"/>
  <c r="GI9" i="20"/>
  <c r="GH9" i="20"/>
  <c r="GG9" i="20"/>
  <c r="GF9" i="20"/>
  <c r="GE9" i="20"/>
  <c r="GD9" i="20"/>
  <c r="GC9" i="20"/>
  <c r="GB9" i="20"/>
  <c r="GA9" i="20"/>
  <c r="FZ9" i="20"/>
  <c r="FY9" i="20"/>
  <c r="FX9" i="20"/>
  <c r="FU9" i="20"/>
  <c r="FT9" i="20"/>
  <c r="FS9" i="20"/>
  <c r="FR9" i="20"/>
  <c r="FQ9" i="20"/>
  <c r="FP9" i="20"/>
  <c r="FO9" i="20"/>
  <c r="FN9" i="20"/>
  <c r="FM9" i="20"/>
  <c r="FL9" i="20"/>
  <c r="FK9" i="20"/>
  <c r="FJ9" i="20"/>
  <c r="FI9" i="20"/>
  <c r="EO9" i="20"/>
  <c r="EN9" i="20"/>
  <c r="EM9" i="20"/>
  <c r="EL9" i="20"/>
  <c r="EK9" i="20"/>
  <c r="EJ9" i="20"/>
  <c r="EI9" i="20"/>
  <c r="EH9" i="20"/>
  <c r="EG9" i="20"/>
  <c r="EF9" i="20"/>
  <c r="EE9" i="20"/>
  <c r="ED9" i="20"/>
  <c r="EC9" i="20"/>
  <c r="DZ9" i="20"/>
  <c r="DY9" i="20"/>
  <c r="DX9" i="20"/>
  <c r="DW9" i="20"/>
  <c r="DV9" i="20"/>
  <c r="DU9" i="20"/>
  <c r="DT9" i="20"/>
  <c r="DS9" i="20"/>
  <c r="DR9" i="20"/>
  <c r="DQ9" i="20"/>
  <c r="DP9" i="20"/>
  <c r="DO9" i="20"/>
  <c r="DN9" i="20"/>
  <c r="CT9" i="20"/>
  <c r="CS9" i="20"/>
  <c r="CR9" i="20"/>
  <c r="CQ9" i="20"/>
  <c r="CP9" i="20"/>
  <c r="CO9" i="20"/>
  <c r="CN9" i="20"/>
  <c r="CM9" i="20"/>
  <c r="CL9" i="20"/>
  <c r="CK9" i="20"/>
  <c r="CJ9" i="20"/>
  <c r="CI9" i="20"/>
  <c r="CH9" i="20"/>
  <c r="CE9" i="20"/>
  <c r="CD9" i="20"/>
  <c r="CC9" i="20"/>
  <c r="CB9" i="20"/>
  <c r="CA9" i="20"/>
  <c r="BY9" i="20"/>
  <c r="BX9" i="20"/>
  <c r="BW9" i="20"/>
  <c r="BV9" i="20"/>
  <c r="BU9" i="20"/>
  <c r="BT9" i="20"/>
  <c r="BS9" i="20"/>
  <c r="AY9" i="20"/>
  <c r="AX9" i="20"/>
  <c r="AW9" i="20"/>
  <c r="AV9" i="20"/>
  <c r="AU9" i="20"/>
  <c r="AS9" i="20"/>
  <c r="AR9" i="20"/>
  <c r="AQ9" i="20"/>
  <c r="AP9" i="20"/>
  <c r="AO9" i="20"/>
  <c r="AN9" i="20"/>
  <c r="AM9" i="20"/>
  <c r="AJ9" i="20"/>
  <c r="AI9" i="20"/>
  <c r="AH9" i="20"/>
  <c r="AG9" i="20"/>
  <c r="AF9" i="20"/>
  <c r="AT9" i="20"/>
  <c r="AC9" i="20"/>
  <c r="AB9" i="20"/>
  <c r="AA9" i="20"/>
  <c r="Z9" i="20"/>
  <c r="Y9" i="20"/>
  <c r="X9" i="20"/>
  <c r="W9" i="20"/>
  <c r="IR8" i="20"/>
  <c r="IQ8" i="20"/>
  <c r="IP8" i="20"/>
  <c r="IO8" i="20"/>
  <c r="IN8" i="20"/>
  <c r="IM8" i="20"/>
  <c r="IL8" i="20"/>
  <c r="IK8" i="20"/>
  <c r="IJ8" i="20"/>
  <c r="II8" i="20"/>
  <c r="IH8" i="20"/>
  <c r="IG8" i="20"/>
  <c r="IF8" i="20"/>
  <c r="HP8" i="20"/>
  <c r="HO8" i="20"/>
  <c r="HN8" i="20"/>
  <c r="HM8" i="20"/>
  <c r="HL8" i="20"/>
  <c r="HK8" i="20"/>
  <c r="HJ8" i="20"/>
  <c r="HI8" i="20"/>
  <c r="HH8" i="20"/>
  <c r="HG8" i="20"/>
  <c r="HF8" i="20"/>
  <c r="HE8" i="20"/>
  <c r="HD8" i="20"/>
  <c r="GJ8" i="20"/>
  <c r="GI8" i="20"/>
  <c r="GH8" i="20"/>
  <c r="GG8" i="20"/>
  <c r="GF8" i="20"/>
  <c r="GE8" i="20"/>
  <c r="GD8" i="20"/>
  <c r="GC8" i="20"/>
  <c r="GB8" i="20"/>
  <c r="GA8" i="20"/>
  <c r="FZ8" i="20"/>
  <c r="FY8" i="20"/>
  <c r="FX8" i="20"/>
  <c r="FU8" i="20"/>
  <c r="FT8" i="20"/>
  <c r="FS8" i="20"/>
  <c r="FR8" i="20"/>
  <c r="FQ8" i="20"/>
  <c r="FP8" i="20"/>
  <c r="FO8" i="20"/>
  <c r="FN8" i="20"/>
  <c r="FM8" i="20"/>
  <c r="FL8" i="20"/>
  <c r="FK8" i="20"/>
  <c r="FJ8" i="20"/>
  <c r="FI8" i="20"/>
  <c r="EO8" i="20"/>
  <c r="EN8" i="20"/>
  <c r="EM8" i="20"/>
  <c r="EL8" i="20"/>
  <c r="EK8" i="20"/>
  <c r="EJ8" i="20"/>
  <c r="EI8" i="20"/>
  <c r="EH8" i="20"/>
  <c r="EG8" i="20"/>
  <c r="EF8" i="20"/>
  <c r="EE8" i="20"/>
  <c r="ED8" i="20"/>
  <c r="EC8" i="20"/>
  <c r="DZ8" i="20"/>
  <c r="DY8" i="20"/>
  <c r="DX8" i="20"/>
  <c r="DW8" i="20"/>
  <c r="DV8" i="20"/>
  <c r="DU8" i="20"/>
  <c r="DT8" i="20"/>
  <c r="DS8" i="20"/>
  <c r="DR8" i="20"/>
  <c r="DQ8" i="20"/>
  <c r="DP8" i="20"/>
  <c r="DO8" i="20"/>
  <c r="DN8" i="20"/>
  <c r="CT8" i="20"/>
  <c r="CS8" i="20"/>
  <c r="CR8" i="20"/>
  <c r="CQ8" i="20"/>
  <c r="CP8" i="20"/>
  <c r="CO8" i="20"/>
  <c r="CN8" i="20"/>
  <c r="CM8" i="20"/>
  <c r="CL8" i="20"/>
  <c r="CK8" i="20"/>
  <c r="CJ8" i="20"/>
  <c r="CI8" i="20"/>
  <c r="CH8" i="20"/>
  <c r="CE8" i="20"/>
  <c r="CD8" i="20"/>
  <c r="CC8" i="20"/>
  <c r="CB8" i="20"/>
  <c r="CA8" i="20"/>
  <c r="BY8" i="20"/>
  <c r="BX8" i="20"/>
  <c r="BW8" i="20"/>
  <c r="BV8" i="20"/>
  <c r="BU8" i="20"/>
  <c r="BT8" i="20"/>
  <c r="BS8" i="20"/>
  <c r="AY8" i="20"/>
  <c r="AX8" i="20"/>
  <c r="AW8" i="20"/>
  <c r="AV8" i="20"/>
  <c r="AU8" i="20"/>
  <c r="AS8" i="20"/>
  <c r="AR8" i="20"/>
  <c r="AQ8" i="20"/>
  <c r="AP8" i="20"/>
  <c r="AO8" i="20"/>
  <c r="AN8" i="20"/>
  <c r="AM8" i="20"/>
  <c r="AJ8" i="20"/>
  <c r="AI8" i="20"/>
  <c r="AH8" i="20"/>
  <c r="AG8" i="20"/>
  <c r="AF8" i="20"/>
  <c r="AT8" i="20"/>
  <c r="AC8" i="20"/>
  <c r="AB8" i="20"/>
  <c r="AA8" i="20"/>
  <c r="Z8" i="20"/>
  <c r="Y8" i="20"/>
  <c r="X8" i="20"/>
  <c r="W8" i="20"/>
  <c r="IR7" i="20"/>
  <c r="IQ7" i="20"/>
  <c r="IP7" i="20"/>
  <c r="IO7" i="20"/>
  <c r="IN7" i="20"/>
  <c r="IM7" i="20"/>
  <c r="IL7" i="20"/>
  <c r="IK7" i="20"/>
  <c r="IJ7" i="20"/>
  <c r="II7" i="20"/>
  <c r="IH7" i="20"/>
  <c r="IG7" i="20"/>
  <c r="IF7" i="20"/>
  <c r="HP7" i="20"/>
  <c r="HO7" i="20"/>
  <c r="HN7" i="20"/>
  <c r="HM7" i="20"/>
  <c r="HL7" i="20"/>
  <c r="HK7" i="20"/>
  <c r="HJ7" i="20"/>
  <c r="HI7" i="20"/>
  <c r="HH7" i="20"/>
  <c r="HG7" i="20"/>
  <c r="HF7" i="20"/>
  <c r="HE7" i="20"/>
  <c r="HD7" i="20"/>
  <c r="GJ7" i="20"/>
  <c r="GI7" i="20"/>
  <c r="GH7" i="20"/>
  <c r="GG7" i="20"/>
  <c r="GF7" i="20"/>
  <c r="GE7" i="20"/>
  <c r="GD7" i="20"/>
  <c r="GC7" i="20"/>
  <c r="GB7" i="20"/>
  <c r="GA7" i="20"/>
  <c r="FZ7" i="20"/>
  <c r="FY7" i="20"/>
  <c r="FX7" i="20"/>
  <c r="FU7" i="20"/>
  <c r="FT7" i="20"/>
  <c r="FS7" i="20"/>
  <c r="FR7" i="20"/>
  <c r="FQ7" i="20"/>
  <c r="FP7" i="20"/>
  <c r="FO7" i="20"/>
  <c r="FN7" i="20"/>
  <c r="FM7" i="20"/>
  <c r="FL7" i="20"/>
  <c r="FK7" i="20"/>
  <c r="FJ7" i="20"/>
  <c r="FI7" i="20"/>
  <c r="EO7" i="20"/>
  <c r="EN7" i="20"/>
  <c r="EM7" i="20"/>
  <c r="EL7" i="20"/>
  <c r="EK7" i="20"/>
  <c r="EJ7" i="20"/>
  <c r="EI7" i="20"/>
  <c r="EH7" i="20"/>
  <c r="EG7" i="20"/>
  <c r="EF7" i="20"/>
  <c r="EE7" i="20"/>
  <c r="ED7" i="20"/>
  <c r="EC7" i="20"/>
  <c r="DZ7" i="20"/>
  <c r="DY7" i="20"/>
  <c r="DX7" i="20"/>
  <c r="DW7" i="20"/>
  <c r="DV7" i="20"/>
  <c r="DU7" i="20"/>
  <c r="DT7" i="20"/>
  <c r="DS7" i="20"/>
  <c r="DR7" i="20"/>
  <c r="DQ7" i="20"/>
  <c r="DP7" i="20"/>
  <c r="DO7" i="20"/>
  <c r="DN7" i="20"/>
  <c r="CT7" i="20"/>
  <c r="CS7" i="20"/>
  <c r="CR7" i="20"/>
  <c r="CQ7" i="20"/>
  <c r="CP7" i="20"/>
  <c r="CO7" i="20"/>
  <c r="CN7" i="20"/>
  <c r="CM7" i="20"/>
  <c r="CL7" i="20"/>
  <c r="CK7" i="20"/>
  <c r="CJ7" i="20"/>
  <c r="CI7" i="20"/>
  <c r="CH7" i="20"/>
  <c r="CE7" i="20"/>
  <c r="CD7" i="20"/>
  <c r="CC7" i="20"/>
  <c r="CB7" i="20"/>
  <c r="CA7" i="20"/>
  <c r="BY7" i="20"/>
  <c r="BX7" i="20"/>
  <c r="BW7" i="20"/>
  <c r="BV7" i="20"/>
  <c r="BU7" i="20"/>
  <c r="BT7" i="20"/>
  <c r="BS7" i="20"/>
  <c r="AY7" i="20"/>
  <c r="AX7" i="20"/>
  <c r="AW7" i="20"/>
  <c r="AV7" i="20"/>
  <c r="AU7" i="20"/>
  <c r="AT7" i="20"/>
  <c r="AS7" i="20"/>
  <c r="AR7" i="20"/>
  <c r="AQ7" i="20"/>
  <c r="AP7" i="20"/>
  <c r="AO7" i="20"/>
  <c r="AN7" i="20"/>
  <c r="AM7" i="20"/>
  <c r="AJ7" i="20"/>
  <c r="AI7" i="20"/>
  <c r="AH7" i="20"/>
  <c r="AG7" i="20"/>
  <c r="AF7" i="20"/>
  <c r="AC7" i="20"/>
  <c r="AB7" i="20"/>
  <c r="AA7" i="20"/>
  <c r="Z7" i="20"/>
  <c r="Y7" i="20"/>
  <c r="X7" i="20"/>
  <c r="W7" i="20"/>
  <c r="IR6" i="20"/>
  <c r="IQ6" i="20"/>
  <c r="IP6" i="20"/>
  <c r="IO6" i="20"/>
  <c r="IN6" i="20"/>
  <c r="IM6" i="20"/>
  <c r="IL6" i="20"/>
  <c r="IK6" i="20"/>
  <c r="IJ6" i="20"/>
  <c r="II6" i="20"/>
  <c r="IH6" i="20"/>
  <c r="IG6" i="20"/>
  <c r="IF6" i="20"/>
  <c r="HP6" i="20"/>
  <c r="HO6" i="20"/>
  <c r="HN6" i="20"/>
  <c r="HM6" i="20"/>
  <c r="HL6" i="20"/>
  <c r="HK6" i="20"/>
  <c r="HJ6" i="20"/>
  <c r="HI6" i="20"/>
  <c r="HH6" i="20"/>
  <c r="HG6" i="20"/>
  <c r="HF6" i="20"/>
  <c r="HE6" i="20"/>
  <c r="HD6" i="20"/>
  <c r="GJ6" i="20"/>
  <c r="GI6" i="20"/>
  <c r="GH6" i="20"/>
  <c r="GG6" i="20"/>
  <c r="GF6" i="20"/>
  <c r="GE6" i="20"/>
  <c r="GD6" i="20"/>
  <c r="GC6" i="20"/>
  <c r="GB6" i="20"/>
  <c r="GA6" i="20"/>
  <c r="FZ6" i="20"/>
  <c r="FY6" i="20"/>
  <c r="FX6" i="20"/>
  <c r="FU6" i="20"/>
  <c r="FT6" i="20"/>
  <c r="FS6" i="20"/>
  <c r="FR6" i="20"/>
  <c r="FQ6" i="20"/>
  <c r="FP6" i="20"/>
  <c r="FO6" i="20"/>
  <c r="FN6" i="20"/>
  <c r="FM6" i="20"/>
  <c r="FL6" i="20"/>
  <c r="FK6" i="20"/>
  <c r="FJ6" i="20"/>
  <c r="FI6" i="20"/>
  <c r="EO6" i="20"/>
  <c r="EN6" i="20"/>
  <c r="EM6" i="20"/>
  <c r="EL6" i="20"/>
  <c r="EK6" i="20"/>
  <c r="EJ6" i="20"/>
  <c r="EI6" i="20"/>
  <c r="EH6" i="20"/>
  <c r="EG6" i="20"/>
  <c r="EF6" i="20"/>
  <c r="EE6" i="20"/>
  <c r="ED6" i="20"/>
  <c r="EC6" i="20"/>
  <c r="DZ6" i="20"/>
  <c r="DY6" i="20"/>
  <c r="DX6" i="20"/>
  <c r="DW6" i="20"/>
  <c r="DV6" i="20"/>
  <c r="DU6" i="20"/>
  <c r="DT6" i="20"/>
  <c r="DS6" i="20"/>
  <c r="DR6" i="20"/>
  <c r="DQ6" i="20"/>
  <c r="DP6" i="20"/>
  <c r="DO6" i="20"/>
  <c r="DN6" i="20"/>
  <c r="CT6" i="20"/>
  <c r="CS6" i="20"/>
  <c r="CR6" i="20"/>
  <c r="CQ6" i="20"/>
  <c r="CP6" i="20"/>
  <c r="CO6" i="20"/>
  <c r="CN6" i="20"/>
  <c r="CM6" i="20"/>
  <c r="CL6" i="20"/>
  <c r="CK6" i="20"/>
  <c r="CJ6" i="20"/>
  <c r="CI6" i="20"/>
  <c r="CH6" i="20"/>
  <c r="CE6" i="20"/>
  <c r="CD6" i="20"/>
  <c r="CC6" i="20"/>
  <c r="CB6" i="20"/>
  <c r="CA6" i="20"/>
  <c r="BY6" i="20"/>
  <c r="BX6" i="20"/>
  <c r="BW6" i="20"/>
  <c r="BV6" i="20"/>
  <c r="BU6" i="20"/>
  <c r="BT6" i="20"/>
  <c r="BS6" i="20"/>
  <c r="AY6" i="20"/>
  <c r="AX6" i="20"/>
  <c r="AW6" i="20"/>
  <c r="AV6" i="20"/>
  <c r="AS6" i="20"/>
  <c r="AR6" i="20"/>
  <c r="AQ6" i="20"/>
  <c r="AP6" i="20"/>
  <c r="AO6" i="20"/>
  <c r="AN6" i="20"/>
  <c r="AM6" i="20"/>
  <c r="AJ6" i="20"/>
  <c r="AI6" i="20"/>
  <c r="AH6" i="20"/>
  <c r="AG6" i="20"/>
  <c r="AF6" i="20"/>
  <c r="AU6" i="20" s="1"/>
  <c r="AC6" i="20"/>
  <c r="AB6" i="20"/>
  <c r="AA6" i="20"/>
  <c r="Z6" i="20"/>
  <c r="Y6" i="20"/>
  <c r="X6" i="20"/>
  <c r="W6" i="20"/>
  <c r="IR5" i="20"/>
  <c r="IQ5" i="20"/>
  <c r="IP5" i="20"/>
  <c r="IO5" i="20"/>
  <c r="IN5" i="20"/>
  <c r="IM5" i="20"/>
  <c r="IL5" i="20"/>
  <c r="IK5" i="20"/>
  <c r="IJ5" i="20"/>
  <c r="II5" i="20"/>
  <c r="IH5" i="20"/>
  <c r="IG5" i="20"/>
  <c r="IF5" i="20"/>
  <c r="HP5" i="20"/>
  <c r="HO5" i="20"/>
  <c r="HN5" i="20"/>
  <c r="HM5" i="20"/>
  <c r="HL5" i="20"/>
  <c r="HK5" i="20"/>
  <c r="HJ5" i="20"/>
  <c r="HI5" i="20"/>
  <c r="HH5" i="20"/>
  <c r="HG5" i="20"/>
  <c r="HF5" i="20"/>
  <c r="HE5" i="20"/>
  <c r="HD5" i="20"/>
  <c r="GJ5" i="20"/>
  <c r="GI5" i="20"/>
  <c r="GH5" i="20"/>
  <c r="GG5" i="20"/>
  <c r="GF5" i="20"/>
  <c r="GE5" i="20"/>
  <c r="GD5" i="20"/>
  <c r="GC5" i="20"/>
  <c r="GB5" i="20"/>
  <c r="GA5" i="20"/>
  <c r="FZ5" i="20"/>
  <c r="FY5" i="20"/>
  <c r="FX5" i="20"/>
  <c r="FU5" i="20"/>
  <c r="FT5" i="20"/>
  <c r="FS5" i="20"/>
  <c r="FR5" i="20"/>
  <c r="FQ5" i="20"/>
  <c r="FP5" i="20"/>
  <c r="FO5" i="20"/>
  <c r="FN5" i="20"/>
  <c r="FM5" i="20"/>
  <c r="FL5" i="20"/>
  <c r="FK5" i="20"/>
  <c r="FJ5" i="20"/>
  <c r="FI5" i="20"/>
  <c r="EO5" i="20"/>
  <c r="EN5" i="20"/>
  <c r="EM5" i="20"/>
  <c r="EL5" i="20"/>
  <c r="EK5" i="20"/>
  <c r="EJ5" i="20"/>
  <c r="EI5" i="20"/>
  <c r="EH5" i="20"/>
  <c r="EG5" i="20"/>
  <c r="EF5" i="20"/>
  <c r="EE5" i="20"/>
  <c r="ED5" i="20"/>
  <c r="EC5" i="20"/>
  <c r="DZ5" i="20"/>
  <c r="DY5" i="20"/>
  <c r="DX5" i="20"/>
  <c r="DW5" i="20"/>
  <c r="DV5" i="20"/>
  <c r="DU5" i="20"/>
  <c r="DT5" i="20"/>
  <c r="DS5" i="20"/>
  <c r="DR5" i="20"/>
  <c r="DQ5" i="20"/>
  <c r="DP5" i="20"/>
  <c r="DO5" i="20"/>
  <c r="DN5" i="20"/>
  <c r="CT5" i="20"/>
  <c r="CS5" i="20"/>
  <c r="CR5" i="20"/>
  <c r="CQ5" i="20"/>
  <c r="CP5" i="20"/>
  <c r="CO5" i="20"/>
  <c r="CN5" i="20"/>
  <c r="CM5" i="20"/>
  <c r="CL5" i="20"/>
  <c r="CK5" i="20"/>
  <c r="CJ5" i="20"/>
  <c r="CI5" i="20"/>
  <c r="CH5" i="20"/>
  <c r="CE5" i="20"/>
  <c r="CD5" i="20"/>
  <c r="CC5" i="20"/>
  <c r="CB5" i="20"/>
  <c r="CA5" i="20"/>
  <c r="BY5" i="20"/>
  <c r="BX5" i="20"/>
  <c r="BW5" i="20"/>
  <c r="BV5" i="20"/>
  <c r="BU5" i="20"/>
  <c r="BT5" i="20"/>
  <c r="BS5" i="20"/>
  <c r="AY5" i="20"/>
  <c r="AX5" i="20"/>
  <c r="AW5" i="20"/>
  <c r="AV5" i="20"/>
  <c r="AS5" i="20"/>
  <c r="AR5" i="20"/>
  <c r="AQ5" i="20"/>
  <c r="AP5" i="20"/>
  <c r="AO5" i="20"/>
  <c r="AN5" i="20"/>
  <c r="AM5" i="20"/>
  <c r="AJ5" i="20"/>
  <c r="AI5" i="20"/>
  <c r="AH5" i="20"/>
  <c r="AG5" i="20"/>
  <c r="AF5" i="20"/>
  <c r="AU5" i="20" s="1"/>
  <c r="AT5" i="20"/>
  <c r="AC5" i="20"/>
  <c r="AB5" i="20"/>
  <c r="AA5" i="20"/>
  <c r="Z5" i="20"/>
  <c r="Y5" i="20"/>
  <c r="X5" i="20"/>
  <c r="W5" i="20"/>
  <c r="IF2" i="20"/>
  <c r="HR2" i="20"/>
  <c r="HD2" i="20"/>
  <c r="ES1" i="20" a="1"/>
  <c r="ES1" i="20" s="1"/>
  <c r="FI2" i="20" s="1"/>
  <c r="CX1" i="20" a="1"/>
  <c r="CX1" i="20" s="1"/>
  <c r="CH2" i="20" s="1"/>
  <c r="BC1" i="20" a="1"/>
  <c r="BC1" i="20" s="1"/>
  <c r="C1" i="20" a="1"/>
  <c r="C1" i="20" s="1"/>
  <c r="EC24" i="19"/>
  <c r="EB24" i="19"/>
  <c r="EA24" i="19"/>
  <c r="DZ24" i="19"/>
  <c r="DY24" i="19"/>
  <c r="DX24" i="19"/>
  <c r="DW24" i="19"/>
  <c r="DV24" i="19"/>
  <c r="DU24" i="19"/>
  <c r="DT24" i="19"/>
  <c r="DS24" i="19"/>
  <c r="DR24" i="19"/>
  <c r="DQ24" i="19"/>
  <c r="DP24" i="19"/>
  <c r="DO24" i="19"/>
  <c r="DN24" i="19"/>
  <c r="CH24" i="19"/>
  <c r="CG24" i="19"/>
  <c r="CF24" i="19"/>
  <c r="CE24" i="19"/>
  <c r="CD24" i="19"/>
  <c r="CC24" i="19"/>
  <c r="CB24" i="19"/>
  <c r="CA24" i="19"/>
  <c r="BZ24" i="19"/>
  <c r="BY24" i="19"/>
  <c r="BX24" i="19"/>
  <c r="BW24" i="19"/>
  <c r="BV24" i="19"/>
  <c r="BU24" i="19"/>
  <c r="BT24" i="19"/>
  <c r="BS24" i="19"/>
  <c r="AM24" i="19"/>
  <c r="AL24" i="19"/>
  <c r="AK24" i="19"/>
  <c r="AJ24" i="19"/>
  <c r="AI24" i="19"/>
  <c r="AH24" i="19"/>
  <c r="AG24" i="19"/>
  <c r="AF24" i="19"/>
  <c r="AE24" i="19"/>
  <c r="AD24" i="19"/>
  <c r="AC24" i="19"/>
  <c r="AA24" i="19"/>
  <c r="Z24" i="19"/>
  <c r="Y24" i="19"/>
  <c r="X24" i="19"/>
  <c r="W24" i="19"/>
  <c r="FG18" i="19"/>
  <c r="FF18" i="19"/>
  <c r="FE18" i="19"/>
  <c r="FD18" i="19"/>
  <c r="FC18" i="19"/>
  <c r="FB18" i="19"/>
  <c r="FA18" i="19"/>
  <c r="EZ18" i="19"/>
  <c r="EY18" i="19"/>
  <c r="EX18" i="19"/>
  <c r="EW18" i="19"/>
  <c r="EV18" i="19"/>
  <c r="EU18" i="19"/>
  <c r="ET18" i="19"/>
  <c r="ES18" i="19"/>
  <c r="ER18" i="19"/>
  <c r="DL18" i="19"/>
  <c r="DK18" i="19"/>
  <c r="DJ18" i="19"/>
  <c r="DI18" i="19"/>
  <c r="DH18" i="19"/>
  <c r="DG18" i="19"/>
  <c r="DF18" i="19"/>
  <c r="DE18" i="19"/>
  <c r="DD18" i="19"/>
  <c r="DC18" i="19"/>
  <c r="DB18" i="19"/>
  <c r="DA18" i="19"/>
  <c r="CZ18" i="19"/>
  <c r="CY18" i="19"/>
  <c r="CX18" i="19"/>
  <c r="CW18" i="19"/>
  <c r="BQ18" i="19"/>
  <c r="BP18" i="19"/>
  <c r="BO18" i="19"/>
  <c r="BN18" i="19"/>
  <c r="BM18" i="19"/>
  <c r="BL18" i="19"/>
  <c r="BK18" i="19"/>
  <c r="BJ18" i="19"/>
  <c r="BI18" i="19"/>
  <c r="BH18" i="19"/>
  <c r="BG18" i="19"/>
  <c r="BF18" i="19"/>
  <c r="BE18" i="19"/>
  <c r="BD18" i="19"/>
  <c r="BC18" i="19"/>
  <c r="BB18" i="19"/>
  <c r="U18" i="19"/>
  <c r="T18" i="19"/>
  <c r="S18" i="19"/>
  <c r="R18" i="19"/>
  <c r="Q18" i="19"/>
  <c r="P18" i="19"/>
  <c r="O18" i="19"/>
  <c r="N18" i="19"/>
  <c r="M18" i="19"/>
  <c r="L18" i="19"/>
  <c r="K18" i="19"/>
  <c r="J18" i="19"/>
  <c r="I18" i="19"/>
  <c r="H18" i="19"/>
  <c r="G18" i="19"/>
  <c r="F18" i="19"/>
  <c r="E18" i="19"/>
  <c r="D18" i="19"/>
  <c r="C18" i="19"/>
  <c r="B18" i="19"/>
  <c r="FG17" i="19"/>
  <c r="FF17" i="19"/>
  <c r="FE17" i="19"/>
  <c r="FD17" i="19"/>
  <c r="FC17" i="19"/>
  <c r="FB17" i="19"/>
  <c r="FA17" i="19"/>
  <c r="EZ17" i="19"/>
  <c r="EY17" i="19"/>
  <c r="EX17" i="19"/>
  <c r="EW17" i="19"/>
  <c r="EV17" i="19"/>
  <c r="EU17" i="19"/>
  <c r="ET17" i="19"/>
  <c r="ES17" i="19"/>
  <c r="ER17" i="19"/>
  <c r="DL17" i="19"/>
  <c r="DK17" i="19"/>
  <c r="DJ17" i="19"/>
  <c r="DI17" i="19"/>
  <c r="DH17" i="19"/>
  <c r="DG17" i="19"/>
  <c r="DF17" i="19"/>
  <c r="DE17" i="19"/>
  <c r="DD17" i="19"/>
  <c r="DC17" i="19"/>
  <c r="DB17" i="19"/>
  <c r="DA17" i="19"/>
  <c r="CZ17" i="19"/>
  <c r="CY17" i="19"/>
  <c r="CX17" i="19"/>
  <c r="CW17" i="19"/>
  <c r="BQ17" i="19"/>
  <c r="BP17" i="19"/>
  <c r="BO17" i="19"/>
  <c r="BN17" i="19"/>
  <c r="BM17" i="19"/>
  <c r="BL17" i="19"/>
  <c r="BK17" i="19"/>
  <c r="BJ17" i="19"/>
  <c r="BI17" i="19"/>
  <c r="BH17" i="19"/>
  <c r="BG17" i="19"/>
  <c r="BF17" i="19"/>
  <c r="BE17" i="19"/>
  <c r="BD17" i="19"/>
  <c r="BC17" i="19"/>
  <c r="BB17" i="19"/>
  <c r="U17" i="19"/>
  <c r="T17" i="19"/>
  <c r="S17" i="19"/>
  <c r="R17" i="19"/>
  <c r="Q17" i="19"/>
  <c r="P17" i="19"/>
  <c r="O17" i="19"/>
  <c r="N17" i="19"/>
  <c r="M17" i="19"/>
  <c r="L17" i="19"/>
  <c r="K17" i="19"/>
  <c r="J17" i="19"/>
  <c r="I17" i="19"/>
  <c r="H17" i="19"/>
  <c r="G17" i="19"/>
  <c r="F17" i="19"/>
  <c r="E17" i="19"/>
  <c r="D17" i="19"/>
  <c r="C17" i="19"/>
  <c r="B17" i="19"/>
  <c r="GJ15" i="19"/>
  <c r="GI15" i="19"/>
  <c r="GH15" i="19"/>
  <c r="GG15" i="19"/>
  <c r="GF15" i="19"/>
  <c r="GE15" i="19"/>
  <c r="GD15" i="19"/>
  <c r="GC15" i="19"/>
  <c r="GB15" i="19"/>
  <c r="GA15" i="19"/>
  <c r="FZ15" i="19"/>
  <c r="FY15" i="19"/>
  <c r="FX15" i="19"/>
  <c r="FU15" i="19"/>
  <c r="FT15" i="19"/>
  <c r="FS15" i="19"/>
  <c r="FR15" i="19"/>
  <c r="FQ15" i="19"/>
  <c r="FP15" i="19"/>
  <c r="FO15" i="19"/>
  <c r="FN15" i="19"/>
  <c r="FM15" i="19"/>
  <c r="FL15" i="19"/>
  <c r="FK15" i="19"/>
  <c r="FJ15" i="19"/>
  <c r="FI15" i="19"/>
  <c r="FG15" i="19"/>
  <c r="FF15" i="19"/>
  <c r="FE15" i="19"/>
  <c r="FD15" i="19"/>
  <c r="FC15" i="19"/>
  <c r="FB15" i="19"/>
  <c r="FA15" i="19"/>
  <c r="EZ15" i="19"/>
  <c r="EY15" i="19"/>
  <c r="EX15" i="19"/>
  <c r="EW15" i="19"/>
  <c r="EV15" i="19"/>
  <c r="EU15" i="19"/>
  <c r="ET15" i="19"/>
  <c r="ES15" i="19"/>
  <c r="ER15" i="19"/>
  <c r="EO15" i="19"/>
  <c r="EN15" i="19"/>
  <c r="EM15" i="19"/>
  <c r="EL15" i="19"/>
  <c r="EK15" i="19"/>
  <c r="EJ15" i="19"/>
  <c r="EI15" i="19"/>
  <c r="EH15" i="19"/>
  <c r="EG15" i="19"/>
  <c r="EF15" i="19"/>
  <c r="EE15" i="19"/>
  <c r="ED15" i="19"/>
  <c r="EC15" i="19"/>
  <c r="DZ15" i="19"/>
  <c r="DY15" i="19"/>
  <c r="DX15" i="19"/>
  <c r="DW15" i="19"/>
  <c r="DV15" i="19"/>
  <c r="DU15" i="19"/>
  <c r="DT15" i="19"/>
  <c r="DS15" i="19"/>
  <c r="DR15" i="19"/>
  <c r="DQ15" i="19"/>
  <c r="DP15" i="19"/>
  <c r="DO15" i="19"/>
  <c r="DN15" i="19"/>
  <c r="DL15" i="19"/>
  <c r="DK15" i="19"/>
  <c r="DJ15" i="19"/>
  <c r="DI15" i="19"/>
  <c r="DH15" i="19"/>
  <c r="DG15" i="19"/>
  <c r="DF15" i="19"/>
  <c r="DE15" i="19"/>
  <c r="DD15" i="19"/>
  <c r="DC15" i="19"/>
  <c r="DB15" i="19"/>
  <c r="DA15" i="19"/>
  <c r="CZ15" i="19"/>
  <c r="CY15" i="19"/>
  <c r="CX15" i="19"/>
  <c r="CW15" i="19"/>
  <c r="CT15" i="19"/>
  <c r="CS15" i="19"/>
  <c r="CR15" i="19"/>
  <c r="CQ15" i="19"/>
  <c r="CP15" i="19"/>
  <c r="CO15" i="19"/>
  <c r="CN15" i="19"/>
  <c r="CM15" i="19"/>
  <c r="CL15" i="19"/>
  <c r="CK15" i="19"/>
  <c r="CJ15" i="19"/>
  <c r="CI15" i="19"/>
  <c r="CH15" i="19"/>
  <c r="CE15" i="19"/>
  <c r="CD15" i="19"/>
  <c r="CC15" i="19"/>
  <c r="CB15" i="19"/>
  <c r="CA15" i="19"/>
  <c r="BY15" i="19"/>
  <c r="BX15" i="19"/>
  <c r="BW15" i="19"/>
  <c r="BV15" i="19"/>
  <c r="BU15" i="19"/>
  <c r="BT15" i="19"/>
  <c r="BS15" i="19"/>
  <c r="BQ15" i="19"/>
  <c r="BP15" i="19"/>
  <c r="BO15" i="19"/>
  <c r="BN15" i="19"/>
  <c r="BM15" i="19"/>
  <c r="BL15" i="19"/>
  <c r="BK15" i="19"/>
  <c r="BJ15" i="19"/>
  <c r="BI15" i="19"/>
  <c r="BH15" i="19"/>
  <c r="BG15" i="19"/>
  <c r="BF15" i="19"/>
  <c r="BE15" i="19"/>
  <c r="BD15" i="19"/>
  <c r="BC15" i="19"/>
  <c r="BB15" i="19"/>
  <c r="AY15" i="19"/>
  <c r="AX15" i="19"/>
  <c r="AW15" i="19"/>
  <c r="AV15" i="19"/>
  <c r="AU15" i="19"/>
  <c r="AT15" i="19"/>
  <c r="AS15" i="19"/>
  <c r="AR15" i="19"/>
  <c r="AQ15" i="19"/>
  <c r="AP15" i="19"/>
  <c r="AO15" i="19"/>
  <c r="AN15" i="19"/>
  <c r="AM15" i="19"/>
  <c r="AJ15" i="19"/>
  <c r="AI15" i="19"/>
  <c r="AH15" i="19"/>
  <c r="AG15" i="19"/>
  <c r="AF15" i="19"/>
  <c r="AC15" i="19"/>
  <c r="AB15" i="19"/>
  <c r="AA15" i="19"/>
  <c r="Z15" i="19"/>
  <c r="Y15" i="19"/>
  <c r="X15" i="19"/>
  <c r="W15" i="19"/>
  <c r="U15" i="19"/>
  <c r="T15" i="19"/>
  <c r="S15" i="19"/>
  <c r="R15" i="19"/>
  <c r="Q15" i="19"/>
  <c r="P15" i="19"/>
  <c r="O15" i="19"/>
  <c r="N15" i="19"/>
  <c r="M15" i="19"/>
  <c r="L15" i="19"/>
  <c r="K15" i="19"/>
  <c r="J15" i="19"/>
  <c r="I15" i="19"/>
  <c r="H15" i="19"/>
  <c r="G15" i="19"/>
  <c r="F15" i="19"/>
  <c r="E15" i="19"/>
  <c r="D15" i="19"/>
  <c r="C15" i="19"/>
  <c r="B15" i="19"/>
  <c r="GJ14" i="19"/>
  <c r="GI14" i="19"/>
  <c r="GH14" i="19"/>
  <c r="GG14" i="19"/>
  <c r="GF14" i="19"/>
  <c r="GE14" i="19"/>
  <c r="GD14" i="19"/>
  <c r="GC14" i="19"/>
  <c r="GB14" i="19"/>
  <c r="GA14" i="19"/>
  <c r="FZ14" i="19"/>
  <c r="FY14" i="19"/>
  <c r="FX14" i="19"/>
  <c r="FU14" i="19"/>
  <c r="FT14" i="19"/>
  <c r="FS14" i="19"/>
  <c r="FR14" i="19"/>
  <c r="FQ14" i="19"/>
  <c r="FP14" i="19"/>
  <c r="FO14" i="19"/>
  <c r="FN14" i="19"/>
  <c r="FM14" i="19"/>
  <c r="FL14" i="19"/>
  <c r="FK14" i="19"/>
  <c r="FJ14" i="19"/>
  <c r="FI14" i="19"/>
  <c r="FG14" i="19"/>
  <c r="FF14" i="19"/>
  <c r="FE14" i="19"/>
  <c r="FD14" i="19"/>
  <c r="FC14" i="19"/>
  <c r="FB14" i="19"/>
  <c r="FA14" i="19"/>
  <c r="EZ14" i="19"/>
  <c r="EY14" i="19"/>
  <c r="EX14" i="19"/>
  <c r="EW14" i="19"/>
  <c r="EV14" i="19"/>
  <c r="EU14" i="19"/>
  <c r="ET14" i="19"/>
  <c r="ES14" i="19"/>
  <c r="ER14" i="19"/>
  <c r="EO14" i="19"/>
  <c r="EN14" i="19"/>
  <c r="EM14" i="19"/>
  <c r="EL14" i="19"/>
  <c r="EK14" i="19"/>
  <c r="EJ14" i="19"/>
  <c r="EI14" i="19"/>
  <c r="EH14" i="19"/>
  <c r="EG14" i="19"/>
  <c r="EF14" i="19"/>
  <c r="EE14" i="19"/>
  <c r="ED14" i="19"/>
  <c r="EC14" i="19"/>
  <c r="DZ14" i="19"/>
  <c r="DY14" i="19"/>
  <c r="DX14" i="19"/>
  <c r="DW14" i="19"/>
  <c r="DV14" i="19"/>
  <c r="DU14" i="19"/>
  <c r="DT14" i="19"/>
  <c r="DS14" i="19"/>
  <c r="DR14" i="19"/>
  <c r="DQ14" i="19"/>
  <c r="DP14" i="19"/>
  <c r="DO14" i="19"/>
  <c r="DN14" i="19"/>
  <c r="DL14" i="19"/>
  <c r="DK14" i="19"/>
  <c r="DJ14" i="19"/>
  <c r="DI14" i="19"/>
  <c r="DH14" i="19"/>
  <c r="DG14" i="19"/>
  <c r="DF14" i="19"/>
  <c r="DE14" i="19"/>
  <c r="DD14" i="19"/>
  <c r="DC14" i="19"/>
  <c r="DB14" i="19"/>
  <c r="DA14" i="19"/>
  <c r="CZ14" i="19"/>
  <c r="CY14" i="19"/>
  <c r="CX14" i="19"/>
  <c r="CW14" i="19"/>
  <c r="CT14" i="19"/>
  <c r="CS14" i="19"/>
  <c r="CR14" i="19"/>
  <c r="CQ14" i="19"/>
  <c r="CP14" i="19"/>
  <c r="CO14" i="19"/>
  <c r="CN14" i="19"/>
  <c r="CM14" i="19"/>
  <c r="CL14" i="19"/>
  <c r="CK14" i="19"/>
  <c r="CJ14" i="19"/>
  <c r="CI14" i="19"/>
  <c r="CH14" i="19"/>
  <c r="CE14" i="19"/>
  <c r="CD14" i="19"/>
  <c r="CC14" i="19"/>
  <c r="CB14" i="19"/>
  <c r="CA14" i="19"/>
  <c r="BY14" i="19"/>
  <c r="BX14" i="19"/>
  <c r="BW14" i="19"/>
  <c r="BV14" i="19"/>
  <c r="BU14" i="19"/>
  <c r="BT14" i="19"/>
  <c r="BS14" i="19"/>
  <c r="BQ14" i="19"/>
  <c r="BP14" i="19"/>
  <c r="BO14" i="19"/>
  <c r="BN14" i="19"/>
  <c r="BM14" i="19"/>
  <c r="BL14" i="19"/>
  <c r="BK14" i="19"/>
  <c r="BJ14" i="19"/>
  <c r="BI14" i="19"/>
  <c r="BH14" i="19"/>
  <c r="BG14" i="19"/>
  <c r="BF14" i="19"/>
  <c r="BE14" i="19"/>
  <c r="BD14" i="19"/>
  <c r="BC14" i="19"/>
  <c r="BB14" i="19"/>
  <c r="AY14" i="19"/>
  <c r="AX14" i="19"/>
  <c r="AW14" i="19"/>
  <c r="AV14" i="19"/>
  <c r="AS14" i="19"/>
  <c r="AR14" i="19"/>
  <c r="AQ14" i="19"/>
  <c r="AP14" i="19"/>
  <c r="AO14" i="19"/>
  <c r="AN14" i="19"/>
  <c r="AM14" i="19"/>
  <c r="AJ14" i="19"/>
  <c r="AI14" i="19"/>
  <c r="AH14" i="19"/>
  <c r="AG14" i="19"/>
  <c r="AF14" i="19"/>
  <c r="AU14" i="19" s="1"/>
  <c r="AT14" i="19"/>
  <c r="AC14" i="19"/>
  <c r="AB14" i="19"/>
  <c r="AA14" i="19"/>
  <c r="Z14" i="19"/>
  <c r="Y14" i="19"/>
  <c r="X14" i="19"/>
  <c r="W14" i="19"/>
  <c r="U14" i="19"/>
  <c r="T14" i="19"/>
  <c r="S14" i="19"/>
  <c r="R14" i="19"/>
  <c r="Q14" i="19"/>
  <c r="P14" i="19"/>
  <c r="O14" i="19"/>
  <c r="N14" i="19"/>
  <c r="M14" i="19"/>
  <c r="L14" i="19"/>
  <c r="K14" i="19"/>
  <c r="J14" i="19"/>
  <c r="I14" i="19"/>
  <c r="H14" i="19"/>
  <c r="G14" i="19"/>
  <c r="F14" i="19"/>
  <c r="E14" i="19"/>
  <c r="D14" i="19"/>
  <c r="C14" i="19"/>
  <c r="B14" i="19"/>
  <c r="GJ12" i="19"/>
  <c r="GI12" i="19"/>
  <c r="GH12" i="19"/>
  <c r="GG12" i="19"/>
  <c r="GF12" i="19"/>
  <c r="GE12" i="19"/>
  <c r="GD12" i="19"/>
  <c r="GC12" i="19"/>
  <c r="GB12" i="19"/>
  <c r="GA12" i="19"/>
  <c r="FZ12" i="19"/>
  <c r="FY12" i="19"/>
  <c r="FX12" i="19"/>
  <c r="FU12" i="19"/>
  <c r="FT12" i="19"/>
  <c r="FS12" i="19"/>
  <c r="FR12" i="19"/>
  <c r="FQ12" i="19"/>
  <c r="FP12" i="19"/>
  <c r="FO12" i="19"/>
  <c r="FN12" i="19"/>
  <c r="FM12" i="19"/>
  <c r="FL12" i="19"/>
  <c r="FK12" i="19"/>
  <c r="FJ12" i="19"/>
  <c r="FI12" i="19"/>
  <c r="EO12" i="19"/>
  <c r="EN12" i="19"/>
  <c r="EM12" i="19"/>
  <c r="EL12" i="19"/>
  <c r="EK12" i="19"/>
  <c r="EJ12" i="19"/>
  <c r="EI12" i="19"/>
  <c r="EH12" i="19"/>
  <c r="EG12" i="19"/>
  <c r="EF12" i="19"/>
  <c r="EE12" i="19"/>
  <c r="ED12" i="19"/>
  <c r="EC12" i="19"/>
  <c r="DZ12" i="19"/>
  <c r="DY12" i="19"/>
  <c r="DX12" i="19"/>
  <c r="DW12" i="19"/>
  <c r="DV12" i="19"/>
  <c r="DU12" i="19"/>
  <c r="DT12" i="19"/>
  <c r="DS12" i="19"/>
  <c r="DR12" i="19"/>
  <c r="DQ12" i="19"/>
  <c r="DP12" i="19"/>
  <c r="DO12" i="19"/>
  <c r="DN12" i="19"/>
  <c r="CT12" i="19"/>
  <c r="CS12" i="19"/>
  <c r="CR12" i="19"/>
  <c r="CQ12" i="19"/>
  <c r="CP12" i="19"/>
  <c r="CO12" i="19"/>
  <c r="CN12" i="19"/>
  <c r="CM12" i="19"/>
  <c r="CL12" i="19"/>
  <c r="CK12" i="19"/>
  <c r="CJ12" i="19"/>
  <c r="CI12" i="19"/>
  <c r="CH12" i="19"/>
  <c r="CE12" i="19"/>
  <c r="CD12" i="19"/>
  <c r="CC12" i="19"/>
  <c r="CB12" i="19"/>
  <c r="CA12" i="19"/>
  <c r="BY12" i="19"/>
  <c r="BX12" i="19"/>
  <c r="BW12" i="19"/>
  <c r="BV12" i="19"/>
  <c r="BU12" i="19"/>
  <c r="BT12" i="19"/>
  <c r="BS12" i="19"/>
  <c r="AY12" i="19"/>
  <c r="AX12" i="19"/>
  <c r="AW12" i="19"/>
  <c r="AV12" i="19"/>
  <c r="AS12" i="19"/>
  <c r="AR12" i="19"/>
  <c r="AQ12" i="19"/>
  <c r="AP12" i="19"/>
  <c r="AO12" i="19"/>
  <c r="AN12" i="19"/>
  <c r="AM12" i="19"/>
  <c r="AJ12" i="19"/>
  <c r="AI12" i="19"/>
  <c r="AH12" i="19"/>
  <c r="AG12" i="19"/>
  <c r="AF12" i="19"/>
  <c r="AU12" i="19" s="1"/>
  <c r="AT12" i="19"/>
  <c r="AC12" i="19"/>
  <c r="AB12" i="19"/>
  <c r="AA12" i="19"/>
  <c r="Z12" i="19"/>
  <c r="Y12" i="19"/>
  <c r="X12" i="19"/>
  <c r="W12" i="19"/>
  <c r="GJ11" i="19"/>
  <c r="GI11" i="19"/>
  <c r="GH11" i="19"/>
  <c r="GG11" i="19"/>
  <c r="GF11" i="19"/>
  <c r="GE11" i="19"/>
  <c r="GD11" i="19"/>
  <c r="GC11" i="19"/>
  <c r="GB11" i="19"/>
  <c r="GA11" i="19"/>
  <c r="FZ11" i="19"/>
  <c r="FY11" i="19"/>
  <c r="FX11" i="19"/>
  <c r="FU11" i="19"/>
  <c r="FT11" i="19"/>
  <c r="FS11" i="19"/>
  <c r="FR11" i="19"/>
  <c r="FQ11" i="19"/>
  <c r="FP11" i="19"/>
  <c r="FO11" i="19"/>
  <c r="FN11" i="19"/>
  <c r="FM11" i="19"/>
  <c r="FL11" i="19"/>
  <c r="FK11" i="19"/>
  <c r="FJ11" i="19"/>
  <c r="FI11" i="19"/>
  <c r="EO11" i="19"/>
  <c r="EN11" i="19"/>
  <c r="EM11" i="19"/>
  <c r="EL11" i="19"/>
  <c r="EK11" i="19"/>
  <c r="EJ11" i="19"/>
  <c r="EI11" i="19"/>
  <c r="EH11" i="19"/>
  <c r="EG11" i="19"/>
  <c r="EF11" i="19"/>
  <c r="EE11" i="19"/>
  <c r="ED11" i="19"/>
  <c r="EC11" i="19"/>
  <c r="DZ11" i="19"/>
  <c r="DY11" i="19"/>
  <c r="DX11" i="19"/>
  <c r="DW11" i="19"/>
  <c r="DV11" i="19"/>
  <c r="DU11" i="19"/>
  <c r="DT11" i="19"/>
  <c r="DS11" i="19"/>
  <c r="DR11" i="19"/>
  <c r="DQ11" i="19"/>
  <c r="DP11" i="19"/>
  <c r="DO11" i="19"/>
  <c r="DN11" i="19"/>
  <c r="CT11" i="19"/>
  <c r="CS11" i="19"/>
  <c r="CR11" i="19"/>
  <c r="CQ11" i="19"/>
  <c r="CP11" i="19"/>
  <c r="CO11" i="19"/>
  <c r="CN11" i="19"/>
  <c r="CM11" i="19"/>
  <c r="CL11" i="19"/>
  <c r="CK11" i="19"/>
  <c r="CJ11" i="19"/>
  <c r="CI11" i="19"/>
  <c r="CH11" i="19"/>
  <c r="CE11" i="19"/>
  <c r="CD11" i="19"/>
  <c r="CC11" i="19"/>
  <c r="CB11" i="19"/>
  <c r="CA11" i="19"/>
  <c r="BY11" i="19"/>
  <c r="BX11" i="19"/>
  <c r="BW11" i="19"/>
  <c r="BV11" i="19"/>
  <c r="BU11" i="19"/>
  <c r="BT11" i="19"/>
  <c r="BS11" i="19"/>
  <c r="AY11" i="19"/>
  <c r="AX11" i="19"/>
  <c r="AW11" i="19"/>
  <c r="AV11" i="19"/>
  <c r="AU11" i="19"/>
  <c r="AS11" i="19"/>
  <c r="AR11" i="19"/>
  <c r="AQ11" i="19"/>
  <c r="AP11" i="19"/>
  <c r="AO11" i="19"/>
  <c r="AN11" i="19"/>
  <c r="AM11" i="19"/>
  <c r="AJ11" i="19"/>
  <c r="AI11" i="19"/>
  <c r="AH11" i="19"/>
  <c r="AG11" i="19"/>
  <c r="AF11" i="19"/>
  <c r="AT11" i="19"/>
  <c r="AC11" i="19"/>
  <c r="AB11" i="19"/>
  <c r="AA11" i="19"/>
  <c r="Z11" i="19"/>
  <c r="Y11" i="19"/>
  <c r="X11" i="19"/>
  <c r="W11" i="19"/>
  <c r="GJ10" i="19"/>
  <c r="GI10" i="19"/>
  <c r="GH10" i="19"/>
  <c r="GG10" i="19"/>
  <c r="GF10" i="19"/>
  <c r="GE10" i="19"/>
  <c r="GD10" i="19"/>
  <c r="GC10" i="19"/>
  <c r="GB10" i="19"/>
  <c r="GA10" i="19"/>
  <c r="FZ10" i="19"/>
  <c r="FY10" i="19"/>
  <c r="FX10" i="19"/>
  <c r="FU10" i="19"/>
  <c r="FT10" i="19"/>
  <c r="FS10" i="19"/>
  <c r="FR10" i="19"/>
  <c r="FQ10" i="19"/>
  <c r="FP10" i="19"/>
  <c r="FO10" i="19"/>
  <c r="FN10" i="19"/>
  <c r="FM10" i="19"/>
  <c r="FL10" i="19"/>
  <c r="FK10" i="19"/>
  <c r="FJ10" i="19"/>
  <c r="FI10" i="19"/>
  <c r="EO10" i="19"/>
  <c r="EN10" i="19"/>
  <c r="EM10" i="19"/>
  <c r="EL10" i="19"/>
  <c r="EK10" i="19"/>
  <c r="EJ10" i="19"/>
  <c r="EI10" i="19"/>
  <c r="EH10" i="19"/>
  <c r="EG10" i="19"/>
  <c r="EF10" i="19"/>
  <c r="EE10" i="19"/>
  <c r="ED10" i="19"/>
  <c r="EC10" i="19"/>
  <c r="DZ10" i="19"/>
  <c r="DY10" i="19"/>
  <c r="DX10" i="19"/>
  <c r="DW10" i="19"/>
  <c r="DV10" i="19"/>
  <c r="DU10" i="19"/>
  <c r="DT10" i="19"/>
  <c r="DS10" i="19"/>
  <c r="DR10" i="19"/>
  <c r="DQ10" i="19"/>
  <c r="DP10" i="19"/>
  <c r="DO10" i="19"/>
  <c r="DN10" i="19"/>
  <c r="CT10" i="19"/>
  <c r="CS10" i="19"/>
  <c r="CR10" i="19"/>
  <c r="CQ10" i="19"/>
  <c r="CP10" i="19"/>
  <c r="CO10" i="19"/>
  <c r="CN10" i="19"/>
  <c r="CM10" i="19"/>
  <c r="CL10" i="19"/>
  <c r="CK10" i="19"/>
  <c r="CJ10" i="19"/>
  <c r="CI10" i="19"/>
  <c r="CH10" i="19"/>
  <c r="CE10" i="19"/>
  <c r="CD10" i="19"/>
  <c r="CC10" i="19"/>
  <c r="CB10" i="19"/>
  <c r="CA10" i="19"/>
  <c r="BY10" i="19"/>
  <c r="BX10" i="19"/>
  <c r="BW10" i="19"/>
  <c r="BV10" i="19"/>
  <c r="BU10" i="19"/>
  <c r="BT10" i="19"/>
  <c r="BS10" i="19"/>
  <c r="AY10" i="19"/>
  <c r="AX10" i="19"/>
  <c r="AW10" i="19"/>
  <c r="AV10" i="19"/>
  <c r="AS10" i="19"/>
  <c r="AR10" i="19"/>
  <c r="AQ10" i="19"/>
  <c r="AP10" i="19"/>
  <c r="AO10" i="19"/>
  <c r="AN10" i="19"/>
  <c r="AM10" i="19"/>
  <c r="AJ10" i="19"/>
  <c r="AI10" i="19"/>
  <c r="AH10" i="19"/>
  <c r="AG10" i="19"/>
  <c r="AF10" i="19"/>
  <c r="AU10" i="19" s="1"/>
  <c r="AT10" i="19"/>
  <c r="AC10" i="19"/>
  <c r="AB10" i="19"/>
  <c r="AA10" i="19"/>
  <c r="Z10" i="19"/>
  <c r="Y10" i="19"/>
  <c r="X10" i="19"/>
  <c r="W10" i="19"/>
  <c r="GJ9" i="19"/>
  <c r="GI9" i="19"/>
  <c r="GH9" i="19"/>
  <c r="GG9" i="19"/>
  <c r="GF9" i="19"/>
  <c r="GE9" i="19"/>
  <c r="GD9" i="19"/>
  <c r="GC9" i="19"/>
  <c r="GB9" i="19"/>
  <c r="GA9" i="19"/>
  <c r="FZ9" i="19"/>
  <c r="FY9" i="19"/>
  <c r="FX9" i="19"/>
  <c r="FU9" i="19"/>
  <c r="FT9" i="19"/>
  <c r="FS9" i="19"/>
  <c r="FR9" i="19"/>
  <c r="FQ9" i="19"/>
  <c r="FP9" i="19"/>
  <c r="FO9" i="19"/>
  <c r="FN9" i="19"/>
  <c r="FM9" i="19"/>
  <c r="FL9" i="19"/>
  <c r="FK9" i="19"/>
  <c r="FJ9" i="19"/>
  <c r="FI9" i="19"/>
  <c r="EO9" i="19"/>
  <c r="EN9" i="19"/>
  <c r="EM9" i="19"/>
  <c r="EL9" i="19"/>
  <c r="EK9" i="19"/>
  <c r="EJ9" i="19"/>
  <c r="EI9" i="19"/>
  <c r="EH9" i="19"/>
  <c r="EG9" i="19"/>
  <c r="EF9" i="19"/>
  <c r="EE9" i="19"/>
  <c r="ED9" i="19"/>
  <c r="EC9" i="19"/>
  <c r="DZ9" i="19"/>
  <c r="DY9" i="19"/>
  <c r="DX9" i="19"/>
  <c r="DW9" i="19"/>
  <c r="DV9" i="19"/>
  <c r="DU9" i="19"/>
  <c r="DT9" i="19"/>
  <c r="DS9" i="19"/>
  <c r="DR9" i="19"/>
  <c r="DQ9" i="19"/>
  <c r="DP9" i="19"/>
  <c r="DO9" i="19"/>
  <c r="DN9" i="19"/>
  <c r="CT9" i="19"/>
  <c r="CS9" i="19"/>
  <c r="CR9" i="19"/>
  <c r="CQ9" i="19"/>
  <c r="CP9" i="19"/>
  <c r="CO9" i="19"/>
  <c r="CN9" i="19"/>
  <c r="CM9" i="19"/>
  <c r="CL9" i="19"/>
  <c r="CK9" i="19"/>
  <c r="CJ9" i="19"/>
  <c r="CI9" i="19"/>
  <c r="CH9" i="19"/>
  <c r="CE9" i="19"/>
  <c r="CD9" i="19"/>
  <c r="CC9" i="19"/>
  <c r="CB9" i="19"/>
  <c r="CA9" i="19"/>
  <c r="BY9" i="19"/>
  <c r="BX9" i="19"/>
  <c r="BW9" i="19"/>
  <c r="BV9" i="19"/>
  <c r="BU9" i="19"/>
  <c r="BT9" i="19"/>
  <c r="BS9" i="19"/>
  <c r="AY9" i="19"/>
  <c r="AX9" i="19"/>
  <c r="AW9" i="19"/>
  <c r="AV9" i="19"/>
  <c r="AU9" i="19"/>
  <c r="AS9" i="19"/>
  <c r="AR9" i="19"/>
  <c r="AQ9" i="19"/>
  <c r="AP9" i="19"/>
  <c r="AO9" i="19"/>
  <c r="AN9" i="19"/>
  <c r="AM9" i="19"/>
  <c r="AJ9" i="19"/>
  <c r="AI9" i="19"/>
  <c r="AH9" i="19"/>
  <c r="AG9" i="19"/>
  <c r="AF9" i="19"/>
  <c r="AT9" i="19"/>
  <c r="AC9" i="19"/>
  <c r="AB9" i="19"/>
  <c r="AA9" i="19"/>
  <c r="Z9" i="19"/>
  <c r="Y9" i="19"/>
  <c r="X9" i="19"/>
  <c r="W9" i="19"/>
  <c r="GJ8" i="19"/>
  <c r="GI8" i="19"/>
  <c r="GH8" i="19"/>
  <c r="GG8" i="19"/>
  <c r="GF8" i="19"/>
  <c r="GE8" i="19"/>
  <c r="GD8" i="19"/>
  <c r="GC8" i="19"/>
  <c r="GB8" i="19"/>
  <c r="GA8" i="19"/>
  <c r="FZ8" i="19"/>
  <c r="FY8" i="19"/>
  <c r="FX8" i="19"/>
  <c r="FU8" i="19"/>
  <c r="FT8" i="19"/>
  <c r="FS8" i="19"/>
  <c r="FR8" i="19"/>
  <c r="FQ8" i="19"/>
  <c r="FP8" i="19"/>
  <c r="FO8" i="19"/>
  <c r="FN8" i="19"/>
  <c r="FM8" i="19"/>
  <c r="FL8" i="19"/>
  <c r="FK8" i="19"/>
  <c r="FJ8" i="19"/>
  <c r="FI8" i="19"/>
  <c r="EO8" i="19"/>
  <c r="EN8" i="19"/>
  <c r="EM8" i="19"/>
  <c r="EL8" i="19"/>
  <c r="EK8" i="19"/>
  <c r="EJ8" i="19"/>
  <c r="EI8" i="19"/>
  <c r="EH8" i="19"/>
  <c r="EG8" i="19"/>
  <c r="EF8" i="19"/>
  <c r="EE8" i="19"/>
  <c r="ED8" i="19"/>
  <c r="EC8" i="19"/>
  <c r="DZ8" i="19"/>
  <c r="DY8" i="19"/>
  <c r="DX8" i="19"/>
  <c r="DW8" i="19"/>
  <c r="DV8" i="19"/>
  <c r="DU8" i="19"/>
  <c r="DT8" i="19"/>
  <c r="DS8" i="19"/>
  <c r="DR8" i="19"/>
  <c r="DQ8" i="19"/>
  <c r="DP8" i="19"/>
  <c r="DO8" i="19"/>
  <c r="DN8" i="19"/>
  <c r="CT8" i="19"/>
  <c r="CS8" i="19"/>
  <c r="CR8" i="19"/>
  <c r="CQ8" i="19"/>
  <c r="CP8" i="19"/>
  <c r="CO8" i="19"/>
  <c r="CN8" i="19"/>
  <c r="CM8" i="19"/>
  <c r="CL8" i="19"/>
  <c r="CK8" i="19"/>
  <c r="CJ8" i="19"/>
  <c r="CI8" i="19"/>
  <c r="CH8" i="19"/>
  <c r="CE8" i="19"/>
  <c r="CD8" i="19"/>
  <c r="CC8" i="19"/>
  <c r="CB8" i="19"/>
  <c r="CA8" i="19"/>
  <c r="BY8" i="19"/>
  <c r="BX8" i="19"/>
  <c r="BW8" i="19"/>
  <c r="BV8" i="19"/>
  <c r="BU8" i="19"/>
  <c r="BT8" i="19"/>
  <c r="BS8" i="19"/>
  <c r="AY8" i="19"/>
  <c r="AX8" i="19"/>
  <c r="AW8" i="19"/>
  <c r="AV8" i="19"/>
  <c r="AS8" i="19"/>
  <c r="AR8" i="19"/>
  <c r="AQ8" i="19"/>
  <c r="AP8" i="19"/>
  <c r="AO8" i="19"/>
  <c r="AN8" i="19"/>
  <c r="AM8" i="19"/>
  <c r="AJ8" i="19"/>
  <c r="AI8" i="19"/>
  <c r="AH8" i="19"/>
  <c r="AG8" i="19"/>
  <c r="AF8" i="19"/>
  <c r="AU8" i="19" s="1"/>
  <c r="AT8" i="19"/>
  <c r="AC8" i="19"/>
  <c r="AB8" i="19"/>
  <c r="AA8" i="19"/>
  <c r="Z8" i="19"/>
  <c r="Y8" i="19"/>
  <c r="X8" i="19"/>
  <c r="W8" i="19"/>
  <c r="GJ7" i="19"/>
  <c r="GI7" i="19"/>
  <c r="GH7" i="19"/>
  <c r="GG7" i="19"/>
  <c r="GF7" i="19"/>
  <c r="GE7" i="19"/>
  <c r="GD7" i="19"/>
  <c r="GC7" i="19"/>
  <c r="GB7" i="19"/>
  <c r="GA7" i="19"/>
  <c r="FZ7" i="19"/>
  <c r="FY7" i="19"/>
  <c r="FX7" i="19"/>
  <c r="FU7" i="19"/>
  <c r="FT7" i="19"/>
  <c r="FS7" i="19"/>
  <c r="FR7" i="19"/>
  <c r="FQ7" i="19"/>
  <c r="FP7" i="19"/>
  <c r="FO7" i="19"/>
  <c r="FN7" i="19"/>
  <c r="FM7" i="19"/>
  <c r="FL7" i="19"/>
  <c r="FK7" i="19"/>
  <c r="FJ7" i="19"/>
  <c r="FI7" i="19"/>
  <c r="EO7" i="19"/>
  <c r="EN7" i="19"/>
  <c r="EM7" i="19"/>
  <c r="EL7" i="19"/>
  <c r="EK7" i="19"/>
  <c r="EJ7" i="19"/>
  <c r="EI7" i="19"/>
  <c r="EH7" i="19"/>
  <c r="EG7" i="19"/>
  <c r="EF7" i="19"/>
  <c r="EE7" i="19"/>
  <c r="ED7" i="19"/>
  <c r="EC7" i="19"/>
  <c r="DZ7" i="19"/>
  <c r="DY7" i="19"/>
  <c r="DX7" i="19"/>
  <c r="DW7" i="19"/>
  <c r="DV7" i="19"/>
  <c r="DU7" i="19"/>
  <c r="DT7" i="19"/>
  <c r="DS7" i="19"/>
  <c r="DR7" i="19"/>
  <c r="DQ7" i="19"/>
  <c r="DP7" i="19"/>
  <c r="DO7" i="19"/>
  <c r="DN7" i="19"/>
  <c r="CT7" i="19"/>
  <c r="CS7" i="19"/>
  <c r="CR7" i="19"/>
  <c r="CQ7" i="19"/>
  <c r="CP7" i="19"/>
  <c r="CO7" i="19"/>
  <c r="CN7" i="19"/>
  <c r="CM7" i="19"/>
  <c r="CL7" i="19"/>
  <c r="CK7" i="19"/>
  <c r="CJ7" i="19"/>
  <c r="CI7" i="19"/>
  <c r="CH7" i="19"/>
  <c r="CE7" i="19"/>
  <c r="CD7" i="19"/>
  <c r="CC7" i="19"/>
  <c r="CB7" i="19"/>
  <c r="CA7" i="19"/>
  <c r="BY7" i="19"/>
  <c r="BX7" i="19"/>
  <c r="BW7" i="19"/>
  <c r="BV7" i="19"/>
  <c r="BU7" i="19"/>
  <c r="BT7" i="19"/>
  <c r="BS7" i="19"/>
  <c r="AY7" i="19"/>
  <c r="AX7" i="19"/>
  <c r="AW7" i="19"/>
  <c r="AV7" i="19"/>
  <c r="AU7" i="19"/>
  <c r="AS7" i="19"/>
  <c r="AR7" i="19"/>
  <c r="AQ7" i="19"/>
  <c r="AP7" i="19"/>
  <c r="AO7" i="19"/>
  <c r="AN7" i="19"/>
  <c r="AM7" i="19"/>
  <c r="AJ7" i="19"/>
  <c r="AI7" i="19"/>
  <c r="AH7" i="19"/>
  <c r="AG7" i="19"/>
  <c r="AF7" i="19"/>
  <c r="AT7" i="19"/>
  <c r="AC7" i="19"/>
  <c r="AB7" i="19"/>
  <c r="AA7" i="19"/>
  <c r="Z7" i="19"/>
  <c r="Y7" i="19"/>
  <c r="X7" i="19"/>
  <c r="W7" i="19"/>
  <c r="GJ6" i="19"/>
  <c r="GI6" i="19"/>
  <c r="GH6" i="19"/>
  <c r="GG6" i="19"/>
  <c r="GF6" i="19"/>
  <c r="GE6" i="19"/>
  <c r="GD6" i="19"/>
  <c r="GC6" i="19"/>
  <c r="GB6" i="19"/>
  <c r="GA6" i="19"/>
  <c r="FZ6" i="19"/>
  <c r="FY6" i="19"/>
  <c r="FX6" i="19"/>
  <c r="FU6" i="19"/>
  <c r="FT6" i="19"/>
  <c r="FS6" i="19"/>
  <c r="FR6" i="19"/>
  <c r="FQ6" i="19"/>
  <c r="FP6" i="19"/>
  <c r="FO6" i="19"/>
  <c r="FN6" i="19"/>
  <c r="FM6" i="19"/>
  <c r="FL6" i="19"/>
  <c r="FK6" i="19"/>
  <c r="FJ6" i="19"/>
  <c r="FI6" i="19"/>
  <c r="EO6" i="19"/>
  <c r="EN6" i="19"/>
  <c r="EM6" i="19"/>
  <c r="EL6" i="19"/>
  <c r="EK6" i="19"/>
  <c r="EJ6" i="19"/>
  <c r="EI6" i="19"/>
  <c r="EH6" i="19"/>
  <c r="EG6" i="19"/>
  <c r="EF6" i="19"/>
  <c r="EE6" i="19"/>
  <c r="ED6" i="19"/>
  <c r="EC6" i="19"/>
  <c r="DZ6" i="19"/>
  <c r="DY6" i="19"/>
  <c r="DX6" i="19"/>
  <c r="DW6" i="19"/>
  <c r="DV6" i="19"/>
  <c r="DU6" i="19"/>
  <c r="DT6" i="19"/>
  <c r="DS6" i="19"/>
  <c r="DR6" i="19"/>
  <c r="DQ6" i="19"/>
  <c r="DP6" i="19"/>
  <c r="DO6" i="19"/>
  <c r="DN6" i="19"/>
  <c r="CT6" i="19"/>
  <c r="CS6" i="19"/>
  <c r="CR6" i="19"/>
  <c r="CQ6" i="19"/>
  <c r="CP6" i="19"/>
  <c r="CO6" i="19"/>
  <c r="CN6" i="19"/>
  <c r="CM6" i="19"/>
  <c r="CL6" i="19"/>
  <c r="CK6" i="19"/>
  <c r="CJ6" i="19"/>
  <c r="CI6" i="19"/>
  <c r="CH6" i="19"/>
  <c r="CE6" i="19"/>
  <c r="CD6" i="19"/>
  <c r="CC6" i="19"/>
  <c r="CB6" i="19"/>
  <c r="CA6" i="19"/>
  <c r="BY6" i="19"/>
  <c r="BX6" i="19"/>
  <c r="BW6" i="19"/>
  <c r="BV6" i="19"/>
  <c r="BU6" i="19"/>
  <c r="BT6" i="19"/>
  <c r="BS6" i="19"/>
  <c r="AY6" i="19"/>
  <c r="AX6" i="19"/>
  <c r="AW6" i="19"/>
  <c r="AV6" i="19"/>
  <c r="AS6" i="19"/>
  <c r="AR6" i="19"/>
  <c r="AQ6" i="19"/>
  <c r="AP6" i="19"/>
  <c r="AO6" i="19"/>
  <c r="AN6" i="19"/>
  <c r="AM6" i="19"/>
  <c r="AJ6" i="19"/>
  <c r="AI6" i="19"/>
  <c r="AH6" i="19"/>
  <c r="AG6" i="19"/>
  <c r="AF6" i="19"/>
  <c r="AU6" i="19" s="1"/>
  <c r="AC6" i="19"/>
  <c r="AB6" i="19"/>
  <c r="AA6" i="19"/>
  <c r="Z6" i="19"/>
  <c r="Y6" i="19"/>
  <c r="X6" i="19"/>
  <c r="W6" i="19"/>
  <c r="GJ5" i="19"/>
  <c r="GI5" i="19"/>
  <c r="GH5" i="19"/>
  <c r="GG5" i="19"/>
  <c r="GF5" i="19"/>
  <c r="GE5" i="19"/>
  <c r="GD5" i="19"/>
  <c r="GC5" i="19"/>
  <c r="GB5" i="19"/>
  <c r="GA5" i="19"/>
  <c r="FZ5" i="19"/>
  <c r="FY5" i="19"/>
  <c r="FX5" i="19"/>
  <c r="FU5" i="19"/>
  <c r="FT5" i="19"/>
  <c r="FS5" i="19"/>
  <c r="FR5" i="19"/>
  <c r="FQ5" i="19"/>
  <c r="FP5" i="19"/>
  <c r="FO5" i="19"/>
  <c r="FN5" i="19"/>
  <c r="FM5" i="19"/>
  <c r="FL5" i="19"/>
  <c r="FK5" i="19"/>
  <c r="FJ5" i="19"/>
  <c r="FI5" i="19"/>
  <c r="EO5" i="19"/>
  <c r="EN5" i="19"/>
  <c r="EM5" i="19"/>
  <c r="EL5" i="19"/>
  <c r="EK5" i="19"/>
  <c r="EJ5" i="19"/>
  <c r="EI5" i="19"/>
  <c r="EH5" i="19"/>
  <c r="EG5" i="19"/>
  <c r="EF5" i="19"/>
  <c r="EE5" i="19"/>
  <c r="ED5" i="19"/>
  <c r="EC5" i="19"/>
  <c r="DZ5" i="19"/>
  <c r="DY5" i="19"/>
  <c r="DX5" i="19"/>
  <c r="DW5" i="19"/>
  <c r="DV5" i="19"/>
  <c r="DU5" i="19"/>
  <c r="DT5" i="19"/>
  <c r="DS5" i="19"/>
  <c r="DR5" i="19"/>
  <c r="DQ5" i="19"/>
  <c r="DP5" i="19"/>
  <c r="DO5" i="19"/>
  <c r="DN5" i="19"/>
  <c r="CT5" i="19"/>
  <c r="CS5" i="19"/>
  <c r="CR5" i="19"/>
  <c r="CQ5" i="19"/>
  <c r="CP5" i="19"/>
  <c r="CO5" i="19"/>
  <c r="CN5" i="19"/>
  <c r="CM5" i="19"/>
  <c r="CL5" i="19"/>
  <c r="CK5" i="19"/>
  <c r="CJ5" i="19"/>
  <c r="CI5" i="19"/>
  <c r="CH5" i="19"/>
  <c r="CE5" i="19"/>
  <c r="CD5" i="19"/>
  <c r="CC5" i="19"/>
  <c r="CB5" i="19"/>
  <c r="CA5" i="19"/>
  <c r="BY5" i="19"/>
  <c r="BX5" i="19"/>
  <c r="BW5" i="19"/>
  <c r="BV5" i="19"/>
  <c r="BU5" i="19"/>
  <c r="BT5" i="19"/>
  <c r="BS5" i="19"/>
  <c r="AY5" i="19"/>
  <c r="AX5" i="19"/>
  <c r="AW5" i="19"/>
  <c r="AV5" i="19"/>
  <c r="AU5" i="19"/>
  <c r="AS5" i="19"/>
  <c r="AR5" i="19"/>
  <c r="AQ5" i="19"/>
  <c r="AP5" i="19"/>
  <c r="AO5" i="19"/>
  <c r="AN5" i="19"/>
  <c r="AM5" i="19"/>
  <c r="AJ5" i="19"/>
  <c r="AI5" i="19"/>
  <c r="AH5" i="19"/>
  <c r="AG5" i="19"/>
  <c r="AF5" i="19"/>
  <c r="AT5" i="19"/>
  <c r="AC5" i="19"/>
  <c r="AB5" i="19"/>
  <c r="AA5" i="19"/>
  <c r="Z5" i="19"/>
  <c r="Y5" i="19"/>
  <c r="X5" i="19"/>
  <c r="W5" i="19"/>
  <c r="ES1" i="19" a="1"/>
  <c r="ES1" i="19" s="1"/>
  <c r="FI2" i="19" s="1"/>
  <c r="CX1" i="19" a="1"/>
  <c r="CX1" i="19" s="1"/>
  <c r="BC1" i="19" a="1"/>
  <c r="BC1" i="19" s="1"/>
  <c r="C1" i="19" a="1"/>
  <c r="C1" i="19" s="1"/>
  <c r="W2" i="19" s="1"/>
  <c r="EC24" i="18"/>
  <c r="EB24" i="18"/>
  <c r="EA24" i="18"/>
  <c r="DZ24" i="18"/>
  <c r="DY24" i="18"/>
  <c r="DX24" i="18"/>
  <c r="DW24" i="18"/>
  <c r="DV24" i="18"/>
  <c r="DU24" i="18"/>
  <c r="DT24" i="18"/>
  <c r="DS24" i="18"/>
  <c r="DR24" i="18"/>
  <c r="DQ24" i="18"/>
  <c r="DP24" i="18"/>
  <c r="DO24" i="18"/>
  <c r="DN24" i="18"/>
  <c r="CH24" i="18"/>
  <c r="CG24" i="18"/>
  <c r="CF24" i="18"/>
  <c r="CE24" i="18"/>
  <c r="CD24" i="18"/>
  <c r="CC24" i="18"/>
  <c r="CB24" i="18"/>
  <c r="CA24" i="18"/>
  <c r="BZ24" i="18"/>
  <c r="BY24" i="18"/>
  <c r="BX24" i="18"/>
  <c r="BW24" i="18"/>
  <c r="BV24" i="18"/>
  <c r="BU24" i="18"/>
  <c r="BT24" i="18"/>
  <c r="BS24" i="18"/>
  <c r="AM24" i="18"/>
  <c r="AL24" i="18"/>
  <c r="AK24" i="18"/>
  <c r="AJ24" i="18"/>
  <c r="AI24" i="18"/>
  <c r="AH24" i="18"/>
  <c r="AG24" i="18"/>
  <c r="AF24" i="18"/>
  <c r="AE24" i="18"/>
  <c r="AD24" i="18"/>
  <c r="AC24" i="18"/>
  <c r="Z24" i="18"/>
  <c r="Y24" i="18"/>
  <c r="X24" i="18"/>
  <c r="W24" i="18"/>
  <c r="AA24" i="18" s="1"/>
  <c r="HB18" i="18"/>
  <c r="HA18" i="18"/>
  <c r="GZ18" i="18"/>
  <c r="GY18" i="18"/>
  <c r="GX18" i="18"/>
  <c r="GW18" i="18"/>
  <c r="GV18" i="18"/>
  <c r="GU18" i="18"/>
  <c r="GT18" i="18"/>
  <c r="GS18" i="18"/>
  <c r="GR18" i="18"/>
  <c r="GQ18" i="18"/>
  <c r="GP18" i="18"/>
  <c r="GO18" i="18"/>
  <c r="GN18" i="18"/>
  <c r="GM18" i="18"/>
  <c r="FG18" i="18"/>
  <c r="FF18" i="18"/>
  <c r="FE18" i="18"/>
  <c r="FD18" i="18"/>
  <c r="FC18" i="18"/>
  <c r="FB18" i="18"/>
  <c r="FA18" i="18"/>
  <c r="EZ18" i="18"/>
  <c r="EY18" i="18"/>
  <c r="EX18" i="18"/>
  <c r="EW18" i="18"/>
  <c r="EV18" i="18"/>
  <c r="EU18" i="18"/>
  <c r="ET18" i="18"/>
  <c r="ES18" i="18"/>
  <c r="ER18" i="18"/>
  <c r="DL18" i="18"/>
  <c r="DK18" i="18"/>
  <c r="DJ18" i="18"/>
  <c r="DI18" i="18"/>
  <c r="DH18" i="18"/>
  <c r="DG18" i="18"/>
  <c r="DF18" i="18"/>
  <c r="DE18" i="18"/>
  <c r="DD18" i="18"/>
  <c r="DC18" i="18"/>
  <c r="DB18" i="18"/>
  <c r="DA18" i="18"/>
  <c r="CZ18" i="18"/>
  <c r="CY18" i="18"/>
  <c r="CX18" i="18"/>
  <c r="CW18" i="18"/>
  <c r="BQ18" i="18"/>
  <c r="BP18" i="18"/>
  <c r="BO18" i="18"/>
  <c r="BN18" i="18"/>
  <c r="BM18" i="18"/>
  <c r="BL18" i="18"/>
  <c r="BK18" i="18"/>
  <c r="BJ18" i="18"/>
  <c r="BI18" i="18"/>
  <c r="BH18" i="18"/>
  <c r="BG18" i="18"/>
  <c r="BF18" i="18"/>
  <c r="BE18" i="18"/>
  <c r="BD18" i="18"/>
  <c r="BC18" i="18"/>
  <c r="BB18" i="18"/>
  <c r="U18" i="18"/>
  <c r="T18" i="18"/>
  <c r="S18" i="18"/>
  <c r="R18" i="18"/>
  <c r="Q18" i="18"/>
  <c r="P18" i="18"/>
  <c r="O18" i="18"/>
  <c r="N18" i="18"/>
  <c r="M18" i="18"/>
  <c r="L18" i="18"/>
  <c r="K18" i="18"/>
  <c r="J18" i="18"/>
  <c r="I18" i="18"/>
  <c r="H18" i="18"/>
  <c r="G18" i="18"/>
  <c r="F18" i="18"/>
  <c r="E18" i="18"/>
  <c r="D18" i="18"/>
  <c r="C18" i="18"/>
  <c r="B18" i="18"/>
  <c r="HB17" i="18"/>
  <c r="HA17" i="18"/>
  <c r="GZ17" i="18"/>
  <c r="GY17" i="18"/>
  <c r="GX17" i="18"/>
  <c r="GW17" i="18"/>
  <c r="GV17" i="18"/>
  <c r="GU17" i="18"/>
  <c r="GT17" i="18"/>
  <c r="GS17" i="18"/>
  <c r="GR17" i="18"/>
  <c r="GQ17" i="18"/>
  <c r="GP17" i="18"/>
  <c r="GO17" i="18"/>
  <c r="GN17" i="18"/>
  <c r="GM17" i="18"/>
  <c r="FG17" i="18"/>
  <c r="FF17" i="18"/>
  <c r="FE17" i="18"/>
  <c r="FD17" i="18"/>
  <c r="FC17" i="18"/>
  <c r="FB17" i="18"/>
  <c r="FA17" i="18"/>
  <c r="EZ17" i="18"/>
  <c r="EY17" i="18"/>
  <c r="EX17" i="18"/>
  <c r="EW17" i="18"/>
  <c r="EV17" i="18"/>
  <c r="EU17" i="18"/>
  <c r="ET17" i="18"/>
  <c r="ES17" i="18"/>
  <c r="ER17" i="18"/>
  <c r="DL17" i="18"/>
  <c r="DK17" i="18"/>
  <c r="DJ17" i="18"/>
  <c r="DI17" i="18"/>
  <c r="DH17" i="18"/>
  <c r="DG17" i="18"/>
  <c r="DF17" i="18"/>
  <c r="DE17" i="18"/>
  <c r="DD17" i="18"/>
  <c r="DC17" i="18"/>
  <c r="DB17" i="18"/>
  <c r="DA17" i="18"/>
  <c r="CZ17" i="18"/>
  <c r="CY17" i="18"/>
  <c r="CX17" i="18"/>
  <c r="CW17" i="18"/>
  <c r="BQ17" i="18"/>
  <c r="BP17" i="18"/>
  <c r="BO17" i="18"/>
  <c r="BN17" i="18"/>
  <c r="BM17" i="18"/>
  <c r="BL17" i="18"/>
  <c r="BK17" i="18"/>
  <c r="BJ17" i="18"/>
  <c r="BI17" i="18"/>
  <c r="BH17" i="18"/>
  <c r="BG17" i="18"/>
  <c r="BF17" i="18"/>
  <c r="BE17" i="18"/>
  <c r="BD17" i="18"/>
  <c r="BC17" i="18"/>
  <c r="BB17" i="18"/>
  <c r="U17" i="18"/>
  <c r="T17" i="18"/>
  <c r="S17" i="18"/>
  <c r="R17" i="18"/>
  <c r="Q17" i="18"/>
  <c r="P17" i="18"/>
  <c r="O17" i="18"/>
  <c r="N17" i="18"/>
  <c r="M17" i="18"/>
  <c r="L17" i="18"/>
  <c r="K17" i="18"/>
  <c r="J17" i="18"/>
  <c r="I17" i="18"/>
  <c r="H17" i="18"/>
  <c r="G17" i="18"/>
  <c r="F17" i="18"/>
  <c r="E17" i="18"/>
  <c r="D17" i="18"/>
  <c r="C17" i="18"/>
  <c r="B17" i="18"/>
  <c r="IR15" i="18"/>
  <c r="IQ15" i="18"/>
  <c r="IP15" i="18"/>
  <c r="IO15" i="18"/>
  <c r="IN15" i="18"/>
  <c r="IM15" i="18"/>
  <c r="IL15" i="18"/>
  <c r="IK15" i="18"/>
  <c r="IJ15" i="18"/>
  <c r="II15" i="18"/>
  <c r="IH15" i="18"/>
  <c r="IG15" i="18"/>
  <c r="IF15" i="18"/>
  <c r="HP15" i="18"/>
  <c r="HO15" i="18"/>
  <c r="HN15" i="18"/>
  <c r="HM15" i="18"/>
  <c r="HL15" i="18"/>
  <c r="HK15" i="18"/>
  <c r="HJ15" i="18"/>
  <c r="HI15" i="18"/>
  <c r="HH15" i="18"/>
  <c r="HG15" i="18"/>
  <c r="HF15" i="18"/>
  <c r="HE15" i="18"/>
  <c r="HD15" i="18"/>
  <c r="HB15" i="18"/>
  <c r="HA15" i="18"/>
  <c r="GZ15" i="18"/>
  <c r="GY15" i="18"/>
  <c r="GX15" i="18"/>
  <c r="GW15" i="18"/>
  <c r="GV15" i="18"/>
  <c r="GU15" i="18"/>
  <c r="GT15" i="18"/>
  <c r="GS15" i="18"/>
  <c r="GR15" i="18"/>
  <c r="GQ15" i="18"/>
  <c r="GP15" i="18"/>
  <c r="GO15" i="18"/>
  <c r="GN15" i="18"/>
  <c r="GM15" i="18"/>
  <c r="GJ15" i="18"/>
  <c r="GI15" i="18"/>
  <c r="GH15" i="18"/>
  <c r="GG15" i="18"/>
  <c r="GF15" i="18"/>
  <c r="GE15" i="18"/>
  <c r="GD15" i="18"/>
  <c r="GC15" i="18"/>
  <c r="GB15" i="18"/>
  <c r="GA15" i="18"/>
  <c r="FZ15" i="18"/>
  <c r="FY15" i="18"/>
  <c r="FX15" i="18"/>
  <c r="FU15" i="18"/>
  <c r="FT15" i="18"/>
  <c r="FS15" i="18"/>
  <c r="FR15" i="18"/>
  <c r="FQ15" i="18"/>
  <c r="FP15" i="18"/>
  <c r="FO15" i="18"/>
  <c r="FN15" i="18"/>
  <c r="FM15" i="18"/>
  <c r="FL15" i="18"/>
  <c r="FK15" i="18"/>
  <c r="FJ15" i="18"/>
  <c r="FI15" i="18"/>
  <c r="FG15" i="18"/>
  <c r="FF15" i="18"/>
  <c r="FE15" i="18"/>
  <c r="FD15" i="18"/>
  <c r="FC15" i="18"/>
  <c r="FB15" i="18"/>
  <c r="FA15" i="18"/>
  <c r="EZ15" i="18"/>
  <c r="EY15" i="18"/>
  <c r="EX15" i="18"/>
  <c r="EW15" i="18"/>
  <c r="EV15" i="18"/>
  <c r="EU15" i="18"/>
  <c r="ET15" i="18"/>
  <c r="ES15" i="18"/>
  <c r="ER15" i="18"/>
  <c r="EO15" i="18"/>
  <c r="EN15" i="18"/>
  <c r="EM15" i="18"/>
  <c r="EL15" i="18"/>
  <c r="EK15" i="18"/>
  <c r="EJ15" i="18"/>
  <c r="EI15" i="18"/>
  <c r="EH15" i="18"/>
  <c r="EG15" i="18"/>
  <c r="EF15" i="18"/>
  <c r="EE15" i="18"/>
  <c r="ED15" i="18"/>
  <c r="EC15" i="18"/>
  <c r="DZ15" i="18"/>
  <c r="DY15" i="18"/>
  <c r="DX15" i="18"/>
  <c r="DW15" i="18"/>
  <c r="DV15" i="18"/>
  <c r="DU15" i="18"/>
  <c r="DT15" i="18"/>
  <c r="DS15" i="18"/>
  <c r="DR15" i="18"/>
  <c r="DQ15" i="18"/>
  <c r="DP15" i="18"/>
  <c r="DO15" i="18"/>
  <c r="DN15" i="18"/>
  <c r="DL15" i="18"/>
  <c r="DK15" i="18"/>
  <c r="DJ15" i="18"/>
  <c r="DI15" i="18"/>
  <c r="DH15" i="18"/>
  <c r="DG15" i="18"/>
  <c r="DF15" i="18"/>
  <c r="DE15" i="18"/>
  <c r="DD15" i="18"/>
  <c r="DC15" i="18"/>
  <c r="DB15" i="18"/>
  <c r="DA15" i="18"/>
  <c r="CZ15" i="18"/>
  <c r="CY15" i="18"/>
  <c r="CX15" i="18"/>
  <c r="CW15" i="18"/>
  <c r="CT15" i="18"/>
  <c r="CS15" i="18"/>
  <c r="CR15" i="18"/>
  <c r="CQ15" i="18"/>
  <c r="CP15" i="18"/>
  <c r="CO15" i="18"/>
  <c r="CN15" i="18"/>
  <c r="CM15" i="18"/>
  <c r="CL15" i="18"/>
  <c r="CK15" i="18"/>
  <c r="CJ15" i="18"/>
  <c r="CI15" i="18"/>
  <c r="CH15" i="18"/>
  <c r="CE15" i="18"/>
  <c r="CD15" i="18"/>
  <c r="CC15" i="18"/>
  <c r="CB15" i="18"/>
  <c r="CA15" i="18"/>
  <c r="BY15" i="18"/>
  <c r="BX15" i="18"/>
  <c r="BW15" i="18"/>
  <c r="BV15" i="18"/>
  <c r="BU15" i="18"/>
  <c r="BT15" i="18"/>
  <c r="BS15" i="18"/>
  <c r="BQ15" i="18"/>
  <c r="BP15" i="18"/>
  <c r="BO15" i="18"/>
  <c r="BN15" i="18"/>
  <c r="BM15" i="18"/>
  <c r="BL15" i="18"/>
  <c r="BK15" i="18"/>
  <c r="BJ15" i="18"/>
  <c r="BI15" i="18"/>
  <c r="BH15" i="18"/>
  <c r="BG15" i="18"/>
  <c r="BF15" i="18"/>
  <c r="BE15" i="18"/>
  <c r="BD15" i="18"/>
  <c r="BC15" i="18"/>
  <c r="BB15" i="18"/>
  <c r="AY15" i="18"/>
  <c r="AX15" i="18"/>
  <c r="AW15" i="18"/>
  <c r="AV15" i="18"/>
  <c r="AT15" i="18"/>
  <c r="AS15" i="18"/>
  <c r="AR15" i="18"/>
  <c r="AQ15" i="18"/>
  <c r="AP15" i="18"/>
  <c r="AO15" i="18"/>
  <c r="AN15" i="18"/>
  <c r="AM15" i="18"/>
  <c r="AJ15" i="18"/>
  <c r="AI15" i="18"/>
  <c r="AH15" i="18"/>
  <c r="AG15" i="18"/>
  <c r="AF15" i="18"/>
  <c r="AU15" i="18" s="1"/>
  <c r="AC15" i="18"/>
  <c r="AB15" i="18"/>
  <c r="AA15" i="18"/>
  <c r="Z15" i="18"/>
  <c r="Y15" i="18"/>
  <c r="X15" i="18"/>
  <c r="W15" i="18"/>
  <c r="U15" i="18"/>
  <c r="T15" i="18"/>
  <c r="S15" i="18"/>
  <c r="R15" i="18"/>
  <c r="Q15" i="18"/>
  <c r="P15" i="18"/>
  <c r="O15" i="18"/>
  <c r="N15" i="18"/>
  <c r="M15" i="18"/>
  <c r="L15" i="18"/>
  <c r="K15" i="18"/>
  <c r="J15" i="18"/>
  <c r="I15" i="18"/>
  <c r="H15" i="18"/>
  <c r="G15" i="18"/>
  <c r="F15" i="18"/>
  <c r="E15" i="18"/>
  <c r="D15" i="18"/>
  <c r="C15" i="18"/>
  <c r="B15" i="18"/>
  <c r="IR14" i="18"/>
  <c r="IQ14" i="18"/>
  <c r="IP14" i="18"/>
  <c r="IO14" i="18"/>
  <c r="IN14" i="18"/>
  <c r="IM14" i="18"/>
  <c r="IL14" i="18"/>
  <c r="IK14" i="18"/>
  <c r="IJ14" i="18"/>
  <c r="II14" i="18"/>
  <c r="IH14" i="18"/>
  <c r="IG14" i="18"/>
  <c r="IF14" i="18"/>
  <c r="HP14" i="18"/>
  <c r="HO14" i="18"/>
  <c r="HN14" i="18"/>
  <c r="HM14" i="18"/>
  <c r="HL14" i="18"/>
  <c r="HK14" i="18"/>
  <c r="HJ14" i="18"/>
  <c r="HI14" i="18"/>
  <c r="HH14" i="18"/>
  <c r="HG14" i="18"/>
  <c r="HF14" i="18"/>
  <c r="HE14" i="18"/>
  <c r="HD14" i="18"/>
  <c r="HB14" i="18"/>
  <c r="HA14" i="18"/>
  <c r="GZ14" i="18"/>
  <c r="GY14" i="18"/>
  <c r="GX14" i="18"/>
  <c r="GW14" i="18"/>
  <c r="GV14" i="18"/>
  <c r="GU14" i="18"/>
  <c r="GT14" i="18"/>
  <c r="GS14" i="18"/>
  <c r="GR14" i="18"/>
  <c r="GQ14" i="18"/>
  <c r="GP14" i="18"/>
  <c r="GO14" i="18"/>
  <c r="GN14" i="18"/>
  <c r="GM14" i="18"/>
  <c r="GJ14" i="18"/>
  <c r="GI14" i="18"/>
  <c r="GH14" i="18"/>
  <c r="GG14" i="18"/>
  <c r="GF14" i="18"/>
  <c r="GE14" i="18"/>
  <c r="GD14" i="18"/>
  <c r="GC14" i="18"/>
  <c r="GB14" i="18"/>
  <c r="GA14" i="18"/>
  <c r="FZ14" i="18"/>
  <c r="FY14" i="18"/>
  <c r="FX14" i="18"/>
  <c r="FU14" i="18"/>
  <c r="FT14" i="18"/>
  <c r="FS14" i="18"/>
  <c r="FR14" i="18"/>
  <c r="FQ14" i="18"/>
  <c r="FP14" i="18"/>
  <c r="FO14" i="18"/>
  <c r="FN14" i="18"/>
  <c r="FM14" i="18"/>
  <c r="FL14" i="18"/>
  <c r="FK14" i="18"/>
  <c r="FJ14" i="18"/>
  <c r="FI14" i="18"/>
  <c r="FG14" i="18"/>
  <c r="FF14" i="18"/>
  <c r="FE14" i="18"/>
  <c r="FD14" i="18"/>
  <c r="FC14" i="18"/>
  <c r="FB14" i="18"/>
  <c r="FA14" i="18"/>
  <c r="EZ14" i="18"/>
  <c r="EY14" i="18"/>
  <c r="EX14" i="18"/>
  <c r="EW14" i="18"/>
  <c r="EV14" i="18"/>
  <c r="EU14" i="18"/>
  <c r="ET14" i="18"/>
  <c r="ES14" i="18"/>
  <c r="ER14" i="18"/>
  <c r="EO14" i="18"/>
  <c r="EN14" i="18"/>
  <c r="EM14" i="18"/>
  <c r="EL14" i="18"/>
  <c r="EK14" i="18"/>
  <c r="EJ14" i="18"/>
  <c r="EI14" i="18"/>
  <c r="EH14" i="18"/>
  <c r="EG14" i="18"/>
  <c r="EF14" i="18"/>
  <c r="EE14" i="18"/>
  <c r="ED14" i="18"/>
  <c r="EC14" i="18"/>
  <c r="DZ14" i="18"/>
  <c r="DY14" i="18"/>
  <c r="DX14" i="18"/>
  <c r="DW14" i="18"/>
  <c r="DV14" i="18"/>
  <c r="DU14" i="18"/>
  <c r="DT14" i="18"/>
  <c r="DS14" i="18"/>
  <c r="DR14" i="18"/>
  <c r="DQ14" i="18"/>
  <c r="DP14" i="18"/>
  <c r="DO14" i="18"/>
  <c r="DN14" i="18"/>
  <c r="DL14" i="18"/>
  <c r="DK14" i="18"/>
  <c r="DJ14" i="18"/>
  <c r="DI14" i="18"/>
  <c r="DH14" i="18"/>
  <c r="DG14" i="18"/>
  <c r="DF14" i="18"/>
  <c r="DE14" i="18"/>
  <c r="DD14" i="18"/>
  <c r="DC14" i="18"/>
  <c r="DB14" i="18"/>
  <c r="DA14" i="18"/>
  <c r="CZ14" i="18"/>
  <c r="CY14" i="18"/>
  <c r="CX14" i="18"/>
  <c r="CW14" i="18"/>
  <c r="CT14" i="18"/>
  <c r="CS14" i="18"/>
  <c r="CR14" i="18"/>
  <c r="CQ14" i="18"/>
  <c r="CP14" i="18"/>
  <c r="CO14" i="18"/>
  <c r="CN14" i="18"/>
  <c r="CM14" i="18"/>
  <c r="CL14" i="18"/>
  <c r="CK14" i="18"/>
  <c r="CJ14" i="18"/>
  <c r="CI14" i="18"/>
  <c r="CH14" i="18"/>
  <c r="CE14" i="18"/>
  <c r="CD14" i="18"/>
  <c r="CC14" i="18"/>
  <c r="CB14" i="18"/>
  <c r="CA14" i="18"/>
  <c r="BY14" i="18"/>
  <c r="BX14" i="18"/>
  <c r="BW14" i="18"/>
  <c r="BV14" i="18"/>
  <c r="BU14" i="18"/>
  <c r="BT14" i="18"/>
  <c r="BS14" i="18"/>
  <c r="BQ14" i="18"/>
  <c r="BP14" i="18"/>
  <c r="BO14" i="18"/>
  <c r="BN14" i="18"/>
  <c r="BM14" i="18"/>
  <c r="BL14" i="18"/>
  <c r="BK14" i="18"/>
  <c r="BJ14" i="18"/>
  <c r="BI14" i="18"/>
  <c r="BH14" i="18"/>
  <c r="BG14" i="18"/>
  <c r="BF14" i="18"/>
  <c r="BE14" i="18"/>
  <c r="BD14" i="18"/>
  <c r="BC14" i="18"/>
  <c r="BB14" i="18"/>
  <c r="AY14" i="18"/>
  <c r="AX14" i="18"/>
  <c r="AW14" i="18"/>
  <c r="AV14" i="18"/>
  <c r="AS14" i="18"/>
  <c r="AR14" i="18"/>
  <c r="AQ14" i="18"/>
  <c r="AP14" i="18"/>
  <c r="AO14" i="18"/>
  <c r="AN14" i="18"/>
  <c r="AM14" i="18"/>
  <c r="AJ14" i="18"/>
  <c r="AI14" i="18"/>
  <c r="AH14" i="18"/>
  <c r="AG14" i="18"/>
  <c r="AF14" i="18"/>
  <c r="AU14" i="18" s="1"/>
  <c r="AT14" i="18"/>
  <c r="AC14" i="18"/>
  <c r="AB14" i="18"/>
  <c r="AA14" i="18"/>
  <c r="Z14" i="18"/>
  <c r="Y14" i="18"/>
  <c r="X14" i="18"/>
  <c r="W14" i="18"/>
  <c r="U14" i="18"/>
  <c r="T14" i="18"/>
  <c r="S14" i="18"/>
  <c r="R14" i="18"/>
  <c r="Q14" i="18"/>
  <c r="P14" i="18"/>
  <c r="O14" i="18"/>
  <c r="N14" i="18"/>
  <c r="M14" i="18"/>
  <c r="L14" i="18"/>
  <c r="K14" i="18"/>
  <c r="J14" i="18"/>
  <c r="I14" i="18"/>
  <c r="H14" i="18"/>
  <c r="G14" i="18"/>
  <c r="F14" i="18"/>
  <c r="E14" i="18"/>
  <c r="D14" i="18"/>
  <c r="C14" i="18"/>
  <c r="B14" i="18"/>
  <c r="HB13" i="18"/>
  <c r="HA13" i="18"/>
  <c r="GZ13" i="18"/>
  <c r="GY13" i="18"/>
  <c r="GX13" i="18"/>
  <c r="GW13" i="18"/>
  <c r="GV13" i="18"/>
  <c r="GU13" i="18"/>
  <c r="GT13" i="18"/>
  <c r="GS13" i="18"/>
  <c r="GR13" i="18"/>
  <c r="GQ13" i="18"/>
  <c r="GP13" i="18"/>
  <c r="GO13" i="18"/>
  <c r="GN13" i="18"/>
  <c r="GM13" i="18"/>
  <c r="FG13" i="18"/>
  <c r="FF13" i="18"/>
  <c r="FE13" i="18"/>
  <c r="FD13" i="18"/>
  <c r="FC13" i="18"/>
  <c r="FB13" i="18"/>
  <c r="FA13" i="18"/>
  <c r="EZ13" i="18"/>
  <c r="EY13" i="18"/>
  <c r="EX13" i="18"/>
  <c r="EW13" i="18"/>
  <c r="EV13" i="18"/>
  <c r="EU13" i="18"/>
  <c r="ET13" i="18"/>
  <c r="ES13" i="18"/>
  <c r="ER13" i="18"/>
  <c r="DL13" i="18"/>
  <c r="DK13" i="18"/>
  <c r="DJ13" i="18"/>
  <c r="DI13" i="18"/>
  <c r="DH13" i="18"/>
  <c r="DG13" i="18"/>
  <c r="DF13" i="18"/>
  <c r="DE13" i="18"/>
  <c r="DD13" i="18"/>
  <c r="DC13" i="18"/>
  <c r="DB13" i="18"/>
  <c r="DA13" i="18"/>
  <c r="CZ13" i="18"/>
  <c r="CY13" i="18"/>
  <c r="CX13" i="18"/>
  <c r="CW13" i="18"/>
  <c r="BQ13" i="18"/>
  <c r="BP13" i="18"/>
  <c r="BO13" i="18"/>
  <c r="BN13" i="18"/>
  <c r="BM13" i="18"/>
  <c r="BL13" i="18"/>
  <c r="BK13" i="18"/>
  <c r="BJ13" i="18"/>
  <c r="BI13" i="18"/>
  <c r="BH13" i="18"/>
  <c r="BG13" i="18"/>
  <c r="BF13" i="18"/>
  <c r="BE13" i="18"/>
  <c r="BD13" i="18"/>
  <c r="BC13" i="18"/>
  <c r="BB13" i="18"/>
  <c r="U13" i="18"/>
  <c r="T13" i="18"/>
  <c r="S13" i="18"/>
  <c r="R13" i="18"/>
  <c r="Q13" i="18"/>
  <c r="P13" i="18"/>
  <c r="O13" i="18"/>
  <c r="N13" i="18"/>
  <c r="M13" i="18"/>
  <c r="L13" i="18"/>
  <c r="K13" i="18"/>
  <c r="J13" i="18"/>
  <c r="I13" i="18"/>
  <c r="H13" i="18"/>
  <c r="G13" i="18"/>
  <c r="F13" i="18"/>
  <c r="E13" i="18"/>
  <c r="D13" i="18"/>
  <c r="C13" i="18"/>
  <c r="B13" i="18"/>
  <c r="IR12" i="18"/>
  <c r="IQ12" i="18"/>
  <c r="IP12" i="18"/>
  <c r="IO12" i="18"/>
  <c r="IN12" i="18"/>
  <c r="IM12" i="18"/>
  <c r="IL12" i="18"/>
  <c r="IK12" i="18"/>
  <c r="IJ12" i="18"/>
  <c r="II12" i="18"/>
  <c r="IH12" i="18"/>
  <c r="IG12" i="18"/>
  <c r="IF12" i="18"/>
  <c r="HP12" i="18"/>
  <c r="HO12" i="18"/>
  <c r="HN12" i="18"/>
  <c r="HM12" i="18"/>
  <c r="HL12" i="18"/>
  <c r="HK12" i="18"/>
  <c r="HJ12" i="18"/>
  <c r="HI12" i="18"/>
  <c r="HH12" i="18"/>
  <c r="HG12" i="18"/>
  <c r="HF12" i="18"/>
  <c r="HE12" i="18"/>
  <c r="HD12" i="18"/>
  <c r="HB12" i="18"/>
  <c r="HA12" i="18"/>
  <c r="GZ12" i="18"/>
  <c r="GY12" i="18"/>
  <c r="GX12" i="18"/>
  <c r="GW12" i="18"/>
  <c r="GV12" i="18"/>
  <c r="GU12" i="18"/>
  <c r="GT12" i="18"/>
  <c r="GS12" i="18"/>
  <c r="GR12" i="18"/>
  <c r="GQ12" i="18"/>
  <c r="GP12" i="18"/>
  <c r="GO12" i="18"/>
  <c r="GN12" i="18"/>
  <c r="GM12" i="18"/>
  <c r="GJ12" i="18"/>
  <c r="GI12" i="18"/>
  <c r="GH12" i="18"/>
  <c r="GG12" i="18"/>
  <c r="GF12" i="18"/>
  <c r="GE12" i="18"/>
  <c r="GD12" i="18"/>
  <c r="GC12" i="18"/>
  <c r="GB12" i="18"/>
  <c r="GA12" i="18"/>
  <c r="FZ12" i="18"/>
  <c r="FY12" i="18"/>
  <c r="FX12" i="18"/>
  <c r="FU12" i="18"/>
  <c r="FT12" i="18"/>
  <c r="FS12" i="18"/>
  <c r="FR12" i="18"/>
  <c r="FQ12" i="18"/>
  <c r="FP12" i="18"/>
  <c r="FO12" i="18"/>
  <c r="FN12" i="18"/>
  <c r="FM12" i="18"/>
  <c r="FL12" i="18"/>
  <c r="FK12" i="18"/>
  <c r="FJ12" i="18"/>
  <c r="FI12" i="18"/>
  <c r="FG12" i="18"/>
  <c r="FF12" i="18"/>
  <c r="FE12" i="18"/>
  <c r="FD12" i="18"/>
  <c r="FC12" i="18"/>
  <c r="FB12" i="18"/>
  <c r="FA12" i="18"/>
  <c r="EZ12" i="18"/>
  <c r="EY12" i="18"/>
  <c r="EX12" i="18"/>
  <c r="EW12" i="18"/>
  <c r="EV12" i="18"/>
  <c r="EU12" i="18"/>
  <c r="ET12" i="18"/>
  <c r="ES12" i="18"/>
  <c r="ER12" i="18"/>
  <c r="EO12" i="18"/>
  <c r="EN12" i="18"/>
  <c r="EM12" i="18"/>
  <c r="EL12" i="18"/>
  <c r="EK12" i="18"/>
  <c r="EJ12" i="18"/>
  <c r="EI12" i="18"/>
  <c r="EH12" i="18"/>
  <c r="EG12" i="18"/>
  <c r="EF12" i="18"/>
  <c r="EE12" i="18"/>
  <c r="ED12" i="18"/>
  <c r="EC12" i="18"/>
  <c r="DZ12" i="18"/>
  <c r="DY12" i="18"/>
  <c r="DX12" i="18"/>
  <c r="DW12" i="18"/>
  <c r="DV12" i="18"/>
  <c r="DU12" i="18"/>
  <c r="DT12" i="18"/>
  <c r="DS12" i="18"/>
  <c r="DR12" i="18"/>
  <c r="DQ12" i="18"/>
  <c r="DP12" i="18"/>
  <c r="DO12" i="18"/>
  <c r="DN12" i="18"/>
  <c r="DL12" i="18"/>
  <c r="DK12" i="18"/>
  <c r="DJ12" i="18"/>
  <c r="DI12" i="18"/>
  <c r="DH12" i="18"/>
  <c r="DG12" i="18"/>
  <c r="DF12" i="18"/>
  <c r="DE12" i="18"/>
  <c r="DD12" i="18"/>
  <c r="DC12" i="18"/>
  <c r="DB12" i="18"/>
  <c r="DA12" i="18"/>
  <c r="CZ12" i="18"/>
  <c r="CY12" i="18"/>
  <c r="CX12" i="18"/>
  <c r="CW12" i="18"/>
  <c r="CT12" i="18"/>
  <c r="CS12" i="18"/>
  <c r="CR12" i="18"/>
  <c r="CQ12" i="18"/>
  <c r="CP12" i="18"/>
  <c r="CO12" i="18"/>
  <c r="CN12" i="18"/>
  <c r="CM12" i="18"/>
  <c r="CL12" i="18"/>
  <c r="CK12" i="18"/>
  <c r="CJ12" i="18"/>
  <c r="CI12" i="18"/>
  <c r="CH12" i="18"/>
  <c r="CE12" i="18"/>
  <c r="CD12" i="18"/>
  <c r="CC12" i="18"/>
  <c r="CB12" i="18"/>
  <c r="CA12" i="18"/>
  <c r="BY12" i="18"/>
  <c r="BX12" i="18"/>
  <c r="BW12" i="18"/>
  <c r="BV12" i="18"/>
  <c r="BU12" i="18"/>
  <c r="BT12" i="18"/>
  <c r="BS12" i="18"/>
  <c r="BQ12" i="18"/>
  <c r="BP12" i="18"/>
  <c r="BO12" i="18"/>
  <c r="BN12" i="18"/>
  <c r="BM12" i="18"/>
  <c r="BL12" i="18"/>
  <c r="BK12" i="18"/>
  <c r="BJ12" i="18"/>
  <c r="BI12" i="18"/>
  <c r="BH12" i="18"/>
  <c r="BG12" i="18"/>
  <c r="BF12" i="18"/>
  <c r="BE12" i="18"/>
  <c r="BD12" i="18"/>
  <c r="BC12" i="18"/>
  <c r="BB12" i="18"/>
  <c r="AY12" i="18"/>
  <c r="AX12" i="18"/>
  <c r="AW12" i="18"/>
  <c r="AV12" i="18"/>
  <c r="AU12" i="18"/>
  <c r="AS12" i="18"/>
  <c r="AR12" i="18"/>
  <c r="AQ12" i="18"/>
  <c r="AP12" i="18"/>
  <c r="AO12" i="18"/>
  <c r="AN12" i="18"/>
  <c r="AM12" i="18"/>
  <c r="AJ12" i="18"/>
  <c r="AI12" i="18"/>
  <c r="AH12" i="18"/>
  <c r="AG12" i="18"/>
  <c r="AF12" i="18"/>
  <c r="AT12" i="18"/>
  <c r="AC12" i="18"/>
  <c r="AB12" i="18"/>
  <c r="AA12" i="18"/>
  <c r="Z12" i="18"/>
  <c r="Y12" i="18"/>
  <c r="X12" i="18"/>
  <c r="W12" i="18"/>
  <c r="U12" i="18"/>
  <c r="T12" i="18"/>
  <c r="S12" i="18"/>
  <c r="R12" i="18"/>
  <c r="Q12" i="18"/>
  <c r="P12" i="18"/>
  <c r="O12" i="18"/>
  <c r="N12" i="18"/>
  <c r="M12" i="18"/>
  <c r="L12" i="18"/>
  <c r="K12" i="18"/>
  <c r="J12" i="18"/>
  <c r="I12" i="18"/>
  <c r="H12" i="18"/>
  <c r="G12" i="18"/>
  <c r="F12" i="18"/>
  <c r="E12" i="18"/>
  <c r="D12" i="18"/>
  <c r="C12" i="18"/>
  <c r="B12" i="18"/>
  <c r="IR11" i="18"/>
  <c r="IQ11" i="18"/>
  <c r="IP11" i="18"/>
  <c r="IO11" i="18"/>
  <c r="IN11" i="18"/>
  <c r="IM11" i="18"/>
  <c r="IL11" i="18"/>
  <c r="IK11" i="18"/>
  <c r="IJ11" i="18"/>
  <c r="II11" i="18"/>
  <c r="IH11" i="18"/>
  <c r="IG11" i="18"/>
  <c r="IF11" i="18"/>
  <c r="HP11" i="18"/>
  <c r="HO11" i="18"/>
  <c r="HN11" i="18"/>
  <c r="HM11" i="18"/>
  <c r="HL11" i="18"/>
  <c r="HK11" i="18"/>
  <c r="HJ11" i="18"/>
  <c r="HI11" i="18"/>
  <c r="HH11" i="18"/>
  <c r="HG11" i="18"/>
  <c r="HF11" i="18"/>
  <c r="HE11" i="18"/>
  <c r="HD11" i="18"/>
  <c r="HB11" i="18"/>
  <c r="HA11" i="18"/>
  <c r="GZ11" i="18"/>
  <c r="GY11" i="18"/>
  <c r="GX11" i="18"/>
  <c r="GW11" i="18"/>
  <c r="GV11" i="18"/>
  <c r="GU11" i="18"/>
  <c r="GT11" i="18"/>
  <c r="GS11" i="18"/>
  <c r="GR11" i="18"/>
  <c r="GQ11" i="18"/>
  <c r="GP11" i="18"/>
  <c r="GO11" i="18"/>
  <c r="GN11" i="18"/>
  <c r="GM11" i="18"/>
  <c r="GJ11" i="18"/>
  <c r="GI11" i="18"/>
  <c r="GH11" i="18"/>
  <c r="GG11" i="18"/>
  <c r="GF11" i="18"/>
  <c r="GE11" i="18"/>
  <c r="GD11" i="18"/>
  <c r="GC11" i="18"/>
  <c r="GB11" i="18"/>
  <c r="GA11" i="18"/>
  <c r="FZ11" i="18"/>
  <c r="FY11" i="18"/>
  <c r="FX11" i="18"/>
  <c r="FU11" i="18"/>
  <c r="FT11" i="18"/>
  <c r="FS11" i="18"/>
  <c r="FR11" i="18"/>
  <c r="FQ11" i="18"/>
  <c r="FP11" i="18"/>
  <c r="FO11" i="18"/>
  <c r="FN11" i="18"/>
  <c r="FM11" i="18"/>
  <c r="FL11" i="18"/>
  <c r="FK11" i="18"/>
  <c r="FJ11" i="18"/>
  <c r="FI11" i="18"/>
  <c r="FG11" i="18"/>
  <c r="FF11" i="18"/>
  <c r="FE11" i="18"/>
  <c r="FD11" i="18"/>
  <c r="FC11" i="18"/>
  <c r="FB11" i="18"/>
  <c r="FA11" i="18"/>
  <c r="EZ11" i="18"/>
  <c r="EY11" i="18"/>
  <c r="EX11" i="18"/>
  <c r="EW11" i="18"/>
  <c r="EV11" i="18"/>
  <c r="EU11" i="18"/>
  <c r="ET11" i="18"/>
  <c r="ES11" i="18"/>
  <c r="ER11" i="18"/>
  <c r="EO11" i="18"/>
  <c r="EN11" i="18"/>
  <c r="EM11" i="18"/>
  <c r="EL11" i="18"/>
  <c r="EK11" i="18"/>
  <c r="EJ11" i="18"/>
  <c r="EI11" i="18"/>
  <c r="EH11" i="18"/>
  <c r="EG11" i="18"/>
  <c r="EF11" i="18"/>
  <c r="EE11" i="18"/>
  <c r="ED11" i="18"/>
  <c r="EC11" i="18"/>
  <c r="DZ11" i="18"/>
  <c r="DY11" i="18"/>
  <c r="DX11" i="18"/>
  <c r="DW11" i="18"/>
  <c r="DV11" i="18"/>
  <c r="DU11" i="18"/>
  <c r="DT11" i="18"/>
  <c r="DS11" i="18"/>
  <c r="DR11" i="18"/>
  <c r="DQ11" i="18"/>
  <c r="DP11" i="18"/>
  <c r="DO11" i="18"/>
  <c r="DN11" i="18"/>
  <c r="DL11" i="18"/>
  <c r="DK11" i="18"/>
  <c r="DJ11" i="18"/>
  <c r="DI11" i="18"/>
  <c r="DH11" i="18"/>
  <c r="DG11" i="18"/>
  <c r="DF11" i="18"/>
  <c r="DE11" i="18"/>
  <c r="DD11" i="18"/>
  <c r="DC11" i="18"/>
  <c r="DB11" i="18"/>
  <c r="DA11" i="18"/>
  <c r="CZ11" i="18"/>
  <c r="CY11" i="18"/>
  <c r="CX11" i="18"/>
  <c r="CW11" i="18"/>
  <c r="CT11" i="18"/>
  <c r="CS11" i="18"/>
  <c r="CR11" i="18"/>
  <c r="CQ11" i="18"/>
  <c r="CP11" i="18"/>
  <c r="CO11" i="18"/>
  <c r="CN11" i="18"/>
  <c r="CM11" i="18"/>
  <c r="CL11" i="18"/>
  <c r="CK11" i="18"/>
  <c r="CJ11" i="18"/>
  <c r="CI11" i="18"/>
  <c r="CH11" i="18"/>
  <c r="CE11" i="18"/>
  <c r="CD11" i="18"/>
  <c r="CC11" i="18"/>
  <c r="CB11" i="18"/>
  <c r="CA11" i="18"/>
  <c r="BY11" i="18"/>
  <c r="BX11" i="18"/>
  <c r="BW11" i="18"/>
  <c r="BV11" i="18"/>
  <c r="BU11" i="18"/>
  <c r="BT11" i="18"/>
  <c r="BS11" i="18"/>
  <c r="BQ11" i="18"/>
  <c r="BP11" i="18"/>
  <c r="BO11" i="18"/>
  <c r="BN11" i="18"/>
  <c r="BM11" i="18"/>
  <c r="BL11" i="18"/>
  <c r="BK11" i="18"/>
  <c r="BJ11" i="18"/>
  <c r="BI11" i="18"/>
  <c r="BH11" i="18"/>
  <c r="BG11" i="18"/>
  <c r="BF11" i="18"/>
  <c r="BE11" i="18"/>
  <c r="BD11" i="18"/>
  <c r="BC11" i="18"/>
  <c r="BB11" i="18"/>
  <c r="AY11" i="18"/>
  <c r="AX11" i="18"/>
  <c r="AW11" i="18"/>
  <c r="AV11" i="18"/>
  <c r="AS11" i="18"/>
  <c r="AR11" i="18"/>
  <c r="AQ11" i="18"/>
  <c r="AP11" i="18"/>
  <c r="AO11" i="18"/>
  <c r="AN11" i="18"/>
  <c r="AM11" i="18"/>
  <c r="AJ11" i="18"/>
  <c r="AI11" i="18"/>
  <c r="AH11" i="18"/>
  <c r="AG11" i="18"/>
  <c r="AF11" i="18"/>
  <c r="AU11" i="18" s="1"/>
  <c r="AT11" i="18"/>
  <c r="AC11" i="18"/>
  <c r="AB11" i="18"/>
  <c r="AA11" i="18"/>
  <c r="Z11" i="18"/>
  <c r="Y11" i="18"/>
  <c r="X11" i="18"/>
  <c r="W11" i="18"/>
  <c r="U11" i="18"/>
  <c r="T11" i="18"/>
  <c r="S11" i="18"/>
  <c r="R11" i="18"/>
  <c r="Q11" i="18"/>
  <c r="P11" i="18"/>
  <c r="O11" i="18"/>
  <c r="N11" i="18"/>
  <c r="M11" i="18"/>
  <c r="L11" i="18"/>
  <c r="K11" i="18"/>
  <c r="J11" i="18"/>
  <c r="I11" i="18"/>
  <c r="H11" i="18"/>
  <c r="G11" i="18"/>
  <c r="F11" i="18"/>
  <c r="E11" i="18"/>
  <c r="D11" i="18"/>
  <c r="C11" i="18"/>
  <c r="B11" i="18"/>
  <c r="IR10" i="18"/>
  <c r="IQ10" i="18"/>
  <c r="IP10" i="18"/>
  <c r="IO10" i="18"/>
  <c r="IN10" i="18"/>
  <c r="IM10" i="18"/>
  <c r="IL10" i="18"/>
  <c r="IK10" i="18"/>
  <c r="IJ10" i="18"/>
  <c r="II10" i="18"/>
  <c r="IH10" i="18"/>
  <c r="IG10" i="18"/>
  <c r="IF10" i="18"/>
  <c r="HP10" i="18"/>
  <c r="HO10" i="18"/>
  <c r="HN10" i="18"/>
  <c r="HM10" i="18"/>
  <c r="HL10" i="18"/>
  <c r="HK10" i="18"/>
  <c r="HJ10" i="18"/>
  <c r="HI10" i="18"/>
  <c r="HH10" i="18"/>
  <c r="HG10" i="18"/>
  <c r="HF10" i="18"/>
  <c r="HE10" i="18"/>
  <c r="HD10" i="18"/>
  <c r="HB10" i="18"/>
  <c r="HA10" i="18"/>
  <c r="GZ10" i="18"/>
  <c r="GY10" i="18"/>
  <c r="GX10" i="18"/>
  <c r="GW10" i="18"/>
  <c r="GV10" i="18"/>
  <c r="GU10" i="18"/>
  <c r="GT10" i="18"/>
  <c r="GS10" i="18"/>
  <c r="GR10" i="18"/>
  <c r="GQ10" i="18"/>
  <c r="GP10" i="18"/>
  <c r="GO10" i="18"/>
  <c r="GN10" i="18"/>
  <c r="GM10" i="18"/>
  <c r="GJ10" i="18"/>
  <c r="GI10" i="18"/>
  <c r="GH10" i="18"/>
  <c r="GG10" i="18"/>
  <c r="GF10" i="18"/>
  <c r="GE10" i="18"/>
  <c r="GD10" i="18"/>
  <c r="GC10" i="18"/>
  <c r="GB10" i="18"/>
  <c r="GA10" i="18"/>
  <c r="FZ10" i="18"/>
  <c r="FY10" i="18"/>
  <c r="FX10" i="18"/>
  <c r="FU10" i="18"/>
  <c r="FT10" i="18"/>
  <c r="FS10" i="18"/>
  <c r="FR10" i="18"/>
  <c r="FQ10" i="18"/>
  <c r="FP10" i="18"/>
  <c r="FO10" i="18"/>
  <c r="FN10" i="18"/>
  <c r="FM10" i="18"/>
  <c r="FL10" i="18"/>
  <c r="FK10" i="18"/>
  <c r="FJ10" i="18"/>
  <c r="FI10" i="18"/>
  <c r="FG10" i="18"/>
  <c r="FF10" i="18"/>
  <c r="FE10" i="18"/>
  <c r="FD10" i="18"/>
  <c r="FC10" i="18"/>
  <c r="FB10" i="18"/>
  <c r="FA10" i="18"/>
  <c r="EZ10" i="18"/>
  <c r="EY10" i="18"/>
  <c r="EX10" i="18"/>
  <c r="EW10" i="18"/>
  <c r="EV10" i="18"/>
  <c r="EU10" i="18"/>
  <c r="ET10" i="18"/>
  <c r="ES10" i="18"/>
  <c r="ER10" i="18"/>
  <c r="EO10" i="18"/>
  <c r="EN10" i="18"/>
  <c r="EM10" i="18"/>
  <c r="EL10" i="18"/>
  <c r="EK10" i="18"/>
  <c r="EJ10" i="18"/>
  <c r="EI10" i="18"/>
  <c r="EH10" i="18"/>
  <c r="EG10" i="18"/>
  <c r="EF10" i="18"/>
  <c r="EE10" i="18"/>
  <c r="ED10" i="18"/>
  <c r="EC10" i="18"/>
  <c r="DZ10" i="18"/>
  <c r="DY10" i="18"/>
  <c r="DX10" i="18"/>
  <c r="DW10" i="18"/>
  <c r="DV10" i="18"/>
  <c r="DU10" i="18"/>
  <c r="DT10" i="18"/>
  <c r="DS10" i="18"/>
  <c r="DR10" i="18"/>
  <c r="DQ10" i="18"/>
  <c r="DP10" i="18"/>
  <c r="DO10" i="18"/>
  <c r="DN10" i="18"/>
  <c r="DL10" i="18"/>
  <c r="DK10" i="18"/>
  <c r="DJ10" i="18"/>
  <c r="DI10" i="18"/>
  <c r="DH10" i="18"/>
  <c r="DG10" i="18"/>
  <c r="DF10" i="18"/>
  <c r="DE10" i="18"/>
  <c r="DD10" i="18"/>
  <c r="DC10" i="18"/>
  <c r="DB10" i="18"/>
  <c r="DA10" i="18"/>
  <c r="CZ10" i="18"/>
  <c r="CY10" i="18"/>
  <c r="CX10" i="18"/>
  <c r="CW10" i="18"/>
  <c r="CT10" i="18"/>
  <c r="CS10" i="18"/>
  <c r="CR10" i="18"/>
  <c r="CQ10" i="18"/>
  <c r="CP10" i="18"/>
  <c r="CO10" i="18"/>
  <c r="CN10" i="18"/>
  <c r="CM10" i="18"/>
  <c r="CL10" i="18"/>
  <c r="CK10" i="18"/>
  <c r="CJ10" i="18"/>
  <c r="CI10" i="18"/>
  <c r="CH10" i="18"/>
  <c r="CE10" i="18"/>
  <c r="CD10" i="18"/>
  <c r="CC10" i="18"/>
  <c r="CB10" i="18"/>
  <c r="CA10" i="18"/>
  <c r="BY10" i="18"/>
  <c r="BX10" i="18"/>
  <c r="BW10" i="18"/>
  <c r="BV10" i="18"/>
  <c r="BU10" i="18"/>
  <c r="BT10" i="18"/>
  <c r="BS10" i="18"/>
  <c r="BQ10" i="18"/>
  <c r="BP10" i="18"/>
  <c r="BO10" i="18"/>
  <c r="BN10" i="18"/>
  <c r="BM10" i="18"/>
  <c r="BL10" i="18"/>
  <c r="BK10" i="18"/>
  <c r="BJ10" i="18"/>
  <c r="BI10" i="18"/>
  <c r="BH10" i="18"/>
  <c r="BG10" i="18"/>
  <c r="BF10" i="18"/>
  <c r="BE10" i="18"/>
  <c r="BD10" i="18"/>
  <c r="BC10" i="18"/>
  <c r="BB10" i="18"/>
  <c r="AY10" i="18"/>
  <c r="AX10" i="18"/>
  <c r="AW10" i="18"/>
  <c r="AV10" i="18"/>
  <c r="AR10" i="18"/>
  <c r="AQ10" i="18"/>
  <c r="AP10" i="18"/>
  <c r="AO10" i="18"/>
  <c r="AN10" i="18"/>
  <c r="AM10" i="18"/>
  <c r="AJ10" i="18"/>
  <c r="AI10" i="18"/>
  <c r="AH10" i="18"/>
  <c r="AG10" i="18"/>
  <c r="AC10" i="18"/>
  <c r="AB10" i="18"/>
  <c r="AA10" i="18"/>
  <c r="Z10" i="18"/>
  <c r="Y10" i="18"/>
  <c r="X10" i="18"/>
  <c r="W10" i="18"/>
  <c r="U10" i="18"/>
  <c r="T10" i="18"/>
  <c r="S10" i="18"/>
  <c r="R10" i="18"/>
  <c r="Q10" i="18"/>
  <c r="P10" i="18"/>
  <c r="O10" i="18"/>
  <c r="N10" i="18"/>
  <c r="M10" i="18"/>
  <c r="L10" i="18"/>
  <c r="K10" i="18"/>
  <c r="J10" i="18"/>
  <c r="I10" i="18"/>
  <c r="H10" i="18"/>
  <c r="G10" i="18"/>
  <c r="F10" i="18"/>
  <c r="E10" i="18"/>
  <c r="D10" i="18"/>
  <c r="C10" i="18"/>
  <c r="B10" i="18"/>
  <c r="IR9" i="18"/>
  <c r="IQ9" i="18"/>
  <c r="IP9" i="18"/>
  <c r="IO9" i="18"/>
  <c r="IN9" i="18"/>
  <c r="IM9" i="18"/>
  <c r="IL9" i="18"/>
  <c r="IK9" i="18"/>
  <c r="IJ9" i="18"/>
  <c r="II9" i="18"/>
  <c r="IH9" i="18"/>
  <c r="IG9" i="18"/>
  <c r="IF9" i="18"/>
  <c r="HP9" i="18"/>
  <c r="HO9" i="18"/>
  <c r="HN9" i="18"/>
  <c r="HM9" i="18"/>
  <c r="HL9" i="18"/>
  <c r="HK9" i="18"/>
  <c r="HJ9" i="18"/>
  <c r="HI9" i="18"/>
  <c r="HH9" i="18"/>
  <c r="HG9" i="18"/>
  <c r="HF9" i="18"/>
  <c r="HE9" i="18"/>
  <c r="HD9" i="18"/>
  <c r="HB9" i="18"/>
  <c r="HA9" i="18"/>
  <c r="GZ9" i="18"/>
  <c r="GY9" i="18"/>
  <c r="GX9" i="18"/>
  <c r="GW9" i="18"/>
  <c r="GV9" i="18"/>
  <c r="GU9" i="18"/>
  <c r="GT9" i="18"/>
  <c r="GS9" i="18"/>
  <c r="GR9" i="18"/>
  <c r="GQ9" i="18"/>
  <c r="GP9" i="18"/>
  <c r="GO9" i="18"/>
  <c r="GN9" i="18"/>
  <c r="GM9" i="18"/>
  <c r="GJ9" i="18"/>
  <c r="GI9" i="18"/>
  <c r="GH9" i="18"/>
  <c r="GG9" i="18"/>
  <c r="GF9" i="18"/>
  <c r="GE9" i="18"/>
  <c r="GD9" i="18"/>
  <c r="GC9" i="18"/>
  <c r="GB9" i="18"/>
  <c r="GA9" i="18"/>
  <c r="FZ9" i="18"/>
  <c r="FY9" i="18"/>
  <c r="FX9" i="18"/>
  <c r="FU9" i="18"/>
  <c r="FT9" i="18"/>
  <c r="FS9" i="18"/>
  <c r="FR9" i="18"/>
  <c r="FQ9" i="18"/>
  <c r="FP9" i="18"/>
  <c r="FO9" i="18"/>
  <c r="FN9" i="18"/>
  <c r="FM9" i="18"/>
  <c r="FL9" i="18"/>
  <c r="FK9" i="18"/>
  <c r="FJ9" i="18"/>
  <c r="FI9" i="18"/>
  <c r="FG9" i="18"/>
  <c r="FF9" i="18"/>
  <c r="FE9" i="18"/>
  <c r="FD9" i="18"/>
  <c r="FC9" i="18"/>
  <c r="FB9" i="18"/>
  <c r="FA9" i="18"/>
  <c r="EZ9" i="18"/>
  <c r="EY9" i="18"/>
  <c r="EX9" i="18"/>
  <c r="EW9" i="18"/>
  <c r="EV9" i="18"/>
  <c r="EU9" i="18"/>
  <c r="ET9" i="18"/>
  <c r="ES9" i="18"/>
  <c r="ER9" i="18"/>
  <c r="EO9" i="18"/>
  <c r="EN9" i="18"/>
  <c r="EM9" i="18"/>
  <c r="EL9" i="18"/>
  <c r="EK9" i="18"/>
  <c r="EJ9" i="18"/>
  <c r="EI9" i="18"/>
  <c r="EH9" i="18"/>
  <c r="EG9" i="18"/>
  <c r="EF9" i="18"/>
  <c r="EE9" i="18"/>
  <c r="ED9" i="18"/>
  <c r="EC9" i="18"/>
  <c r="DZ9" i="18"/>
  <c r="DY9" i="18"/>
  <c r="DX9" i="18"/>
  <c r="DW9" i="18"/>
  <c r="DV9" i="18"/>
  <c r="DU9" i="18"/>
  <c r="DT9" i="18"/>
  <c r="DS9" i="18"/>
  <c r="DR9" i="18"/>
  <c r="DQ9" i="18"/>
  <c r="DP9" i="18"/>
  <c r="DO9" i="18"/>
  <c r="DN9" i="18"/>
  <c r="DL9" i="18"/>
  <c r="DK9" i="18"/>
  <c r="DJ9" i="18"/>
  <c r="DI9" i="18"/>
  <c r="DH9" i="18"/>
  <c r="DG9" i="18"/>
  <c r="DF9" i="18"/>
  <c r="DE9" i="18"/>
  <c r="DD9" i="18"/>
  <c r="DC9" i="18"/>
  <c r="DB9" i="18"/>
  <c r="DA9" i="18"/>
  <c r="CZ9" i="18"/>
  <c r="CY9" i="18"/>
  <c r="CX9" i="18"/>
  <c r="CW9" i="18"/>
  <c r="CT9" i="18"/>
  <c r="CS9" i="18"/>
  <c r="CR9" i="18"/>
  <c r="CQ9" i="18"/>
  <c r="CP9" i="18"/>
  <c r="CO9" i="18"/>
  <c r="CN9" i="18"/>
  <c r="CM9" i="18"/>
  <c r="CL9" i="18"/>
  <c r="CK9" i="18"/>
  <c r="CJ9" i="18"/>
  <c r="CI9" i="18"/>
  <c r="CH9" i="18"/>
  <c r="CE9" i="18"/>
  <c r="CD9" i="18"/>
  <c r="CC9" i="18"/>
  <c r="CB9" i="18"/>
  <c r="CA9" i="18"/>
  <c r="BY9" i="18"/>
  <c r="BX9" i="18"/>
  <c r="BW9" i="18"/>
  <c r="BV9" i="18"/>
  <c r="BU9" i="18"/>
  <c r="BT9" i="18"/>
  <c r="BS9" i="18"/>
  <c r="BQ9" i="18"/>
  <c r="BP9" i="18"/>
  <c r="BO9" i="18"/>
  <c r="BN9" i="18"/>
  <c r="BM9" i="18"/>
  <c r="BL9" i="18"/>
  <c r="BK9" i="18"/>
  <c r="BJ9" i="18"/>
  <c r="BI9" i="18"/>
  <c r="BH9" i="18"/>
  <c r="BG9" i="18"/>
  <c r="BF9" i="18"/>
  <c r="BE9" i="18"/>
  <c r="BD9" i="18"/>
  <c r="BC9" i="18"/>
  <c r="BB9" i="18"/>
  <c r="AY9" i="18"/>
  <c r="AX9" i="18"/>
  <c r="AW9" i="18"/>
  <c r="AV9" i="18"/>
  <c r="AS9" i="18"/>
  <c r="AR9" i="18"/>
  <c r="AQ9" i="18"/>
  <c r="AP9" i="18"/>
  <c r="AO9" i="18"/>
  <c r="AN9" i="18"/>
  <c r="AM9" i="18"/>
  <c r="AJ9" i="18"/>
  <c r="AI9" i="18"/>
  <c r="AH9" i="18"/>
  <c r="AG9" i="18"/>
  <c r="AF9" i="18"/>
  <c r="AU9" i="18" s="1"/>
  <c r="AT9" i="18"/>
  <c r="AC9" i="18"/>
  <c r="AB9" i="18"/>
  <c r="AA9" i="18"/>
  <c r="Z9" i="18"/>
  <c r="Y9" i="18"/>
  <c r="X9" i="18"/>
  <c r="W9" i="18"/>
  <c r="U9" i="18"/>
  <c r="T9" i="18"/>
  <c r="S9" i="18"/>
  <c r="R9" i="18"/>
  <c r="Q9" i="18"/>
  <c r="P9" i="18"/>
  <c r="O9" i="18"/>
  <c r="N9" i="18"/>
  <c r="M9" i="18"/>
  <c r="L9" i="18"/>
  <c r="K9" i="18"/>
  <c r="J9" i="18"/>
  <c r="I9" i="18"/>
  <c r="H9" i="18"/>
  <c r="G9" i="18"/>
  <c r="F9" i="18"/>
  <c r="E9" i="18"/>
  <c r="D9" i="18"/>
  <c r="C9" i="18"/>
  <c r="B9" i="18"/>
  <c r="IR8" i="18"/>
  <c r="IQ8" i="18"/>
  <c r="IP8" i="18"/>
  <c r="IO8" i="18"/>
  <c r="IN8" i="18"/>
  <c r="IM8" i="18"/>
  <c r="IL8" i="18"/>
  <c r="IK8" i="18"/>
  <c r="IJ8" i="18"/>
  <c r="II8" i="18"/>
  <c r="IH8" i="18"/>
  <c r="IG8" i="18"/>
  <c r="IF8" i="18"/>
  <c r="HP8" i="18"/>
  <c r="HO8" i="18"/>
  <c r="HN8" i="18"/>
  <c r="HM8" i="18"/>
  <c r="HL8" i="18"/>
  <c r="HK8" i="18"/>
  <c r="HJ8" i="18"/>
  <c r="HI8" i="18"/>
  <c r="HH8" i="18"/>
  <c r="HG8" i="18"/>
  <c r="HF8" i="18"/>
  <c r="HE8" i="18"/>
  <c r="HD8" i="18"/>
  <c r="HB8" i="18"/>
  <c r="HA8" i="18"/>
  <c r="GZ8" i="18"/>
  <c r="GY8" i="18"/>
  <c r="GX8" i="18"/>
  <c r="GW8" i="18"/>
  <c r="GV8" i="18"/>
  <c r="GU8" i="18"/>
  <c r="GT8" i="18"/>
  <c r="GS8" i="18"/>
  <c r="GR8" i="18"/>
  <c r="GQ8" i="18"/>
  <c r="GP8" i="18"/>
  <c r="GO8" i="18"/>
  <c r="GN8" i="18"/>
  <c r="GM8" i="18"/>
  <c r="GJ8" i="18"/>
  <c r="GI8" i="18"/>
  <c r="GH8" i="18"/>
  <c r="GG8" i="18"/>
  <c r="GF8" i="18"/>
  <c r="GE8" i="18"/>
  <c r="GD8" i="18"/>
  <c r="GC8" i="18"/>
  <c r="GB8" i="18"/>
  <c r="GA8" i="18"/>
  <c r="FZ8" i="18"/>
  <c r="FY8" i="18"/>
  <c r="FX8" i="18"/>
  <c r="FU8" i="18"/>
  <c r="FT8" i="18"/>
  <c r="FS8" i="18"/>
  <c r="FR8" i="18"/>
  <c r="FQ8" i="18"/>
  <c r="FP8" i="18"/>
  <c r="FO8" i="18"/>
  <c r="FN8" i="18"/>
  <c r="FM8" i="18"/>
  <c r="FL8" i="18"/>
  <c r="FK8" i="18"/>
  <c r="FJ8" i="18"/>
  <c r="FI8" i="18"/>
  <c r="FG8" i="18"/>
  <c r="FF8" i="18"/>
  <c r="FE8" i="18"/>
  <c r="FD8" i="18"/>
  <c r="FC8" i="18"/>
  <c r="FB8" i="18"/>
  <c r="FA8" i="18"/>
  <c r="EZ8" i="18"/>
  <c r="EY8" i="18"/>
  <c r="EX8" i="18"/>
  <c r="EW8" i="18"/>
  <c r="EV8" i="18"/>
  <c r="EU8" i="18"/>
  <c r="ET8" i="18"/>
  <c r="ES8" i="18"/>
  <c r="ER8" i="18"/>
  <c r="EO8" i="18"/>
  <c r="EN8" i="18"/>
  <c r="EM8" i="18"/>
  <c r="EL8" i="18"/>
  <c r="EK8" i="18"/>
  <c r="EJ8" i="18"/>
  <c r="EI8" i="18"/>
  <c r="EH8" i="18"/>
  <c r="EG8" i="18"/>
  <c r="EF8" i="18"/>
  <c r="EE8" i="18"/>
  <c r="ED8" i="18"/>
  <c r="EC8" i="18"/>
  <c r="DZ8" i="18"/>
  <c r="DY8" i="18"/>
  <c r="DX8" i="18"/>
  <c r="DW8" i="18"/>
  <c r="DV8" i="18"/>
  <c r="DU8" i="18"/>
  <c r="DT8" i="18"/>
  <c r="DS8" i="18"/>
  <c r="DR8" i="18"/>
  <c r="DQ8" i="18"/>
  <c r="DP8" i="18"/>
  <c r="DO8" i="18"/>
  <c r="DN8" i="18"/>
  <c r="DL8" i="18"/>
  <c r="DK8" i="18"/>
  <c r="DJ8" i="18"/>
  <c r="DI8" i="18"/>
  <c r="DH8" i="18"/>
  <c r="DG8" i="18"/>
  <c r="DF8" i="18"/>
  <c r="DE8" i="18"/>
  <c r="DD8" i="18"/>
  <c r="DC8" i="18"/>
  <c r="DB8" i="18"/>
  <c r="DA8" i="18"/>
  <c r="CZ8" i="18"/>
  <c r="CY8" i="18"/>
  <c r="CX8" i="18"/>
  <c r="CW8" i="18"/>
  <c r="CT8" i="18"/>
  <c r="CS8" i="18"/>
  <c r="CR8" i="18"/>
  <c r="CQ8" i="18"/>
  <c r="CP8" i="18"/>
  <c r="CO8" i="18"/>
  <c r="CN8" i="18"/>
  <c r="CM8" i="18"/>
  <c r="CL8" i="18"/>
  <c r="CK8" i="18"/>
  <c r="CJ8" i="18"/>
  <c r="CI8" i="18"/>
  <c r="CH8" i="18"/>
  <c r="CE8" i="18"/>
  <c r="CD8" i="18"/>
  <c r="CC8" i="18"/>
  <c r="CB8" i="18"/>
  <c r="CA8" i="18"/>
  <c r="BY8" i="18"/>
  <c r="BX8" i="18"/>
  <c r="BW8" i="18"/>
  <c r="BV8" i="18"/>
  <c r="BU8" i="18"/>
  <c r="BT8" i="18"/>
  <c r="BS8" i="18"/>
  <c r="BQ8" i="18"/>
  <c r="BP8" i="18"/>
  <c r="BO8" i="18"/>
  <c r="BN8" i="18"/>
  <c r="BM8" i="18"/>
  <c r="BL8" i="18"/>
  <c r="BK8" i="18"/>
  <c r="BJ8" i="18"/>
  <c r="BI8" i="18"/>
  <c r="BH8" i="18"/>
  <c r="BG8" i="18"/>
  <c r="BF8" i="18"/>
  <c r="BE8" i="18"/>
  <c r="BD8" i="18"/>
  <c r="BC8" i="18"/>
  <c r="BB8" i="18"/>
  <c r="AY8" i="18"/>
  <c r="AX8" i="18"/>
  <c r="AW8" i="18"/>
  <c r="AV8" i="18"/>
  <c r="AS8" i="18"/>
  <c r="AR8" i="18"/>
  <c r="AQ8" i="18"/>
  <c r="AP8" i="18"/>
  <c r="AO8" i="18"/>
  <c r="AN8" i="18"/>
  <c r="AM8" i="18"/>
  <c r="AJ8" i="18"/>
  <c r="AI8" i="18"/>
  <c r="AH8" i="18"/>
  <c r="AG8" i="18"/>
  <c r="AF8" i="18"/>
  <c r="AU8" i="18" s="1"/>
  <c r="AT8" i="18"/>
  <c r="AC8" i="18"/>
  <c r="AB8" i="18"/>
  <c r="AA8" i="18"/>
  <c r="Z8" i="18"/>
  <c r="Y8" i="18"/>
  <c r="X8" i="18"/>
  <c r="W8" i="18"/>
  <c r="U8" i="18"/>
  <c r="T8" i="18"/>
  <c r="S8" i="18"/>
  <c r="R8" i="18"/>
  <c r="Q8" i="18"/>
  <c r="P8" i="18"/>
  <c r="O8" i="18"/>
  <c r="N8" i="18"/>
  <c r="M8" i="18"/>
  <c r="L8" i="18"/>
  <c r="K8" i="18"/>
  <c r="J8" i="18"/>
  <c r="I8" i="18"/>
  <c r="H8" i="18"/>
  <c r="G8" i="18"/>
  <c r="F8" i="18"/>
  <c r="E8" i="18"/>
  <c r="D8" i="18"/>
  <c r="C8" i="18"/>
  <c r="B8" i="18"/>
  <c r="IR7" i="18"/>
  <c r="IQ7" i="18"/>
  <c r="IP7" i="18"/>
  <c r="IO7" i="18"/>
  <c r="IN7" i="18"/>
  <c r="IM7" i="18"/>
  <c r="IL7" i="18"/>
  <c r="IK7" i="18"/>
  <c r="IJ7" i="18"/>
  <c r="II7" i="18"/>
  <c r="IH7" i="18"/>
  <c r="IG7" i="18"/>
  <c r="IF7" i="18"/>
  <c r="HP7" i="18"/>
  <c r="HO7" i="18"/>
  <c r="HN7" i="18"/>
  <c r="HM7" i="18"/>
  <c r="HL7" i="18"/>
  <c r="HK7" i="18"/>
  <c r="HJ7" i="18"/>
  <c r="HI7" i="18"/>
  <c r="HH7" i="18"/>
  <c r="HG7" i="18"/>
  <c r="HF7" i="18"/>
  <c r="HE7" i="18"/>
  <c r="HD7" i="18"/>
  <c r="HB7" i="18"/>
  <c r="HA7" i="18"/>
  <c r="GZ7" i="18"/>
  <c r="GY7" i="18"/>
  <c r="GX7" i="18"/>
  <c r="GW7" i="18"/>
  <c r="GV7" i="18"/>
  <c r="GU7" i="18"/>
  <c r="GT7" i="18"/>
  <c r="GS7" i="18"/>
  <c r="GR7" i="18"/>
  <c r="GQ7" i="18"/>
  <c r="GP7" i="18"/>
  <c r="GO7" i="18"/>
  <c r="GN7" i="18"/>
  <c r="GM7" i="18"/>
  <c r="GJ7" i="18"/>
  <c r="GI7" i="18"/>
  <c r="GH7" i="18"/>
  <c r="GG7" i="18"/>
  <c r="GF7" i="18"/>
  <c r="GE7" i="18"/>
  <c r="GD7" i="18"/>
  <c r="GC7" i="18"/>
  <c r="GB7" i="18"/>
  <c r="GA7" i="18"/>
  <c r="FZ7" i="18"/>
  <c r="FY7" i="18"/>
  <c r="FX7" i="18"/>
  <c r="FU7" i="18"/>
  <c r="FT7" i="18"/>
  <c r="FS7" i="18"/>
  <c r="FR7" i="18"/>
  <c r="FQ7" i="18"/>
  <c r="FP7" i="18"/>
  <c r="FO7" i="18"/>
  <c r="FN7" i="18"/>
  <c r="FM7" i="18"/>
  <c r="FL7" i="18"/>
  <c r="FK7" i="18"/>
  <c r="FJ7" i="18"/>
  <c r="FI7" i="18"/>
  <c r="FG7" i="18"/>
  <c r="FF7" i="18"/>
  <c r="FE7" i="18"/>
  <c r="FD7" i="18"/>
  <c r="FC7" i="18"/>
  <c r="FB7" i="18"/>
  <c r="FA7" i="18"/>
  <c r="EZ7" i="18"/>
  <c r="EY7" i="18"/>
  <c r="EX7" i="18"/>
  <c r="EW7" i="18"/>
  <c r="EV7" i="18"/>
  <c r="EU7" i="18"/>
  <c r="ET7" i="18"/>
  <c r="ES7" i="18"/>
  <c r="ER7" i="18"/>
  <c r="EO7" i="18"/>
  <c r="EN7" i="18"/>
  <c r="EM7" i="18"/>
  <c r="EL7" i="18"/>
  <c r="EK7" i="18"/>
  <c r="EJ7" i="18"/>
  <c r="EI7" i="18"/>
  <c r="EH7" i="18"/>
  <c r="EG7" i="18"/>
  <c r="EF7" i="18"/>
  <c r="EE7" i="18"/>
  <c r="ED7" i="18"/>
  <c r="EC7" i="18"/>
  <c r="DZ7" i="18"/>
  <c r="DY7" i="18"/>
  <c r="DX7" i="18"/>
  <c r="DW7" i="18"/>
  <c r="DV7" i="18"/>
  <c r="DU7" i="18"/>
  <c r="DT7" i="18"/>
  <c r="DS7" i="18"/>
  <c r="DR7" i="18"/>
  <c r="DQ7" i="18"/>
  <c r="DP7" i="18"/>
  <c r="DO7" i="18"/>
  <c r="DN7" i="18"/>
  <c r="DL7" i="18"/>
  <c r="DK7" i="18"/>
  <c r="DJ7" i="18"/>
  <c r="DI7" i="18"/>
  <c r="DH7" i="18"/>
  <c r="DG7" i="18"/>
  <c r="DF7" i="18"/>
  <c r="DE7" i="18"/>
  <c r="DD7" i="18"/>
  <c r="DC7" i="18"/>
  <c r="DB7" i="18"/>
  <c r="DA7" i="18"/>
  <c r="CZ7" i="18"/>
  <c r="CY7" i="18"/>
  <c r="CX7" i="18"/>
  <c r="CW7" i="18"/>
  <c r="CT7" i="18"/>
  <c r="CS7" i="18"/>
  <c r="CR7" i="18"/>
  <c r="CQ7" i="18"/>
  <c r="CP7" i="18"/>
  <c r="CO7" i="18"/>
  <c r="CN7" i="18"/>
  <c r="CM7" i="18"/>
  <c r="CL7" i="18"/>
  <c r="CK7" i="18"/>
  <c r="CJ7" i="18"/>
  <c r="CI7" i="18"/>
  <c r="CH7" i="18"/>
  <c r="CE7" i="18"/>
  <c r="CD7" i="18"/>
  <c r="CC7" i="18"/>
  <c r="CB7" i="18"/>
  <c r="CA7" i="18"/>
  <c r="BY7" i="18"/>
  <c r="BX7" i="18"/>
  <c r="BW7" i="18"/>
  <c r="BV7" i="18"/>
  <c r="BU7" i="18"/>
  <c r="BT7" i="18"/>
  <c r="BS7" i="18"/>
  <c r="BQ7" i="18"/>
  <c r="BP7" i="18"/>
  <c r="BO7" i="18"/>
  <c r="BN7" i="18"/>
  <c r="BM7" i="18"/>
  <c r="BL7" i="18"/>
  <c r="BK7" i="18"/>
  <c r="BJ7" i="18"/>
  <c r="BI7" i="18"/>
  <c r="BH7" i="18"/>
  <c r="BG7" i="18"/>
  <c r="BF7" i="18"/>
  <c r="BE7" i="18"/>
  <c r="BD7" i="18"/>
  <c r="BC7" i="18"/>
  <c r="BB7" i="18"/>
  <c r="AY7" i="18"/>
  <c r="AX7" i="18"/>
  <c r="AW7" i="18"/>
  <c r="AV7" i="18"/>
  <c r="AS7" i="18"/>
  <c r="AR7" i="18"/>
  <c r="AQ7" i="18"/>
  <c r="AP7" i="18"/>
  <c r="AO7" i="18"/>
  <c r="AN7" i="18"/>
  <c r="AM7" i="18"/>
  <c r="AJ7" i="18"/>
  <c r="AI7" i="18"/>
  <c r="AH7" i="18"/>
  <c r="AG7" i="18"/>
  <c r="AF7" i="18"/>
  <c r="AU7" i="18" s="1"/>
  <c r="AT7" i="18"/>
  <c r="AC7" i="18"/>
  <c r="AB7" i="18"/>
  <c r="AA7" i="18"/>
  <c r="Z7" i="18"/>
  <c r="Y7" i="18"/>
  <c r="X7" i="18"/>
  <c r="W7" i="18"/>
  <c r="U7" i="18"/>
  <c r="T7" i="18"/>
  <c r="S7" i="18"/>
  <c r="R7" i="18"/>
  <c r="Q7" i="18"/>
  <c r="P7" i="18"/>
  <c r="O7" i="18"/>
  <c r="N7" i="18"/>
  <c r="M7" i="18"/>
  <c r="L7" i="18"/>
  <c r="K7" i="18"/>
  <c r="J7" i="18"/>
  <c r="I7" i="18"/>
  <c r="H7" i="18"/>
  <c r="G7" i="18"/>
  <c r="F7" i="18"/>
  <c r="E7" i="18"/>
  <c r="D7" i="18"/>
  <c r="C7" i="18"/>
  <c r="B7" i="18"/>
  <c r="IR6" i="18"/>
  <c r="IQ6" i="18"/>
  <c r="IP6" i="18"/>
  <c r="IO6" i="18"/>
  <c r="IN6" i="18"/>
  <c r="IM6" i="18"/>
  <c r="IL6" i="18"/>
  <c r="IK6" i="18"/>
  <c r="IJ6" i="18"/>
  <c r="II6" i="18"/>
  <c r="IH6" i="18"/>
  <c r="IG6" i="18"/>
  <c r="IF6" i="18"/>
  <c r="HP6" i="18"/>
  <c r="HO6" i="18"/>
  <c r="HN6" i="18"/>
  <c r="HM6" i="18"/>
  <c r="HL6" i="18"/>
  <c r="HK6" i="18"/>
  <c r="HJ6" i="18"/>
  <c r="HI6" i="18"/>
  <c r="HH6" i="18"/>
  <c r="HG6" i="18"/>
  <c r="HF6" i="18"/>
  <c r="HE6" i="18"/>
  <c r="HD6" i="18"/>
  <c r="HB6" i="18"/>
  <c r="HA6" i="18"/>
  <c r="GZ6" i="18"/>
  <c r="GY6" i="18"/>
  <c r="GX6" i="18"/>
  <c r="GW6" i="18"/>
  <c r="GV6" i="18"/>
  <c r="GU6" i="18"/>
  <c r="GT6" i="18"/>
  <c r="GS6" i="18"/>
  <c r="GR6" i="18"/>
  <c r="GQ6" i="18"/>
  <c r="GP6" i="18"/>
  <c r="GO6" i="18"/>
  <c r="GN6" i="18"/>
  <c r="GM6" i="18"/>
  <c r="GJ6" i="18"/>
  <c r="GI6" i="18"/>
  <c r="GH6" i="18"/>
  <c r="GG6" i="18"/>
  <c r="GF6" i="18"/>
  <c r="GE6" i="18"/>
  <c r="GD6" i="18"/>
  <c r="GC6" i="18"/>
  <c r="GB6" i="18"/>
  <c r="GA6" i="18"/>
  <c r="FZ6" i="18"/>
  <c r="FY6" i="18"/>
  <c r="FX6" i="18"/>
  <c r="FU6" i="18"/>
  <c r="FT6" i="18"/>
  <c r="FS6" i="18"/>
  <c r="FR6" i="18"/>
  <c r="FQ6" i="18"/>
  <c r="FP6" i="18"/>
  <c r="FO6" i="18"/>
  <c r="FN6" i="18"/>
  <c r="FM6" i="18"/>
  <c r="FL6" i="18"/>
  <c r="FK6" i="18"/>
  <c r="FJ6" i="18"/>
  <c r="FI6" i="18"/>
  <c r="FG6" i="18"/>
  <c r="FF6" i="18"/>
  <c r="FE6" i="18"/>
  <c r="FD6" i="18"/>
  <c r="FC6" i="18"/>
  <c r="FB6" i="18"/>
  <c r="FA6" i="18"/>
  <c r="EZ6" i="18"/>
  <c r="EY6" i="18"/>
  <c r="EX6" i="18"/>
  <c r="EW6" i="18"/>
  <c r="EV6" i="18"/>
  <c r="EU6" i="18"/>
  <c r="ET6" i="18"/>
  <c r="ES6" i="18"/>
  <c r="ER6" i="18"/>
  <c r="EO6" i="18"/>
  <c r="EN6" i="18"/>
  <c r="EM6" i="18"/>
  <c r="EL6" i="18"/>
  <c r="EK6" i="18"/>
  <c r="EJ6" i="18"/>
  <c r="EI6" i="18"/>
  <c r="EH6" i="18"/>
  <c r="EG6" i="18"/>
  <c r="EF6" i="18"/>
  <c r="EE6" i="18"/>
  <c r="ED6" i="18"/>
  <c r="EC6" i="18"/>
  <c r="DZ6" i="18"/>
  <c r="DY6" i="18"/>
  <c r="DX6" i="18"/>
  <c r="DW6" i="18"/>
  <c r="DV6" i="18"/>
  <c r="DU6" i="18"/>
  <c r="DT6" i="18"/>
  <c r="DS6" i="18"/>
  <c r="DR6" i="18"/>
  <c r="DQ6" i="18"/>
  <c r="DP6" i="18"/>
  <c r="DO6" i="18"/>
  <c r="DN6" i="18"/>
  <c r="DL6" i="18"/>
  <c r="DK6" i="18"/>
  <c r="DJ6" i="18"/>
  <c r="DI6" i="18"/>
  <c r="DH6" i="18"/>
  <c r="DG6" i="18"/>
  <c r="DF6" i="18"/>
  <c r="DE6" i="18"/>
  <c r="DD6" i="18"/>
  <c r="DC6" i="18"/>
  <c r="DB6" i="18"/>
  <c r="DA6" i="18"/>
  <c r="CZ6" i="18"/>
  <c r="CY6" i="18"/>
  <c r="CX6" i="18"/>
  <c r="CW6" i="18"/>
  <c r="CT6" i="18"/>
  <c r="CS6" i="18"/>
  <c r="CR6" i="18"/>
  <c r="CQ6" i="18"/>
  <c r="CP6" i="18"/>
  <c r="CO6" i="18"/>
  <c r="CN6" i="18"/>
  <c r="CM6" i="18"/>
  <c r="CL6" i="18"/>
  <c r="CK6" i="18"/>
  <c r="CJ6" i="18"/>
  <c r="CI6" i="18"/>
  <c r="CH6" i="18"/>
  <c r="CE6" i="18"/>
  <c r="CD6" i="18"/>
  <c r="CC6" i="18"/>
  <c r="CB6" i="18"/>
  <c r="CA6" i="18"/>
  <c r="BY6" i="18"/>
  <c r="BX6" i="18"/>
  <c r="BW6" i="18"/>
  <c r="BV6" i="18"/>
  <c r="BU6" i="18"/>
  <c r="BT6" i="18"/>
  <c r="BS6" i="18"/>
  <c r="BQ6" i="18"/>
  <c r="BP6" i="18"/>
  <c r="BO6" i="18"/>
  <c r="BN6" i="18"/>
  <c r="BM6" i="18"/>
  <c r="BL6" i="18"/>
  <c r="BK6" i="18"/>
  <c r="BJ6" i="18"/>
  <c r="BI6" i="18"/>
  <c r="BH6" i="18"/>
  <c r="BG6" i="18"/>
  <c r="BF6" i="18"/>
  <c r="BE6" i="18"/>
  <c r="BD6" i="18"/>
  <c r="BC6" i="18"/>
  <c r="BB6" i="18"/>
  <c r="AY6" i="18"/>
  <c r="AX6" i="18"/>
  <c r="AW6" i="18"/>
  <c r="AV6" i="18"/>
  <c r="AU6" i="18"/>
  <c r="AS6" i="18"/>
  <c r="AR6" i="18"/>
  <c r="AQ6" i="18"/>
  <c r="AP6" i="18"/>
  <c r="AO6" i="18"/>
  <c r="AN6" i="18"/>
  <c r="AM6" i="18"/>
  <c r="AJ6" i="18"/>
  <c r="AI6" i="18"/>
  <c r="AH6" i="18"/>
  <c r="AG6" i="18"/>
  <c r="AF6" i="18"/>
  <c r="AT6" i="18"/>
  <c r="AC6" i="18"/>
  <c r="AB6" i="18"/>
  <c r="AA6" i="18"/>
  <c r="Z6" i="18"/>
  <c r="Y6" i="18"/>
  <c r="X6" i="18"/>
  <c r="W6" i="18"/>
  <c r="U6" i="18"/>
  <c r="T6" i="18"/>
  <c r="S6" i="18"/>
  <c r="R6" i="18"/>
  <c r="Q6" i="18"/>
  <c r="P6" i="18"/>
  <c r="O6" i="18"/>
  <c r="N6" i="18"/>
  <c r="M6" i="18"/>
  <c r="L6" i="18"/>
  <c r="K6" i="18"/>
  <c r="J6" i="18"/>
  <c r="I6" i="18"/>
  <c r="H6" i="18"/>
  <c r="G6" i="18"/>
  <c r="F6" i="18"/>
  <c r="E6" i="18"/>
  <c r="D6" i="18"/>
  <c r="C6" i="18"/>
  <c r="B6" i="18"/>
  <c r="IR5" i="18"/>
  <c r="IQ5" i="18"/>
  <c r="IP5" i="18"/>
  <c r="IO5" i="18"/>
  <c r="IN5" i="18"/>
  <c r="IM5" i="18"/>
  <c r="IL5" i="18"/>
  <c r="IK5" i="18"/>
  <c r="IJ5" i="18"/>
  <c r="II5" i="18"/>
  <c r="IH5" i="18"/>
  <c r="IG5" i="18"/>
  <c r="IF5" i="18"/>
  <c r="HP5" i="18"/>
  <c r="HO5" i="18"/>
  <c r="HN5" i="18"/>
  <c r="HM5" i="18"/>
  <c r="HL5" i="18"/>
  <c r="HK5" i="18"/>
  <c r="HJ5" i="18"/>
  <c r="HI5" i="18"/>
  <c r="HH5" i="18"/>
  <c r="HG5" i="18"/>
  <c r="HF5" i="18"/>
  <c r="HE5" i="18"/>
  <c r="HD5" i="18"/>
  <c r="HB5" i="18"/>
  <c r="HA5" i="18"/>
  <c r="GZ5" i="18"/>
  <c r="GY5" i="18"/>
  <c r="GX5" i="18"/>
  <c r="GW5" i="18"/>
  <c r="GV5" i="18"/>
  <c r="GU5" i="18"/>
  <c r="GT5" i="18"/>
  <c r="GS5" i="18"/>
  <c r="GR5" i="18"/>
  <c r="GQ5" i="18"/>
  <c r="GP5" i="18"/>
  <c r="GO5" i="18"/>
  <c r="GN5" i="18"/>
  <c r="GM5" i="18"/>
  <c r="GJ5" i="18"/>
  <c r="GI5" i="18"/>
  <c r="GH5" i="18"/>
  <c r="GG5" i="18"/>
  <c r="GF5" i="18"/>
  <c r="GE5" i="18"/>
  <c r="GD5" i="18"/>
  <c r="GC5" i="18"/>
  <c r="GB5" i="18"/>
  <c r="GA5" i="18"/>
  <c r="FZ5" i="18"/>
  <c r="FY5" i="18"/>
  <c r="FX5" i="18"/>
  <c r="FU5" i="18"/>
  <c r="FT5" i="18"/>
  <c r="FS5" i="18"/>
  <c r="FR5" i="18"/>
  <c r="FQ5" i="18"/>
  <c r="FP5" i="18"/>
  <c r="FO5" i="18"/>
  <c r="FN5" i="18"/>
  <c r="FM5" i="18"/>
  <c r="FL5" i="18"/>
  <c r="FK5" i="18"/>
  <c r="FJ5" i="18"/>
  <c r="FI5" i="18"/>
  <c r="FG5" i="18"/>
  <c r="FF5" i="18"/>
  <c r="FE5" i="18"/>
  <c r="FD5" i="18"/>
  <c r="FC5" i="18"/>
  <c r="FB5" i="18"/>
  <c r="FA5" i="18"/>
  <c r="EZ5" i="18"/>
  <c r="EY5" i="18"/>
  <c r="EX5" i="18"/>
  <c r="EW5" i="18"/>
  <c r="EV5" i="18"/>
  <c r="EU5" i="18"/>
  <c r="ET5" i="18"/>
  <c r="ES5" i="18"/>
  <c r="ER5" i="18"/>
  <c r="EO5" i="18"/>
  <c r="EN5" i="18"/>
  <c r="EM5" i="18"/>
  <c r="EL5" i="18"/>
  <c r="EK5" i="18"/>
  <c r="EJ5" i="18"/>
  <c r="EI5" i="18"/>
  <c r="EH5" i="18"/>
  <c r="EG5" i="18"/>
  <c r="EF5" i="18"/>
  <c r="EE5" i="18"/>
  <c r="ED5" i="18"/>
  <c r="EC5" i="18"/>
  <c r="DZ5" i="18"/>
  <c r="DY5" i="18"/>
  <c r="DX5" i="18"/>
  <c r="DW5" i="18"/>
  <c r="DV5" i="18"/>
  <c r="DU5" i="18"/>
  <c r="DT5" i="18"/>
  <c r="DS5" i="18"/>
  <c r="DR5" i="18"/>
  <c r="DQ5" i="18"/>
  <c r="DP5" i="18"/>
  <c r="DO5" i="18"/>
  <c r="DN5" i="18"/>
  <c r="DL5" i="18"/>
  <c r="DK5" i="18"/>
  <c r="DJ5" i="18"/>
  <c r="DI5" i="18"/>
  <c r="DH5" i="18"/>
  <c r="DG5" i="18"/>
  <c r="DF5" i="18"/>
  <c r="DE5" i="18"/>
  <c r="DD5" i="18"/>
  <c r="DC5" i="18"/>
  <c r="DB5" i="18"/>
  <c r="DA5" i="18"/>
  <c r="CZ5" i="18"/>
  <c r="CY5" i="18"/>
  <c r="CX5" i="18"/>
  <c r="CW5" i="18"/>
  <c r="CT5" i="18"/>
  <c r="CS5" i="18"/>
  <c r="CR5" i="18"/>
  <c r="CQ5" i="18"/>
  <c r="CP5" i="18"/>
  <c r="CN5" i="18"/>
  <c r="CM5" i="18"/>
  <c r="CL5" i="18"/>
  <c r="CK5" i="18"/>
  <c r="CJ5" i="18"/>
  <c r="CI5" i="18"/>
  <c r="CH5" i="18"/>
  <c r="CE5" i="18"/>
  <c r="CD5" i="18"/>
  <c r="CC5" i="18"/>
  <c r="CB5" i="18"/>
  <c r="CA5" i="18"/>
  <c r="BY5" i="18"/>
  <c r="BX5" i="18"/>
  <c r="BW5" i="18"/>
  <c r="BV5" i="18"/>
  <c r="BU5" i="18"/>
  <c r="BT5" i="18"/>
  <c r="BS5" i="18"/>
  <c r="BQ5" i="18"/>
  <c r="BP5" i="18"/>
  <c r="BO5" i="18"/>
  <c r="BN5" i="18"/>
  <c r="BM5" i="18"/>
  <c r="BL5" i="18"/>
  <c r="BK5" i="18"/>
  <c r="BJ5" i="18"/>
  <c r="BI5" i="18"/>
  <c r="BH5" i="18"/>
  <c r="BG5" i="18"/>
  <c r="BF5" i="18"/>
  <c r="BE5" i="18"/>
  <c r="BD5" i="18"/>
  <c r="BC5" i="18"/>
  <c r="BB5" i="18"/>
  <c r="AY5" i="18"/>
  <c r="AX5" i="18"/>
  <c r="AW5" i="18"/>
  <c r="AV5" i="18"/>
  <c r="AU5" i="18"/>
  <c r="AS5" i="18"/>
  <c r="AR5" i="18"/>
  <c r="AQ5" i="18"/>
  <c r="AP5" i="18"/>
  <c r="AO5" i="18"/>
  <c r="AN5" i="18"/>
  <c r="AM5" i="18"/>
  <c r="AJ5" i="18"/>
  <c r="AI5" i="18"/>
  <c r="AH5" i="18"/>
  <c r="AG5" i="18"/>
  <c r="AF5" i="18"/>
  <c r="AC5" i="18"/>
  <c r="AB5" i="18"/>
  <c r="AA5" i="18"/>
  <c r="Z5" i="18"/>
  <c r="Y5" i="18"/>
  <c r="X5" i="18"/>
  <c r="W5" i="18"/>
  <c r="U5" i="18"/>
  <c r="T5" i="18"/>
  <c r="S5" i="18"/>
  <c r="R5" i="18"/>
  <c r="Q5" i="18"/>
  <c r="P5" i="18"/>
  <c r="O5" i="18"/>
  <c r="N5" i="18"/>
  <c r="M5" i="18"/>
  <c r="L5" i="18"/>
  <c r="K5" i="18"/>
  <c r="J5" i="18"/>
  <c r="I5" i="18"/>
  <c r="H5" i="18"/>
  <c r="G5" i="18"/>
  <c r="F5" i="18"/>
  <c r="E5" i="18"/>
  <c r="D5" i="18"/>
  <c r="C5" i="18"/>
  <c r="B5" i="18"/>
  <c r="IF2" i="18"/>
  <c r="HR2" i="18"/>
  <c r="HD2" i="18"/>
  <c r="ES1" i="18" a="1"/>
  <c r="ES1" i="18" s="1"/>
  <c r="FX2" i="18" s="1"/>
  <c r="CX1" i="18" a="1"/>
  <c r="CX1" i="18" s="1"/>
  <c r="BC1" i="18" a="1"/>
  <c r="BC1" i="18" s="1"/>
  <c r="C1" i="18" a="1"/>
  <c r="C1" i="18" s="1"/>
  <c r="EC24" i="17"/>
  <c r="EB24" i="17"/>
  <c r="EA24" i="17"/>
  <c r="DZ24" i="17"/>
  <c r="DY24" i="17"/>
  <c r="DX24" i="17"/>
  <c r="DW24" i="17"/>
  <c r="DV24" i="17"/>
  <c r="DU24" i="17"/>
  <c r="DT24" i="17"/>
  <c r="DS24" i="17"/>
  <c r="DR24" i="17"/>
  <c r="DQ24" i="17"/>
  <c r="DP24" i="17"/>
  <c r="DO24" i="17"/>
  <c r="DN24" i="17"/>
  <c r="CH24" i="17"/>
  <c r="CG24" i="17"/>
  <c r="CF24" i="17"/>
  <c r="CE24" i="17"/>
  <c r="CD24" i="17"/>
  <c r="CC24" i="17"/>
  <c r="CB24" i="17"/>
  <c r="CA24" i="17"/>
  <c r="BZ24" i="17"/>
  <c r="BY24" i="17"/>
  <c r="BX24" i="17"/>
  <c r="BW24" i="17"/>
  <c r="BV24" i="17"/>
  <c r="BU24" i="17"/>
  <c r="BT24" i="17"/>
  <c r="BS24" i="17"/>
  <c r="AM24" i="17"/>
  <c r="AL24" i="17"/>
  <c r="AK24" i="17"/>
  <c r="AJ24" i="17"/>
  <c r="AI24" i="17"/>
  <c r="AH24" i="17"/>
  <c r="AG24" i="17"/>
  <c r="AF24" i="17"/>
  <c r="AE24" i="17"/>
  <c r="AD24" i="17"/>
  <c r="AC24" i="17"/>
  <c r="Z24" i="17"/>
  <c r="X24" i="17"/>
  <c r="W24" i="17"/>
  <c r="Y24" i="17" s="1"/>
  <c r="HL20" i="17"/>
  <c r="HB18" i="17"/>
  <c r="HA18" i="17"/>
  <c r="GZ18" i="17"/>
  <c r="GY18" i="17"/>
  <c r="GX18" i="17"/>
  <c r="GW18" i="17"/>
  <c r="GV18" i="17"/>
  <c r="GU18" i="17"/>
  <c r="GT18" i="17"/>
  <c r="GS18" i="17"/>
  <c r="GR18" i="17"/>
  <c r="GQ18" i="17"/>
  <c r="GP18" i="17"/>
  <c r="GO18" i="17"/>
  <c r="GN18" i="17"/>
  <c r="GM18" i="17"/>
  <c r="FG18" i="17"/>
  <c r="FF18" i="17"/>
  <c r="FE18" i="17"/>
  <c r="FD18" i="17"/>
  <c r="FC18" i="17"/>
  <c r="FB18" i="17"/>
  <c r="FA18" i="17"/>
  <c r="EZ18" i="17"/>
  <c r="EY18" i="17"/>
  <c r="EX18" i="17"/>
  <c r="EW18" i="17"/>
  <c r="EV18" i="17"/>
  <c r="EU18" i="17"/>
  <c r="ET18" i="17"/>
  <c r="ES18" i="17"/>
  <c r="ER18" i="17"/>
  <c r="DL18" i="17"/>
  <c r="DK18" i="17"/>
  <c r="DJ18" i="17"/>
  <c r="DI18" i="17"/>
  <c r="DH18" i="17"/>
  <c r="DG18" i="17"/>
  <c r="DF18" i="17"/>
  <c r="DE18" i="17"/>
  <c r="DD18" i="17"/>
  <c r="DC18" i="17"/>
  <c r="DB18" i="17"/>
  <c r="DA18" i="17"/>
  <c r="CZ18" i="17"/>
  <c r="CY18" i="17"/>
  <c r="CX18" i="17"/>
  <c r="CW18" i="17"/>
  <c r="BQ18" i="17"/>
  <c r="BP18" i="17"/>
  <c r="BO18" i="17"/>
  <c r="BN18" i="17"/>
  <c r="BM18" i="17"/>
  <c r="BL18" i="17"/>
  <c r="BK18" i="17"/>
  <c r="BJ18" i="17"/>
  <c r="BI18" i="17"/>
  <c r="BH18" i="17"/>
  <c r="BG18" i="17"/>
  <c r="BF18" i="17"/>
  <c r="BE18" i="17"/>
  <c r="BD18" i="17"/>
  <c r="BC18" i="17"/>
  <c r="BB18" i="17"/>
  <c r="U18" i="17"/>
  <c r="T18" i="17"/>
  <c r="S18" i="17"/>
  <c r="R18" i="17"/>
  <c r="Q18" i="17"/>
  <c r="P18" i="17"/>
  <c r="O18" i="17"/>
  <c r="N18" i="17"/>
  <c r="M18" i="17"/>
  <c r="L18" i="17"/>
  <c r="K18" i="17"/>
  <c r="J18" i="17"/>
  <c r="I18" i="17"/>
  <c r="H18" i="17"/>
  <c r="G18" i="17"/>
  <c r="F18" i="17"/>
  <c r="E18" i="17"/>
  <c r="D18" i="17"/>
  <c r="C18" i="17"/>
  <c r="B18" i="17"/>
  <c r="HB17" i="17"/>
  <c r="HA17" i="17"/>
  <c r="GZ17" i="17"/>
  <c r="GY17" i="17"/>
  <c r="GX17" i="17"/>
  <c r="GW17" i="17"/>
  <c r="GV17" i="17"/>
  <c r="GU17" i="17"/>
  <c r="GT17" i="17"/>
  <c r="GS17" i="17"/>
  <c r="GR17" i="17"/>
  <c r="GQ17" i="17"/>
  <c r="GP17" i="17"/>
  <c r="GO17" i="17"/>
  <c r="GN17" i="17"/>
  <c r="GM17" i="17"/>
  <c r="FG17" i="17"/>
  <c r="FF17" i="17"/>
  <c r="FE17" i="17"/>
  <c r="FD17" i="17"/>
  <c r="FC17" i="17"/>
  <c r="FB17" i="17"/>
  <c r="FA17" i="17"/>
  <c r="EZ17" i="17"/>
  <c r="EY17" i="17"/>
  <c r="EX17" i="17"/>
  <c r="EW17" i="17"/>
  <c r="EV17" i="17"/>
  <c r="EU17" i="17"/>
  <c r="ET17" i="17"/>
  <c r="ES17" i="17"/>
  <c r="ER17" i="17"/>
  <c r="DL17" i="17"/>
  <c r="DK17" i="17"/>
  <c r="DJ17" i="17"/>
  <c r="DI17" i="17"/>
  <c r="DH17" i="17"/>
  <c r="DG17" i="17"/>
  <c r="DF17" i="17"/>
  <c r="DE17" i="17"/>
  <c r="DD17" i="17"/>
  <c r="DC17" i="17"/>
  <c r="DB17" i="17"/>
  <c r="DA17" i="17"/>
  <c r="CZ17" i="17"/>
  <c r="CY17" i="17"/>
  <c r="CX17" i="17"/>
  <c r="CW17" i="17"/>
  <c r="BQ17" i="17"/>
  <c r="BP17" i="17"/>
  <c r="BO17" i="17"/>
  <c r="BN17" i="17"/>
  <c r="BM17" i="17"/>
  <c r="BL17" i="17"/>
  <c r="BK17" i="17"/>
  <c r="BJ17" i="17"/>
  <c r="BI17" i="17"/>
  <c r="BH17" i="17"/>
  <c r="BG17" i="17"/>
  <c r="BF17" i="17"/>
  <c r="BE17" i="17"/>
  <c r="BD17" i="17"/>
  <c r="BC17" i="17"/>
  <c r="BB17" i="17"/>
  <c r="U17" i="17"/>
  <c r="T17" i="17"/>
  <c r="S17" i="17"/>
  <c r="R17" i="17"/>
  <c r="Q17" i="17"/>
  <c r="P17" i="17"/>
  <c r="O17" i="17"/>
  <c r="N17" i="17"/>
  <c r="M17" i="17"/>
  <c r="L17" i="17"/>
  <c r="K17" i="17"/>
  <c r="J17" i="17"/>
  <c r="I17" i="17"/>
  <c r="H17" i="17"/>
  <c r="G17" i="17"/>
  <c r="F17" i="17"/>
  <c r="E17" i="17"/>
  <c r="D17" i="17"/>
  <c r="C17" i="17"/>
  <c r="B17" i="17"/>
  <c r="IR15" i="17"/>
  <c r="IQ15" i="17"/>
  <c r="IP15" i="17"/>
  <c r="IO15" i="17"/>
  <c r="IN15" i="17"/>
  <c r="IM15" i="17"/>
  <c r="IL15" i="17"/>
  <c r="IK15" i="17"/>
  <c r="IJ15" i="17"/>
  <c r="II15" i="17"/>
  <c r="IH15" i="17"/>
  <c r="IG15" i="17"/>
  <c r="IF15" i="17"/>
  <c r="HP15" i="17"/>
  <c r="HO15" i="17"/>
  <c r="HN15" i="17"/>
  <c r="HM15" i="17"/>
  <c r="HL15" i="17"/>
  <c r="HK15" i="17"/>
  <c r="HJ15" i="17"/>
  <c r="HI15" i="17"/>
  <c r="HH15" i="17"/>
  <c r="HG15" i="17"/>
  <c r="HF15" i="17"/>
  <c r="HE15" i="17"/>
  <c r="HD15" i="17"/>
  <c r="HB15" i="17"/>
  <c r="HA15" i="17"/>
  <c r="GZ15" i="17"/>
  <c r="GY15" i="17"/>
  <c r="GX15" i="17"/>
  <c r="GW15" i="17"/>
  <c r="GV15" i="17"/>
  <c r="GU15" i="17"/>
  <c r="GT15" i="17"/>
  <c r="GS15" i="17"/>
  <c r="GR15" i="17"/>
  <c r="GQ15" i="17"/>
  <c r="GP15" i="17"/>
  <c r="GO15" i="17"/>
  <c r="GN15" i="17"/>
  <c r="GM15" i="17"/>
  <c r="GJ15" i="17"/>
  <c r="GI15" i="17"/>
  <c r="GH15" i="17"/>
  <c r="GG15" i="17"/>
  <c r="GF15" i="17"/>
  <c r="GE15" i="17"/>
  <c r="GD15" i="17"/>
  <c r="GC15" i="17"/>
  <c r="GB15" i="17"/>
  <c r="GA15" i="17"/>
  <c r="FZ15" i="17"/>
  <c r="FY15" i="17"/>
  <c r="FX15" i="17"/>
  <c r="FU15" i="17"/>
  <c r="FT15" i="17"/>
  <c r="FS15" i="17"/>
  <c r="FR15" i="17"/>
  <c r="FQ15" i="17"/>
  <c r="FP15" i="17"/>
  <c r="FO15" i="17"/>
  <c r="FN15" i="17"/>
  <c r="FM15" i="17"/>
  <c r="FL15" i="17"/>
  <c r="FK15" i="17"/>
  <c r="FJ15" i="17"/>
  <c r="FI15" i="17"/>
  <c r="FG15" i="17"/>
  <c r="FF15" i="17"/>
  <c r="FE15" i="17"/>
  <c r="FD15" i="17"/>
  <c r="FC15" i="17"/>
  <c r="FB15" i="17"/>
  <c r="FA15" i="17"/>
  <c r="EZ15" i="17"/>
  <c r="EY15" i="17"/>
  <c r="EX15" i="17"/>
  <c r="EW15" i="17"/>
  <c r="EV15" i="17"/>
  <c r="EU15" i="17"/>
  <c r="ET15" i="17"/>
  <c r="ES15" i="17"/>
  <c r="ER15" i="17"/>
  <c r="EO15" i="17"/>
  <c r="EN15" i="17"/>
  <c r="EM15" i="17"/>
  <c r="EL15" i="17"/>
  <c r="EK15" i="17"/>
  <c r="EJ15" i="17"/>
  <c r="EI15" i="17"/>
  <c r="EH15" i="17"/>
  <c r="EG15" i="17"/>
  <c r="EF15" i="17"/>
  <c r="EE15" i="17"/>
  <c r="ED15" i="17"/>
  <c r="EC15" i="17"/>
  <c r="DZ15" i="17"/>
  <c r="DY15" i="17"/>
  <c r="DX15" i="17"/>
  <c r="DW15" i="17"/>
  <c r="DV15" i="17"/>
  <c r="DU15" i="17"/>
  <c r="DT15" i="17"/>
  <c r="DS15" i="17"/>
  <c r="DR15" i="17"/>
  <c r="DQ15" i="17"/>
  <c r="DP15" i="17"/>
  <c r="DO15" i="17"/>
  <c r="DN15" i="17"/>
  <c r="DL15" i="17"/>
  <c r="DK15" i="17"/>
  <c r="DJ15" i="17"/>
  <c r="DI15" i="17"/>
  <c r="DH15" i="17"/>
  <c r="DG15" i="17"/>
  <c r="DF15" i="17"/>
  <c r="DE15" i="17"/>
  <c r="DD15" i="17"/>
  <c r="DC15" i="17"/>
  <c r="DB15" i="17"/>
  <c r="DA15" i="17"/>
  <c r="CZ15" i="17"/>
  <c r="CY15" i="17"/>
  <c r="CX15" i="17"/>
  <c r="CW15" i="17"/>
  <c r="CT15" i="17"/>
  <c r="CS15" i="17"/>
  <c r="CR15" i="17"/>
  <c r="CQ15" i="17"/>
  <c r="CP15" i="17"/>
  <c r="CO15" i="17"/>
  <c r="CN15" i="17"/>
  <c r="CM15" i="17"/>
  <c r="CL15" i="17"/>
  <c r="CK15" i="17"/>
  <c r="CJ15" i="17"/>
  <c r="CI15" i="17"/>
  <c r="CH15" i="17"/>
  <c r="CE15" i="17"/>
  <c r="CD15" i="17"/>
  <c r="CC15" i="17"/>
  <c r="CB15" i="17"/>
  <c r="CA15" i="17"/>
  <c r="BY15" i="17"/>
  <c r="BX15" i="17"/>
  <c r="BW15" i="17"/>
  <c r="BV15" i="17"/>
  <c r="BU15" i="17"/>
  <c r="BT15" i="17"/>
  <c r="BS15" i="17"/>
  <c r="BQ15" i="17"/>
  <c r="BP15" i="17"/>
  <c r="BO15" i="17"/>
  <c r="BN15" i="17"/>
  <c r="BM15" i="17"/>
  <c r="BL15" i="17"/>
  <c r="BK15" i="17"/>
  <c r="BJ15" i="17"/>
  <c r="BI15" i="17"/>
  <c r="BH15" i="17"/>
  <c r="BG15" i="17"/>
  <c r="BF15" i="17"/>
  <c r="BE15" i="17"/>
  <c r="BD15" i="17"/>
  <c r="BC15" i="17"/>
  <c r="BB15" i="17"/>
  <c r="AY15" i="17"/>
  <c r="AX15" i="17"/>
  <c r="AW15" i="17"/>
  <c r="AV15" i="17"/>
  <c r="AT15" i="17"/>
  <c r="AS15" i="17"/>
  <c r="AR15" i="17"/>
  <c r="AQ15" i="17"/>
  <c r="AP15" i="17"/>
  <c r="AO15" i="17"/>
  <c r="AN15" i="17"/>
  <c r="AM15" i="17"/>
  <c r="AJ15" i="17"/>
  <c r="AI15" i="17"/>
  <c r="AH15" i="17"/>
  <c r="AG15" i="17"/>
  <c r="AF15" i="17"/>
  <c r="AU15" i="17" s="1"/>
  <c r="AC15" i="17"/>
  <c r="AB15" i="17"/>
  <c r="AA15" i="17"/>
  <c r="Z15" i="17"/>
  <c r="Y15" i="17"/>
  <c r="X15" i="17"/>
  <c r="W15" i="17"/>
  <c r="U15" i="17"/>
  <c r="T15" i="17"/>
  <c r="S15" i="17"/>
  <c r="R15" i="17"/>
  <c r="Q15" i="17"/>
  <c r="P15" i="17"/>
  <c r="O15" i="17"/>
  <c r="N15" i="17"/>
  <c r="M15" i="17"/>
  <c r="L15" i="17"/>
  <c r="K15" i="17"/>
  <c r="J15" i="17"/>
  <c r="I15" i="17"/>
  <c r="H15" i="17"/>
  <c r="G15" i="17"/>
  <c r="F15" i="17"/>
  <c r="E15" i="17"/>
  <c r="D15" i="17"/>
  <c r="C15" i="17"/>
  <c r="B15" i="17"/>
  <c r="IR14" i="17"/>
  <c r="IQ14" i="17"/>
  <c r="IP14" i="17"/>
  <c r="IO14" i="17"/>
  <c r="IN14" i="17"/>
  <c r="IM14" i="17"/>
  <c r="IL14" i="17"/>
  <c r="IK14" i="17"/>
  <c r="IJ14" i="17"/>
  <c r="II14" i="17"/>
  <c r="IH14" i="17"/>
  <c r="IG14" i="17"/>
  <c r="IF14" i="17"/>
  <c r="HP14" i="17"/>
  <c r="HO14" i="17"/>
  <c r="HN14" i="17"/>
  <c r="HM14" i="17"/>
  <c r="HL14" i="17"/>
  <c r="HK14" i="17"/>
  <c r="HJ14" i="17"/>
  <c r="HI14" i="17"/>
  <c r="HH14" i="17"/>
  <c r="HG14" i="17"/>
  <c r="HF14" i="17"/>
  <c r="HE14" i="17"/>
  <c r="HD14" i="17"/>
  <c r="HB14" i="17"/>
  <c r="HA14" i="17"/>
  <c r="GZ14" i="17"/>
  <c r="GY14" i="17"/>
  <c r="GX14" i="17"/>
  <c r="GW14" i="17"/>
  <c r="GV14" i="17"/>
  <c r="GU14" i="17"/>
  <c r="GT14" i="17"/>
  <c r="GS14" i="17"/>
  <c r="GR14" i="17"/>
  <c r="GQ14" i="17"/>
  <c r="GP14" i="17"/>
  <c r="GO14" i="17"/>
  <c r="GN14" i="17"/>
  <c r="GM14" i="17"/>
  <c r="GJ14" i="17"/>
  <c r="GI14" i="17"/>
  <c r="GH14" i="17"/>
  <c r="GG14" i="17"/>
  <c r="GF14" i="17"/>
  <c r="GE14" i="17"/>
  <c r="GD14" i="17"/>
  <c r="GC14" i="17"/>
  <c r="GB14" i="17"/>
  <c r="GA14" i="17"/>
  <c r="FZ14" i="17"/>
  <c r="FY14" i="17"/>
  <c r="FX14" i="17"/>
  <c r="FU14" i="17"/>
  <c r="FT14" i="17"/>
  <c r="FS14" i="17"/>
  <c r="FR14" i="17"/>
  <c r="FQ14" i="17"/>
  <c r="FP14" i="17"/>
  <c r="FO14" i="17"/>
  <c r="FN14" i="17"/>
  <c r="FM14" i="17"/>
  <c r="FL14" i="17"/>
  <c r="FK14" i="17"/>
  <c r="FJ14" i="17"/>
  <c r="FI14" i="17"/>
  <c r="FG14" i="17"/>
  <c r="FF14" i="17"/>
  <c r="FE14" i="17"/>
  <c r="FD14" i="17"/>
  <c r="FC14" i="17"/>
  <c r="FB14" i="17"/>
  <c r="FA14" i="17"/>
  <c r="EZ14" i="17"/>
  <c r="EY14" i="17"/>
  <c r="EX14" i="17"/>
  <c r="EW14" i="17"/>
  <c r="EV14" i="17"/>
  <c r="EU14" i="17"/>
  <c r="ET14" i="17"/>
  <c r="ES14" i="17"/>
  <c r="ER14" i="17"/>
  <c r="EO14" i="17"/>
  <c r="EN14" i="17"/>
  <c r="EM14" i="17"/>
  <c r="EL14" i="17"/>
  <c r="EK14" i="17"/>
  <c r="EJ14" i="17"/>
  <c r="EI14" i="17"/>
  <c r="EH14" i="17"/>
  <c r="EG14" i="17"/>
  <c r="EF14" i="17"/>
  <c r="EE14" i="17"/>
  <c r="ED14" i="17"/>
  <c r="EC14" i="17"/>
  <c r="DZ14" i="17"/>
  <c r="DY14" i="17"/>
  <c r="DX14" i="17"/>
  <c r="DW14" i="17"/>
  <c r="DV14" i="17"/>
  <c r="DU14" i="17"/>
  <c r="DT14" i="17"/>
  <c r="DS14" i="17"/>
  <c r="DR14" i="17"/>
  <c r="DQ14" i="17"/>
  <c r="DP14" i="17"/>
  <c r="DO14" i="17"/>
  <c r="DN14" i="17"/>
  <c r="DL14" i="17"/>
  <c r="DK14" i="17"/>
  <c r="DJ14" i="17"/>
  <c r="DI14" i="17"/>
  <c r="DH14" i="17"/>
  <c r="DG14" i="17"/>
  <c r="DF14" i="17"/>
  <c r="DE14" i="17"/>
  <c r="DD14" i="17"/>
  <c r="DC14" i="17"/>
  <c r="DB14" i="17"/>
  <c r="DA14" i="17"/>
  <c r="CZ14" i="17"/>
  <c r="CY14" i="17"/>
  <c r="CX14" i="17"/>
  <c r="CW14" i="17"/>
  <c r="CT14" i="17"/>
  <c r="CS14" i="17"/>
  <c r="CR14" i="17"/>
  <c r="CQ14" i="17"/>
  <c r="CP14" i="17"/>
  <c r="CO14" i="17"/>
  <c r="CN14" i="17"/>
  <c r="CM14" i="17"/>
  <c r="CL14" i="17"/>
  <c r="CK14" i="17"/>
  <c r="CJ14" i="17"/>
  <c r="CI14" i="17"/>
  <c r="CH14" i="17"/>
  <c r="CE14" i="17"/>
  <c r="CD14" i="17"/>
  <c r="CC14" i="17"/>
  <c r="CB14" i="17"/>
  <c r="CA14" i="17"/>
  <c r="BY14" i="17"/>
  <c r="BX14" i="17"/>
  <c r="BW14" i="17"/>
  <c r="BV14" i="17"/>
  <c r="BU14" i="17"/>
  <c r="BT14" i="17"/>
  <c r="BS14" i="17"/>
  <c r="BQ14" i="17"/>
  <c r="BP14" i="17"/>
  <c r="BO14" i="17"/>
  <c r="BN14" i="17"/>
  <c r="BM14" i="17"/>
  <c r="BL14" i="17"/>
  <c r="BK14" i="17"/>
  <c r="BJ14" i="17"/>
  <c r="BI14" i="17"/>
  <c r="BH14" i="17"/>
  <c r="BG14" i="17"/>
  <c r="BF14" i="17"/>
  <c r="BE14" i="17"/>
  <c r="BD14" i="17"/>
  <c r="BC14" i="17"/>
  <c r="BB14" i="17"/>
  <c r="AY14" i="17"/>
  <c r="AX14" i="17"/>
  <c r="AW14" i="17"/>
  <c r="AV14" i="17"/>
  <c r="AT14" i="17"/>
  <c r="AS14" i="17"/>
  <c r="AR14" i="17"/>
  <c r="AQ14" i="17"/>
  <c r="AP14" i="17"/>
  <c r="AO14" i="17"/>
  <c r="AN14" i="17"/>
  <c r="AM14" i="17"/>
  <c r="AJ14" i="17"/>
  <c r="AI14" i="17"/>
  <c r="AH14" i="17"/>
  <c r="AG14" i="17"/>
  <c r="AF14" i="17"/>
  <c r="AU14" i="17" s="1"/>
  <c r="AC14" i="17"/>
  <c r="AB14" i="17"/>
  <c r="AA14" i="17"/>
  <c r="Z14" i="17"/>
  <c r="Y14" i="17"/>
  <c r="X14" i="17"/>
  <c r="W14" i="17"/>
  <c r="U14" i="17"/>
  <c r="T14" i="17"/>
  <c r="S14" i="17"/>
  <c r="R14" i="17"/>
  <c r="Q14" i="17"/>
  <c r="P14" i="17"/>
  <c r="O14" i="17"/>
  <c r="N14" i="17"/>
  <c r="M14" i="17"/>
  <c r="L14" i="17"/>
  <c r="K14" i="17"/>
  <c r="J14" i="17"/>
  <c r="I14" i="17"/>
  <c r="H14" i="17"/>
  <c r="G14" i="17"/>
  <c r="F14" i="17"/>
  <c r="E14" i="17"/>
  <c r="D14" i="17"/>
  <c r="C14" i="17"/>
  <c r="B14" i="17"/>
  <c r="HP13" i="17"/>
  <c r="HN13" i="17"/>
  <c r="HH13" i="17"/>
  <c r="HG13" i="17"/>
  <c r="HF13" i="17"/>
  <c r="HE13" i="17"/>
  <c r="HD13" i="17"/>
  <c r="IR12" i="17"/>
  <c r="IQ12" i="17"/>
  <c r="IP12" i="17"/>
  <c r="IO12" i="17"/>
  <c r="IN12" i="17"/>
  <c r="IM12" i="17"/>
  <c r="IL12" i="17"/>
  <c r="IK12" i="17"/>
  <c r="IJ12" i="17"/>
  <c r="II12" i="17"/>
  <c r="IH12" i="17"/>
  <c r="IG12" i="17"/>
  <c r="IF12" i="17"/>
  <c r="HZ12" i="17"/>
  <c r="HY12" i="17"/>
  <c r="HT12" i="17"/>
  <c r="HP12" i="17"/>
  <c r="HO12" i="17"/>
  <c r="HN12" i="17"/>
  <c r="HM12" i="17"/>
  <c r="HL12" i="17"/>
  <c r="HK12" i="17"/>
  <c r="HJ12" i="17"/>
  <c r="HI12" i="17"/>
  <c r="HH12" i="17"/>
  <c r="HG12" i="17"/>
  <c r="HF12" i="17"/>
  <c r="HE12" i="17"/>
  <c r="HD12" i="17"/>
  <c r="GJ12" i="17"/>
  <c r="GI12" i="17"/>
  <c r="GH12" i="17"/>
  <c r="GG12" i="17"/>
  <c r="GF12" i="17"/>
  <c r="GE12" i="17"/>
  <c r="GD12" i="17"/>
  <c r="GC12" i="17"/>
  <c r="GB12" i="17"/>
  <c r="GA12" i="17"/>
  <c r="FZ12" i="17"/>
  <c r="FY12" i="17"/>
  <c r="FX12" i="17"/>
  <c r="FU12" i="17"/>
  <c r="FT12" i="17"/>
  <c r="FS12" i="17"/>
  <c r="FR12" i="17"/>
  <c r="FQ12" i="17"/>
  <c r="FP12" i="17"/>
  <c r="FO12" i="17"/>
  <c r="FN12" i="17"/>
  <c r="FM12" i="17"/>
  <c r="FL12" i="17"/>
  <c r="FK12" i="17"/>
  <c r="FJ12" i="17"/>
  <c r="FI12" i="17"/>
  <c r="EO12" i="17"/>
  <c r="EN12" i="17"/>
  <c r="EM12" i="17"/>
  <c r="EL12" i="17"/>
  <c r="EK12" i="17"/>
  <c r="EJ12" i="17"/>
  <c r="EI12" i="17"/>
  <c r="EH12" i="17"/>
  <c r="EG12" i="17"/>
  <c r="EF12" i="17"/>
  <c r="EE12" i="17"/>
  <c r="ED12" i="17"/>
  <c r="EC12" i="17"/>
  <c r="DZ12" i="17"/>
  <c r="DY12" i="17"/>
  <c r="DX12" i="17"/>
  <c r="DW12" i="17"/>
  <c r="DV12" i="17"/>
  <c r="DU12" i="17"/>
  <c r="DT12" i="17"/>
  <c r="DS12" i="17"/>
  <c r="DR12" i="17"/>
  <c r="DQ12" i="17"/>
  <c r="DP12" i="17"/>
  <c r="DO12" i="17"/>
  <c r="DN12" i="17"/>
  <c r="CT12" i="17"/>
  <c r="CS12" i="17"/>
  <c r="CR12" i="17"/>
  <c r="CQ12" i="17"/>
  <c r="CP12" i="17"/>
  <c r="CO12" i="17"/>
  <c r="CN12" i="17"/>
  <c r="CM12" i="17"/>
  <c r="CL12" i="17"/>
  <c r="CK12" i="17"/>
  <c r="CJ12" i="17"/>
  <c r="CI12" i="17"/>
  <c r="CH12" i="17"/>
  <c r="CE12" i="17"/>
  <c r="CD12" i="17"/>
  <c r="CC12" i="17"/>
  <c r="CB12" i="17"/>
  <c r="CA12" i="17"/>
  <c r="BY12" i="17"/>
  <c r="BX12" i="17"/>
  <c r="BW12" i="17"/>
  <c r="BV12" i="17"/>
  <c r="BU12" i="17"/>
  <c r="BT12" i="17"/>
  <c r="BS12" i="17"/>
  <c r="AY12" i="17"/>
  <c r="AX12" i="17"/>
  <c r="AW12" i="17"/>
  <c r="AV12" i="17"/>
  <c r="AU12" i="17"/>
  <c r="AS12" i="17"/>
  <c r="AR12" i="17"/>
  <c r="AQ12" i="17"/>
  <c r="AP12" i="17"/>
  <c r="AO12" i="17"/>
  <c r="AN12" i="17"/>
  <c r="AM12" i="17"/>
  <c r="AJ12" i="17"/>
  <c r="AI12" i="17"/>
  <c r="AH12" i="17"/>
  <c r="AG12" i="17"/>
  <c r="AF12" i="17"/>
  <c r="AT12" i="17"/>
  <c r="AC12" i="17"/>
  <c r="AB12" i="17"/>
  <c r="AA12" i="17"/>
  <c r="Z12" i="17"/>
  <c r="Y12" i="17"/>
  <c r="X12" i="17"/>
  <c r="W12" i="17"/>
  <c r="IR11" i="17"/>
  <c r="IQ11" i="17"/>
  <c r="IP11" i="17"/>
  <c r="IO11" i="17"/>
  <c r="IN11" i="17"/>
  <c r="IM11" i="17"/>
  <c r="IL11" i="17"/>
  <c r="IK11" i="17"/>
  <c r="IJ11" i="17"/>
  <c r="II11" i="17"/>
  <c r="IH11" i="17"/>
  <c r="IG11" i="17"/>
  <c r="IF11" i="17"/>
  <c r="HZ11" i="17"/>
  <c r="HY11" i="17"/>
  <c r="HT11" i="17"/>
  <c r="HP11" i="17"/>
  <c r="HO11" i="17"/>
  <c r="HN11" i="17"/>
  <c r="HM11" i="17"/>
  <c r="HL11" i="17"/>
  <c r="HK11" i="17"/>
  <c r="HJ11" i="17"/>
  <c r="HI11" i="17"/>
  <c r="HH11" i="17"/>
  <c r="HG11" i="17"/>
  <c r="HF11" i="17"/>
  <c r="HE11" i="17"/>
  <c r="HD11" i="17"/>
  <c r="GJ11" i="17"/>
  <c r="GI11" i="17"/>
  <c r="GH11" i="17"/>
  <c r="GG11" i="17"/>
  <c r="GF11" i="17"/>
  <c r="GE11" i="17"/>
  <c r="GD11" i="17"/>
  <c r="GC11" i="17"/>
  <c r="GB11" i="17"/>
  <c r="GA11" i="17"/>
  <c r="FZ11" i="17"/>
  <c r="FY11" i="17"/>
  <c r="FX11" i="17"/>
  <c r="FU11" i="17"/>
  <c r="FT11" i="17"/>
  <c r="FS11" i="17"/>
  <c r="FR11" i="17"/>
  <c r="FQ11" i="17"/>
  <c r="FP11" i="17"/>
  <c r="FO11" i="17"/>
  <c r="FN11" i="17"/>
  <c r="FM11" i="17"/>
  <c r="FL11" i="17"/>
  <c r="FK11" i="17"/>
  <c r="FJ11" i="17"/>
  <c r="FI11" i="17"/>
  <c r="EO11" i="17"/>
  <c r="EN11" i="17"/>
  <c r="EM11" i="17"/>
  <c r="EL11" i="17"/>
  <c r="EK11" i="17"/>
  <c r="EJ11" i="17"/>
  <c r="EI11" i="17"/>
  <c r="EH11" i="17"/>
  <c r="EG11" i="17"/>
  <c r="EF11" i="17"/>
  <c r="EE11" i="17"/>
  <c r="ED11" i="17"/>
  <c r="EC11" i="17"/>
  <c r="DZ11" i="17"/>
  <c r="DY11" i="17"/>
  <c r="DX11" i="17"/>
  <c r="DW11" i="17"/>
  <c r="DV11" i="17"/>
  <c r="DU11" i="17"/>
  <c r="DT11" i="17"/>
  <c r="DS11" i="17"/>
  <c r="DR11" i="17"/>
  <c r="DQ11" i="17"/>
  <c r="DP11" i="17"/>
  <c r="DO11" i="17"/>
  <c r="DN11" i="17"/>
  <c r="CT11" i="17"/>
  <c r="CS11" i="17"/>
  <c r="CR11" i="17"/>
  <c r="CQ11" i="17"/>
  <c r="CP11" i="17"/>
  <c r="CO11" i="17"/>
  <c r="CN11" i="17"/>
  <c r="CM11" i="17"/>
  <c r="CL11" i="17"/>
  <c r="CK11" i="17"/>
  <c r="CJ11" i="17"/>
  <c r="CI11" i="17"/>
  <c r="CH11" i="17"/>
  <c r="CE11" i="17"/>
  <c r="CD11" i="17"/>
  <c r="CC11" i="17"/>
  <c r="CB11" i="17"/>
  <c r="CA11" i="17"/>
  <c r="BY11" i="17"/>
  <c r="BX11" i="17"/>
  <c r="BW11" i="17"/>
  <c r="BV11" i="17"/>
  <c r="BU11" i="17"/>
  <c r="BT11" i="17"/>
  <c r="BS11" i="17"/>
  <c r="AY11" i="17"/>
  <c r="AX11" i="17"/>
  <c r="AW11" i="17"/>
  <c r="AV11" i="17"/>
  <c r="AU11" i="17"/>
  <c r="AT11" i="17"/>
  <c r="AS11" i="17"/>
  <c r="AR11" i="17"/>
  <c r="AQ11" i="17"/>
  <c r="AP11" i="17"/>
  <c r="AO11" i="17"/>
  <c r="AN11" i="17"/>
  <c r="AM11" i="17"/>
  <c r="AJ11" i="17"/>
  <c r="AI11" i="17"/>
  <c r="AH11" i="17"/>
  <c r="AG11" i="17"/>
  <c r="AF11" i="17"/>
  <c r="AC11" i="17"/>
  <c r="AB11" i="17"/>
  <c r="AA11" i="17"/>
  <c r="Z11" i="17"/>
  <c r="Y11" i="17"/>
  <c r="X11" i="17"/>
  <c r="W11" i="17"/>
  <c r="IR10" i="17"/>
  <c r="IQ10" i="17"/>
  <c r="IP10" i="17"/>
  <c r="IO10" i="17"/>
  <c r="IN10" i="17"/>
  <c r="IM10" i="17"/>
  <c r="IL10" i="17"/>
  <c r="IK10" i="17"/>
  <c r="IJ10" i="17"/>
  <c r="II10" i="17"/>
  <c r="IH10" i="17"/>
  <c r="IG10" i="17"/>
  <c r="IF10" i="17"/>
  <c r="HZ10" i="17"/>
  <c r="HY10" i="17"/>
  <c r="HT10" i="17"/>
  <c r="HP10" i="17"/>
  <c r="HO10" i="17"/>
  <c r="HN10" i="17"/>
  <c r="HM10" i="17"/>
  <c r="HL10" i="17"/>
  <c r="HK10" i="17"/>
  <c r="HJ10" i="17"/>
  <c r="HI10" i="17"/>
  <c r="HH10" i="17"/>
  <c r="HG10" i="17"/>
  <c r="HF10" i="17"/>
  <c r="HE10" i="17"/>
  <c r="HD10" i="17"/>
  <c r="GJ10" i="17"/>
  <c r="GI10" i="17"/>
  <c r="GH10" i="17"/>
  <c r="GG10" i="17"/>
  <c r="GF10" i="17"/>
  <c r="GE10" i="17"/>
  <c r="GD10" i="17"/>
  <c r="GC10" i="17"/>
  <c r="GB10" i="17"/>
  <c r="GA10" i="17"/>
  <c r="FZ10" i="17"/>
  <c r="FY10" i="17"/>
  <c r="FX10" i="17"/>
  <c r="FU10" i="17"/>
  <c r="FT10" i="17"/>
  <c r="FS10" i="17"/>
  <c r="FR10" i="17"/>
  <c r="FQ10" i="17"/>
  <c r="FP10" i="17"/>
  <c r="FO10" i="17"/>
  <c r="FN10" i="17"/>
  <c r="FM10" i="17"/>
  <c r="FL10" i="17"/>
  <c r="FK10" i="17"/>
  <c r="FJ10" i="17"/>
  <c r="FI10" i="17"/>
  <c r="EO10" i="17"/>
  <c r="EN10" i="17"/>
  <c r="EM10" i="17"/>
  <c r="EL10" i="17"/>
  <c r="EK10" i="17"/>
  <c r="EJ10" i="17"/>
  <c r="EI10" i="17"/>
  <c r="EH10" i="17"/>
  <c r="EG10" i="17"/>
  <c r="EF10" i="17"/>
  <c r="EE10" i="17"/>
  <c r="ED10" i="17"/>
  <c r="EC10" i="17"/>
  <c r="DZ10" i="17"/>
  <c r="DY10" i="17"/>
  <c r="DX10" i="17"/>
  <c r="DW10" i="17"/>
  <c r="DV10" i="17"/>
  <c r="DU10" i="17"/>
  <c r="DT10" i="17"/>
  <c r="DS10" i="17"/>
  <c r="DR10" i="17"/>
  <c r="DQ10" i="17"/>
  <c r="DP10" i="17"/>
  <c r="DO10" i="17"/>
  <c r="DN10" i="17"/>
  <c r="CT10" i="17"/>
  <c r="CS10" i="17"/>
  <c r="CR10" i="17"/>
  <c r="CQ10" i="17"/>
  <c r="CP10" i="17"/>
  <c r="CO10" i="17"/>
  <c r="CN10" i="17"/>
  <c r="CM10" i="17"/>
  <c r="CL10" i="17"/>
  <c r="CK10" i="17"/>
  <c r="CJ10" i="17"/>
  <c r="CI10" i="17"/>
  <c r="CH10" i="17"/>
  <c r="CE10" i="17"/>
  <c r="CD10" i="17"/>
  <c r="CC10" i="17"/>
  <c r="CB10" i="17"/>
  <c r="CA10" i="17"/>
  <c r="BY10" i="17"/>
  <c r="BX10" i="17"/>
  <c r="BW10" i="17"/>
  <c r="BV10" i="17"/>
  <c r="BU10" i="17"/>
  <c r="BT10" i="17"/>
  <c r="BS10" i="17"/>
  <c r="AY10" i="17"/>
  <c r="AX10" i="17"/>
  <c r="AW10" i="17"/>
  <c r="AV10" i="17"/>
  <c r="AS10" i="17"/>
  <c r="AR10" i="17"/>
  <c r="AQ10" i="17"/>
  <c r="AP10" i="17"/>
  <c r="AO10" i="17"/>
  <c r="AN10" i="17"/>
  <c r="AM10" i="17"/>
  <c r="AJ10" i="17"/>
  <c r="AI10" i="17"/>
  <c r="AH10" i="17"/>
  <c r="AG10" i="17"/>
  <c r="AF10" i="17"/>
  <c r="AU10" i="17" s="1"/>
  <c r="AT10" i="17"/>
  <c r="AC10" i="17"/>
  <c r="AB10" i="17"/>
  <c r="AA10" i="17"/>
  <c r="Z10" i="17"/>
  <c r="Y10" i="17"/>
  <c r="X10" i="17"/>
  <c r="W10" i="17"/>
  <c r="IR9" i="17"/>
  <c r="IQ9" i="17"/>
  <c r="IP9" i="17"/>
  <c r="IO9" i="17"/>
  <c r="IN9" i="17"/>
  <c r="IM9" i="17"/>
  <c r="IL9" i="17"/>
  <c r="IK9" i="17"/>
  <c r="IJ9" i="17"/>
  <c r="II9" i="17"/>
  <c r="IH9" i="17"/>
  <c r="IG9" i="17"/>
  <c r="IF9" i="17"/>
  <c r="HZ9" i="17"/>
  <c r="HY9" i="17"/>
  <c r="HT9" i="17"/>
  <c r="HP9" i="17"/>
  <c r="HO9" i="17"/>
  <c r="HN9" i="17"/>
  <c r="HM9" i="17"/>
  <c r="HL9" i="17"/>
  <c r="HK9" i="17"/>
  <c r="HJ9" i="17"/>
  <c r="HI9" i="17"/>
  <c r="HH9" i="17"/>
  <c r="HG9" i="17"/>
  <c r="HF9" i="17"/>
  <c r="HE9" i="17"/>
  <c r="HD9" i="17"/>
  <c r="GJ9" i="17"/>
  <c r="GI9" i="17"/>
  <c r="GH9" i="17"/>
  <c r="GG9" i="17"/>
  <c r="GF9" i="17"/>
  <c r="GE9" i="17"/>
  <c r="GD9" i="17"/>
  <c r="GC9" i="17"/>
  <c r="GB9" i="17"/>
  <c r="GA9" i="17"/>
  <c r="FZ9" i="17"/>
  <c r="FY9" i="17"/>
  <c r="FX9" i="17"/>
  <c r="FU9" i="17"/>
  <c r="FT9" i="17"/>
  <c r="FS9" i="17"/>
  <c r="FR9" i="17"/>
  <c r="FQ9" i="17"/>
  <c r="FP9" i="17"/>
  <c r="FO9" i="17"/>
  <c r="FN9" i="17"/>
  <c r="FM9" i="17"/>
  <c r="FL9" i="17"/>
  <c r="FK9" i="17"/>
  <c r="FJ9" i="17"/>
  <c r="FI9" i="17"/>
  <c r="EO9" i="17"/>
  <c r="EN9" i="17"/>
  <c r="EM9" i="17"/>
  <c r="EL9" i="17"/>
  <c r="EK9" i="17"/>
  <c r="EJ9" i="17"/>
  <c r="EI9" i="17"/>
  <c r="EH9" i="17"/>
  <c r="EG9" i="17"/>
  <c r="EF9" i="17"/>
  <c r="EE9" i="17"/>
  <c r="ED9" i="17"/>
  <c r="EC9" i="17"/>
  <c r="DZ9" i="17"/>
  <c r="DY9" i="17"/>
  <c r="DX9" i="17"/>
  <c r="DW9" i="17"/>
  <c r="DV9" i="17"/>
  <c r="DU9" i="17"/>
  <c r="DT9" i="17"/>
  <c r="DS9" i="17"/>
  <c r="DR9" i="17"/>
  <c r="DQ9" i="17"/>
  <c r="DP9" i="17"/>
  <c r="DO9" i="17"/>
  <c r="DN9" i="17"/>
  <c r="CT9" i="17"/>
  <c r="CS9" i="17"/>
  <c r="CR9" i="17"/>
  <c r="CQ9" i="17"/>
  <c r="CP9" i="17"/>
  <c r="CO9" i="17"/>
  <c r="CN9" i="17"/>
  <c r="CM9" i="17"/>
  <c r="CL9" i="17"/>
  <c r="CK9" i="17"/>
  <c r="CJ9" i="17"/>
  <c r="CI9" i="17"/>
  <c r="CH9" i="17"/>
  <c r="CE9" i="17"/>
  <c r="CD9" i="17"/>
  <c r="CC9" i="17"/>
  <c r="CB9" i="17"/>
  <c r="CA9" i="17"/>
  <c r="BY9" i="17"/>
  <c r="BX9" i="17"/>
  <c r="BW9" i="17"/>
  <c r="BV9" i="17"/>
  <c r="BU9" i="17"/>
  <c r="BT9" i="17"/>
  <c r="BS9" i="17"/>
  <c r="AY9" i="17"/>
  <c r="AX9" i="17"/>
  <c r="AW9" i="17"/>
  <c r="AV9" i="17"/>
  <c r="AT9" i="17"/>
  <c r="AS9" i="17"/>
  <c r="AR9" i="17"/>
  <c r="AQ9" i="17"/>
  <c r="AP9" i="17"/>
  <c r="AO9" i="17"/>
  <c r="AN9" i="17"/>
  <c r="AM9" i="17"/>
  <c r="AJ9" i="17"/>
  <c r="AI9" i="17"/>
  <c r="AH9" i="17"/>
  <c r="AG9" i="17"/>
  <c r="AF9" i="17"/>
  <c r="AU9" i="17" s="1"/>
  <c r="AC9" i="17"/>
  <c r="AB9" i="17"/>
  <c r="AA9" i="17"/>
  <c r="Z9" i="17"/>
  <c r="Y9" i="17"/>
  <c r="X9" i="17"/>
  <c r="W9" i="17"/>
  <c r="IR8" i="17"/>
  <c r="IQ8" i="17"/>
  <c r="IP8" i="17"/>
  <c r="IO8" i="17"/>
  <c r="IN8" i="17"/>
  <c r="IM8" i="17"/>
  <c r="IL8" i="17"/>
  <c r="IK8" i="17"/>
  <c r="IJ8" i="17"/>
  <c r="II8" i="17"/>
  <c r="IH8" i="17"/>
  <c r="IG8" i="17"/>
  <c r="IF8" i="17"/>
  <c r="HP8" i="17"/>
  <c r="HO8" i="17"/>
  <c r="HN8" i="17"/>
  <c r="HM8" i="17"/>
  <c r="HL8" i="17"/>
  <c r="HK8" i="17"/>
  <c r="HJ8" i="17"/>
  <c r="HI8" i="17"/>
  <c r="HH8" i="17"/>
  <c r="HG8" i="17"/>
  <c r="HF8" i="17"/>
  <c r="HE8" i="17"/>
  <c r="HD8" i="17"/>
  <c r="GJ8" i="17"/>
  <c r="GI8" i="17"/>
  <c r="GH8" i="17"/>
  <c r="GG8" i="17"/>
  <c r="GF8" i="17"/>
  <c r="GE8" i="17"/>
  <c r="GD8" i="17"/>
  <c r="GC8" i="17"/>
  <c r="GB8" i="17"/>
  <c r="GA8" i="17"/>
  <c r="FZ8" i="17"/>
  <c r="FY8" i="17"/>
  <c r="FX8" i="17"/>
  <c r="FU8" i="17"/>
  <c r="FT8" i="17"/>
  <c r="FS8" i="17"/>
  <c r="FR8" i="17"/>
  <c r="FQ8" i="17"/>
  <c r="FP8" i="17"/>
  <c r="FO8" i="17"/>
  <c r="FN8" i="17"/>
  <c r="FM8" i="17"/>
  <c r="FL8" i="17"/>
  <c r="FK8" i="17"/>
  <c r="FJ8" i="17"/>
  <c r="FI8" i="17"/>
  <c r="EO8" i="17"/>
  <c r="EN8" i="17"/>
  <c r="EM8" i="17"/>
  <c r="EL8" i="17"/>
  <c r="EK8" i="17"/>
  <c r="EJ8" i="17"/>
  <c r="EI8" i="17"/>
  <c r="EH8" i="17"/>
  <c r="EG8" i="17"/>
  <c r="EF8" i="17"/>
  <c r="EE8" i="17"/>
  <c r="ED8" i="17"/>
  <c r="EC8" i="17"/>
  <c r="DZ8" i="17"/>
  <c r="DY8" i="17"/>
  <c r="DX8" i="17"/>
  <c r="DW8" i="17"/>
  <c r="DV8" i="17"/>
  <c r="DU8" i="17"/>
  <c r="DT8" i="17"/>
  <c r="DS8" i="17"/>
  <c r="DR8" i="17"/>
  <c r="DQ8" i="17"/>
  <c r="DP8" i="17"/>
  <c r="DO8" i="17"/>
  <c r="DN8" i="17"/>
  <c r="CT8" i="17"/>
  <c r="CS8" i="17"/>
  <c r="CR8" i="17"/>
  <c r="CQ8" i="17"/>
  <c r="CP8" i="17"/>
  <c r="CO8" i="17"/>
  <c r="CN8" i="17"/>
  <c r="CM8" i="17"/>
  <c r="CL8" i="17"/>
  <c r="CK8" i="17"/>
  <c r="CJ8" i="17"/>
  <c r="CI8" i="17"/>
  <c r="CH8" i="17"/>
  <c r="CE8" i="17"/>
  <c r="CD8" i="17"/>
  <c r="CC8" i="17"/>
  <c r="CB8" i="17"/>
  <c r="CA8" i="17"/>
  <c r="BY8" i="17"/>
  <c r="BX8" i="17"/>
  <c r="BW8" i="17"/>
  <c r="BV8" i="17"/>
  <c r="BU8" i="17"/>
  <c r="BT8" i="17"/>
  <c r="BS8" i="17"/>
  <c r="AY8" i="17"/>
  <c r="AX8" i="17"/>
  <c r="AW8" i="17"/>
  <c r="AV8" i="17"/>
  <c r="AS8" i="17"/>
  <c r="AR8" i="17"/>
  <c r="AQ8" i="17"/>
  <c r="AP8" i="17"/>
  <c r="AO8" i="17"/>
  <c r="AN8" i="17"/>
  <c r="AM8" i="17"/>
  <c r="AJ8" i="17"/>
  <c r="AI8" i="17"/>
  <c r="AH8" i="17"/>
  <c r="AG8" i="17"/>
  <c r="AF8" i="17"/>
  <c r="AU8" i="17" s="1"/>
  <c r="AT8" i="17"/>
  <c r="AC8" i="17"/>
  <c r="AB8" i="17"/>
  <c r="AA8" i="17"/>
  <c r="Z8" i="17"/>
  <c r="Y8" i="17"/>
  <c r="X8" i="17"/>
  <c r="W8" i="17"/>
  <c r="IR7" i="17"/>
  <c r="IQ7" i="17"/>
  <c r="IP7" i="17"/>
  <c r="IO7" i="17"/>
  <c r="IN7" i="17"/>
  <c r="IM7" i="17"/>
  <c r="IL7" i="17"/>
  <c r="IK7" i="17"/>
  <c r="IJ7" i="17"/>
  <c r="II7" i="17"/>
  <c r="IH7" i="17"/>
  <c r="IG7" i="17"/>
  <c r="IF7" i="17"/>
  <c r="HP7" i="17"/>
  <c r="HO7" i="17"/>
  <c r="HN7" i="17"/>
  <c r="HM7" i="17"/>
  <c r="HL7" i="17"/>
  <c r="HK7" i="17"/>
  <c r="HJ7" i="17"/>
  <c r="HI7" i="17"/>
  <c r="HH7" i="17"/>
  <c r="HG7" i="17"/>
  <c r="HF7" i="17"/>
  <c r="HE7" i="17"/>
  <c r="HD7" i="17"/>
  <c r="GJ7" i="17"/>
  <c r="GI7" i="17"/>
  <c r="GH7" i="17"/>
  <c r="GG7" i="17"/>
  <c r="GF7" i="17"/>
  <c r="GE7" i="17"/>
  <c r="GD7" i="17"/>
  <c r="GC7" i="17"/>
  <c r="GB7" i="17"/>
  <c r="GA7" i="17"/>
  <c r="FZ7" i="17"/>
  <c r="FY7" i="17"/>
  <c r="FX7" i="17"/>
  <c r="FU7" i="17"/>
  <c r="FT7" i="17"/>
  <c r="FS7" i="17"/>
  <c r="FR7" i="17"/>
  <c r="FQ7" i="17"/>
  <c r="FP7" i="17"/>
  <c r="FO7" i="17"/>
  <c r="FN7" i="17"/>
  <c r="FM7" i="17"/>
  <c r="FL7" i="17"/>
  <c r="FK7" i="17"/>
  <c r="FJ7" i="17"/>
  <c r="FI7" i="17"/>
  <c r="EO7" i="17"/>
  <c r="EN7" i="17"/>
  <c r="EM7" i="17"/>
  <c r="EL7" i="17"/>
  <c r="EK7" i="17"/>
  <c r="EJ7" i="17"/>
  <c r="EI7" i="17"/>
  <c r="EH7" i="17"/>
  <c r="EG7" i="17"/>
  <c r="EF7" i="17"/>
  <c r="EE7" i="17"/>
  <c r="ED7" i="17"/>
  <c r="EC7" i="17"/>
  <c r="DZ7" i="17"/>
  <c r="DY7" i="17"/>
  <c r="DX7" i="17"/>
  <c r="DW7" i="17"/>
  <c r="DV7" i="17"/>
  <c r="DU7" i="17"/>
  <c r="DT7" i="17"/>
  <c r="DS7" i="17"/>
  <c r="DR7" i="17"/>
  <c r="DQ7" i="17"/>
  <c r="DP7" i="17"/>
  <c r="DO7" i="17"/>
  <c r="DN7" i="17"/>
  <c r="CT7" i="17"/>
  <c r="CS7" i="17"/>
  <c r="CR7" i="17"/>
  <c r="CQ7" i="17"/>
  <c r="CP7" i="17"/>
  <c r="CO7" i="17"/>
  <c r="CN7" i="17"/>
  <c r="CM7" i="17"/>
  <c r="CL7" i="17"/>
  <c r="CK7" i="17"/>
  <c r="CJ7" i="17"/>
  <c r="CI7" i="17"/>
  <c r="CH7" i="17"/>
  <c r="CE7" i="17"/>
  <c r="CD7" i="17"/>
  <c r="CC7" i="17"/>
  <c r="CB7" i="17"/>
  <c r="CA7" i="17"/>
  <c r="BY7" i="17"/>
  <c r="BX7" i="17"/>
  <c r="BW7" i="17"/>
  <c r="BV7" i="17"/>
  <c r="BU7" i="17"/>
  <c r="BT7" i="17"/>
  <c r="BS7" i="17"/>
  <c r="AY7" i="17"/>
  <c r="AX7" i="17"/>
  <c r="AW7" i="17"/>
  <c r="AV7" i="17"/>
  <c r="AS7" i="17"/>
  <c r="AR7" i="17"/>
  <c r="AQ7" i="17"/>
  <c r="AP7" i="17"/>
  <c r="AO7" i="17"/>
  <c r="AN7" i="17"/>
  <c r="AM7" i="17"/>
  <c r="AJ7" i="17"/>
  <c r="AI7" i="17"/>
  <c r="AH7" i="17"/>
  <c r="AG7" i="17"/>
  <c r="AF7" i="17"/>
  <c r="AU7" i="17" s="1"/>
  <c r="AT7" i="17"/>
  <c r="AC7" i="17"/>
  <c r="AB7" i="17"/>
  <c r="AA7" i="17"/>
  <c r="Z7" i="17"/>
  <c r="Y7" i="17"/>
  <c r="X7" i="17"/>
  <c r="W7" i="17"/>
  <c r="IR6" i="17"/>
  <c r="IQ6" i="17"/>
  <c r="IP6" i="17"/>
  <c r="IO6" i="17"/>
  <c r="IN6" i="17"/>
  <c r="IM6" i="17"/>
  <c r="IL6" i="17"/>
  <c r="IK6" i="17"/>
  <c r="IJ6" i="17"/>
  <c r="II6" i="17"/>
  <c r="IH6" i="17"/>
  <c r="IG6" i="17"/>
  <c r="IF6" i="17"/>
  <c r="HP6" i="17"/>
  <c r="HO6" i="17"/>
  <c r="HN6" i="17"/>
  <c r="HM6" i="17"/>
  <c r="HL6" i="17"/>
  <c r="HK6" i="17"/>
  <c r="HJ6" i="17"/>
  <c r="HI6" i="17"/>
  <c r="HH6" i="17"/>
  <c r="HG6" i="17"/>
  <c r="HF6" i="17"/>
  <c r="HE6" i="17"/>
  <c r="HD6" i="17"/>
  <c r="GJ6" i="17"/>
  <c r="GI6" i="17"/>
  <c r="GH6" i="17"/>
  <c r="GG6" i="17"/>
  <c r="GF6" i="17"/>
  <c r="GE6" i="17"/>
  <c r="GD6" i="17"/>
  <c r="GC6" i="17"/>
  <c r="GB6" i="17"/>
  <c r="GA6" i="17"/>
  <c r="FZ6" i="17"/>
  <c r="FY6" i="17"/>
  <c r="FX6" i="17"/>
  <c r="FU6" i="17"/>
  <c r="FT6" i="17"/>
  <c r="FS6" i="17"/>
  <c r="FR6" i="17"/>
  <c r="FQ6" i="17"/>
  <c r="FP6" i="17"/>
  <c r="FO6" i="17"/>
  <c r="FN6" i="17"/>
  <c r="FM6" i="17"/>
  <c r="FL6" i="17"/>
  <c r="FK6" i="17"/>
  <c r="FJ6" i="17"/>
  <c r="FI6" i="17"/>
  <c r="EO6" i="17"/>
  <c r="EN6" i="17"/>
  <c r="EM6" i="17"/>
  <c r="EL6" i="17"/>
  <c r="EK6" i="17"/>
  <c r="EJ6" i="17"/>
  <c r="EI6" i="17"/>
  <c r="EH6" i="17"/>
  <c r="EG6" i="17"/>
  <c r="EF6" i="17"/>
  <c r="EE6" i="17"/>
  <c r="ED6" i="17"/>
  <c r="EC6" i="17"/>
  <c r="DZ6" i="17"/>
  <c r="DY6" i="17"/>
  <c r="DX6" i="17"/>
  <c r="DW6" i="17"/>
  <c r="DV6" i="17"/>
  <c r="DU6" i="17"/>
  <c r="DT6" i="17"/>
  <c r="DS6" i="17"/>
  <c r="DR6" i="17"/>
  <c r="DQ6" i="17"/>
  <c r="DP6" i="17"/>
  <c r="DO6" i="17"/>
  <c r="DN6" i="17"/>
  <c r="CT6" i="17"/>
  <c r="CS6" i="17"/>
  <c r="CR6" i="17"/>
  <c r="CQ6" i="17"/>
  <c r="CP6" i="17"/>
  <c r="CO6" i="17"/>
  <c r="CN6" i="17"/>
  <c r="CM6" i="17"/>
  <c r="CL6" i="17"/>
  <c r="CK6" i="17"/>
  <c r="CJ6" i="17"/>
  <c r="CI6" i="17"/>
  <c r="CH6" i="17"/>
  <c r="CE6" i="17"/>
  <c r="CD6" i="17"/>
  <c r="CC6" i="17"/>
  <c r="CB6" i="17"/>
  <c r="CA6" i="17"/>
  <c r="BY6" i="17"/>
  <c r="BX6" i="17"/>
  <c r="BW6" i="17"/>
  <c r="BV6" i="17"/>
  <c r="BU6" i="17"/>
  <c r="BT6" i="17"/>
  <c r="BS6" i="17"/>
  <c r="AY6" i="17"/>
  <c r="AX6" i="17"/>
  <c r="AW6" i="17"/>
  <c r="AV6" i="17"/>
  <c r="AU6" i="17"/>
  <c r="AS6" i="17"/>
  <c r="AR6" i="17"/>
  <c r="AQ6" i="17"/>
  <c r="AP6" i="17"/>
  <c r="AO6" i="17"/>
  <c r="AN6" i="17"/>
  <c r="AM6" i="17"/>
  <c r="AJ6" i="17"/>
  <c r="AI6" i="17"/>
  <c r="AH6" i="17"/>
  <c r="AG6" i="17"/>
  <c r="AF6" i="17"/>
  <c r="AC6" i="17"/>
  <c r="AB6" i="17"/>
  <c r="AA6" i="17"/>
  <c r="Z6" i="17"/>
  <c r="Y6" i="17"/>
  <c r="X6" i="17"/>
  <c r="W6" i="17"/>
  <c r="IR5" i="17"/>
  <c r="IQ5" i="17"/>
  <c r="IP5" i="17"/>
  <c r="IO5" i="17"/>
  <c r="IN5" i="17"/>
  <c r="IM5" i="17"/>
  <c r="IL5" i="17"/>
  <c r="IK5" i="17"/>
  <c r="IJ5" i="17"/>
  <c r="II5" i="17"/>
  <c r="IH5" i="17"/>
  <c r="IG5" i="17"/>
  <c r="IF5" i="17"/>
  <c r="HP5" i="17"/>
  <c r="HO5" i="17"/>
  <c r="HN5" i="17"/>
  <c r="HM5" i="17"/>
  <c r="HL5" i="17"/>
  <c r="HK5" i="17"/>
  <c r="HJ5" i="17"/>
  <c r="HI5" i="17"/>
  <c r="HH5" i="17"/>
  <c r="HG5" i="17"/>
  <c r="HF5" i="17"/>
  <c r="HE5" i="17"/>
  <c r="HD5" i="17"/>
  <c r="GJ5" i="17"/>
  <c r="GI5" i="17"/>
  <c r="GH5" i="17"/>
  <c r="GG5" i="17"/>
  <c r="GF5" i="17"/>
  <c r="GE5" i="17"/>
  <c r="GD5" i="17"/>
  <c r="GC5" i="17"/>
  <c r="GB5" i="17"/>
  <c r="GA5" i="17"/>
  <c r="FZ5" i="17"/>
  <c r="FY5" i="17"/>
  <c r="FX5" i="17"/>
  <c r="FU5" i="17"/>
  <c r="FT5" i="17"/>
  <c r="FS5" i="17"/>
  <c r="FR5" i="17"/>
  <c r="FQ5" i="17"/>
  <c r="FP5" i="17"/>
  <c r="FO5" i="17"/>
  <c r="FN5" i="17"/>
  <c r="FM5" i="17"/>
  <c r="FL5" i="17"/>
  <c r="FK5" i="17"/>
  <c r="FJ5" i="17"/>
  <c r="FI5" i="17"/>
  <c r="EO5" i="17"/>
  <c r="EN5" i="17"/>
  <c r="EM5" i="17"/>
  <c r="EL5" i="17"/>
  <c r="EK5" i="17"/>
  <c r="EJ5" i="17"/>
  <c r="EI5" i="17"/>
  <c r="EH5" i="17"/>
  <c r="EG5" i="17"/>
  <c r="EF5" i="17"/>
  <c r="EE5" i="17"/>
  <c r="ED5" i="17"/>
  <c r="EC5" i="17"/>
  <c r="DZ5" i="17"/>
  <c r="DY5" i="17"/>
  <c r="DX5" i="17"/>
  <c r="DW5" i="17"/>
  <c r="DV5" i="17"/>
  <c r="DU5" i="17"/>
  <c r="DT5" i="17"/>
  <c r="DS5" i="17"/>
  <c r="DR5" i="17"/>
  <c r="DQ5" i="17"/>
  <c r="DP5" i="17"/>
  <c r="DO5" i="17"/>
  <c r="DN5" i="17"/>
  <c r="CT5" i="17"/>
  <c r="CS5" i="17"/>
  <c r="CR5" i="17"/>
  <c r="CQ5" i="17"/>
  <c r="CP5" i="17"/>
  <c r="CO5" i="17"/>
  <c r="CN5" i="17"/>
  <c r="CM5" i="17"/>
  <c r="CL5" i="17"/>
  <c r="CK5" i="17"/>
  <c r="CJ5" i="17"/>
  <c r="CI5" i="17"/>
  <c r="CH5" i="17"/>
  <c r="CE5" i="17"/>
  <c r="CD5" i="17"/>
  <c r="CC5" i="17"/>
  <c r="CB5" i="17"/>
  <c r="CA5" i="17"/>
  <c r="BY5" i="17"/>
  <c r="BX5" i="17"/>
  <c r="BW5" i="17"/>
  <c r="BV5" i="17"/>
  <c r="BU5" i="17"/>
  <c r="BT5" i="17"/>
  <c r="BS5" i="17"/>
  <c r="AY5" i="17"/>
  <c r="AX5" i="17"/>
  <c r="AW5" i="17"/>
  <c r="AV5" i="17"/>
  <c r="AU5" i="17"/>
  <c r="AS5" i="17"/>
  <c r="AR5" i="17"/>
  <c r="AQ5" i="17"/>
  <c r="AP5" i="17"/>
  <c r="AO5" i="17"/>
  <c r="AN5" i="17"/>
  <c r="AM5" i="17"/>
  <c r="AJ5" i="17"/>
  <c r="AI5" i="17"/>
  <c r="AH5" i="17"/>
  <c r="AG5" i="17"/>
  <c r="AF5" i="17"/>
  <c r="AT5" i="17"/>
  <c r="AC5" i="17"/>
  <c r="AB5" i="17"/>
  <c r="AA5" i="17"/>
  <c r="Z5" i="17"/>
  <c r="Y5" i="17"/>
  <c r="X5" i="17"/>
  <c r="W5" i="17"/>
  <c r="IF2" i="17"/>
  <c r="HR2" i="17"/>
  <c r="HD2" i="17"/>
  <c r="ES1" i="17" a="1"/>
  <c r="ES1" i="17" s="1"/>
  <c r="FI2" i="17" s="1"/>
  <c r="CX1" i="17" a="1"/>
  <c r="CX1" i="17" s="1"/>
  <c r="BS2" i="17" s="1"/>
  <c r="BC1" i="17" a="1"/>
  <c r="BC1" i="17" s="1"/>
  <c r="C1" i="17" a="1"/>
  <c r="C1" i="17" s="1"/>
  <c r="W2" i="17" s="1"/>
  <c r="EC24" i="16"/>
  <c r="EB24" i="16"/>
  <c r="EA24" i="16"/>
  <c r="DZ24" i="16"/>
  <c r="DY24" i="16"/>
  <c r="DX24" i="16"/>
  <c r="DW24" i="16"/>
  <c r="DV24" i="16"/>
  <c r="DU24" i="16"/>
  <c r="DT24" i="16"/>
  <c r="DS24" i="16"/>
  <c r="DR24" i="16"/>
  <c r="DQ24" i="16"/>
  <c r="DP24" i="16"/>
  <c r="DO24" i="16"/>
  <c r="DN24" i="16"/>
  <c r="CH24" i="16"/>
  <c r="CG24" i="16"/>
  <c r="CF24" i="16"/>
  <c r="CE24" i="16"/>
  <c r="CD24" i="16"/>
  <c r="CC24" i="16"/>
  <c r="CB24" i="16"/>
  <c r="CA24" i="16"/>
  <c r="BZ24" i="16"/>
  <c r="BY24" i="16"/>
  <c r="BX24" i="16"/>
  <c r="BW24" i="16"/>
  <c r="BV24" i="16"/>
  <c r="BU24" i="16"/>
  <c r="BT24" i="16"/>
  <c r="BS24" i="16"/>
  <c r="AM24" i="16"/>
  <c r="AL24" i="16"/>
  <c r="AK24" i="16"/>
  <c r="AJ24" i="16"/>
  <c r="AI24" i="16"/>
  <c r="AH24" i="16"/>
  <c r="AG24" i="16"/>
  <c r="AF24" i="16"/>
  <c r="AE24" i="16"/>
  <c r="AD24" i="16"/>
  <c r="AC24" i="16"/>
  <c r="Z24" i="16"/>
  <c r="Y24" i="16"/>
  <c r="X24" i="16"/>
  <c r="W24" i="16"/>
  <c r="AA24" i="16" s="1"/>
  <c r="HP20" i="16"/>
  <c r="HB18" i="16"/>
  <c r="HA18" i="16"/>
  <c r="GZ18" i="16"/>
  <c r="GY18" i="16"/>
  <c r="GX18" i="16"/>
  <c r="GW18" i="16"/>
  <c r="GV18" i="16"/>
  <c r="GU18" i="16"/>
  <c r="GT18" i="16"/>
  <c r="GS18" i="16"/>
  <c r="GR18" i="16"/>
  <c r="GQ18" i="16"/>
  <c r="GP18" i="16"/>
  <c r="GO18" i="16"/>
  <c r="GN18" i="16"/>
  <c r="GM18" i="16"/>
  <c r="FG18" i="16"/>
  <c r="FF18" i="16"/>
  <c r="FE18" i="16"/>
  <c r="FD18" i="16"/>
  <c r="FC18" i="16"/>
  <c r="FB18" i="16"/>
  <c r="FA18" i="16"/>
  <c r="EZ18" i="16"/>
  <c r="EY18" i="16"/>
  <c r="EX18" i="16"/>
  <c r="EW18" i="16"/>
  <c r="EV18" i="16"/>
  <c r="EU18" i="16"/>
  <c r="ET18" i="16"/>
  <c r="ES18" i="16"/>
  <c r="ER18" i="16"/>
  <c r="DL18" i="16"/>
  <c r="DK18" i="16"/>
  <c r="DJ18" i="16"/>
  <c r="DI18" i="16"/>
  <c r="DH18" i="16"/>
  <c r="DG18" i="16"/>
  <c r="DF18" i="16"/>
  <c r="DE18" i="16"/>
  <c r="DD18" i="16"/>
  <c r="DC18" i="16"/>
  <c r="DB18" i="16"/>
  <c r="DA18" i="16"/>
  <c r="CZ18" i="16"/>
  <c r="CY18" i="16"/>
  <c r="CX18" i="16"/>
  <c r="CW18" i="16"/>
  <c r="BQ18" i="16"/>
  <c r="BP18" i="16"/>
  <c r="BO18" i="16"/>
  <c r="BN18" i="16"/>
  <c r="BM18" i="16"/>
  <c r="BL18" i="16"/>
  <c r="BK18" i="16"/>
  <c r="BJ18" i="16"/>
  <c r="BI18" i="16"/>
  <c r="BH18" i="16"/>
  <c r="BG18" i="16"/>
  <c r="BF18" i="16"/>
  <c r="BE18" i="16"/>
  <c r="BD18" i="16"/>
  <c r="BC18" i="16"/>
  <c r="BB18" i="16"/>
  <c r="U18" i="16"/>
  <c r="T18" i="16"/>
  <c r="S18" i="16"/>
  <c r="R18" i="16"/>
  <c r="Q18" i="16"/>
  <c r="P18" i="16"/>
  <c r="O18" i="16"/>
  <c r="N18" i="16"/>
  <c r="M18" i="16"/>
  <c r="L18" i="16"/>
  <c r="K18" i="16"/>
  <c r="J18" i="16"/>
  <c r="I18" i="16"/>
  <c r="H18" i="16"/>
  <c r="G18" i="16"/>
  <c r="F18" i="16"/>
  <c r="E18" i="16"/>
  <c r="D18" i="16"/>
  <c r="C18" i="16"/>
  <c r="B18" i="16"/>
  <c r="HB17" i="16"/>
  <c r="HA17" i="16"/>
  <c r="GZ17" i="16"/>
  <c r="GY17" i="16"/>
  <c r="GX17" i="16"/>
  <c r="GW17" i="16"/>
  <c r="GV17" i="16"/>
  <c r="GU17" i="16"/>
  <c r="GT17" i="16"/>
  <c r="GS17" i="16"/>
  <c r="GR17" i="16"/>
  <c r="GQ17" i="16"/>
  <c r="GP17" i="16"/>
  <c r="GO17" i="16"/>
  <c r="GN17" i="16"/>
  <c r="GM17" i="16"/>
  <c r="FG17" i="16"/>
  <c r="FF17" i="16"/>
  <c r="FE17" i="16"/>
  <c r="FD17" i="16"/>
  <c r="FC17" i="16"/>
  <c r="FB17" i="16"/>
  <c r="FA17" i="16"/>
  <c r="EZ17" i="16"/>
  <c r="EY17" i="16"/>
  <c r="EX17" i="16"/>
  <c r="EW17" i="16"/>
  <c r="EV17" i="16"/>
  <c r="EU17" i="16"/>
  <c r="ET17" i="16"/>
  <c r="ES17" i="16"/>
  <c r="ER17" i="16"/>
  <c r="DL17" i="16"/>
  <c r="DK17" i="16"/>
  <c r="DJ17" i="16"/>
  <c r="DI17" i="16"/>
  <c r="DH17" i="16"/>
  <c r="DG17" i="16"/>
  <c r="DF17" i="16"/>
  <c r="DE17" i="16"/>
  <c r="DD17" i="16"/>
  <c r="DC17" i="16"/>
  <c r="DB17" i="16"/>
  <c r="DA17" i="16"/>
  <c r="CZ17" i="16"/>
  <c r="CY17" i="16"/>
  <c r="CX17" i="16"/>
  <c r="CW17" i="16"/>
  <c r="BQ17" i="16"/>
  <c r="BP17" i="16"/>
  <c r="BO17" i="16"/>
  <c r="BN17" i="16"/>
  <c r="BM17" i="16"/>
  <c r="BL17" i="16"/>
  <c r="BK17" i="16"/>
  <c r="BJ17" i="16"/>
  <c r="BI17" i="16"/>
  <c r="BH17" i="16"/>
  <c r="BG17" i="16"/>
  <c r="BF17" i="16"/>
  <c r="BE17" i="16"/>
  <c r="BD17" i="16"/>
  <c r="BC17" i="16"/>
  <c r="BB17" i="16"/>
  <c r="U17" i="16"/>
  <c r="T17" i="16"/>
  <c r="S17" i="16"/>
  <c r="R17" i="16"/>
  <c r="Q17" i="16"/>
  <c r="P17" i="16"/>
  <c r="O17" i="16"/>
  <c r="N17" i="16"/>
  <c r="M17" i="16"/>
  <c r="L17" i="16"/>
  <c r="K17" i="16"/>
  <c r="J17" i="16"/>
  <c r="I17" i="16"/>
  <c r="H17" i="16"/>
  <c r="G17" i="16"/>
  <c r="F17" i="16"/>
  <c r="E17" i="16"/>
  <c r="D17" i="16"/>
  <c r="C17" i="16"/>
  <c r="B17" i="16"/>
  <c r="IR15" i="16"/>
  <c r="IQ15" i="16"/>
  <c r="IP15" i="16"/>
  <c r="IO15" i="16"/>
  <c r="IN15" i="16"/>
  <c r="IM15" i="16"/>
  <c r="IL15" i="16"/>
  <c r="IK15" i="16"/>
  <c r="IJ15" i="16"/>
  <c r="II15" i="16"/>
  <c r="IH15" i="16"/>
  <c r="IG15" i="16"/>
  <c r="IF15" i="16"/>
  <c r="HP15" i="16"/>
  <c r="HO15" i="16"/>
  <c r="HN15" i="16"/>
  <c r="HM15" i="16"/>
  <c r="HL15" i="16"/>
  <c r="HK15" i="16"/>
  <c r="HJ15" i="16"/>
  <c r="HI15" i="16"/>
  <c r="HH15" i="16"/>
  <c r="HG15" i="16"/>
  <c r="HF15" i="16"/>
  <c r="HE15" i="16"/>
  <c r="HD15" i="16"/>
  <c r="HB15" i="16"/>
  <c r="HA15" i="16"/>
  <c r="GZ15" i="16"/>
  <c r="GY15" i="16"/>
  <c r="GX15" i="16"/>
  <c r="GW15" i="16"/>
  <c r="GV15" i="16"/>
  <c r="GU15" i="16"/>
  <c r="GT15" i="16"/>
  <c r="GS15" i="16"/>
  <c r="GR15" i="16"/>
  <c r="GQ15" i="16"/>
  <c r="GP15" i="16"/>
  <c r="GO15" i="16"/>
  <c r="GN15" i="16"/>
  <c r="GM15" i="16"/>
  <c r="GJ15" i="16"/>
  <c r="GI15" i="16"/>
  <c r="GH15" i="16"/>
  <c r="GG15" i="16"/>
  <c r="GF15" i="16"/>
  <c r="GE15" i="16"/>
  <c r="GD15" i="16"/>
  <c r="GC15" i="16"/>
  <c r="GB15" i="16"/>
  <c r="GA15" i="16"/>
  <c r="FZ15" i="16"/>
  <c r="FY15" i="16"/>
  <c r="FX15" i="16"/>
  <c r="FU15" i="16"/>
  <c r="FT15" i="16"/>
  <c r="FS15" i="16"/>
  <c r="FR15" i="16"/>
  <c r="FQ15" i="16"/>
  <c r="FP15" i="16"/>
  <c r="FO15" i="16"/>
  <c r="FN15" i="16"/>
  <c r="FM15" i="16"/>
  <c r="FL15" i="16"/>
  <c r="FK15" i="16"/>
  <c r="FJ15" i="16"/>
  <c r="FI15" i="16"/>
  <c r="FG15" i="16"/>
  <c r="FF15" i="16"/>
  <c r="FE15" i="16"/>
  <c r="FD15" i="16"/>
  <c r="FC15" i="16"/>
  <c r="FB15" i="16"/>
  <c r="FA15" i="16"/>
  <c r="EZ15" i="16"/>
  <c r="EY15" i="16"/>
  <c r="EX15" i="16"/>
  <c r="EW15" i="16"/>
  <c r="EV15" i="16"/>
  <c r="EU15" i="16"/>
  <c r="ET15" i="16"/>
  <c r="ES15" i="16"/>
  <c r="ER15" i="16"/>
  <c r="EO15" i="16"/>
  <c r="EN15" i="16"/>
  <c r="EM15" i="16"/>
  <c r="EL15" i="16"/>
  <c r="EK15" i="16"/>
  <c r="EJ15" i="16"/>
  <c r="EI15" i="16"/>
  <c r="EH15" i="16"/>
  <c r="EG15" i="16"/>
  <c r="EF15" i="16"/>
  <c r="EE15" i="16"/>
  <c r="ED15" i="16"/>
  <c r="EC15" i="16"/>
  <c r="DZ15" i="16"/>
  <c r="DY15" i="16"/>
  <c r="DX15" i="16"/>
  <c r="DW15" i="16"/>
  <c r="DV15" i="16"/>
  <c r="DU15" i="16"/>
  <c r="DT15" i="16"/>
  <c r="DS15" i="16"/>
  <c r="DR15" i="16"/>
  <c r="DQ15" i="16"/>
  <c r="DP15" i="16"/>
  <c r="DO15" i="16"/>
  <c r="DN15" i="16"/>
  <c r="DL15" i="16"/>
  <c r="DK15" i="16"/>
  <c r="DJ15" i="16"/>
  <c r="DI15" i="16"/>
  <c r="DH15" i="16"/>
  <c r="DG15" i="16"/>
  <c r="DF15" i="16"/>
  <c r="DE15" i="16"/>
  <c r="DD15" i="16"/>
  <c r="DC15" i="16"/>
  <c r="DB15" i="16"/>
  <c r="DA15" i="16"/>
  <c r="CZ15" i="16"/>
  <c r="CY15" i="16"/>
  <c r="CX15" i="16"/>
  <c r="CW15" i="16"/>
  <c r="CT15" i="16"/>
  <c r="CS15" i="16"/>
  <c r="CR15" i="16"/>
  <c r="CQ15" i="16"/>
  <c r="CP15" i="16"/>
  <c r="CO15" i="16"/>
  <c r="CN15" i="16"/>
  <c r="CM15" i="16"/>
  <c r="CL15" i="16"/>
  <c r="CK15" i="16"/>
  <c r="CJ15" i="16"/>
  <c r="CI15" i="16"/>
  <c r="CH15" i="16"/>
  <c r="CE15" i="16"/>
  <c r="CD15" i="16"/>
  <c r="CC15" i="16"/>
  <c r="CB15" i="16"/>
  <c r="CA15" i="16"/>
  <c r="BY15" i="16"/>
  <c r="BX15" i="16"/>
  <c r="BW15" i="16"/>
  <c r="BV15" i="16"/>
  <c r="BU15" i="16"/>
  <c r="BT15" i="16"/>
  <c r="BS15" i="16"/>
  <c r="BQ15" i="16"/>
  <c r="BP15" i="16"/>
  <c r="BO15" i="16"/>
  <c r="BN15" i="16"/>
  <c r="BM15" i="16"/>
  <c r="BL15" i="16"/>
  <c r="BK15" i="16"/>
  <c r="BJ15" i="16"/>
  <c r="BI15" i="16"/>
  <c r="BH15" i="16"/>
  <c r="BG15" i="16"/>
  <c r="BF15" i="16"/>
  <c r="BE15" i="16"/>
  <c r="BD15" i="16"/>
  <c r="BC15" i="16"/>
  <c r="BB15" i="16"/>
  <c r="AY15" i="16"/>
  <c r="AX15" i="16"/>
  <c r="AW15" i="16"/>
  <c r="AV15" i="16"/>
  <c r="AT15" i="16"/>
  <c r="AS15" i="16"/>
  <c r="AR15" i="16"/>
  <c r="AQ15" i="16"/>
  <c r="AP15" i="16"/>
  <c r="AO15" i="16"/>
  <c r="AN15" i="16"/>
  <c r="AM15" i="16"/>
  <c r="AJ15" i="16"/>
  <c r="AI15" i="16"/>
  <c r="AH15" i="16"/>
  <c r="AG15" i="16"/>
  <c r="AF15" i="16"/>
  <c r="AU15" i="16" s="1"/>
  <c r="AC15" i="16"/>
  <c r="AB15" i="16"/>
  <c r="AA15" i="16"/>
  <c r="Z15" i="16"/>
  <c r="Y15" i="16"/>
  <c r="X15" i="16"/>
  <c r="W15" i="16"/>
  <c r="U15" i="16"/>
  <c r="T15" i="16"/>
  <c r="S15" i="16"/>
  <c r="R15" i="16"/>
  <c r="Q15" i="16"/>
  <c r="P15" i="16"/>
  <c r="O15" i="16"/>
  <c r="N15" i="16"/>
  <c r="M15" i="16"/>
  <c r="L15" i="16"/>
  <c r="K15" i="16"/>
  <c r="J15" i="16"/>
  <c r="I15" i="16"/>
  <c r="H15" i="16"/>
  <c r="G15" i="16"/>
  <c r="F15" i="16"/>
  <c r="E15" i="16"/>
  <c r="D15" i="16"/>
  <c r="C15" i="16"/>
  <c r="B15" i="16"/>
  <c r="IR14" i="16"/>
  <c r="IQ14" i="16"/>
  <c r="IP14" i="16"/>
  <c r="IO14" i="16"/>
  <c r="IN14" i="16"/>
  <c r="IM14" i="16"/>
  <c r="IL14" i="16"/>
  <c r="IK14" i="16"/>
  <c r="IJ14" i="16"/>
  <c r="II14" i="16"/>
  <c r="IH14" i="16"/>
  <c r="IG14" i="16"/>
  <c r="IF14" i="16"/>
  <c r="HP14" i="16"/>
  <c r="HO14" i="16"/>
  <c r="HN14" i="16"/>
  <c r="HM14" i="16"/>
  <c r="HL14" i="16"/>
  <c r="HK14" i="16"/>
  <c r="HJ14" i="16"/>
  <c r="HI14" i="16"/>
  <c r="HH14" i="16"/>
  <c r="HG14" i="16"/>
  <c r="HF14" i="16"/>
  <c r="HE14" i="16"/>
  <c r="HD14" i="16"/>
  <c r="HB14" i="16"/>
  <c r="HA14" i="16"/>
  <c r="GZ14" i="16"/>
  <c r="GY14" i="16"/>
  <c r="GX14" i="16"/>
  <c r="GW14" i="16"/>
  <c r="GV14" i="16"/>
  <c r="GU14" i="16"/>
  <c r="GT14" i="16"/>
  <c r="GS14" i="16"/>
  <c r="GR14" i="16"/>
  <c r="GQ14" i="16"/>
  <c r="GP14" i="16"/>
  <c r="GO14" i="16"/>
  <c r="GN14" i="16"/>
  <c r="GM14" i="16"/>
  <c r="GJ14" i="16"/>
  <c r="GI14" i="16"/>
  <c r="GH14" i="16"/>
  <c r="GG14" i="16"/>
  <c r="GF14" i="16"/>
  <c r="GE14" i="16"/>
  <c r="GD14" i="16"/>
  <c r="GC14" i="16"/>
  <c r="GB14" i="16"/>
  <c r="GA14" i="16"/>
  <c r="FZ14" i="16"/>
  <c r="FY14" i="16"/>
  <c r="FX14" i="16"/>
  <c r="FU14" i="16"/>
  <c r="FT14" i="16"/>
  <c r="FS14" i="16"/>
  <c r="FR14" i="16"/>
  <c r="FQ14" i="16"/>
  <c r="FP14" i="16"/>
  <c r="FO14" i="16"/>
  <c r="FN14" i="16"/>
  <c r="FM14" i="16"/>
  <c r="FL14" i="16"/>
  <c r="FK14" i="16"/>
  <c r="FJ14" i="16"/>
  <c r="FI14" i="16"/>
  <c r="FG14" i="16"/>
  <c r="FF14" i="16"/>
  <c r="FE14" i="16"/>
  <c r="FD14" i="16"/>
  <c r="FC14" i="16"/>
  <c r="FB14" i="16"/>
  <c r="FA14" i="16"/>
  <c r="EZ14" i="16"/>
  <c r="EY14" i="16"/>
  <c r="EX14" i="16"/>
  <c r="EW14" i="16"/>
  <c r="EV14" i="16"/>
  <c r="EU14" i="16"/>
  <c r="ET14" i="16"/>
  <c r="ES14" i="16"/>
  <c r="ER14" i="16"/>
  <c r="EO14" i="16"/>
  <c r="EN14" i="16"/>
  <c r="EM14" i="16"/>
  <c r="EL14" i="16"/>
  <c r="EK14" i="16"/>
  <c r="EJ14" i="16"/>
  <c r="EI14" i="16"/>
  <c r="EH14" i="16"/>
  <c r="EG14" i="16"/>
  <c r="EF14" i="16"/>
  <c r="EE14" i="16"/>
  <c r="ED14" i="16"/>
  <c r="EC14" i="16"/>
  <c r="DZ14" i="16"/>
  <c r="DY14" i="16"/>
  <c r="DX14" i="16"/>
  <c r="DW14" i="16"/>
  <c r="DV14" i="16"/>
  <c r="DU14" i="16"/>
  <c r="DT14" i="16"/>
  <c r="DS14" i="16"/>
  <c r="DR14" i="16"/>
  <c r="DQ14" i="16"/>
  <c r="DP14" i="16"/>
  <c r="DO14" i="16"/>
  <c r="DN14" i="16"/>
  <c r="DL14" i="16"/>
  <c r="DK14" i="16"/>
  <c r="DJ14" i="16"/>
  <c r="DI14" i="16"/>
  <c r="DH14" i="16"/>
  <c r="DG14" i="16"/>
  <c r="DF14" i="16"/>
  <c r="DE14" i="16"/>
  <c r="DD14" i="16"/>
  <c r="DC14" i="16"/>
  <c r="DB14" i="16"/>
  <c r="DA14" i="16"/>
  <c r="CZ14" i="16"/>
  <c r="CY14" i="16"/>
  <c r="CX14" i="16"/>
  <c r="CW14" i="16"/>
  <c r="CT14" i="16"/>
  <c r="CS14" i="16"/>
  <c r="CR14" i="16"/>
  <c r="CQ14" i="16"/>
  <c r="CP14" i="16"/>
  <c r="CO14" i="16"/>
  <c r="CN14" i="16"/>
  <c r="CM14" i="16"/>
  <c r="CL14" i="16"/>
  <c r="CK14" i="16"/>
  <c r="CJ14" i="16"/>
  <c r="CI14" i="16"/>
  <c r="CH14" i="16"/>
  <c r="CE14" i="16"/>
  <c r="CD14" i="16"/>
  <c r="CC14" i="16"/>
  <c r="CB14" i="16"/>
  <c r="CA14" i="16"/>
  <c r="BY14" i="16"/>
  <c r="BX14" i="16"/>
  <c r="BW14" i="16"/>
  <c r="BV14" i="16"/>
  <c r="BU14" i="16"/>
  <c r="BT14" i="16"/>
  <c r="BS14" i="16"/>
  <c r="BQ14" i="16"/>
  <c r="BP14" i="16"/>
  <c r="BO14" i="16"/>
  <c r="BN14" i="16"/>
  <c r="BM14" i="16"/>
  <c r="BL14" i="16"/>
  <c r="BK14" i="16"/>
  <c r="BJ14" i="16"/>
  <c r="BI14" i="16"/>
  <c r="BH14" i="16"/>
  <c r="BG14" i="16"/>
  <c r="BF14" i="16"/>
  <c r="BE14" i="16"/>
  <c r="BD14" i="16"/>
  <c r="BC14" i="16"/>
  <c r="BB14" i="16"/>
  <c r="AY14" i="16"/>
  <c r="AX14" i="16"/>
  <c r="AW14" i="16"/>
  <c r="AV14" i="16"/>
  <c r="AU14" i="16"/>
  <c r="AT14" i="16"/>
  <c r="AS14" i="16"/>
  <c r="AR14" i="16"/>
  <c r="AQ14" i="16"/>
  <c r="AP14" i="16"/>
  <c r="AO14" i="16"/>
  <c r="AN14" i="16"/>
  <c r="AM14" i="16"/>
  <c r="AJ14" i="16"/>
  <c r="AI14" i="16"/>
  <c r="AH14" i="16"/>
  <c r="AG14" i="16"/>
  <c r="AF14" i="16"/>
  <c r="AC14" i="16"/>
  <c r="AB14" i="16"/>
  <c r="AA14" i="16"/>
  <c r="Z14" i="16"/>
  <c r="Y14" i="16"/>
  <c r="X14" i="16"/>
  <c r="W14" i="16"/>
  <c r="U14" i="16"/>
  <c r="T14" i="16"/>
  <c r="S14" i="16"/>
  <c r="R14" i="16"/>
  <c r="Q14" i="16"/>
  <c r="P14" i="16"/>
  <c r="O14" i="16"/>
  <c r="N14" i="16"/>
  <c r="M14" i="16"/>
  <c r="L14" i="16"/>
  <c r="K14" i="16"/>
  <c r="J14" i="16"/>
  <c r="I14" i="16"/>
  <c r="H14" i="16"/>
  <c r="G14" i="16"/>
  <c r="F14" i="16"/>
  <c r="E14" i="16"/>
  <c r="D14" i="16"/>
  <c r="C14" i="16"/>
  <c r="B14" i="16"/>
  <c r="HP13" i="16"/>
  <c r="HO13" i="16"/>
  <c r="HN13" i="16"/>
  <c r="HM13" i="16"/>
  <c r="HL13" i="16"/>
  <c r="HK13" i="16"/>
  <c r="HJ13" i="16"/>
  <c r="HI13" i="16"/>
  <c r="HH13" i="16"/>
  <c r="HG13" i="16"/>
  <c r="HF13" i="16"/>
  <c r="HE13" i="16"/>
  <c r="HD13" i="16"/>
  <c r="IR12" i="16"/>
  <c r="IQ12" i="16"/>
  <c r="IP12" i="16"/>
  <c r="IO12" i="16"/>
  <c r="IN12" i="16"/>
  <c r="IM12" i="16"/>
  <c r="IL12" i="16"/>
  <c r="IK12" i="16"/>
  <c r="IJ12" i="16"/>
  <c r="II12" i="16"/>
  <c r="IH12" i="16"/>
  <c r="IG12" i="16"/>
  <c r="IF12" i="16"/>
  <c r="HP12" i="16"/>
  <c r="HO12" i="16"/>
  <c r="HN12" i="16"/>
  <c r="HM12" i="16"/>
  <c r="HL12" i="16"/>
  <c r="HK12" i="16"/>
  <c r="HJ12" i="16"/>
  <c r="HI12" i="16"/>
  <c r="HH12" i="16"/>
  <c r="HG12" i="16"/>
  <c r="HF12" i="16"/>
  <c r="HE12" i="16"/>
  <c r="HD12" i="16"/>
  <c r="GJ12" i="16"/>
  <c r="GI12" i="16"/>
  <c r="GH12" i="16"/>
  <c r="GG12" i="16"/>
  <c r="GF12" i="16"/>
  <c r="GE12" i="16"/>
  <c r="GD12" i="16"/>
  <c r="GC12" i="16"/>
  <c r="GB12" i="16"/>
  <c r="GA12" i="16"/>
  <c r="FZ12" i="16"/>
  <c r="FY12" i="16"/>
  <c r="FX12" i="16"/>
  <c r="FU12" i="16"/>
  <c r="FT12" i="16"/>
  <c r="FS12" i="16"/>
  <c r="FR12" i="16"/>
  <c r="FQ12" i="16"/>
  <c r="FP12" i="16"/>
  <c r="FO12" i="16"/>
  <c r="FN12" i="16"/>
  <c r="FM12" i="16"/>
  <c r="FL12" i="16"/>
  <c r="FK12" i="16"/>
  <c r="FJ12" i="16"/>
  <c r="FI12" i="16"/>
  <c r="EO12" i="16"/>
  <c r="EN12" i="16"/>
  <c r="EM12" i="16"/>
  <c r="EL12" i="16"/>
  <c r="EK12" i="16"/>
  <c r="EJ12" i="16"/>
  <c r="EI12" i="16"/>
  <c r="EH12" i="16"/>
  <c r="EG12" i="16"/>
  <c r="EF12" i="16"/>
  <c r="EE12" i="16"/>
  <c r="ED12" i="16"/>
  <c r="EC12" i="16"/>
  <c r="DZ12" i="16"/>
  <c r="DY12" i="16"/>
  <c r="DX12" i="16"/>
  <c r="DW12" i="16"/>
  <c r="DV12" i="16"/>
  <c r="DU12" i="16"/>
  <c r="DT12" i="16"/>
  <c r="DS12" i="16"/>
  <c r="DR12" i="16"/>
  <c r="DQ12" i="16"/>
  <c r="DP12" i="16"/>
  <c r="DO12" i="16"/>
  <c r="DN12" i="16"/>
  <c r="CT12" i="16"/>
  <c r="CS12" i="16"/>
  <c r="CR12" i="16"/>
  <c r="CQ12" i="16"/>
  <c r="CP12" i="16"/>
  <c r="CO12" i="16"/>
  <c r="CN12" i="16"/>
  <c r="CM12" i="16"/>
  <c r="CL12" i="16"/>
  <c r="CK12" i="16"/>
  <c r="CJ12" i="16"/>
  <c r="CI12" i="16"/>
  <c r="CH12" i="16"/>
  <c r="CE12" i="16"/>
  <c r="CD12" i="16"/>
  <c r="CC12" i="16"/>
  <c r="CB12" i="16"/>
  <c r="CA12" i="16"/>
  <c r="BY12" i="16"/>
  <c r="BX12" i="16"/>
  <c r="BW12" i="16"/>
  <c r="BV12" i="16"/>
  <c r="BU12" i="16"/>
  <c r="BT12" i="16"/>
  <c r="BS12" i="16"/>
  <c r="AY12" i="16"/>
  <c r="AX12" i="16"/>
  <c r="AW12" i="16"/>
  <c r="AV12" i="16"/>
  <c r="AS12" i="16"/>
  <c r="AR12" i="16"/>
  <c r="AQ12" i="16"/>
  <c r="AP12" i="16"/>
  <c r="AO12" i="16"/>
  <c r="AN12" i="16"/>
  <c r="AM12" i="16"/>
  <c r="AJ12" i="16"/>
  <c r="AI12" i="16"/>
  <c r="AH12" i="16"/>
  <c r="AG12" i="16"/>
  <c r="AF12" i="16"/>
  <c r="AU12" i="16" s="1"/>
  <c r="AT12" i="16"/>
  <c r="AC12" i="16"/>
  <c r="AB12" i="16"/>
  <c r="AA12" i="16"/>
  <c r="Z12" i="16"/>
  <c r="Y12" i="16"/>
  <c r="X12" i="16"/>
  <c r="W12" i="16"/>
  <c r="IR11" i="16"/>
  <c r="IQ11" i="16"/>
  <c r="IP11" i="16"/>
  <c r="IO11" i="16"/>
  <c r="IN11" i="16"/>
  <c r="IM11" i="16"/>
  <c r="IL11" i="16"/>
  <c r="IK11" i="16"/>
  <c r="IJ11" i="16"/>
  <c r="II11" i="16"/>
  <c r="IH11" i="16"/>
  <c r="IG11" i="16"/>
  <c r="IF11" i="16"/>
  <c r="HP11" i="16"/>
  <c r="HO11" i="16"/>
  <c r="HN11" i="16"/>
  <c r="HM11" i="16"/>
  <c r="HL11" i="16"/>
  <c r="HK11" i="16"/>
  <c r="HJ11" i="16"/>
  <c r="HI11" i="16"/>
  <c r="HH11" i="16"/>
  <c r="HG11" i="16"/>
  <c r="HF11" i="16"/>
  <c r="HE11" i="16"/>
  <c r="HD11" i="16"/>
  <c r="GJ11" i="16"/>
  <c r="GI11" i="16"/>
  <c r="GH11" i="16"/>
  <c r="GG11" i="16"/>
  <c r="GF11" i="16"/>
  <c r="GE11" i="16"/>
  <c r="GD11" i="16"/>
  <c r="GC11" i="16"/>
  <c r="GB11" i="16"/>
  <c r="GA11" i="16"/>
  <c r="FZ11" i="16"/>
  <c r="FY11" i="16"/>
  <c r="FX11" i="16"/>
  <c r="FU11" i="16"/>
  <c r="FT11" i="16"/>
  <c r="FS11" i="16"/>
  <c r="FR11" i="16"/>
  <c r="FQ11" i="16"/>
  <c r="FP11" i="16"/>
  <c r="FO11" i="16"/>
  <c r="FN11" i="16"/>
  <c r="FM11" i="16"/>
  <c r="FL11" i="16"/>
  <c r="FK11" i="16"/>
  <c r="FJ11" i="16"/>
  <c r="FI11" i="16"/>
  <c r="EO11" i="16"/>
  <c r="EN11" i="16"/>
  <c r="EM11" i="16"/>
  <c r="EL11" i="16"/>
  <c r="EK11" i="16"/>
  <c r="EJ11" i="16"/>
  <c r="EI11" i="16"/>
  <c r="EH11" i="16"/>
  <c r="EG11" i="16"/>
  <c r="EF11" i="16"/>
  <c r="EE11" i="16"/>
  <c r="ED11" i="16"/>
  <c r="EC11" i="16"/>
  <c r="DZ11" i="16"/>
  <c r="DY11" i="16"/>
  <c r="DX11" i="16"/>
  <c r="DW11" i="16"/>
  <c r="DV11" i="16"/>
  <c r="DU11" i="16"/>
  <c r="DT11" i="16"/>
  <c r="DS11" i="16"/>
  <c r="DR11" i="16"/>
  <c r="DQ11" i="16"/>
  <c r="DP11" i="16"/>
  <c r="DO11" i="16"/>
  <c r="DN11" i="16"/>
  <c r="CT11" i="16"/>
  <c r="CS11" i="16"/>
  <c r="CR11" i="16"/>
  <c r="CQ11" i="16"/>
  <c r="CP11" i="16"/>
  <c r="CO11" i="16"/>
  <c r="CN11" i="16"/>
  <c r="CM11" i="16"/>
  <c r="CL11" i="16"/>
  <c r="CK11" i="16"/>
  <c r="CJ11" i="16"/>
  <c r="CI11" i="16"/>
  <c r="CH11" i="16"/>
  <c r="CE11" i="16"/>
  <c r="CD11" i="16"/>
  <c r="CC11" i="16"/>
  <c r="CB11" i="16"/>
  <c r="CA11" i="16"/>
  <c r="BY11" i="16"/>
  <c r="BX11" i="16"/>
  <c r="BW11" i="16"/>
  <c r="BV11" i="16"/>
  <c r="BU11" i="16"/>
  <c r="BT11" i="16"/>
  <c r="BS11" i="16"/>
  <c r="AY11" i="16"/>
  <c r="AX11" i="16"/>
  <c r="AW11" i="16"/>
  <c r="AV11" i="16"/>
  <c r="AT11" i="16"/>
  <c r="AS11" i="16"/>
  <c r="AR11" i="16"/>
  <c r="AQ11" i="16"/>
  <c r="AP11" i="16"/>
  <c r="AO11" i="16"/>
  <c r="AN11" i="16"/>
  <c r="AM11" i="16"/>
  <c r="AJ11" i="16"/>
  <c r="AI11" i="16"/>
  <c r="AH11" i="16"/>
  <c r="AG11" i="16"/>
  <c r="AF11" i="16"/>
  <c r="AU11" i="16" s="1"/>
  <c r="AC11" i="16"/>
  <c r="AB11" i="16"/>
  <c r="AA11" i="16"/>
  <c r="Z11" i="16"/>
  <c r="Y11" i="16"/>
  <c r="X11" i="16"/>
  <c r="W11" i="16"/>
  <c r="IR10" i="16"/>
  <c r="IQ10" i="16"/>
  <c r="IP10" i="16"/>
  <c r="IO10" i="16"/>
  <c r="IN10" i="16"/>
  <c r="IM10" i="16"/>
  <c r="IL10" i="16"/>
  <c r="IK10" i="16"/>
  <c r="IJ10" i="16"/>
  <c r="II10" i="16"/>
  <c r="IH10" i="16"/>
  <c r="IG10" i="16"/>
  <c r="IF10" i="16"/>
  <c r="HP10" i="16"/>
  <c r="HO10" i="16"/>
  <c r="HN10" i="16"/>
  <c r="HM10" i="16"/>
  <c r="HL10" i="16"/>
  <c r="HK10" i="16"/>
  <c r="HJ10" i="16"/>
  <c r="HI10" i="16"/>
  <c r="HH10" i="16"/>
  <c r="HG10" i="16"/>
  <c r="HF10" i="16"/>
  <c r="HE10" i="16"/>
  <c r="HD10" i="16"/>
  <c r="GJ10" i="16"/>
  <c r="GI10" i="16"/>
  <c r="GH10" i="16"/>
  <c r="GG10" i="16"/>
  <c r="GF10" i="16"/>
  <c r="GE10" i="16"/>
  <c r="GD10" i="16"/>
  <c r="GC10" i="16"/>
  <c r="GB10" i="16"/>
  <c r="GA10" i="16"/>
  <c r="FZ10" i="16"/>
  <c r="FY10" i="16"/>
  <c r="FX10" i="16"/>
  <c r="FU10" i="16"/>
  <c r="FT10" i="16"/>
  <c r="FS10" i="16"/>
  <c r="FR10" i="16"/>
  <c r="FQ10" i="16"/>
  <c r="FP10" i="16"/>
  <c r="FO10" i="16"/>
  <c r="FN10" i="16"/>
  <c r="FM10" i="16"/>
  <c r="FL10" i="16"/>
  <c r="FK10" i="16"/>
  <c r="FJ10" i="16"/>
  <c r="FI10" i="16"/>
  <c r="EO10" i="16"/>
  <c r="EN10" i="16"/>
  <c r="EM10" i="16"/>
  <c r="EL10" i="16"/>
  <c r="EK10" i="16"/>
  <c r="EJ10" i="16"/>
  <c r="EI10" i="16"/>
  <c r="EH10" i="16"/>
  <c r="EG10" i="16"/>
  <c r="EF10" i="16"/>
  <c r="EE10" i="16"/>
  <c r="ED10" i="16"/>
  <c r="EC10" i="16"/>
  <c r="DZ10" i="16"/>
  <c r="DY10" i="16"/>
  <c r="DX10" i="16"/>
  <c r="DW10" i="16"/>
  <c r="DV10" i="16"/>
  <c r="DU10" i="16"/>
  <c r="DT10" i="16"/>
  <c r="DS10" i="16"/>
  <c r="DR10" i="16"/>
  <c r="DQ10" i="16"/>
  <c r="DP10" i="16"/>
  <c r="DO10" i="16"/>
  <c r="DN10" i="16"/>
  <c r="CT10" i="16"/>
  <c r="CS10" i="16"/>
  <c r="CR10" i="16"/>
  <c r="CQ10" i="16"/>
  <c r="CP10" i="16"/>
  <c r="CO10" i="16"/>
  <c r="CN10" i="16"/>
  <c r="CM10" i="16"/>
  <c r="CL10" i="16"/>
  <c r="CK10" i="16"/>
  <c r="CJ10" i="16"/>
  <c r="CI10" i="16"/>
  <c r="CH10" i="16"/>
  <c r="CE10" i="16"/>
  <c r="CD10" i="16"/>
  <c r="CC10" i="16"/>
  <c r="CB10" i="16"/>
  <c r="CA10" i="16"/>
  <c r="BY10" i="16"/>
  <c r="BX10" i="16"/>
  <c r="BW10" i="16"/>
  <c r="BV10" i="16"/>
  <c r="BU10" i="16"/>
  <c r="BT10" i="16"/>
  <c r="BS10" i="16"/>
  <c r="AY10" i="16"/>
  <c r="AX10" i="16"/>
  <c r="AW10" i="16"/>
  <c r="AV10" i="16"/>
  <c r="AR10" i="16"/>
  <c r="AQ10" i="16"/>
  <c r="AP10" i="16"/>
  <c r="AO10" i="16"/>
  <c r="AN10" i="16"/>
  <c r="AM10" i="16"/>
  <c r="AJ10" i="16"/>
  <c r="AI10" i="16"/>
  <c r="AH10" i="16"/>
  <c r="AG10" i="16"/>
  <c r="AC10" i="16"/>
  <c r="AB10" i="16"/>
  <c r="AA10" i="16"/>
  <c r="Z10" i="16"/>
  <c r="Y10" i="16"/>
  <c r="X10" i="16"/>
  <c r="W10" i="16"/>
  <c r="IR9" i="16"/>
  <c r="IQ9" i="16"/>
  <c r="IP9" i="16"/>
  <c r="IO9" i="16"/>
  <c r="IN9" i="16"/>
  <c r="IM9" i="16"/>
  <c r="IL9" i="16"/>
  <c r="IK9" i="16"/>
  <c r="IJ9" i="16"/>
  <c r="II9" i="16"/>
  <c r="IH9" i="16"/>
  <c r="IG9" i="16"/>
  <c r="IF9" i="16"/>
  <c r="HP9" i="16"/>
  <c r="HO9" i="16"/>
  <c r="HN9" i="16"/>
  <c r="HM9" i="16"/>
  <c r="HL9" i="16"/>
  <c r="HK9" i="16"/>
  <c r="HJ9" i="16"/>
  <c r="HI9" i="16"/>
  <c r="HH9" i="16"/>
  <c r="HG9" i="16"/>
  <c r="HF9" i="16"/>
  <c r="HE9" i="16"/>
  <c r="HD9" i="16"/>
  <c r="GJ9" i="16"/>
  <c r="GI9" i="16"/>
  <c r="GH9" i="16"/>
  <c r="GG9" i="16"/>
  <c r="GF9" i="16"/>
  <c r="GE9" i="16"/>
  <c r="GD9" i="16"/>
  <c r="GC9" i="16"/>
  <c r="GB9" i="16"/>
  <c r="GA9" i="16"/>
  <c r="FZ9" i="16"/>
  <c r="FY9" i="16"/>
  <c r="FX9" i="16"/>
  <c r="FU9" i="16"/>
  <c r="FT9" i="16"/>
  <c r="FS9" i="16"/>
  <c r="FR9" i="16"/>
  <c r="FQ9" i="16"/>
  <c r="FP9" i="16"/>
  <c r="FO9" i="16"/>
  <c r="FN9" i="16"/>
  <c r="FM9" i="16"/>
  <c r="FL9" i="16"/>
  <c r="FK9" i="16"/>
  <c r="FJ9" i="16"/>
  <c r="FI9" i="16"/>
  <c r="EO9" i="16"/>
  <c r="EN9" i="16"/>
  <c r="EM9" i="16"/>
  <c r="EL9" i="16"/>
  <c r="EK9" i="16"/>
  <c r="EJ9" i="16"/>
  <c r="EI9" i="16"/>
  <c r="EH9" i="16"/>
  <c r="EG9" i="16"/>
  <c r="EF9" i="16"/>
  <c r="EE9" i="16"/>
  <c r="ED9" i="16"/>
  <c r="EC9" i="16"/>
  <c r="DZ9" i="16"/>
  <c r="DY9" i="16"/>
  <c r="DX9" i="16"/>
  <c r="DW9" i="16"/>
  <c r="DV9" i="16"/>
  <c r="DU9" i="16"/>
  <c r="DT9" i="16"/>
  <c r="DS9" i="16"/>
  <c r="DR9" i="16"/>
  <c r="DQ9" i="16"/>
  <c r="DP9" i="16"/>
  <c r="DO9" i="16"/>
  <c r="DN9" i="16"/>
  <c r="CT9" i="16"/>
  <c r="CS9" i="16"/>
  <c r="CR9" i="16"/>
  <c r="CQ9" i="16"/>
  <c r="CP9" i="16"/>
  <c r="CO9" i="16"/>
  <c r="CN9" i="16"/>
  <c r="CM9" i="16"/>
  <c r="CL9" i="16"/>
  <c r="CK9" i="16"/>
  <c r="CJ9" i="16"/>
  <c r="CI9" i="16"/>
  <c r="CH9" i="16"/>
  <c r="CE9" i="16"/>
  <c r="CD9" i="16"/>
  <c r="CC9" i="16"/>
  <c r="CB9" i="16"/>
  <c r="CA9" i="16"/>
  <c r="BY9" i="16"/>
  <c r="BX9" i="16"/>
  <c r="BW9" i="16"/>
  <c r="BV9" i="16"/>
  <c r="BU9" i="16"/>
  <c r="BT9" i="16"/>
  <c r="BS9" i="16"/>
  <c r="AY9" i="16"/>
  <c r="AX9" i="16"/>
  <c r="AW9" i="16"/>
  <c r="AV9" i="16"/>
  <c r="AS9" i="16"/>
  <c r="AR9" i="16"/>
  <c r="AQ9" i="16"/>
  <c r="AP9" i="16"/>
  <c r="AO9" i="16"/>
  <c r="AN9" i="16"/>
  <c r="AM9" i="16"/>
  <c r="AJ9" i="16"/>
  <c r="AI9" i="16"/>
  <c r="AH9" i="16"/>
  <c r="AG9" i="16"/>
  <c r="AF9" i="16"/>
  <c r="AU9" i="16" s="1"/>
  <c r="AT9" i="16"/>
  <c r="AC9" i="16"/>
  <c r="AB9" i="16"/>
  <c r="AA9" i="16"/>
  <c r="Z9" i="16"/>
  <c r="Y9" i="16"/>
  <c r="X9" i="16"/>
  <c r="W9" i="16"/>
  <c r="IR8" i="16"/>
  <c r="IQ8" i="16"/>
  <c r="IP8" i="16"/>
  <c r="IO8" i="16"/>
  <c r="IN8" i="16"/>
  <c r="IM8" i="16"/>
  <c r="IL8" i="16"/>
  <c r="IK8" i="16"/>
  <c r="IJ8" i="16"/>
  <c r="II8" i="16"/>
  <c r="IH8" i="16"/>
  <c r="IG8" i="16"/>
  <c r="IF8" i="16"/>
  <c r="HP8" i="16"/>
  <c r="HO8" i="16"/>
  <c r="HN8" i="16"/>
  <c r="HM8" i="16"/>
  <c r="HL8" i="16"/>
  <c r="HK8" i="16"/>
  <c r="HJ8" i="16"/>
  <c r="HI8" i="16"/>
  <c r="HH8" i="16"/>
  <c r="HG8" i="16"/>
  <c r="HF8" i="16"/>
  <c r="HE8" i="16"/>
  <c r="HD8" i="16"/>
  <c r="GJ8" i="16"/>
  <c r="GI8" i="16"/>
  <c r="GH8" i="16"/>
  <c r="GG8" i="16"/>
  <c r="GF8" i="16"/>
  <c r="GE8" i="16"/>
  <c r="GD8" i="16"/>
  <c r="GC8" i="16"/>
  <c r="GB8" i="16"/>
  <c r="GA8" i="16"/>
  <c r="FZ8" i="16"/>
  <c r="FY8" i="16"/>
  <c r="FX8" i="16"/>
  <c r="FU8" i="16"/>
  <c r="FT8" i="16"/>
  <c r="FS8" i="16"/>
  <c r="FR8" i="16"/>
  <c r="FQ8" i="16"/>
  <c r="FP8" i="16"/>
  <c r="FO8" i="16"/>
  <c r="FN8" i="16"/>
  <c r="FM8" i="16"/>
  <c r="FL8" i="16"/>
  <c r="FK8" i="16"/>
  <c r="FJ8" i="16"/>
  <c r="FI8" i="16"/>
  <c r="EO8" i="16"/>
  <c r="EN8" i="16"/>
  <c r="EM8" i="16"/>
  <c r="EL8" i="16"/>
  <c r="EK8" i="16"/>
  <c r="EJ8" i="16"/>
  <c r="EI8" i="16"/>
  <c r="EH8" i="16"/>
  <c r="EG8" i="16"/>
  <c r="EF8" i="16"/>
  <c r="EE8" i="16"/>
  <c r="ED8" i="16"/>
  <c r="EC8" i="16"/>
  <c r="DZ8" i="16"/>
  <c r="DY8" i="16"/>
  <c r="DX8" i="16"/>
  <c r="DW8" i="16"/>
  <c r="DV8" i="16"/>
  <c r="DU8" i="16"/>
  <c r="DT8" i="16"/>
  <c r="DS8" i="16"/>
  <c r="DR8" i="16"/>
  <c r="DQ8" i="16"/>
  <c r="DP8" i="16"/>
  <c r="DO8" i="16"/>
  <c r="DN8" i="16"/>
  <c r="CT8" i="16"/>
  <c r="CS8" i="16"/>
  <c r="CR8" i="16"/>
  <c r="CQ8" i="16"/>
  <c r="CP8" i="16"/>
  <c r="CO8" i="16"/>
  <c r="CN8" i="16"/>
  <c r="CM8" i="16"/>
  <c r="CL8" i="16"/>
  <c r="CK8" i="16"/>
  <c r="CJ8" i="16"/>
  <c r="CI8" i="16"/>
  <c r="CH8" i="16"/>
  <c r="CE8" i="16"/>
  <c r="CD8" i="16"/>
  <c r="CC8" i="16"/>
  <c r="CB8" i="16"/>
  <c r="CA8" i="16"/>
  <c r="BY8" i="16"/>
  <c r="BX8" i="16"/>
  <c r="BW8" i="16"/>
  <c r="BV8" i="16"/>
  <c r="BU8" i="16"/>
  <c r="BT8" i="16"/>
  <c r="BS8" i="16"/>
  <c r="AY8" i="16"/>
  <c r="AX8" i="16"/>
  <c r="AW8" i="16"/>
  <c r="AV8" i="16"/>
  <c r="AS8" i="16"/>
  <c r="AR8" i="16"/>
  <c r="AQ8" i="16"/>
  <c r="AP8" i="16"/>
  <c r="AO8" i="16"/>
  <c r="AN8" i="16"/>
  <c r="AM8" i="16"/>
  <c r="AJ8" i="16"/>
  <c r="AI8" i="16"/>
  <c r="AH8" i="16"/>
  <c r="AG8" i="16"/>
  <c r="AF8" i="16"/>
  <c r="AU8" i="16" s="1"/>
  <c r="AT8" i="16"/>
  <c r="AC8" i="16"/>
  <c r="AB8" i="16"/>
  <c r="AA8" i="16"/>
  <c r="Z8" i="16"/>
  <c r="Y8" i="16"/>
  <c r="X8" i="16"/>
  <c r="W8" i="16"/>
  <c r="IR7" i="16"/>
  <c r="IQ7" i="16"/>
  <c r="IP7" i="16"/>
  <c r="IO7" i="16"/>
  <c r="IN7" i="16"/>
  <c r="IM7" i="16"/>
  <c r="IL7" i="16"/>
  <c r="IK7" i="16"/>
  <c r="IJ7" i="16"/>
  <c r="II7" i="16"/>
  <c r="IH7" i="16"/>
  <c r="IG7" i="16"/>
  <c r="IF7" i="16"/>
  <c r="HP7" i="16"/>
  <c r="HO7" i="16"/>
  <c r="HN7" i="16"/>
  <c r="HM7" i="16"/>
  <c r="HL7" i="16"/>
  <c r="HK7" i="16"/>
  <c r="HJ7" i="16"/>
  <c r="HI7" i="16"/>
  <c r="HH7" i="16"/>
  <c r="HG7" i="16"/>
  <c r="HF7" i="16"/>
  <c r="HE7" i="16"/>
  <c r="HD7" i="16"/>
  <c r="GJ7" i="16"/>
  <c r="GI7" i="16"/>
  <c r="GH7" i="16"/>
  <c r="GG7" i="16"/>
  <c r="GF7" i="16"/>
  <c r="GE7" i="16"/>
  <c r="GD7" i="16"/>
  <c r="GC7" i="16"/>
  <c r="GB7" i="16"/>
  <c r="GA7" i="16"/>
  <c r="FZ7" i="16"/>
  <c r="FY7" i="16"/>
  <c r="FX7" i="16"/>
  <c r="FU7" i="16"/>
  <c r="FT7" i="16"/>
  <c r="FS7" i="16"/>
  <c r="FR7" i="16"/>
  <c r="FQ7" i="16"/>
  <c r="FP7" i="16"/>
  <c r="FO7" i="16"/>
  <c r="FN7" i="16"/>
  <c r="FM7" i="16"/>
  <c r="FL7" i="16"/>
  <c r="FK7" i="16"/>
  <c r="FJ7" i="16"/>
  <c r="FI7" i="16"/>
  <c r="EO7" i="16"/>
  <c r="EN7" i="16"/>
  <c r="EM7" i="16"/>
  <c r="EL7" i="16"/>
  <c r="EK7" i="16"/>
  <c r="EJ7" i="16"/>
  <c r="EI7" i="16"/>
  <c r="EH7" i="16"/>
  <c r="EG7" i="16"/>
  <c r="EF7" i="16"/>
  <c r="EE7" i="16"/>
  <c r="ED7" i="16"/>
  <c r="EC7" i="16"/>
  <c r="DZ7" i="16"/>
  <c r="DY7" i="16"/>
  <c r="DX7" i="16"/>
  <c r="DW7" i="16"/>
  <c r="DV7" i="16"/>
  <c r="DU7" i="16"/>
  <c r="DT7" i="16"/>
  <c r="DS7" i="16"/>
  <c r="DR7" i="16"/>
  <c r="DQ7" i="16"/>
  <c r="DP7" i="16"/>
  <c r="DO7" i="16"/>
  <c r="DN7" i="16"/>
  <c r="CT7" i="16"/>
  <c r="CS7" i="16"/>
  <c r="CR7" i="16"/>
  <c r="CQ7" i="16"/>
  <c r="CP7" i="16"/>
  <c r="CO7" i="16"/>
  <c r="CN7" i="16"/>
  <c r="CM7" i="16"/>
  <c r="CL7" i="16"/>
  <c r="CK7" i="16"/>
  <c r="CJ7" i="16"/>
  <c r="CI7" i="16"/>
  <c r="CH7" i="16"/>
  <c r="CE7" i="16"/>
  <c r="CD7" i="16"/>
  <c r="CC7" i="16"/>
  <c r="CB7" i="16"/>
  <c r="CA7" i="16"/>
  <c r="BY7" i="16"/>
  <c r="BX7" i="16"/>
  <c r="BW7" i="16"/>
  <c r="BV7" i="16"/>
  <c r="BU7" i="16"/>
  <c r="BT7" i="16"/>
  <c r="BS7" i="16"/>
  <c r="AY7" i="16"/>
  <c r="AX7" i="16"/>
  <c r="AW7" i="16"/>
  <c r="AV7" i="16"/>
  <c r="AU7" i="16"/>
  <c r="AS7" i="16"/>
  <c r="AR7" i="16"/>
  <c r="AQ7" i="16"/>
  <c r="AP7" i="16"/>
  <c r="AO7" i="16"/>
  <c r="AN7" i="16"/>
  <c r="AM7" i="16"/>
  <c r="AJ7" i="16"/>
  <c r="AI7" i="16"/>
  <c r="AH7" i="16"/>
  <c r="AG7" i="16"/>
  <c r="AF7" i="16"/>
  <c r="AT7" i="16"/>
  <c r="AC7" i="16"/>
  <c r="AB7" i="16"/>
  <c r="AA7" i="16"/>
  <c r="Z7" i="16"/>
  <c r="Y7" i="16"/>
  <c r="X7" i="16"/>
  <c r="W7" i="16"/>
  <c r="IR6" i="16"/>
  <c r="IQ6" i="16"/>
  <c r="IP6" i="16"/>
  <c r="IO6" i="16"/>
  <c r="IN6" i="16"/>
  <c r="IM6" i="16"/>
  <c r="IL6" i="16"/>
  <c r="IK6" i="16"/>
  <c r="IJ6" i="16"/>
  <c r="II6" i="16"/>
  <c r="IH6" i="16"/>
  <c r="IG6" i="16"/>
  <c r="IF6" i="16"/>
  <c r="HP6" i="16"/>
  <c r="HO6" i="16"/>
  <c r="HN6" i="16"/>
  <c r="HM6" i="16"/>
  <c r="HL6" i="16"/>
  <c r="HK6" i="16"/>
  <c r="HJ6" i="16"/>
  <c r="HI6" i="16"/>
  <c r="HH6" i="16"/>
  <c r="HG6" i="16"/>
  <c r="HF6" i="16"/>
  <c r="HE6" i="16"/>
  <c r="HD6" i="16"/>
  <c r="GJ6" i="16"/>
  <c r="GI6" i="16"/>
  <c r="GH6" i="16"/>
  <c r="GG6" i="16"/>
  <c r="GF6" i="16"/>
  <c r="GE6" i="16"/>
  <c r="GD6" i="16"/>
  <c r="GC6" i="16"/>
  <c r="GB6" i="16"/>
  <c r="GA6" i="16"/>
  <c r="FZ6" i="16"/>
  <c r="FY6" i="16"/>
  <c r="FX6" i="16"/>
  <c r="FU6" i="16"/>
  <c r="FT6" i="16"/>
  <c r="FS6" i="16"/>
  <c r="FR6" i="16"/>
  <c r="FQ6" i="16"/>
  <c r="FP6" i="16"/>
  <c r="FO6" i="16"/>
  <c r="FN6" i="16"/>
  <c r="FM6" i="16"/>
  <c r="FL6" i="16"/>
  <c r="FK6" i="16"/>
  <c r="FJ6" i="16"/>
  <c r="FI6" i="16"/>
  <c r="EO6" i="16"/>
  <c r="EN6" i="16"/>
  <c r="EM6" i="16"/>
  <c r="EL6" i="16"/>
  <c r="EK6" i="16"/>
  <c r="EJ6" i="16"/>
  <c r="EI6" i="16"/>
  <c r="EH6" i="16"/>
  <c r="EG6" i="16"/>
  <c r="EF6" i="16"/>
  <c r="EE6" i="16"/>
  <c r="ED6" i="16"/>
  <c r="EC6" i="16"/>
  <c r="DZ6" i="16"/>
  <c r="DY6" i="16"/>
  <c r="DX6" i="16"/>
  <c r="DW6" i="16"/>
  <c r="DV6" i="16"/>
  <c r="DU6" i="16"/>
  <c r="DT6" i="16"/>
  <c r="DS6" i="16"/>
  <c r="DR6" i="16"/>
  <c r="DQ6" i="16"/>
  <c r="DP6" i="16"/>
  <c r="DO6" i="16"/>
  <c r="DN6" i="16"/>
  <c r="CT6" i="16"/>
  <c r="CS6" i="16"/>
  <c r="CR6" i="16"/>
  <c r="CQ6" i="16"/>
  <c r="CP6" i="16"/>
  <c r="CO6" i="16"/>
  <c r="CN6" i="16"/>
  <c r="CM6" i="16"/>
  <c r="CL6" i="16"/>
  <c r="CK6" i="16"/>
  <c r="CJ6" i="16"/>
  <c r="CI6" i="16"/>
  <c r="CH6" i="16"/>
  <c r="CE6" i="16"/>
  <c r="CD6" i="16"/>
  <c r="CC6" i="16"/>
  <c r="CB6" i="16"/>
  <c r="CA6" i="16"/>
  <c r="BY6" i="16"/>
  <c r="BX6" i="16"/>
  <c r="BW6" i="16"/>
  <c r="BV6" i="16"/>
  <c r="BU6" i="16"/>
  <c r="BT6" i="16"/>
  <c r="BS6" i="16"/>
  <c r="AY6" i="16"/>
  <c r="AX6" i="16"/>
  <c r="AW6" i="16"/>
  <c r="AV6" i="16"/>
  <c r="AU6" i="16"/>
  <c r="AS6" i="16"/>
  <c r="AR6" i="16"/>
  <c r="AQ6" i="16"/>
  <c r="AP6" i="16"/>
  <c r="AO6" i="16"/>
  <c r="AN6" i="16"/>
  <c r="AM6" i="16"/>
  <c r="AJ6" i="16"/>
  <c r="AI6" i="16"/>
  <c r="AH6" i="16"/>
  <c r="AG6" i="16"/>
  <c r="AF6" i="16"/>
  <c r="AT6" i="16"/>
  <c r="AC6" i="16"/>
  <c r="AB6" i="16"/>
  <c r="AA6" i="16"/>
  <c r="Z6" i="16"/>
  <c r="Y6" i="16"/>
  <c r="X6" i="16"/>
  <c r="W6" i="16"/>
  <c r="IR5" i="16"/>
  <c r="IQ5" i="16"/>
  <c r="IP5" i="16"/>
  <c r="IO5" i="16"/>
  <c r="IN5" i="16"/>
  <c r="IM5" i="16"/>
  <c r="IL5" i="16"/>
  <c r="IK5" i="16"/>
  <c r="IJ5" i="16"/>
  <c r="II5" i="16"/>
  <c r="IH5" i="16"/>
  <c r="IG5" i="16"/>
  <c r="IF5" i="16"/>
  <c r="HP5" i="16"/>
  <c r="HO5" i="16"/>
  <c r="HN5" i="16"/>
  <c r="HM5" i="16"/>
  <c r="HL5" i="16"/>
  <c r="HK5" i="16"/>
  <c r="HJ5" i="16"/>
  <c r="HI5" i="16"/>
  <c r="HH5" i="16"/>
  <c r="HG5" i="16"/>
  <c r="HF5" i="16"/>
  <c r="HE5" i="16"/>
  <c r="HD5" i="16"/>
  <c r="GJ5" i="16"/>
  <c r="GI5" i="16"/>
  <c r="GH5" i="16"/>
  <c r="GG5" i="16"/>
  <c r="GF5" i="16"/>
  <c r="GE5" i="16"/>
  <c r="GD5" i="16"/>
  <c r="GC5" i="16"/>
  <c r="GB5" i="16"/>
  <c r="GA5" i="16"/>
  <c r="FZ5" i="16"/>
  <c r="FY5" i="16"/>
  <c r="FX5" i="16"/>
  <c r="FU5" i="16"/>
  <c r="FT5" i="16"/>
  <c r="FS5" i="16"/>
  <c r="FR5" i="16"/>
  <c r="FQ5" i="16"/>
  <c r="FP5" i="16"/>
  <c r="FO5" i="16"/>
  <c r="FN5" i="16"/>
  <c r="FM5" i="16"/>
  <c r="FL5" i="16"/>
  <c r="FK5" i="16"/>
  <c r="FJ5" i="16"/>
  <c r="FI5" i="16"/>
  <c r="EO5" i="16"/>
  <c r="EN5" i="16"/>
  <c r="EM5" i="16"/>
  <c r="EL5" i="16"/>
  <c r="EK5" i="16"/>
  <c r="EJ5" i="16"/>
  <c r="EI5" i="16"/>
  <c r="EH5" i="16"/>
  <c r="EG5" i="16"/>
  <c r="EF5" i="16"/>
  <c r="EE5" i="16"/>
  <c r="ED5" i="16"/>
  <c r="EC5" i="16"/>
  <c r="DZ5" i="16"/>
  <c r="DY5" i="16"/>
  <c r="DX5" i="16"/>
  <c r="DW5" i="16"/>
  <c r="DV5" i="16"/>
  <c r="DU5" i="16"/>
  <c r="DT5" i="16"/>
  <c r="DS5" i="16"/>
  <c r="DR5" i="16"/>
  <c r="DQ5" i="16"/>
  <c r="DP5" i="16"/>
  <c r="DO5" i="16"/>
  <c r="DN5" i="16"/>
  <c r="CT5" i="16"/>
  <c r="CS5" i="16"/>
  <c r="CR5" i="16"/>
  <c r="CQ5" i="16"/>
  <c r="CP5" i="16"/>
  <c r="CO5" i="16"/>
  <c r="CN5" i="16"/>
  <c r="CM5" i="16"/>
  <c r="CL5" i="16"/>
  <c r="CK5" i="16"/>
  <c r="CJ5" i="16"/>
  <c r="CI5" i="16"/>
  <c r="CH5" i="16"/>
  <c r="CE5" i="16"/>
  <c r="CD5" i="16"/>
  <c r="CC5" i="16"/>
  <c r="CB5" i="16"/>
  <c r="CA5" i="16"/>
  <c r="BY5" i="16"/>
  <c r="BX5" i="16"/>
  <c r="BW5" i="16"/>
  <c r="BV5" i="16"/>
  <c r="BU5" i="16"/>
  <c r="BT5" i="16"/>
  <c r="BS5" i="16"/>
  <c r="AY5" i="16"/>
  <c r="AX5" i="16"/>
  <c r="AW5" i="16"/>
  <c r="AV5" i="16"/>
  <c r="AU5" i="16"/>
  <c r="AS5" i="16"/>
  <c r="AR5" i="16"/>
  <c r="AQ5" i="16"/>
  <c r="AP5" i="16"/>
  <c r="AO5" i="16"/>
  <c r="AN5" i="16"/>
  <c r="AM5" i="16"/>
  <c r="AJ5" i="16"/>
  <c r="AI5" i="16"/>
  <c r="AH5" i="16"/>
  <c r="AG5" i="16"/>
  <c r="AF5" i="16"/>
  <c r="AT5" i="16"/>
  <c r="AC5" i="16"/>
  <c r="AB5" i="16"/>
  <c r="AA5" i="16"/>
  <c r="Z5" i="16"/>
  <c r="Y5" i="16"/>
  <c r="X5" i="16"/>
  <c r="W5" i="16"/>
  <c r="IF2" i="16"/>
  <c r="HR2" i="16"/>
  <c r="HD2" i="16"/>
  <c r="ES1" i="16" a="1"/>
  <c r="ES1" i="16" s="1"/>
  <c r="FX2" i="16" s="1"/>
  <c r="CX1" i="16" a="1"/>
  <c r="CX1" i="16" s="1"/>
  <c r="BC1" i="16" a="1"/>
  <c r="BC1" i="16" s="1"/>
  <c r="C1" i="16" a="1"/>
  <c r="C1" i="16" s="1"/>
  <c r="EC24" i="15"/>
  <c r="EB24" i="15"/>
  <c r="EA24" i="15"/>
  <c r="DZ24" i="15"/>
  <c r="DY24" i="15"/>
  <c r="DX24" i="15"/>
  <c r="DW24" i="15"/>
  <c r="DV24" i="15"/>
  <c r="DU24" i="15"/>
  <c r="DT24" i="15"/>
  <c r="DS24" i="15"/>
  <c r="DR24" i="15"/>
  <c r="DQ24" i="15"/>
  <c r="DP24" i="15"/>
  <c r="DO24" i="15"/>
  <c r="DN24" i="15"/>
  <c r="CH24" i="15"/>
  <c r="CG24" i="15"/>
  <c r="CF24" i="15"/>
  <c r="CE24" i="15"/>
  <c r="CD24" i="15"/>
  <c r="CC24" i="15"/>
  <c r="CB24" i="15"/>
  <c r="CA24" i="15"/>
  <c r="BZ24" i="15"/>
  <c r="BY24" i="15"/>
  <c r="BX24" i="15"/>
  <c r="BW24" i="15"/>
  <c r="BV24" i="15"/>
  <c r="BU24" i="15"/>
  <c r="BT24" i="15"/>
  <c r="BS24" i="15"/>
  <c r="AM24" i="15"/>
  <c r="AL24" i="15"/>
  <c r="AK24" i="15"/>
  <c r="AJ24" i="15"/>
  <c r="AI24" i="15"/>
  <c r="AH24" i="15"/>
  <c r="AG24" i="15"/>
  <c r="AF24" i="15"/>
  <c r="AE24" i="15"/>
  <c r="AD24" i="15"/>
  <c r="AC24" i="15"/>
  <c r="Z24" i="15"/>
  <c r="X24" i="15"/>
  <c r="W24" i="15"/>
  <c r="AA24" i="15" s="1"/>
  <c r="HN21" i="15"/>
  <c r="HN20" i="15"/>
  <c r="HB18" i="15"/>
  <c r="HA18" i="15"/>
  <c r="GZ18" i="15"/>
  <c r="GY18" i="15"/>
  <c r="GX18" i="15"/>
  <c r="GW18" i="15"/>
  <c r="GV18" i="15"/>
  <c r="GU18" i="15"/>
  <c r="GT18" i="15"/>
  <c r="GS18" i="15"/>
  <c r="GR18" i="15"/>
  <c r="GQ18" i="15"/>
  <c r="GP18" i="15"/>
  <c r="GO18" i="15"/>
  <c r="GN18" i="15"/>
  <c r="GM18" i="15"/>
  <c r="FG18" i="15"/>
  <c r="FF18" i="15"/>
  <c r="FE18" i="15"/>
  <c r="FD18" i="15"/>
  <c r="FC18" i="15"/>
  <c r="FB18" i="15"/>
  <c r="FA18" i="15"/>
  <c r="EZ18" i="15"/>
  <c r="EY18" i="15"/>
  <c r="EX18" i="15"/>
  <c r="EW18" i="15"/>
  <c r="EV18" i="15"/>
  <c r="EU18" i="15"/>
  <c r="ET18" i="15"/>
  <c r="ES18" i="15"/>
  <c r="ER18" i="15"/>
  <c r="DL18" i="15"/>
  <c r="DK18" i="15"/>
  <c r="DJ18" i="15"/>
  <c r="DI18" i="15"/>
  <c r="DH18" i="15"/>
  <c r="DG18" i="15"/>
  <c r="DF18" i="15"/>
  <c r="DE18" i="15"/>
  <c r="DD18" i="15"/>
  <c r="DC18" i="15"/>
  <c r="DB18" i="15"/>
  <c r="DA18" i="15"/>
  <c r="CZ18" i="15"/>
  <c r="CY18" i="15"/>
  <c r="CX18" i="15"/>
  <c r="CW18" i="15"/>
  <c r="BQ18" i="15"/>
  <c r="BP18" i="15"/>
  <c r="BO18" i="15"/>
  <c r="BN18" i="15"/>
  <c r="BM18" i="15"/>
  <c r="BL18" i="15"/>
  <c r="BK18" i="15"/>
  <c r="BJ18" i="15"/>
  <c r="BI18" i="15"/>
  <c r="BH18" i="15"/>
  <c r="BG18" i="15"/>
  <c r="BF18" i="15"/>
  <c r="BE18" i="15"/>
  <c r="BD18" i="15"/>
  <c r="BC18" i="15"/>
  <c r="BB18" i="15"/>
  <c r="U18" i="15"/>
  <c r="T18" i="15"/>
  <c r="S18" i="15"/>
  <c r="R18" i="15"/>
  <c r="Q18" i="15"/>
  <c r="P18" i="15"/>
  <c r="O18" i="15"/>
  <c r="N18" i="15"/>
  <c r="M18" i="15"/>
  <c r="L18" i="15"/>
  <c r="K18" i="15"/>
  <c r="J18" i="15"/>
  <c r="I18" i="15"/>
  <c r="H18" i="15"/>
  <c r="G18" i="15"/>
  <c r="F18" i="15"/>
  <c r="E18" i="15"/>
  <c r="D18" i="15"/>
  <c r="C18" i="15"/>
  <c r="B18" i="15"/>
  <c r="HB17" i="15"/>
  <c r="HA17" i="15"/>
  <c r="GZ17" i="15"/>
  <c r="GY17" i="15"/>
  <c r="GX17" i="15"/>
  <c r="GW17" i="15"/>
  <c r="GV17" i="15"/>
  <c r="GU17" i="15"/>
  <c r="GT17" i="15"/>
  <c r="GS17" i="15"/>
  <c r="GR17" i="15"/>
  <c r="GQ17" i="15"/>
  <c r="GP17" i="15"/>
  <c r="GO17" i="15"/>
  <c r="GN17" i="15"/>
  <c r="GM17" i="15"/>
  <c r="FG17" i="15"/>
  <c r="FF17" i="15"/>
  <c r="FE17" i="15"/>
  <c r="FD17" i="15"/>
  <c r="FC17" i="15"/>
  <c r="FB17" i="15"/>
  <c r="FA17" i="15"/>
  <c r="EZ17" i="15"/>
  <c r="EY17" i="15"/>
  <c r="EX17" i="15"/>
  <c r="EW17" i="15"/>
  <c r="EV17" i="15"/>
  <c r="EU17" i="15"/>
  <c r="ET17" i="15"/>
  <c r="ES17" i="15"/>
  <c r="ER17" i="15"/>
  <c r="DL17" i="15"/>
  <c r="DK17" i="15"/>
  <c r="DJ17" i="15"/>
  <c r="DI17" i="15"/>
  <c r="DH17" i="15"/>
  <c r="DG17" i="15"/>
  <c r="DF17" i="15"/>
  <c r="DE17" i="15"/>
  <c r="DD17" i="15"/>
  <c r="DC17" i="15"/>
  <c r="DB17" i="15"/>
  <c r="DA17" i="15"/>
  <c r="CZ17" i="15"/>
  <c r="CY17" i="15"/>
  <c r="CX17" i="15"/>
  <c r="CW17" i="15"/>
  <c r="BQ17" i="15"/>
  <c r="BP17" i="15"/>
  <c r="BO17" i="15"/>
  <c r="BN17" i="15"/>
  <c r="BM17" i="15"/>
  <c r="BL17" i="15"/>
  <c r="BK17" i="15"/>
  <c r="BJ17" i="15"/>
  <c r="BI17" i="15"/>
  <c r="BH17" i="15"/>
  <c r="BG17" i="15"/>
  <c r="BF17" i="15"/>
  <c r="BE17" i="15"/>
  <c r="BD17" i="15"/>
  <c r="BC17" i="15"/>
  <c r="BB17" i="15"/>
  <c r="U17" i="15"/>
  <c r="T17" i="15"/>
  <c r="S17" i="15"/>
  <c r="R17" i="15"/>
  <c r="Q17" i="15"/>
  <c r="P17" i="15"/>
  <c r="O17" i="15"/>
  <c r="N17" i="15"/>
  <c r="M17" i="15"/>
  <c r="L17" i="15"/>
  <c r="K17" i="15"/>
  <c r="J17" i="15"/>
  <c r="I17" i="15"/>
  <c r="H17" i="15"/>
  <c r="G17" i="15"/>
  <c r="F17" i="15"/>
  <c r="E17" i="15"/>
  <c r="D17" i="15"/>
  <c r="C17" i="15"/>
  <c r="B17" i="15"/>
  <c r="IR15" i="15"/>
  <c r="IQ15" i="15"/>
  <c r="IP15" i="15"/>
  <c r="IO15" i="15"/>
  <c r="IN15" i="15"/>
  <c r="IM15" i="15"/>
  <c r="IL15" i="15"/>
  <c r="IK15" i="15"/>
  <c r="IJ15" i="15"/>
  <c r="II15" i="15"/>
  <c r="IH15" i="15"/>
  <c r="IG15" i="15"/>
  <c r="IF15" i="15"/>
  <c r="HP15" i="15"/>
  <c r="HO15" i="15"/>
  <c r="HN15" i="15"/>
  <c r="HM15" i="15"/>
  <c r="HL15" i="15"/>
  <c r="HK15" i="15"/>
  <c r="HJ15" i="15"/>
  <c r="HI15" i="15"/>
  <c r="HH15" i="15"/>
  <c r="HG15" i="15"/>
  <c r="HF15" i="15"/>
  <c r="HE15" i="15"/>
  <c r="HD15" i="15"/>
  <c r="HB15" i="15"/>
  <c r="HA15" i="15"/>
  <c r="GZ15" i="15"/>
  <c r="GY15" i="15"/>
  <c r="GX15" i="15"/>
  <c r="GW15" i="15"/>
  <c r="GV15" i="15"/>
  <c r="GU15" i="15"/>
  <c r="GT15" i="15"/>
  <c r="GS15" i="15"/>
  <c r="GR15" i="15"/>
  <c r="GQ15" i="15"/>
  <c r="GP15" i="15"/>
  <c r="GO15" i="15"/>
  <c r="GN15" i="15"/>
  <c r="GM15" i="15"/>
  <c r="GJ15" i="15"/>
  <c r="GI15" i="15"/>
  <c r="GH15" i="15"/>
  <c r="GG15" i="15"/>
  <c r="GF15" i="15"/>
  <c r="GE15" i="15"/>
  <c r="GD15" i="15"/>
  <c r="GC15" i="15"/>
  <c r="GB15" i="15"/>
  <c r="GA15" i="15"/>
  <c r="FZ15" i="15"/>
  <c r="FY15" i="15"/>
  <c r="FX15" i="15"/>
  <c r="FU15" i="15"/>
  <c r="FT15" i="15"/>
  <c r="FS15" i="15"/>
  <c r="FR15" i="15"/>
  <c r="FQ15" i="15"/>
  <c r="FP15" i="15"/>
  <c r="FO15" i="15"/>
  <c r="FN15" i="15"/>
  <c r="FM15" i="15"/>
  <c r="FL15" i="15"/>
  <c r="FK15" i="15"/>
  <c r="FJ15" i="15"/>
  <c r="FI15" i="15"/>
  <c r="FG15" i="15"/>
  <c r="FF15" i="15"/>
  <c r="FE15" i="15"/>
  <c r="FD15" i="15"/>
  <c r="FC15" i="15"/>
  <c r="FB15" i="15"/>
  <c r="FA15" i="15"/>
  <c r="EZ15" i="15"/>
  <c r="EY15" i="15"/>
  <c r="EX15" i="15"/>
  <c r="EW15" i="15"/>
  <c r="EV15" i="15"/>
  <c r="EU15" i="15"/>
  <c r="ET15" i="15"/>
  <c r="ES15" i="15"/>
  <c r="ER15" i="15"/>
  <c r="EO15" i="15"/>
  <c r="EN15" i="15"/>
  <c r="EM15" i="15"/>
  <c r="EL15" i="15"/>
  <c r="EK15" i="15"/>
  <c r="EJ15" i="15"/>
  <c r="EI15" i="15"/>
  <c r="EH15" i="15"/>
  <c r="EG15" i="15"/>
  <c r="EF15" i="15"/>
  <c r="EE15" i="15"/>
  <c r="ED15" i="15"/>
  <c r="EC15" i="15"/>
  <c r="DZ15" i="15"/>
  <c r="DY15" i="15"/>
  <c r="DX15" i="15"/>
  <c r="DW15" i="15"/>
  <c r="DV15" i="15"/>
  <c r="DU15" i="15"/>
  <c r="DT15" i="15"/>
  <c r="DS15" i="15"/>
  <c r="DR15" i="15"/>
  <c r="DQ15" i="15"/>
  <c r="DP15" i="15"/>
  <c r="DO15" i="15"/>
  <c r="DN15" i="15"/>
  <c r="DL15" i="15"/>
  <c r="DK15" i="15"/>
  <c r="DJ15" i="15"/>
  <c r="DI15" i="15"/>
  <c r="DH15" i="15"/>
  <c r="DG15" i="15"/>
  <c r="DF15" i="15"/>
  <c r="DE15" i="15"/>
  <c r="DD15" i="15"/>
  <c r="DC15" i="15"/>
  <c r="DB15" i="15"/>
  <c r="DA15" i="15"/>
  <c r="CZ15" i="15"/>
  <c r="CY15" i="15"/>
  <c r="CX15" i="15"/>
  <c r="CW15" i="15"/>
  <c r="CT15" i="15"/>
  <c r="CS15" i="15"/>
  <c r="CR15" i="15"/>
  <c r="CQ15" i="15"/>
  <c r="CP15" i="15"/>
  <c r="CO15" i="15"/>
  <c r="CN15" i="15"/>
  <c r="CM15" i="15"/>
  <c r="CL15" i="15"/>
  <c r="CK15" i="15"/>
  <c r="CJ15" i="15"/>
  <c r="CI15" i="15"/>
  <c r="CH15" i="15"/>
  <c r="CE15" i="15"/>
  <c r="CD15" i="15"/>
  <c r="CC15" i="15"/>
  <c r="CB15" i="15"/>
  <c r="CA15" i="15"/>
  <c r="BY15" i="15"/>
  <c r="BX15" i="15"/>
  <c r="BW15" i="15"/>
  <c r="BV15" i="15"/>
  <c r="BU15" i="15"/>
  <c r="BT15" i="15"/>
  <c r="BS15" i="15"/>
  <c r="BQ15" i="15"/>
  <c r="BP15" i="15"/>
  <c r="BO15" i="15"/>
  <c r="BN15" i="15"/>
  <c r="BM15" i="15"/>
  <c r="BL15" i="15"/>
  <c r="BK15" i="15"/>
  <c r="BJ15" i="15"/>
  <c r="BI15" i="15"/>
  <c r="BH15" i="15"/>
  <c r="BG15" i="15"/>
  <c r="BF15" i="15"/>
  <c r="BE15" i="15"/>
  <c r="BD15" i="15"/>
  <c r="BC15" i="15"/>
  <c r="BB15" i="15"/>
  <c r="AY15" i="15"/>
  <c r="AX15" i="15"/>
  <c r="AW15" i="15"/>
  <c r="AV15" i="15"/>
  <c r="AT15" i="15"/>
  <c r="AS15" i="15"/>
  <c r="AR15" i="15"/>
  <c r="AQ15" i="15"/>
  <c r="AP15" i="15"/>
  <c r="AO15" i="15"/>
  <c r="AN15" i="15"/>
  <c r="AM15" i="15"/>
  <c r="AJ15" i="15"/>
  <c r="AI15" i="15"/>
  <c r="AH15" i="15"/>
  <c r="AG15" i="15"/>
  <c r="AF15" i="15"/>
  <c r="AU15" i="15" s="1"/>
  <c r="AC15" i="15"/>
  <c r="AB15" i="15"/>
  <c r="AA15" i="15"/>
  <c r="Z15" i="15"/>
  <c r="Y15" i="15"/>
  <c r="X15" i="15"/>
  <c r="W15" i="15"/>
  <c r="U15" i="15"/>
  <c r="T15" i="15"/>
  <c r="S15" i="15"/>
  <c r="R15" i="15"/>
  <c r="Q15" i="15"/>
  <c r="P15" i="15"/>
  <c r="O15" i="15"/>
  <c r="N15" i="15"/>
  <c r="M15" i="15"/>
  <c r="L15" i="15"/>
  <c r="K15" i="15"/>
  <c r="J15" i="15"/>
  <c r="I15" i="15"/>
  <c r="H15" i="15"/>
  <c r="G15" i="15"/>
  <c r="F15" i="15"/>
  <c r="E15" i="15"/>
  <c r="D15" i="15"/>
  <c r="C15" i="15"/>
  <c r="B15" i="15"/>
  <c r="IR14" i="15"/>
  <c r="IQ14" i="15"/>
  <c r="IP14" i="15"/>
  <c r="IO14" i="15"/>
  <c r="IN14" i="15"/>
  <c r="IM14" i="15"/>
  <c r="IL14" i="15"/>
  <c r="IK14" i="15"/>
  <c r="IJ14" i="15"/>
  <c r="II14" i="15"/>
  <c r="IH14" i="15"/>
  <c r="IG14" i="15"/>
  <c r="IF14" i="15"/>
  <c r="HP14" i="15"/>
  <c r="HO14" i="15"/>
  <c r="HN14" i="15"/>
  <c r="HM14" i="15"/>
  <c r="HL14" i="15"/>
  <c r="HK14" i="15"/>
  <c r="HJ14" i="15"/>
  <c r="HI14" i="15"/>
  <c r="HH14" i="15"/>
  <c r="HG14" i="15"/>
  <c r="HF14" i="15"/>
  <c r="HE14" i="15"/>
  <c r="HD14" i="15"/>
  <c r="HB14" i="15"/>
  <c r="HA14" i="15"/>
  <c r="GZ14" i="15"/>
  <c r="GY14" i="15"/>
  <c r="GX14" i="15"/>
  <c r="GW14" i="15"/>
  <c r="GV14" i="15"/>
  <c r="GU14" i="15"/>
  <c r="GT14" i="15"/>
  <c r="GS14" i="15"/>
  <c r="GR14" i="15"/>
  <c r="GQ14" i="15"/>
  <c r="GP14" i="15"/>
  <c r="GO14" i="15"/>
  <c r="GN14" i="15"/>
  <c r="GM14" i="15"/>
  <c r="GJ14" i="15"/>
  <c r="GI14" i="15"/>
  <c r="GH14" i="15"/>
  <c r="GG14" i="15"/>
  <c r="GF14" i="15"/>
  <c r="GE14" i="15"/>
  <c r="GD14" i="15"/>
  <c r="GC14" i="15"/>
  <c r="GB14" i="15"/>
  <c r="GA14" i="15"/>
  <c r="FZ14" i="15"/>
  <c r="FY14" i="15"/>
  <c r="FX14" i="15"/>
  <c r="FU14" i="15"/>
  <c r="FT14" i="15"/>
  <c r="FS14" i="15"/>
  <c r="FR14" i="15"/>
  <c r="FQ14" i="15"/>
  <c r="FP14" i="15"/>
  <c r="FO14" i="15"/>
  <c r="FN14" i="15"/>
  <c r="FM14" i="15"/>
  <c r="FL14" i="15"/>
  <c r="FK14" i="15"/>
  <c r="FJ14" i="15"/>
  <c r="FI14" i="15"/>
  <c r="FG14" i="15"/>
  <c r="FF14" i="15"/>
  <c r="FE14" i="15"/>
  <c r="FD14" i="15"/>
  <c r="FC14" i="15"/>
  <c r="FB14" i="15"/>
  <c r="FA14" i="15"/>
  <c r="EZ14" i="15"/>
  <c r="EY14" i="15"/>
  <c r="EX14" i="15"/>
  <c r="EW14" i="15"/>
  <c r="EV14" i="15"/>
  <c r="EU14" i="15"/>
  <c r="ET14" i="15"/>
  <c r="ES14" i="15"/>
  <c r="ER14" i="15"/>
  <c r="EO14" i="15"/>
  <c r="EN14" i="15"/>
  <c r="EM14" i="15"/>
  <c r="EL14" i="15"/>
  <c r="EK14" i="15"/>
  <c r="EJ14" i="15"/>
  <c r="EI14" i="15"/>
  <c r="EH14" i="15"/>
  <c r="EG14" i="15"/>
  <c r="EF14" i="15"/>
  <c r="EE14" i="15"/>
  <c r="ED14" i="15"/>
  <c r="EC14" i="15"/>
  <c r="DZ14" i="15"/>
  <c r="DY14" i="15"/>
  <c r="DX14" i="15"/>
  <c r="DW14" i="15"/>
  <c r="DV14" i="15"/>
  <c r="DU14" i="15"/>
  <c r="DT14" i="15"/>
  <c r="DS14" i="15"/>
  <c r="DR14" i="15"/>
  <c r="DQ14" i="15"/>
  <c r="DP14" i="15"/>
  <c r="DO14" i="15"/>
  <c r="DN14" i="15"/>
  <c r="DL14" i="15"/>
  <c r="DK14" i="15"/>
  <c r="DJ14" i="15"/>
  <c r="DI14" i="15"/>
  <c r="DH14" i="15"/>
  <c r="DG14" i="15"/>
  <c r="DF14" i="15"/>
  <c r="DE14" i="15"/>
  <c r="DD14" i="15"/>
  <c r="DC14" i="15"/>
  <c r="DB14" i="15"/>
  <c r="DA14" i="15"/>
  <c r="CZ14" i="15"/>
  <c r="CY14" i="15"/>
  <c r="CX14" i="15"/>
  <c r="CW14" i="15"/>
  <c r="CT14" i="15"/>
  <c r="CS14" i="15"/>
  <c r="CR14" i="15"/>
  <c r="CQ14" i="15"/>
  <c r="CP14" i="15"/>
  <c r="CO14" i="15"/>
  <c r="CN14" i="15"/>
  <c r="CM14" i="15"/>
  <c r="CL14" i="15"/>
  <c r="CK14" i="15"/>
  <c r="CJ14" i="15"/>
  <c r="CI14" i="15"/>
  <c r="CH14" i="15"/>
  <c r="CE14" i="15"/>
  <c r="CD14" i="15"/>
  <c r="CC14" i="15"/>
  <c r="CB14" i="15"/>
  <c r="CA14" i="15"/>
  <c r="BY14" i="15"/>
  <c r="BX14" i="15"/>
  <c r="BW14" i="15"/>
  <c r="BV14" i="15"/>
  <c r="BU14" i="15"/>
  <c r="BT14" i="15"/>
  <c r="BS14" i="15"/>
  <c r="BQ14" i="15"/>
  <c r="BP14" i="15"/>
  <c r="BO14" i="15"/>
  <c r="BN14" i="15"/>
  <c r="BM14" i="15"/>
  <c r="BL14" i="15"/>
  <c r="BK14" i="15"/>
  <c r="BJ14" i="15"/>
  <c r="BI14" i="15"/>
  <c r="BH14" i="15"/>
  <c r="BG14" i="15"/>
  <c r="BF14" i="15"/>
  <c r="BE14" i="15"/>
  <c r="BD14" i="15"/>
  <c r="BC14" i="15"/>
  <c r="BB14" i="15"/>
  <c r="AY14" i="15"/>
  <c r="AX14" i="15"/>
  <c r="AW14" i="15"/>
  <c r="AV14" i="15"/>
  <c r="AT14" i="15"/>
  <c r="AS14" i="15"/>
  <c r="AR14" i="15"/>
  <c r="AQ14" i="15"/>
  <c r="AP14" i="15"/>
  <c r="AO14" i="15"/>
  <c r="AN14" i="15"/>
  <c r="AM14" i="15"/>
  <c r="AJ14" i="15"/>
  <c r="AI14" i="15"/>
  <c r="AH14" i="15"/>
  <c r="AG14" i="15"/>
  <c r="AF14" i="15"/>
  <c r="AU14" i="15" s="1"/>
  <c r="AC14" i="15"/>
  <c r="AB14" i="15"/>
  <c r="AA14" i="15"/>
  <c r="Z14" i="15"/>
  <c r="Y14" i="15"/>
  <c r="X14" i="15"/>
  <c r="W14" i="15"/>
  <c r="U14" i="15"/>
  <c r="T14" i="15"/>
  <c r="S14" i="15"/>
  <c r="R14" i="15"/>
  <c r="Q14" i="15"/>
  <c r="P14" i="15"/>
  <c r="O14" i="15"/>
  <c r="N14" i="15"/>
  <c r="M14" i="15"/>
  <c r="L14" i="15"/>
  <c r="K14" i="15"/>
  <c r="J14" i="15"/>
  <c r="I14" i="15"/>
  <c r="H14" i="15"/>
  <c r="G14" i="15"/>
  <c r="F14" i="15"/>
  <c r="E14" i="15"/>
  <c r="D14" i="15"/>
  <c r="C14" i="15"/>
  <c r="B14" i="15"/>
  <c r="HN13" i="15"/>
  <c r="HM13" i="15"/>
  <c r="HL13" i="15"/>
  <c r="HK13" i="15"/>
  <c r="HJ13" i="15"/>
  <c r="HI13" i="15"/>
  <c r="HH13" i="15"/>
  <c r="HG13" i="15"/>
  <c r="HF13" i="15"/>
  <c r="HE13" i="15"/>
  <c r="HD13" i="15"/>
  <c r="HB13" i="15"/>
  <c r="HA13" i="15"/>
  <c r="GZ13" i="15"/>
  <c r="GY13" i="15"/>
  <c r="GX13" i="15"/>
  <c r="GW13" i="15"/>
  <c r="GV13" i="15"/>
  <c r="GU13" i="15"/>
  <c r="GT13" i="15"/>
  <c r="GS13" i="15"/>
  <c r="GR13" i="15"/>
  <c r="GQ13" i="15"/>
  <c r="GP13" i="15"/>
  <c r="GO13" i="15"/>
  <c r="GN13" i="15"/>
  <c r="GM13" i="15"/>
  <c r="DL13" i="15"/>
  <c r="DK13" i="15"/>
  <c r="DJ13" i="15"/>
  <c r="DI13" i="15"/>
  <c r="DH13" i="15"/>
  <c r="DG13" i="15"/>
  <c r="DF13" i="15"/>
  <c r="DE13" i="15"/>
  <c r="DD13" i="15"/>
  <c r="DC13" i="15"/>
  <c r="DB13" i="15"/>
  <c r="DA13" i="15"/>
  <c r="CZ13" i="15"/>
  <c r="CY13" i="15"/>
  <c r="CX13" i="15"/>
  <c r="CW13" i="15"/>
  <c r="BQ13" i="15"/>
  <c r="BP13" i="15"/>
  <c r="BO13" i="15"/>
  <c r="BN13" i="15"/>
  <c r="BM13" i="15"/>
  <c r="BL13" i="15"/>
  <c r="BK13" i="15"/>
  <c r="BJ13" i="15"/>
  <c r="BI13" i="15"/>
  <c r="BH13" i="15"/>
  <c r="BG13" i="15"/>
  <c r="BF13" i="15"/>
  <c r="BE13" i="15"/>
  <c r="BD13" i="15"/>
  <c r="BC13" i="15"/>
  <c r="BB13" i="15"/>
  <c r="U13" i="15"/>
  <c r="T13" i="15"/>
  <c r="S13" i="15"/>
  <c r="R13" i="15"/>
  <c r="Q13" i="15"/>
  <c r="P13" i="15"/>
  <c r="O13" i="15"/>
  <c r="N13" i="15"/>
  <c r="M13" i="15"/>
  <c r="L13" i="15"/>
  <c r="K13" i="15"/>
  <c r="J13" i="15"/>
  <c r="I13" i="15"/>
  <c r="H13" i="15"/>
  <c r="G13" i="15"/>
  <c r="F13" i="15"/>
  <c r="E13" i="15"/>
  <c r="D13" i="15"/>
  <c r="C13" i="15"/>
  <c r="B13" i="15"/>
  <c r="IR12" i="15"/>
  <c r="IQ12" i="15"/>
  <c r="IP12" i="15"/>
  <c r="IO12" i="15"/>
  <c r="IN12" i="15"/>
  <c r="IM12" i="15"/>
  <c r="IL12" i="15"/>
  <c r="IK12" i="15"/>
  <c r="IJ12" i="15"/>
  <c r="II12" i="15"/>
  <c r="IH12" i="15"/>
  <c r="IG12" i="15"/>
  <c r="IF12" i="15"/>
  <c r="HP12" i="15"/>
  <c r="HO12" i="15"/>
  <c r="HN12" i="15"/>
  <c r="HM12" i="15"/>
  <c r="HL12" i="15"/>
  <c r="HK12" i="15"/>
  <c r="HJ12" i="15"/>
  <c r="HI12" i="15"/>
  <c r="HH12" i="15"/>
  <c r="HG12" i="15"/>
  <c r="HF12" i="15"/>
  <c r="HE12" i="15"/>
  <c r="HD12" i="15"/>
  <c r="HB12" i="15"/>
  <c r="HA12" i="15"/>
  <c r="GZ12" i="15"/>
  <c r="GY12" i="15"/>
  <c r="GX12" i="15"/>
  <c r="GW12" i="15"/>
  <c r="GV12" i="15"/>
  <c r="GU12" i="15"/>
  <c r="GT12" i="15"/>
  <c r="GS12" i="15"/>
  <c r="GR12" i="15"/>
  <c r="GQ12" i="15"/>
  <c r="GP12" i="15"/>
  <c r="GO12" i="15"/>
  <c r="GN12" i="15"/>
  <c r="GM12" i="15"/>
  <c r="GJ12" i="15"/>
  <c r="GI12" i="15"/>
  <c r="GH12" i="15"/>
  <c r="GG12" i="15"/>
  <c r="GF12" i="15"/>
  <c r="GE12" i="15"/>
  <c r="GD12" i="15"/>
  <c r="GC12" i="15"/>
  <c r="GB12" i="15"/>
  <c r="GA12" i="15"/>
  <c r="FZ12" i="15"/>
  <c r="FY12" i="15"/>
  <c r="FX12" i="15"/>
  <c r="FU12" i="15"/>
  <c r="FT12" i="15"/>
  <c r="FS12" i="15"/>
  <c r="FR12" i="15"/>
  <c r="FQ12" i="15"/>
  <c r="FP12" i="15"/>
  <c r="FO12" i="15"/>
  <c r="FN12" i="15"/>
  <c r="FM12" i="15"/>
  <c r="FL12" i="15"/>
  <c r="FK12" i="15"/>
  <c r="FJ12" i="15"/>
  <c r="FI12" i="15"/>
  <c r="FG12" i="15"/>
  <c r="FF12" i="15"/>
  <c r="FE12" i="15"/>
  <c r="FD12" i="15"/>
  <c r="FC12" i="15"/>
  <c r="FB12" i="15"/>
  <c r="FA12" i="15"/>
  <c r="EZ12" i="15"/>
  <c r="EY12" i="15"/>
  <c r="EX12" i="15"/>
  <c r="EW12" i="15"/>
  <c r="EV12" i="15"/>
  <c r="EU12" i="15"/>
  <c r="ET12" i="15"/>
  <c r="ES12" i="15"/>
  <c r="ER12" i="15"/>
  <c r="EO12" i="15"/>
  <c r="EN12" i="15"/>
  <c r="EM12" i="15"/>
  <c r="EL12" i="15"/>
  <c r="EK12" i="15"/>
  <c r="EJ12" i="15"/>
  <c r="EI12" i="15"/>
  <c r="EH12" i="15"/>
  <c r="EG12" i="15"/>
  <c r="EF12" i="15"/>
  <c r="EE12" i="15"/>
  <c r="ED12" i="15"/>
  <c r="EC12" i="15"/>
  <c r="DZ12" i="15"/>
  <c r="DY12" i="15"/>
  <c r="DX12" i="15"/>
  <c r="DW12" i="15"/>
  <c r="DV12" i="15"/>
  <c r="DU12" i="15"/>
  <c r="DT12" i="15"/>
  <c r="DS12" i="15"/>
  <c r="DR12" i="15"/>
  <c r="DQ12" i="15"/>
  <c r="DP12" i="15"/>
  <c r="DO12" i="15"/>
  <c r="DN12" i="15"/>
  <c r="DL12" i="15"/>
  <c r="DK12" i="15"/>
  <c r="DJ12" i="15"/>
  <c r="DI12" i="15"/>
  <c r="DH12" i="15"/>
  <c r="DG12" i="15"/>
  <c r="DF12" i="15"/>
  <c r="DE12" i="15"/>
  <c r="DD12" i="15"/>
  <c r="DC12" i="15"/>
  <c r="DB12" i="15"/>
  <c r="DA12" i="15"/>
  <c r="CZ12" i="15"/>
  <c r="CY12" i="15"/>
  <c r="CX12" i="15"/>
  <c r="CW12" i="15"/>
  <c r="CT12" i="15"/>
  <c r="CS12" i="15"/>
  <c r="CR12" i="15"/>
  <c r="CQ12" i="15"/>
  <c r="CP12" i="15"/>
  <c r="CO12" i="15"/>
  <c r="CN12" i="15"/>
  <c r="CM12" i="15"/>
  <c r="CL12" i="15"/>
  <c r="CK12" i="15"/>
  <c r="CJ12" i="15"/>
  <c r="CI12" i="15"/>
  <c r="CH12" i="15"/>
  <c r="CE12" i="15"/>
  <c r="CD12" i="15"/>
  <c r="CC12" i="15"/>
  <c r="CB12" i="15"/>
  <c r="CA12" i="15"/>
  <c r="BY12" i="15"/>
  <c r="BX12" i="15"/>
  <c r="BW12" i="15"/>
  <c r="BV12" i="15"/>
  <c r="BU12" i="15"/>
  <c r="BT12" i="15"/>
  <c r="BS12" i="15"/>
  <c r="BQ12" i="15"/>
  <c r="BP12" i="15"/>
  <c r="BO12" i="15"/>
  <c r="BN12" i="15"/>
  <c r="BM12" i="15"/>
  <c r="BL12" i="15"/>
  <c r="BK12" i="15"/>
  <c r="BJ12" i="15"/>
  <c r="BI12" i="15"/>
  <c r="BH12" i="15"/>
  <c r="BG12" i="15"/>
  <c r="BF12" i="15"/>
  <c r="BE12" i="15"/>
  <c r="BD12" i="15"/>
  <c r="BC12" i="15"/>
  <c r="BB12" i="15"/>
  <c r="AY12" i="15"/>
  <c r="AX12" i="15"/>
  <c r="AW12" i="15"/>
  <c r="AV12" i="15"/>
  <c r="AU12" i="15"/>
  <c r="AT12" i="15"/>
  <c r="AS12" i="15"/>
  <c r="AR12" i="15"/>
  <c r="AQ12" i="15"/>
  <c r="AP12" i="15"/>
  <c r="AO12" i="15"/>
  <c r="AN12" i="15"/>
  <c r="AM12" i="15"/>
  <c r="AJ12" i="15"/>
  <c r="AI12" i="15"/>
  <c r="AH12" i="15"/>
  <c r="AG12" i="15"/>
  <c r="AF12" i="15"/>
  <c r="AC12" i="15"/>
  <c r="AB12" i="15"/>
  <c r="AA12" i="15"/>
  <c r="Z12" i="15"/>
  <c r="Y12" i="15"/>
  <c r="X12" i="15"/>
  <c r="W12" i="15"/>
  <c r="U12" i="15"/>
  <c r="T12" i="15"/>
  <c r="S12" i="15"/>
  <c r="R12" i="15"/>
  <c r="Q12" i="15"/>
  <c r="P12" i="15"/>
  <c r="O12" i="15"/>
  <c r="N12" i="15"/>
  <c r="M12" i="15"/>
  <c r="L12" i="15"/>
  <c r="K12" i="15"/>
  <c r="J12" i="15"/>
  <c r="I12" i="15"/>
  <c r="H12" i="15"/>
  <c r="G12" i="15"/>
  <c r="F12" i="15"/>
  <c r="E12" i="15"/>
  <c r="D12" i="15"/>
  <c r="C12" i="15"/>
  <c r="B12" i="15"/>
  <c r="IR11" i="15"/>
  <c r="IQ11" i="15"/>
  <c r="IP11" i="15"/>
  <c r="IO11" i="15"/>
  <c r="IN11" i="15"/>
  <c r="IM11" i="15"/>
  <c r="IL11" i="15"/>
  <c r="IK11" i="15"/>
  <c r="IJ11" i="15"/>
  <c r="II11" i="15"/>
  <c r="IH11" i="15"/>
  <c r="IG11" i="15"/>
  <c r="IF11" i="15"/>
  <c r="HP11" i="15"/>
  <c r="HO11" i="15"/>
  <c r="HN11" i="15"/>
  <c r="HM11" i="15"/>
  <c r="HL11" i="15"/>
  <c r="HK11" i="15"/>
  <c r="HJ11" i="15"/>
  <c r="HI11" i="15"/>
  <c r="HH11" i="15"/>
  <c r="HG11" i="15"/>
  <c r="HF11" i="15"/>
  <c r="HE11" i="15"/>
  <c r="HD11" i="15"/>
  <c r="HB11" i="15"/>
  <c r="HA11" i="15"/>
  <c r="GZ11" i="15"/>
  <c r="GY11" i="15"/>
  <c r="GX11" i="15"/>
  <c r="GW11" i="15"/>
  <c r="GV11" i="15"/>
  <c r="GU11" i="15"/>
  <c r="GT11" i="15"/>
  <c r="GS11" i="15"/>
  <c r="GR11" i="15"/>
  <c r="GQ11" i="15"/>
  <c r="GP11" i="15"/>
  <c r="GO11" i="15"/>
  <c r="GN11" i="15"/>
  <c r="GM11" i="15"/>
  <c r="GJ11" i="15"/>
  <c r="GI11" i="15"/>
  <c r="GH11" i="15"/>
  <c r="GG11" i="15"/>
  <c r="GF11" i="15"/>
  <c r="GE11" i="15"/>
  <c r="GD11" i="15"/>
  <c r="GC11" i="15"/>
  <c r="GB11" i="15"/>
  <c r="GA11" i="15"/>
  <c r="FZ11" i="15"/>
  <c r="FY11" i="15"/>
  <c r="FX11" i="15"/>
  <c r="FU11" i="15"/>
  <c r="FT11" i="15"/>
  <c r="FS11" i="15"/>
  <c r="FR11" i="15"/>
  <c r="FQ11" i="15"/>
  <c r="FP11" i="15"/>
  <c r="FO11" i="15"/>
  <c r="FN11" i="15"/>
  <c r="FM11" i="15"/>
  <c r="FL11" i="15"/>
  <c r="FK11" i="15"/>
  <c r="FJ11" i="15"/>
  <c r="FI11" i="15"/>
  <c r="FG11" i="15"/>
  <c r="FF11" i="15"/>
  <c r="FE11" i="15"/>
  <c r="FD11" i="15"/>
  <c r="FC11" i="15"/>
  <c r="FB11" i="15"/>
  <c r="FA11" i="15"/>
  <c r="EZ11" i="15"/>
  <c r="EY11" i="15"/>
  <c r="EX11" i="15"/>
  <c r="EW11" i="15"/>
  <c r="EV11" i="15"/>
  <c r="EU11" i="15"/>
  <c r="ET11" i="15"/>
  <c r="ES11" i="15"/>
  <c r="ER11" i="15"/>
  <c r="EO11" i="15"/>
  <c r="EN11" i="15"/>
  <c r="EM11" i="15"/>
  <c r="EL11" i="15"/>
  <c r="EK11" i="15"/>
  <c r="EJ11" i="15"/>
  <c r="EI11" i="15"/>
  <c r="EH11" i="15"/>
  <c r="EG11" i="15"/>
  <c r="EF11" i="15"/>
  <c r="EE11" i="15"/>
  <c r="ED11" i="15"/>
  <c r="EC11" i="15"/>
  <c r="DZ11" i="15"/>
  <c r="DY11" i="15"/>
  <c r="DX11" i="15"/>
  <c r="DW11" i="15"/>
  <c r="DV11" i="15"/>
  <c r="DU11" i="15"/>
  <c r="DT11" i="15"/>
  <c r="DS11" i="15"/>
  <c r="DR11" i="15"/>
  <c r="DQ11" i="15"/>
  <c r="DP11" i="15"/>
  <c r="DO11" i="15"/>
  <c r="DN11" i="15"/>
  <c r="DL11" i="15"/>
  <c r="DK11" i="15"/>
  <c r="DJ11" i="15"/>
  <c r="DI11" i="15"/>
  <c r="DH11" i="15"/>
  <c r="DG11" i="15"/>
  <c r="DF11" i="15"/>
  <c r="DE11" i="15"/>
  <c r="DD11" i="15"/>
  <c r="DC11" i="15"/>
  <c r="DB11" i="15"/>
  <c r="DA11" i="15"/>
  <c r="CZ11" i="15"/>
  <c r="CY11" i="15"/>
  <c r="CX11" i="15"/>
  <c r="CW11" i="15"/>
  <c r="CT11" i="15"/>
  <c r="CS11" i="15"/>
  <c r="CR11" i="15"/>
  <c r="CQ11" i="15"/>
  <c r="CP11" i="15"/>
  <c r="CO11" i="15"/>
  <c r="CN11" i="15"/>
  <c r="CM11" i="15"/>
  <c r="CL11" i="15"/>
  <c r="CK11" i="15"/>
  <c r="CJ11" i="15"/>
  <c r="CI11" i="15"/>
  <c r="CH11" i="15"/>
  <c r="CE11" i="15"/>
  <c r="CD11" i="15"/>
  <c r="CC11" i="15"/>
  <c r="CB11" i="15"/>
  <c r="CA11" i="15"/>
  <c r="BY11" i="15"/>
  <c r="BX11" i="15"/>
  <c r="BW11" i="15"/>
  <c r="BV11" i="15"/>
  <c r="BU11" i="15"/>
  <c r="BT11" i="15"/>
  <c r="BS11" i="15"/>
  <c r="BQ11" i="15"/>
  <c r="BP11" i="15"/>
  <c r="BO11" i="15"/>
  <c r="BN11" i="15"/>
  <c r="BM11" i="15"/>
  <c r="BL11" i="15"/>
  <c r="BK11" i="15"/>
  <c r="BJ11" i="15"/>
  <c r="BI11" i="15"/>
  <c r="BH11" i="15"/>
  <c r="BG11" i="15"/>
  <c r="BF11" i="15"/>
  <c r="BE11" i="15"/>
  <c r="BD11" i="15"/>
  <c r="BC11" i="15"/>
  <c r="BB11" i="15"/>
  <c r="AY11" i="15"/>
  <c r="AX11" i="15"/>
  <c r="AW11" i="15"/>
  <c r="AV11" i="15"/>
  <c r="AS11" i="15"/>
  <c r="AR11" i="15"/>
  <c r="AQ11" i="15"/>
  <c r="AP11" i="15"/>
  <c r="AO11" i="15"/>
  <c r="AN11" i="15"/>
  <c r="AM11" i="15"/>
  <c r="AJ11" i="15"/>
  <c r="AI11" i="15"/>
  <c r="AH11" i="15"/>
  <c r="AG11" i="15"/>
  <c r="AF11" i="15"/>
  <c r="AU11" i="15" s="1"/>
  <c r="AT11" i="15"/>
  <c r="AC11" i="15"/>
  <c r="AB11" i="15"/>
  <c r="AA11" i="15"/>
  <c r="Z11" i="15"/>
  <c r="Y11" i="15"/>
  <c r="X11" i="15"/>
  <c r="W11" i="15"/>
  <c r="U11" i="15"/>
  <c r="T11" i="15"/>
  <c r="S11" i="15"/>
  <c r="R11" i="15"/>
  <c r="Q11" i="15"/>
  <c r="P11" i="15"/>
  <c r="O11" i="15"/>
  <c r="N11" i="15"/>
  <c r="M11" i="15"/>
  <c r="L11" i="15"/>
  <c r="K11" i="15"/>
  <c r="J11" i="15"/>
  <c r="I11" i="15"/>
  <c r="H11" i="15"/>
  <c r="G11" i="15"/>
  <c r="F11" i="15"/>
  <c r="E11" i="15"/>
  <c r="D11" i="15"/>
  <c r="C11" i="15"/>
  <c r="B11" i="15"/>
  <c r="IR10" i="15"/>
  <c r="IQ10" i="15"/>
  <c r="IP10" i="15"/>
  <c r="IO10" i="15"/>
  <c r="IN10" i="15"/>
  <c r="IM10" i="15"/>
  <c r="IL10" i="15"/>
  <c r="IK10" i="15"/>
  <c r="IJ10" i="15"/>
  <c r="II10" i="15"/>
  <c r="IH10" i="15"/>
  <c r="IG10" i="15"/>
  <c r="IF10" i="15"/>
  <c r="HP10" i="15"/>
  <c r="HO10" i="15"/>
  <c r="HN10" i="15"/>
  <c r="HM10" i="15"/>
  <c r="HL10" i="15"/>
  <c r="HK10" i="15"/>
  <c r="HJ10" i="15"/>
  <c r="HI10" i="15"/>
  <c r="HH10" i="15"/>
  <c r="HG10" i="15"/>
  <c r="HF10" i="15"/>
  <c r="HE10" i="15"/>
  <c r="HD10" i="15"/>
  <c r="HB10" i="15"/>
  <c r="HA10" i="15"/>
  <c r="GZ10" i="15"/>
  <c r="GY10" i="15"/>
  <c r="GX10" i="15"/>
  <c r="GW10" i="15"/>
  <c r="GV10" i="15"/>
  <c r="GU10" i="15"/>
  <c r="GT10" i="15"/>
  <c r="GS10" i="15"/>
  <c r="GR10" i="15"/>
  <c r="GQ10" i="15"/>
  <c r="GP10" i="15"/>
  <c r="GO10" i="15"/>
  <c r="GN10" i="15"/>
  <c r="GM10" i="15"/>
  <c r="GJ10" i="15"/>
  <c r="GI10" i="15"/>
  <c r="GH10" i="15"/>
  <c r="GG10" i="15"/>
  <c r="GF10" i="15"/>
  <c r="GE10" i="15"/>
  <c r="GD10" i="15"/>
  <c r="GC10" i="15"/>
  <c r="GB10" i="15"/>
  <c r="GA10" i="15"/>
  <c r="FZ10" i="15"/>
  <c r="FY10" i="15"/>
  <c r="FX10" i="15"/>
  <c r="FU10" i="15"/>
  <c r="FT10" i="15"/>
  <c r="FS10" i="15"/>
  <c r="FR10" i="15"/>
  <c r="FQ10" i="15"/>
  <c r="FP10" i="15"/>
  <c r="FO10" i="15"/>
  <c r="FN10" i="15"/>
  <c r="FM10" i="15"/>
  <c r="FL10" i="15"/>
  <c r="FK10" i="15"/>
  <c r="FJ10" i="15"/>
  <c r="FI10" i="15"/>
  <c r="FG10" i="15"/>
  <c r="FF10" i="15"/>
  <c r="FE10" i="15"/>
  <c r="FD10" i="15"/>
  <c r="FC10" i="15"/>
  <c r="FB10" i="15"/>
  <c r="FA10" i="15"/>
  <c r="EZ10" i="15"/>
  <c r="EY10" i="15"/>
  <c r="EX10" i="15"/>
  <c r="EW10" i="15"/>
  <c r="EV10" i="15"/>
  <c r="EU10" i="15"/>
  <c r="ET10" i="15"/>
  <c r="ES10" i="15"/>
  <c r="ER10" i="15"/>
  <c r="EO10" i="15"/>
  <c r="EN10" i="15"/>
  <c r="EM10" i="15"/>
  <c r="EL10" i="15"/>
  <c r="EK10" i="15"/>
  <c r="EJ10" i="15"/>
  <c r="EI10" i="15"/>
  <c r="EH10" i="15"/>
  <c r="EG10" i="15"/>
  <c r="EF10" i="15"/>
  <c r="EE10" i="15"/>
  <c r="ED10" i="15"/>
  <c r="EC10" i="15"/>
  <c r="DZ10" i="15"/>
  <c r="DY10" i="15"/>
  <c r="DX10" i="15"/>
  <c r="DW10" i="15"/>
  <c r="DV10" i="15"/>
  <c r="DU10" i="15"/>
  <c r="DT10" i="15"/>
  <c r="DS10" i="15"/>
  <c r="DR10" i="15"/>
  <c r="DQ10" i="15"/>
  <c r="DP10" i="15"/>
  <c r="DO10" i="15"/>
  <c r="DN10" i="15"/>
  <c r="DL10" i="15"/>
  <c r="DK10" i="15"/>
  <c r="DJ10" i="15"/>
  <c r="DI10" i="15"/>
  <c r="DH10" i="15"/>
  <c r="DG10" i="15"/>
  <c r="DF10" i="15"/>
  <c r="DE10" i="15"/>
  <c r="DD10" i="15"/>
  <c r="DC10" i="15"/>
  <c r="DB10" i="15"/>
  <c r="DA10" i="15"/>
  <c r="CZ10" i="15"/>
  <c r="CY10" i="15"/>
  <c r="CX10" i="15"/>
  <c r="CW10" i="15"/>
  <c r="CT10" i="15"/>
  <c r="CS10" i="15"/>
  <c r="CR10" i="15"/>
  <c r="CQ10" i="15"/>
  <c r="CP10" i="15"/>
  <c r="CO10" i="15"/>
  <c r="CN10" i="15"/>
  <c r="CM10" i="15"/>
  <c r="CL10" i="15"/>
  <c r="CK10" i="15"/>
  <c r="CJ10" i="15"/>
  <c r="CI10" i="15"/>
  <c r="CH10" i="15"/>
  <c r="CE10" i="15"/>
  <c r="CD10" i="15"/>
  <c r="CC10" i="15"/>
  <c r="CB10" i="15"/>
  <c r="CA10" i="15"/>
  <c r="BY10" i="15"/>
  <c r="BX10" i="15"/>
  <c r="BW10" i="15"/>
  <c r="BV10" i="15"/>
  <c r="BU10" i="15"/>
  <c r="BT10" i="15"/>
  <c r="BS10" i="15"/>
  <c r="BQ10" i="15"/>
  <c r="BP10" i="15"/>
  <c r="BO10" i="15"/>
  <c r="BN10" i="15"/>
  <c r="BM10" i="15"/>
  <c r="BL10" i="15"/>
  <c r="BK10" i="15"/>
  <c r="BJ10" i="15"/>
  <c r="BI10" i="15"/>
  <c r="BH10" i="15"/>
  <c r="BG10" i="15"/>
  <c r="BF10" i="15"/>
  <c r="BE10" i="15"/>
  <c r="BD10" i="15"/>
  <c r="BC10" i="15"/>
  <c r="BB10" i="15"/>
  <c r="AY10" i="15"/>
  <c r="AX10" i="15"/>
  <c r="AW10" i="15"/>
  <c r="AV10" i="15"/>
  <c r="AS10" i="15"/>
  <c r="AR10" i="15"/>
  <c r="AQ10" i="15"/>
  <c r="AP10" i="15"/>
  <c r="AO10" i="15"/>
  <c r="AN10" i="15"/>
  <c r="AM10" i="15"/>
  <c r="AJ10" i="15"/>
  <c r="AI10" i="15"/>
  <c r="AH10" i="15"/>
  <c r="AG10" i="15"/>
  <c r="AF10" i="15"/>
  <c r="AU10" i="15" s="1"/>
  <c r="AT10" i="15"/>
  <c r="AC10" i="15"/>
  <c r="AB10" i="15"/>
  <c r="AA10" i="15"/>
  <c r="Z10" i="15"/>
  <c r="Y10" i="15"/>
  <c r="X10" i="15"/>
  <c r="W10" i="15"/>
  <c r="U10" i="15"/>
  <c r="T10" i="15"/>
  <c r="S10" i="15"/>
  <c r="R10" i="15"/>
  <c r="Q10" i="15"/>
  <c r="P10" i="15"/>
  <c r="O10" i="15"/>
  <c r="N10" i="15"/>
  <c r="M10" i="15"/>
  <c r="L10" i="15"/>
  <c r="K10" i="15"/>
  <c r="J10" i="15"/>
  <c r="I10" i="15"/>
  <c r="H10" i="15"/>
  <c r="G10" i="15"/>
  <c r="F10" i="15"/>
  <c r="E10" i="15"/>
  <c r="D10" i="15"/>
  <c r="C10" i="15"/>
  <c r="B10" i="15"/>
  <c r="IR9" i="15"/>
  <c r="IQ9" i="15"/>
  <c r="IP9" i="15"/>
  <c r="IO9" i="15"/>
  <c r="IN9" i="15"/>
  <c r="IM9" i="15"/>
  <c r="IL9" i="15"/>
  <c r="IK9" i="15"/>
  <c r="IJ9" i="15"/>
  <c r="II9" i="15"/>
  <c r="IH9" i="15"/>
  <c r="IG9" i="15"/>
  <c r="IF9" i="15"/>
  <c r="HP9" i="15"/>
  <c r="HO9" i="15"/>
  <c r="HN9" i="15"/>
  <c r="HM9" i="15"/>
  <c r="HL9" i="15"/>
  <c r="HK9" i="15"/>
  <c r="HJ9" i="15"/>
  <c r="HI9" i="15"/>
  <c r="HH9" i="15"/>
  <c r="HG9" i="15"/>
  <c r="HF9" i="15"/>
  <c r="HE9" i="15"/>
  <c r="HD9" i="15"/>
  <c r="HB9" i="15"/>
  <c r="HA9" i="15"/>
  <c r="GZ9" i="15"/>
  <c r="GY9" i="15"/>
  <c r="GX9" i="15"/>
  <c r="GW9" i="15"/>
  <c r="GV9" i="15"/>
  <c r="GU9" i="15"/>
  <c r="GT9" i="15"/>
  <c r="GS9" i="15"/>
  <c r="GR9" i="15"/>
  <c r="GQ9" i="15"/>
  <c r="GP9" i="15"/>
  <c r="GO9" i="15"/>
  <c r="GN9" i="15"/>
  <c r="GM9" i="15"/>
  <c r="GJ9" i="15"/>
  <c r="GI9" i="15"/>
  <c r="GH9" i="15"/>
  <c r="GG9" i="15"/>
  <c r="GF9" i="15"/>
  <c r="GE9" i="15"/>
  <c r="GD9" i="15"/>
  <c r="GC9" i="15"/>
  <c r="GB9" i="15"/>
  <c r="GA9" i="15"/>
  <c r="FZ9" i="15"/>
  <c r="FY9" i="15"/>
  <c r="FX9" i="15"/>
  <c r="FU9" i="15"/>
  <c r="FT9" i="15"/>
  <c r="FS9" i="15"/>
  <c r="FR9" i="15"/>
  <c r="FQ9" i="15"/>
  <c r="FP9" i="15"/>
  <c r="FO9" i="15"/>
  <c r="FN9" i="15"/>
  <c r="FM9" i="15"/>
  <c r="FL9" i="15"/>
  <c r="FK9" i="15"/>
  <c r="FJ9" i="15"/>
  <c r="FI9" i="15"/>
  <c r="FG9" i="15"/>
  <c r="FF9" i="15"/>
  <c r="FE9" i="15"/>
  <c r="FD9" i="15"/>
  <c r="FC9" i="15"/>
  <c r="FB9" i="15"/>
  <c r="FA9" i="15"/>
  <c r="EZ9" i="15"/>
  <c r="EY9" i="15"/>
  <c r="EX9" i="15"/>
  <c r="EW9" i="15"/>
  <c r="EV9" i="15"/>
  <c r="EU9" i="15"/>
  <c r="ET9" i="15"/>
  <c r="ES9" i="15"/>
  <c r="ER9" i="15"/>
  <c r="EO9" i="15"/>
  <c r="EN9" i="15"/>
  <c r="EM9" i="15"/>
  <c r="EL9" i="15"/>
  <c r="EK9" i="15"/>
  <c r="EJ9" i="15"/>
  <c r="EI9" i="15"/>
  <c r="EH9" i="15"/>
  <c r="EG9" i="15"/>
  <c r="EF9" i="15"/>
  <c r="EE9" i="15"/>
  <c r="ED9" i="15"/>
  <c r="EC9" i="15"/>
  <c r="DZ9" i="15"/>
  <c r="DY9" i="15"/>
  <c r="DX9" i="15"/>
  <c r="DW9" i="15"/>
  <c r="DV9" i="15"/>
  <c r="DU9" i="15"/>
  <c r="DT9" i="15"/>
  <c r="DS9" i="15"/>
  <c r="DR9" i="15"/>
  <c r="DQ9" i="15"/>
  <c r="DP9" i="15"/>
  <c r="DO9" i="15"/>
  <c r="DN9" i="15"/>
  <c r="DL9" i="15"/>
  <c r="DK9" i="15"/>
  <c r="DJ9" i="15"/>
  <c r="DI9" i="15"/>
  <c r="DH9" i="15"/>
  <c r="DG9" i="15"/>
  <c r="DF9" i="15"/>
  <c r="DE9" i="15"/>
  <c r="DD9" i="15"/>
  <c r="DC9" i="15"/>
  <c r="DB9" i="15"/>
  <c r="DA9" i="15"/>
  <c r="CZ9" i="15"/>
  <c r="CY9" i="15"/>
  <c r="CX9" i="15"/>
  <c r="CW9" i="15"/>
  <c r="CT9" i="15"/>
  <c r="CS9" i="15"/>
  <c r="CR9" i="15"/>
  <c r="CQ9" i="15"/>
  <c r="CP9" i="15"/>
  <c r="CO9" i="15"/>
  <c r="CN9" i="15"/>
  <c r="CM9" i="15"/>
  <c r="CL9" i="15"/>
  <c r="CK9" i="15"/>
  <c r="CJ9" i="15"/>
  <c r="CI9" i="15"/>
  <c r="CH9" i="15"/>
  <c r="CE9" i="15"/>
  <c r="CD9" i="15"/>
  <c r="CC9" i="15"/>
  <c r="CB9" i="15"/>
  <c r="CA9" i="15"/>
  <c r="BY9" i="15"/>
  <c r="BX9" i="15"/>
  <c r="BW9" i="15"/>
  <c r="BV9" i="15"/>
  <c r="BU9" i="15"/>
  <c r="BT9" i="15"/>
  <c r="BS9" i="15"/>
  <c r="BQ9" i="15"/>
  <c r="BP9" i="15"/>
  <c r="BO9" i="15"/>
  <c r="BN9" i="15"/>
  <c r="BM9" i="15"/>
  <c r="BL9" i="15"/>
  <c r="BK9" i="15"/>
  <c r="BJ9" i="15"/>
  <c r="BI9" i="15"/>
  <c r="BH9" i="15"/>
  <c r="BG9" i="15"/>
  <c r="BF9" i="15"/>
  <c r="BE9" i="15"/>
  <c r="BD9" i="15"/>
  <c r="BC9" i="15"/>
  <c r="BB9" i="15"/>
  <c r="AY9" i="15"/>
  <c r="AX9" i="15"/>
  <c r="AW9" i="15"/>
  <c r="AV9" i="15"/>
  <c r="AS9" i="15"/>
  <c r="AR9" i="15"/>
  <c r="AQ9" i="15"/>
  <c r="AP9" i="15"/>
  <c r="AO9" i="15"/>
  <c r="AN9" i="15"/>
  <c r="AM9" i="15"/>
  <c r="AJ9" i="15"/>
  <c r="AI9" i="15"/>
  <c r="AH9" i="15"/>
  <c r="AG9" i="15"/>
  <c r="AF9" i="15"/>
  <c r="AU9" i="15" s="1"/>
  <c r="AT9" i="15"/>
  <c r="AC9" i="15"/>
  <c r="AB9" i="15"/>
  <c r="AA9" i="15"/>
  <c r="Z9" i="15"/>
  <c r="Y9" i="15"/>
  <c r="X9" i="15"/>
  <c r="W9" i="15"/>
  <c r="U9" i="15"/>
  <c r="T9" i="15"/>
  <c r="S9" i="15"/>
  <c r="R9" i="15"/>
  <c r="Q9" i="15"/>
  <c r="P9" i="15"/>
  <c r="O9" i="15"/>
  <c r="N9" i="15"/>
  <c r="M9" i="15"/>
  <c r="L9" i="15"/>
  <c r="K9" i="15"/>
  <c r="J9" i="15"/>
  <c r="I9" i="15"/>
  <c r="H9" i="15"/>
  <c r="G9" i="15"/>
  <c r="F9" i="15"/>
  <c r="E9" i="15"/>
  <c r="D9" i="15"/>
  <c r="C9" i="15"/>
  <c r="B9" i="15"/>
  <c r="IR8" i="15"/>
  <c r="IQ8" i="15"/>
  <c r="IP8" i="15"/>
  <c r="IO8" i="15"/>
  <c r="IN8" i="15"/>
  <c r="IM8" i="15"/>
  <c r="IL8" i="15"/>
  <c r="IK8" i="15"/>
  <c r="IJ8" i="15"/>
  <c r="II8" i="15"/>
  <c r="IH8" i="15"/>
  <c r="IG8" i="15"/>
  <c r="IF8" i="15"/>
  <c r="HP8" i="15"/>
  <c r="HO8" i="15"/>
  <c r="HN8" i="15"/>
  <c r="HM8" i="15"/>
  <c r="HL8" i="15"/>
  <c r="HK8" i="15"/>
  <c r="HJ8" i="15"/>
  <c r="HI8" i="15"/>
  <c r="HH8" i="15"/>
  <c r="HG8" i="15"/>
  <c r="HF8" i="15"/>
  <c r="HE8" i="15"/>
  <c r="HD8" i="15"/>
  <c r="HB8" i="15"/>
  <c r="HA8" i="15"/>
  <c r="GZ8" i="15"/>
  <c r="GY8" i="15"/>
  <c r="GX8" i="15"/>
  <c r="GW8" i="15"/>
  <c r="GV8" i="15"/>
  <c r="GU8" i="15"/>
  <c r="GT8" i="15"/>
  <c r="GS8" i="15"/>
  <c r="GR8" i="15"/>
  <c r="GQ8" i="15"/>
  <c r="GP8" i="15"/>
  <c r="GO8" i="15"/>
  <c r="GN8" i="15"/>
  <c r="GM8" i="15"/>
  <c r="GJ8" i="15"/>
  <c r="GI8" i="15"/>
  <c r="GH8" i="15"/>
  <c r="GG8" i="15"/>
  <c r="GF8" i="15"/>
  <c r="GE8" i="15"/>
  <c r="GD8" i="15"/>
  <c r="GC8" i="15"/>
  <c r="GB8" i="15"/>
  <c r="GA8" i="15"/>
  <c r="FZ8" i="15"/>
  <c r="FY8" i="15"/>
  <c r="FX8" i="15"/>
  <c r="FU8" i="15"/>
  <c r="FT8" i="15"/>
  <c r="FS8" i="15"/>
  <c r="FR8" i="15"/>
  <c r="FQ8" i="15"/>
  <c r="FP8" i="15"/>
  <c r="FO8" i="15"/>
  <c r="FN8" i="15"/>
  <c r="FM8" i="15"/>
  <c r="FL8" i="15"/>
  <c r="FK8" i="15"/>
  <c r="FJ8" i="15"/>
  <c r="FI8" i="15"/>
  <c r="FG8" i="15"/>
  <c r="FF8" i="15"/>
  <c r="FE8" i="15"/>
  <c r="FD8" i="15"/>
  <c r="FC8" i="15"/>
  <c r="FB8" i="15"/>
  <c r="FA8" i="15"/>
  <c r="EZ8" i="15"/>
  <c r="EY8" i="15"/>
  <c r="EX8" i="15"/>
  <c r="EW8" i="15"/>
  <c r="EV8" i="15"/>
  <c r="EU8" i="15"/>
  <c r="ET8" i="15"/>
  <c r="ES8" i="15"/>
  <c r="ER8" i="15"/>
  <c r="EO8" i="15"/>
  <c r="EN8" i="15"/>
  <c r="EM8" i="15"/>
  <c r="EL8" i="15"/>
  <c r="EK8" i="15"/>
  <c r="EJ8" i="15"/>
  <c r="EI8" i="15"/>
  <c r="EH8" i="15"/>
  <c r="EG8" i="15"/>
  <c r="EF8" i="15"/>
  <c r="EE8" i="15"/>
  <c r="ED8" i="15"/>
  <c r="EC8" i="15"/>
  <c r="DZ8" i="15"/>
  <c r="DY8" i="15"/>
  <c r="DX8" i="15"/>
  <c r="DW8" i="15"/>
  <c r="DV8" i="15"/>
  <c r="DU8" i="15"/>
  <c r="DT8" i="15"/>
  <c r="DS8" i="15"/>
  <c r="DR8" i="15"/>
  <c r="DQ8" i="15"/>
  <c r="DP8" i="15"/>
  <c r="DO8" i="15"/>
  <c r="DN8" i="15"/>
  <c r="DL8" i="15"/>
  <c r="DK8" i="15"/>
  <c r="DJ8" i="15"/>
  <c r="DI8" i="15"/>
  <c r="DH8" i="15"/>
  <c r="DG8" i="15"/>
  <c r="DF8" i="15"/>
  <c r="DE8" i="15"/>
  <c r="DD8" i="15"/>
  <c r="DC8" i="15"/>
  <c r="DB8" i="15"/>
  <c r="DA8" i="15"/>
  <c r="CZ8" i="15"/>
  <c r="CY8" i="15"/>
  <c r="CX8" i="15"/>
  <c r="CW8" i="15"/>
  <c r="CT8" i="15"/>
  <c r="CS8" i="15"/>
  <c r="CR8" i="15"/>
  <c r="CQ8" i="15"/>
  <c r="CP8" i="15"/>
  <c r="CO8" i="15"/>
  <c r="CN8" i="15"/>
  <c r="CM8" i="15"/>
  <c r="CL8" i="15"/>
  <c r="CK8" i="15"/>
  <c r="CJ8" i="15"/>
  <c r="CI8" i="15"/>
  <c r="CH8" i="15"/>
  <c r="CE8" i="15"/>
  <c r="CD8" i="15"/>
  <c r="CC8" i="15"/>
  <c r="CB8" i="15"/>
  <c r="CA8" i="15"/>
  <c r="BY8" i="15"/>
  <c r="BX8" i="15"/>
  <c r="BW8" i="15"/>
  <c r="BV8" i="15"/>
  <c r="BU8" i="15"/>
  <c r="BT8" i="15"/>
  <c r="BS8" i="15"/>
  <c r="BQ8" i="15"/>
  <c r="BP8" i="15"/>
  <c r="BO8" i="15"/>
  <c r="BN8" i="15"/>
  <c r="BM8" i="15"/>
  <c r="BL8" i="15"/>
  <c r="BK8" i="15"/>
  <c r="BJ8" i="15"/>
  <c r="BI8" i="15"/>
  <c r="BH8" i="15"/>
  <c r="BG8" i="15"/>
  <c r="BF8" i="15"/>
  <c r="BE8" i="15"/>
  <c r="BD8" i="15"/>
  <c r="BC8" i="15"/>
  <c r="BB8" i="15"/>
  <c r="AY8" i="15"/>
  <c r="AX8" i="15"/>
  <c r="AW8" i="15"/>
  <c r="AV8" i="15"/>
  <c r="AS8" i="15"/>
  <c r="AR8" i="15"/>
  <c r="AQ8" i="15"/>
  <c r="AP8" i="15"/>
  <c r="AO8" i="15"/>
  <c r="AN8" i="15"/>
  <c r="AM8" i="15"/>
  <c r="AJ8" i="15"/>
  <c r="AI8" i="15"/>
  <c r="AH8" i="15"/>
  <c r="AG8" i="15"/>
  <c r="AF8" i="15"/>
  <c r="AU8" i="15" s="1"/>
  <c r="AT8" i="15"/>
  <c r="AC8" i="15"/>
  <c r="AB8" i="15"/>
  <c r="AA8" i="15"/>
  <c r="Z8" i="15"/>
  <c r="Y8" i="15"/>
  <c r="X8" i="15"/>
  <c r="W8" i="15"/>
  <c r="U8" i="15"/>
  <c r="T8" i="15"/>
  <c r="S8" i="15"/>
  <c r="R8" i="15"/>
  <c r="Q8" i="15"/>
  <c r="P8" i="15"/>
  <c r="O8" i="15"/>
  <c r="N8" i="15"/>
  <c r="M8" i="15"/>
  <c r="L8" i="15"/>
  <c r="K8" i="15"/>
  <c r="J8" i="15"/>
  <c r="I8" i="15"/>
  <c r="H8" i="15"/>
  <c r="G8" i="15"/>
  <c r="F8" i="15"/>
  <c r="E8" i="15"/>
  <c r="D8" i="15"/>
  <c r="C8" i="15"/>
  <c r="B8" i="15"/>
  <c r="IR7" i="15"/>
  <c r="IQ7" i="15"/>
  <c r="IP7" i="15"/>
  <c r="IO7" i="15"/>
  <c r="IN7" i="15"/>
  <c r="IM7" i="15"/>
  <c r="IL7" i="15"/>
  <c r="IK7" i="15"/>
  <c r="IJ7" i="15"/>
  <c r="II7" i="15"/>
  <c r="IH7" i="15"/>
  <c r="IG7" i="15"/>
  <c r="IF7" i="15"/>
  <c r="HP7" i="15"/>
  <c r="HO7" i="15"/>
  <c r="HN7" i="15"/>
  <c r="HM7" i="15"/>
  <c r="HL7" i="15"/>
  <c r="HK7" i="15"/>
  <c r="HJ7" i="15"/>
  <c r="HI7" i="15"/>
  <c r="HH7" i="15"/>
  <c r="HG7" i="15"/>
  <c r="HF7" i="15"/>
  <c r="HE7" i="15"/>
  <c r="HD7" i="15"/>
  <c r="HB7" i="15"/>
  <c r="HA7" i="15"/>
  <c r="GZ7" i="15"/>
  <c r="GY7" i="15"/>
  <c r="GX7" i="15"/>
  <c r="GW7" i="15"/>
  <c r="GV7" i="15"/>
  <c r="GU7" i="15"/>
  <c r="GT7" i="15"/>
  <c r="GS7" i="15"/>
  <c r="GR7" i="15"/>
  <c r="GQ7" i="15"/>
  <c r="GP7" i="15"/>
  <c r="GO7" i="15"/>
  <c r="GN7" i="15"/>
  <c r="GM7" i="15"/>
  <c r="GJ7" i="15"/>
  <c r="GI7" i="15"/>
  <c r="GH7" i="15"/>
  <c r="GG7" i="15"/>
  <c r="GF7" i="15"/>
  <c r="GE7" i="15"/>
  <c r="GD7" i="15"/>
  <c r="GC7" i="15"/>
  <c r="GB7" i="15"/>
  <c r="GA7" i="15"/>
  <c r="FZ7" i="15"/>
  <c r="FY7" i="15"/>
  <c r="FX7" i="15"/>
  <c r="FU7" i="15"/>
  <c r="FT7" i="15"/>
  <c r="FS7" i="15"/>
  <c r="FR7" i="15"/>
  <c r="FQ7" i="15"/>
  <c r="FP7" i="15"/>
  <c r="FO7" i="15"/>
  <c r="FN7" i="15"/>
  <c r="FM7" i="15"/>
  <c r="FL7" i="15"/>
  <c r="FK7" i="15"/>
  <c r="FJ7" i="15"/>
  <c r="FI7" i="15"/>
  <c r="FG7" i="15"/>
  <c r="FF7" i="15"/>
  <c r="FE7" i="15"/>
  <c r="FD7" i="15"/>
  <c r="FC7" i="15"/>
  <c r="FB7" i="15"/>
  <c r="FA7" i="15"/>
  <c r="EZ7" i="15"/>
  <c r="EY7" i="15"/>
  <c r="EX7" i="15"/>
  <c r="EW7" i="15"/>
  <c r="EV7" i="15"/>
  <c r="EU7" i="15"/>
  <c r="ET7" i="15"/>
  <c r="ES7" i="15"/>
  <c r="ER7" i="15"/>
  <c r="EO7" i="15"/>
  <c r="EN7" i="15"/>
  <c r="EM7" i="15"/>
  <c r="EL7" i="15"/>
  <c r="EK7" i="15"/>
  <c r="EJ7" i="15"/>
  <c r="EI7" i="15"/>
  <c r="EH7" i="15"/>
  <c r="EG7" i="15"/>
  <c r="EF7" i="15"/>
  <c r="EE7" i="15"/>
  <c r="ED7" i="15"/>
  <c r="EC7" i="15"/>
  <c r="DZ7" i="15"/>
  <c r="DY7" i="15"/>
  <c r="DX7" i="15"/>
  <c r="DW7" i="15"/>
  <c r="DV7" i="15"/>
  <c r="DU7" i="15"/>
  <c r="DT7" i="15"/>
  <c r="DS7" i="15"/>
  <c r="DR7" i="15"/>
  <c r="DQ7" i="15"/>
  <c r="DP7" i="15"/>
  <c r="DO7" i="15"/>
  <c r="DN7" i="15"/>
  <c r="DL7" i="15"/>
  <c r="DK7" i="15"/>
  <c r="DJ7" i="15"/>
  <c r="DI7" i="15"/>
  <c r="DH7" i="15"/>
  <c r="DG7" i="15"/>
  <c r="DF7" i="15"/>
  <c r="DE7" i="15"/>
  <c r="DD7" i="15"/>
  <c r="DC7" i="15"/>
  <c r="DB7" i="15"/>
  <c r="DA7" i="15"/>
  <c r="CZ7" i="15"/>
  <c r="CY7" i="15"/>
  <c r="CX7" i="15"/>
  <c r="CW7" i="15"/>
  <c r="CT7" i="15"/>
  <c r="CS7" i="15"/>
  <c r="CR7" i="15"/>
  <c r="CQ7" i="15"/>
  <c r="CP7" i="15"/>
  <c r="CO7" i="15"/>
  <c r="CN7" i="15"/>
  <c r="CM7" i="15"/>
  <c r="CL7" i="15"/>
  <c r="CK7" i="15"/>
  <c r="CJ7" i="15"/>
  <c r="CI7" i="15"/>
  <c r="CH7" i="15"/>
  <c r="CE7" i="15"/>
  <c r="CD7" i="15"/>
  <c r="CC7" i="15"/>
  <c r="CB7" i="15"/>
  <c r="CA7" i="15"/>
  <c r="BY7" i="15"/>
  <c r="BX7" i="15"/>
  <c r="BW7" i="15"/>
  <c r="BV7" i="15"/>
  <c r="BU7" i="15"/>
  <c r="BT7" i="15"/>
  <c r="BS7" i="15"/>
  <c r="BQ7" i="15"/>
  <c r="BP7" i="15"/>
  <c r="BO7" i="15"/>
  <c r="BN7" i="15"/>
  <c r="BM7" i="15"/>
  <c r="BL7" i="15"/>
  <c r="BK7" i="15"/>
  <c r="BJ7" i="15"/>
  <c r="BI7" i="15"/>
  <c r="BH7" i="15"/>
  <c r="BG7" i="15"/>
  <c r="BF7" i="15"/>
  <c r="BE7" i="15"/>
  <c r="BD7" i="15"/>
  <c r="BC7" i="15"/>
  <c r="BB7" i="15"/>
  <c r="AY7" i="15"/>
  <c r="AX7" i="15"/>
  <c r="AW7" i="15"/>
  <c r="AV7" i="15"/>
  <c r="AS7" i="15"/>
  <c r="AR7" i="15"/>
  <c r="AQ7" i="15"/>
  <c r="AP7" i="15"/>
  <c r="AO7" i="15"/>
  <c r="AN7" i="15"/>
  <c r="AM7" i="15"/>
  <c r="AJ7" i="15"/>
  <c r="AI7" i="15"/>
  <c r="AH7" i="15"/>
  <c r="AG7" i="15"/>
  <c r="AF7" i="15"/>
  <c r="AU7" i="15" s="1"/>
  <c r="AT7" i="15"/>
  <c r="AC7" i="15"/>
  <c r="AB7" i="15"/>
  <c r="AA7" i="15"/>
  <c r="Z7" i="15"/>
  <c r="Y7" i="15"/>
  <c r="X7" i="15"/>
  <c r="W7" i="15"/>
  <c r="U7" i="15"/>
  <c r="T7" i="15"/>
  <c r="S7" i="15"/>
  <c r="R7" i="15"/>
  <c r="Q7" i="15"/>
  <c r="P7" i="15"/>
  <c r="O7" i="15"/>
  <c r="N7" i="15"/>
  <c r="M7" i="15"/>
  <c r="L7" i="15"/>
  <c r="K7" i="15"/>
  <c r="J7" i="15"/>
  <c r="I7" i="15"/>
  <c r="H7" i="15"/>
  <c r="G7" i="15"/>
  <c r="F7" i="15"/>
  <c r="E7" i="15"/>
  <c r="D7" i="15"/>
  <c r="C7" i="15"/>
  <c r="B7" i="15"/>
  <c r="IR6" i="15"/>
  <c r="IQ6" i="15"/>
  <c r="IP6" i="15"/>
  <c r="IO6" i="15"/>
  <c r="IN6" i="15"/>
  <c r="IM6" i="15"/>
  <c r="IL6" i="15"/>
  <c r="IK6" i="15"/>
  <c r="IJ6" i="15"/>
  <c r="II6" i="15"/>
  <c r="IH6" i="15"/>
  <c r="IG6" i="15"/>
  <c r="IF6" i="15"/>
  <c r="HP6" i="15"/>
  <c r="HO6" i="15"/>
  <c r="HN6" i="15"/>
  <c r="HM6" i="15"/>
  <c r="HL6" i="15"/>
  <c r="HK6" i="15"/>
  <c r="HJ6" i="15"/>
  <c r="HI6" i="15"/>
  <c r="HH6" i="15"/>
  <c r="HG6" i="15"/>
  <c r="HF6" i="15"/>
  <c r="HE6" i="15"/>
  <c r="HD6" i="15"/>
  <c r="HB6" i="15"/>
  <c r="HA6" i="15"/>
  <c r="GZ6" i="15"/>
  <c r="GY6" i="15"/>
  <c r="GX6" i="15"/>
  <c r="GW6" i="15"/>
  <c r="GV6" i="15"/>
  <c r="GU6" i="15"/>
  <c r="GT6" i="15"/>
  <c r="GS6" i="15"/>
  <c r="GR6" i="15"/>
  <c r="GQ6" i="15"/>
  <c r="GP6" i="15"/>
  <c r="GO6" i="15"/>
  <c r="GN6" i="15"/>
  <c r="GM6" i="15"/>
  <c r="GJ6" i="15"/>
  <c r="GI6" i="15"/>
  <c r="GH6" i="15"/>
  <c r="GG6" i="15"/>
  <c r="GF6" i="15"/>
  <c r="GE6" i="15"/>
  <c r="GD6" i="15"/>
  <c r="GC6" i="15"/>
  <c r="GB6" i="15"/>
  <c r="GA6" i="15"/>
  <c r="FZ6" i="15"/>
  <c r="FY6" i="15"/>
  <c r="FX6" i="15"/>
  <c r="FU6" i="15"/>
  <c r="FT6" i="15"/>
  <c r="FS6" i="15"/>
  <c r="FR6" i="15"/>
  <c r="FQ6" i="15"/>
  <c r="FP6" i="15"/>
  <c r="FO6" i="15"/>
  <c r="FN6" i="15"/>
  <c r="FM6" i="15"/>
  <c r="FL6" i="15"/>
  <c r="FK6" i="15"/>
  <c r="FJ6" i="15"/>
  <c r="FI6" i="15"/>
  <c r="FG6" i="15"/>
  <c r="FF6" i="15"/>
  <c r="FE6" i="15"/>
  <c r="FD6" i="15"/>
  <c r="FC6" i="15"/>
  <c r="FB6" i="15"/>
  <c r="FA6" i="15"/>
  <c r="EZ6" i="15"/>
  <c r="EY6" i="15"/>
  <c r="EX6" i="15"/>
  <c r="EW6" i="15"/>
  <c r="EV6" i="15"/>
  <c r="EU6" i="15"/>
  <c r="ET6" i="15"/>
  <c r="ES6" i="15"/>
  <c r="ER6" i="15"/>
  <c r="EO6" i="15"/>
  <c r="EN6" i="15"/>
  <c r="EM6" i="15"/>
  <c r="EL6" i="15"/>
  <c r="EK6" i="15"/>
  <c r="EJ6" i="15"/>
  <c r="EI6" i="15"/>
  <c r="EH6" i="15"/>
  <c r="EG6" i="15"/>
  <c r="EF6" i="15"/>
  <c r="EE6" i="15"/>
  <c r="ED6" i="15"/>
  <c r="EC6" i="15"/>
  <c r="DZ6" i="15"/>
  <c r="DY6" i="15"/>
  <c r="DX6" i="15"/>
  <c r="DW6" i="15"/>
  <c r="DV6" i="15"/>
  <c r="DU6" i="15"/>
  <c r="DT6" i="15"/>
  <c r="DS6" i="15"/>
  <c r="DR6" i="15"/>
  <c r="DQ6" i="15"/>
  <c r="DP6" i="15"/>
  <c r="DO6" i="15"/>
  <c r="DN6" i="15"/>
  <c r="DL6" i="15"/>
  <c r="DK6" i="15"/>
  <c r="DJ6" i="15"/>
  <c r="DI6" i="15"/>
  <c r="DH6" i="15"/>
  <c r="DG6" i="15"/>
  <c r="DF6" i="15"/>
  <c r="DE6" i="15"/>
  <c r="DD6" i="15"/>
  <c r="DC6" i="15"/>
  <c r="DB6" i="15"/>
  <c r="DA6" i="15"/>
  <c r="CZ6" i="15"/>
  <c r="CY6" i="15"/>
  <c r="CX6" i="15"/>
  <c r="CW6" i="15"/>
  <c r="CT6" i="15"/>
  <c r="CS6" i="15"/>
  <c r="CR6" i="15"/>
  <c r="CQ6" i="15"/>
  <c r="CP6" i="15"/>
  <c r="CO6" i="15"/>
  <c r="CN6" i="15"/>
  <c r="CM6" i="15"/>
  <c r="CL6" i="15"/>
  <c r="CK6" i="15"/>
  <c r="CJ6" i="15"/>
  <c r="CI6" i="15"/>
  <c r="CH6" i="15"/>
  <c r="CE6" i="15"/>
  <c r="CD6" i="15"/>
  <c r="CC6" i="15"/>
  <c r="CB6" i="15"/>
  <c r="CA6" i="15"/>
  <c r="BY6" i="15"/>
  <c r="BX6" i="15"/>
  <c r="BW6" i="15"/>
  <c r="BV6" i="15"/>
  <c r="BU6" i="15"/>
  <c r="BT6" i="15"/>
  <c r="BS6" i="15"/>
  <c r="BQ6" i="15"/>
  <c r="BP6" i="15"/>
  <c r="BO6" i="15"/>
  <c r="BN6" i="15"/>
  <c r="BM6" i="15"/>
  <c r="BL6" i="15"/>
  <c r="BK6" i="15"/>
  <c r="BJ6" i="15"/>
  <c r="BI6" i="15"/>
  <c r="BH6" i="15"/>
  <c r="BG6" i="15"/>
  <c r="BF6" i="15"/>
  <c r="BE6" i="15"/>
  <c r="BD6" i="15"/>
  <c r="BC6" i="15"/>
  <c r="BB6" i="15"/>
  <c r="AY6" i="15"/>
  <c r="AX6" i="15"/>
  <c r="AW6" i="15"/>
  <c r="AV6" i="15"/>
  <c r="AS6" i="15"/>
  <c r="AR6" i="15"/>
  <c r="AQ6" i="15"/>
  <c r="AP6" i="15"/>
  <c r="AO6" i="15"/>
  <c r="AN6" i="15"/>
  <c r="AM6" i="15"/>
  <c r="AJ6" i="15"/>
  <c r="AI6" i="15"/>
  <c r="AH6" i="15"/>
  <c r="AG6" i="15"/>
  <c r="AF6" i="15"/>
  <c r="AU6" i="15" s="1"/>
  <c r="AC6" i="15"/>
  <c r="AB6" i="15"/>
  <c r="AA6" i="15"/>
  <c r="Z6" i="15"/>
  <c r="Y6" i="15"/>
  <c r="X6" i="15"/>
  <c r="W6" i="15"/>
  <c r="U6" i="15"/>
  <c r="T6" i="15"/>
  <c r="S6" i="15"/>
  <c r="R6" i="15"/>
  <c r="Q6" i="15"/>
  <c r="P6" i="15"/>
  <c r="O6" i="15"/>
  <c r="N6" i="15"/>
  <c r="M6" i="15"/>
  <c r="L6" i="15"/>
  <c r="K6" i="15"/>
  <c r="J6" i="15"/>
  <c r="I6" i="15"/>
  <c r="H6" i="15"/>
  <c r="G6" i="15"/>
  <c r="F6" i="15"/>
  <c r="E6" i="15"/>
  <c r="D6" i="15"/>
  <c r="C6" i="15"/>
  <c r="B6" i="15"/>
  <c r="IR5" i="15"/>
  <c r="IQ5" i="15"/>
  <c r="IP5" i="15"/>
  <c r="IO5" i="15"/>
  <c r="IN5" i="15"/>
  <c r="IM5" i="15"/>
  <c r="IL5" i="15"/>
  <c r="IK5" i="15"/>
  <c r="IJ5" i="15"/>
  <c r="II5" i="15"/>
  <c r="IH5" i="15"/>
  <c r="IG5" i="15"/>
  <c r="IF5" i="15"/>
  <c r="HP5" i="15"/>
  <c r="HO5" i="15"/>
  <c r="HN5" i="15"/>
  <c r="HM5" i="15"/>
  <c r="HL5" i="15"/>
  <c r="HK5" i="15"/>
  <c r="HJ5" i="15"/>
  <c r="HI5" i="15"/>
  <c r="HH5" i="15"/>
  <c r="HG5" i="15"/>
  <c r="HF5" i="15"/>
  <c r="HE5" i="15"/>
  <c r="HD5" i="15"/>
  <c r="HB5" i="15"/>
  <c r="HA5" i="15"/>
  <c r="GZ5" i="15"/>
  <c r="GY5" i="15"/>
  <c r="GX5" i="15"/>
  <c r="GW5" i="15"/>
  <c r="GV5" i="15"/>
  <c r="GU5" i="15"/>
  <c r="GT5" i="15"/>
  <c r="GS5" i="15"/>
  <c r="GR5" i="15"/>
  <c r="GQ5" i="15"/>
  <c r="GP5" i="15"/>
  <c r="GO5" i="15"/>
  <c r="GN5" i="15"/>
  <c r="GM5" i="15"/>
  <c r="GJ5" i="15"/>
  <c r="GI5" i="15"/>
  <c r="GH5" i="15"/>
  <c r="GG5" i="15"/>
  <c r="GF5" i="15"/>
  <c r="GE5" i="15"/>
  <c r="GD5" i="15"/>
  <c r="GC5" i="15"/>
  <c r="GB5" i="15"/>
  <c r="GA5" i="15"/>
  <c r="FZ5" i="15"/>
  <c r="FY5" i="15"/>
  <c r="FX5" i="15"/>
  <c r="FU5" i="15"/>
  <c r="FT5" i="15"/>
  <c r="FS5" i="15"/>
  <c r="FR5" i="15"/>
  <c r="FQ5" i="15"/>
  <c r="FP5" i="15"/>
  <c r="FO5" i="15"/>
  <c r="FN5" i="15"/>
  <c r="FM5" i="15"/>
  <c r="FL5" i="15"/>
  <c r="FK5" i="15"/>
  <c r="FJ5" i="15"/>
  <c r="FI5" i="15"/>
  <c r="FG5" i="15"/>
  <c r="FF5" i="15"/>
  <c r="FE5" i="15"/>
  <c r="FD5" i="15"/>
  <c r="FC5" i="15"/>
  <c r="FB5" i="15"/>
  <c r="FA5" i="15"/>
  <c r="EZ5" i="15"/>
  <c r="EY5" i="15"/>
  <c r="EX5" i="15"/>
  <c r="EW5" i="15"/>
  <c r="EV5" i="15"/>
  <c r="EU5" i="15"/>
  <c r="ET5" i="15"/>
  <c r="ES5" i="15"/>
  <c r="ER5" i="15"/>
  <c r="EO5" i="15"/>
  <c r="EN5" i="15"/>
  <c r="EM5" i="15"/>
  <c r="EL5" i="15"/>
  <c r="EK5" i="15"/>
  <c r="EJ5" i="15"/>
  <c r="EI5" i="15"/>
  <c r="EH5" i="15"/>
  <c r="EG5" i="15"/>
  <c r="EF5" i="15"/>
  <c r="EE5" i="15"/>
  <c r="ED5" i="15"/>
  <c r="EC5" i="15"/>
  <c r="DZ5" i="15"/>
  <c r="DY5" i="15"/>
  <c r="DX5" i="15"/>
  <c r="DW5" i="15"/>
  <c r="DV5" i="15"/>
  <c r="DU5" i="15"/>
  <c r="DT5" i="15"/>
  <c r="DS5" i="15"/>
  <c r="DR5" i="15"/>
  <c r="DQ5" i="15"/>
  <c r="DP5" i="15"/>
  <c r="DO5" i="15"/>
  <c r="DN5" i="15"/>
  <c r="DL5" i="15"/>
  <c r="DK5" i="15"/>
  <c r="DJ5" i="15"/>
  <c r="DI5" i="15"/>
  <c r="DH5" i="15"/>
  <c r="DG5" i="15"/>
  <c r="DF5" i="15"/>
  <c r="DE5" i="15"/>
  <c r="DD5" i="15"/>
  <c r="DC5" i="15"/>
  <c r="DB5" i="15"/>
  <c r="DA5" i="15"/>
  <c r="CZ5" i="15"/>
  <c r="CY5" i="15"/>
  <c r="CX5" i="15"/>
  <c r="CW5" i="15"/>
  <c r="CT5" i="15"/>
  <c r="CS5" i="15"/>
  <c r="CR5" i="15"/>
  <c r="CQ5" i="15"/>
  <c r="CP5" i="15"/>
  <c r="CO5" i="15"/>
  <c r="CN5" i="15"/>
  <c r="CM5" i="15"/>
  <c r="CL5" i="15"/>
  <c r="CK5" i="15"/>
  <c r="CJ5" i="15"/>
  <c r="CI5" i="15"/>
  <c r="CH5" i="15"/>
  <c r="CE5" i="15"/>
  <c r="CD5" i="15"/>
  <c r="CC5" i="15"/>
  <c r="CB5" i="15"/>
  <c r="CA5" i="15"/>
  <c r="BY5" i="15"/>
  <c r="BX5" i="15"/>
  <c r="BW5" i="15"/>
  <c r="BV5" i="15"/>
  <c r="BU5" i="15"/>
  <c r="BT5" i="15"/>
  <c r="BS5" i="15"/>
  <c r="BQ5" i="15"/>
  <c r="BP5" i="15"/>
  <c r="BO5" i="15"/>
  <c r="BN5" i="15"/>
  <c r="BM5" i="15"/>
  <c r="BL5" i="15"/>
  <c r="BK5" i="15"/>
  <c r="BJ5" i="15"/>
  <c r="BI5" i="15"/>
  <c r="BH5" i="15"/>
  <c r="BG5" i="15"/>
  <c r="BF5" i="15"/>
  <c r="BE5" i="15"/>
  <c r="BD5" i="15"/>
  <c r="BC5" i="15"/>
  <c r="BB5" i="15"/>
  <c r="AY5" i="15"/>
  <c r="AX5" i="15"/>
  <c r="AW5" i="15"/>
  <c r="AV5" i="15"/>
  <c r="AT5" i="15"/>
  <c r="AS5" i="15"/>
  <c r="AR5" i="15"/>
  <c r="AQ5" i="15"/>
  <c r="AP5" i="15"/>
  <c r="AO5" i="15"/>
  <c r="AN5" i="15"/>
  <c r="AM5" i="15"/>
  <c r="AJ5" i="15"/>
  <c r="AI5" i="15"/>
  <c r="AH5" i="15"/>
  <c r="AG5" i="15"/>
  <c r="AF5" i="15"/>
  <c r="AU5" i="15" s="1"/>
  <c r="AC5" i="15"/>
  <c r="AB5" i="15"/>
  <c r="AA5" i="15"/>
  <c r="Z5" i="15"/>
  <c r="Y5" i="15"/>
  <c r="X5" i="15"/>
  <c r="W5" i="15"/>
  <c r="U5" i="15"/>
  <c r="T5" i="15"/>
  <c r="S5" i="15"/>
  <c r="R5" i="15"/>
  <c r="Q5" i="15"/>
  <c r="P5" i="15"/>
  <c r="O5" i="15"/>
  <c r="N5" i="15"/>
  <c r="M5" i="15"/>
  <c r="L5" i="15"/>
  <c r="K5" i="15"/>
  <c r="J5" i="15"/>
  <c r="I5" i="15"/>
  <c r="H5" i="15"/>
  <c r="G5" i="15"/>
  <c r="F5" i="15"/>
  <c r="E5" i="15"/>
  <c r="D5" i="15"/>
  <c r="C5" i="15"/>
  <c r="B5" i="15"/>
  <c r="IF2" i="15"/>
  <c r="HR2" i="15"/>
  <c r="HD2" i="15"/>
  <c r="ES1" i="15" a="1"/>
  <c r="ES1" i="15" s="1"/>
  <c r="CX1" i="15" a="1"/>
  <c r="CX1" i="15" s="1"/>
  <c r="BS2" i="15" s="1"/>
  <c r="BC1" i="15" a="1"/>
  <c r="BC1" i="15" s="1"/>
  <c r="C1" i="15" a="1"/>
  <c r="C1" i="15" s="1"/>
  <c r="AM2" i="15" s="1"/>
  <c r="EC24" i="14"/>
  <c r="EB24" i="14"/>
  <c r="EA24" i="14"/>
  <c r="DZ24" i="14"/>
  <c r="DY24" i="14"/>
  <c r="DX24" i="14"/>
  <c r="DW24" i="14"/>
  <c r="DV24" i="14"/>
  <c r="DU24" i="14"/>
  <c r="DT24" i="14"/>
  <c r="DS24" i="14"/>
  <c r="DR24" i="14"/>
  <c r="DQ24" i="14"/>
  <c r="DP24" i="14"/>
  <c r="DO24" i="14"/>
  <c r="DN24" i="14"/>
  <c r="CH24" i="14"/>
  <c r="CG24" i="14"/>
  <c r="CF24" i="14"/>
  <c r="CE24" i="14"/>
  <c r="CD24" i="14"/>
  <c r="CC24" i="14"/>
  <c r="CB24" i="14"/>
  <c r="CA24" i="14"/>
  <c r="BZ24" i="14"/>
  <c r="BY24" i="14"/>
  <c r="BX24" i="14"/>
  <c r="BW24" i="14"/>
  <c r="BV24" i="14"/>
  <c r="BU24" i="14"/>
  <c r="BT24" i="14"/>
  <c r="BS24" i="14"/>
  <c r="AM24" i="14"/>
  <c r="AL24" i="14"/>
  <c r="AK24" i="14"/>
  <c r="AJ24" i="14"/>
  <c r="AI24" i="14"/>
  <c r="AH24" i="14"/>
  <c r="AG24" i="14"/>
  <c r="AF24" i="14"/>
  <c r="AE24" i="14"/>
  <c r="AD24" i="14"/>
  <c r="AC24" i="14"/>
  <c r="Z24" i="14"/>
  <c r="X24" i="14"/>
  <c r="W24" i="14"/>
  <c r="Y24" i="14" s="1"/>
  <c r="HB18" i="14"/>
  <c r="HA18" i="14"/>
  <c r="GZ18" i="14"/>
  <c r="GY18" i="14"/>
  <c r="GX18" i="14"/>
  <c r="GW18" i="14"/>
  <c r="GV18" i="14"/>
  <c r="GU18" i="14"/>
  <c r="GT18" i="14"/>
  <c r="GS18" i="14"/>
  <c r="GR18" i="14"/>
  <c r="GQ18" i="14"/>
  <c r="GP18" i="14"/>
  <c r="GO18" i="14"/>
  <c r="GN18" i="14"/>
  <c r="GM18" i="14"/>
  <c r="FG18" i="14"/>
  <c r="FF18" i="14"/>
  <c r="FE18" i="14"/>
  <c r="FD18" i="14"/>
  <c r="FC18" i="14"/>
  <c r="FB18" i="14"/>
  <c r="FA18" i="14"/>
  <c r="EZ18" i="14"/>
  <c r="EY18" i="14"/>
  <c r="EX18" i="14"/>
  <c r="EW18" i="14"/>
  <c r="EV18" i="14"/>
  <c r="EU18" i="14"/>
  <c r="ET18" i="14"/>
  <c r="ES18" i="14"/>
  <c r="ER18" i="14"/>
  <c r="DL18" i="14"/>
  <c r="DK18" i="14"/>
  <c r="DJ18" i="14"/>
  <c r="DI18" i="14"/>
  <c r="DH18" i="14"/>
  <c r="DG18" i="14"/>
  <c r="DF18" i="14"/>
  <c r="DE18" i="14"/>
  <c r="DD18" i="14"/>
  <c r="DC18" i="14"/>
  <c r="DB18" i="14"/>
  <c r="DA18" i="14"/>
  <c r="CZ18" i="14"/>
  <c r="CY18" i="14"/>
  <c r="CX18" i="14"/>
  <c r="CW18" i="14"/>
  <c r="BQ18" i="14"/>
  <c r="BP18" i="14"/>
  <c r="BO18" i="14"/>
  <c r="BN18" i="14"/>
  <c r="BM18" i="14"/>
  <c r="BL18" i="14"/>
  <c r="BK18" i="14"/>
  <c r="BJ18" i="14"/>
  <c r="BI18" i="14"/>
  <c r="BH18" i="14"/>
  <c r="BG18" i="14"/>
  <c r="BF18" i="14"/>
  <c r="BE18" i="14"/>
  <c r="BD18" i="14"/>
  <c r="BC18" i="14"/>
  <c r="BB18" i="14"/>
  <c r="U18" i="14"/>
  <c r="T18" i="14"/>
  <c r="S18" i="14"/>
  <c r="R18" i="14"/>
  <c r="Q18" i="14"/>
  <c r="P18" i="14"/>
  <c r="O18" i="14"/>
  <c r="N18" i="14"/>
  <c r="M18" i="14"/>
  <c r="L18" i="14"/>
  <c r="K18" i="14"/>
  <c r="J18" i="14"/>
  <c r="I18" i="14"/>
  <c r="H18" i="14"/>
  <c r="G18" i="14"/>
  <c r="F18" i="14"/>
  <c r="E18" i="14"/>
  <c r="D18" i="14"/>
  <c r="C18" i="14"/>
  <c r="B18" i="14"/>
  <c r="HB17" i="14"/>
  <c r="HA17" i="14"/>
  <c r="GZ17" i="14"/>
  <c r="GY17" i="14"/>
  <c r="GX17" i="14"/>
  <c r="GW17" i="14"/>
  <c r="GV17" i="14"/>
  <c r="GU17" i="14"/>
  <c r="GT17" i="14"/>
  <c r="GS17" i="14"/>
  <c r="GR17" i="14"/>
  <c r="GQ17" i="14"/>
  <c r="GP17" i="14"/>
  <c r="GO17" i="14"/>
  <c r="GN17" i="14"/>
  <c r="GM17" i="14"/>
  <c r="FG17" i="14"/>
  <c r="FF17" i="14"/>
  <c r="FE17" i="14"/>
  <c r="FD17" i="14"/>
  <c r="FC17" i="14"/>
  <c r="FB17" i="14"/>
  <c r="FA17" i="14"/>
  <c r="EZ17" i="14"/>
  <c r="EY17" i="14"/>
  <c r="EX17" i="14"/>
  <c r="EW17" i="14"/>
  <c r="EV17" i="14"/>
  <c r="EU17" i="14"/>
  <c r="ET17" i="14"/>
  <c r="ES17" i="14"/>
  <c r="ER17" i="14"/>
  <c r="DL17" i="14"/>
  <c r="DK17" i="14"/>
  <c r="DJ17" i="14"/>
  <c r="DI17" i="14"/>
  <c r="DH17" i="14"/>
  <c r="DG17" i="14"/>
  <c r="DF17" i="14"/>
  <c r="DE17" i="14"/>
  <c r="DD17" i="14"/>
  <c r="DC17" i="14"/>
  <c r="DB17" i="14"/>
  <c r="DA17" i="14"/>
  <c r="CZ17" i="14"/>
  <c r="CY17" i="14"/>
  <c r="CX17" i="14"/>
  <c r="CW17" i="14"/>
  <c r="BQ17" i="14"/>
  <c r="BP17" i="14"/>
  <c r="BO17" i="14"/>
  <c r="BN17" i="14"/>
  <c r="BM17" i="14"/>
  <c r="BL17" i="14"/>
  <c r="BK17" i="14"/>
  <c r="BJ17" i="14"/>
  <c r="BI17" i="14"/>
  <c r="BH17" i="14"/>
  <c r="BG17" i="14"/>
  <c r="BF17" i="14"/>
  <c r="BE17" i="14"/>
  <c r="BD17" i="14"/>
  <c r="BC17" i="14"/>
  <c r="BB17" i="14"/>
  <c r="U17" i="14"/>
  <c r="T17" i="14"/>
  <c r="S17" i="14"/>
  <c r="R17" i="14"/>
  <c r="Q17" i="14"/>
  <c r="P17" i="14"/>
  <c r="O17" i="14"/>
  <c r="N17" i="14"/>
  <c r="M17" i="14"/>
  <c r="L17" i="14"/>
  <c r="K17" i="14"/>
  <c r="J17" i="14"/>
  <c r="I17" i="14"/>
  <c r="H17" i="14"/>
  <c r="G17" i="14"/>
  <c r="F17" i="14"/>
  <c r="E17" i="14"/>
  <c r="D17" i="14"/>
  <c r="C17" i="14"/>
  <c r="B17" i="14"/>
  <c r="IR15" i="14"/>
  <c r="IQ15" i="14"/>
  <c r="IP15" i="14"/>
  <c r="IO15" i="14"/>
  <c r="IN15" i="14"/>
  <c r="IM15" i="14"/>
  <c r="IL15" i="14"/>
  <c r="IK15" i="14"/>
  <c r="IJ15" i="14"/>
  <c r="II15" i="14"/>
  <c r="IH15" i="14"/>
  <c r="IG15" i="14"/>
  <c r="IF15" i="14"/>
  <c r="HP15" i="14"/>
  <c r="HO15" i="14"/>
  <c r="HN15" i="14"/>
  <c r="HM15" i="14"/>
  <c r="HL15" i="14"/>
  <c r="HK15" i="14"/>
  <c r="HJ15" i="14"/>
  <c r="HI15" i="14"/>
  <c r="HH15" i="14"/>
  <c r="HG15" i="14"/>
  <c r="HF15" i="14"/>
  <c r="HE15" i="14"/>
  <c r="HD15" i="14"/>
  <c r="HB15" i="14"/>
  <c r="HA15" i="14"/>
  <c r="GZ15" i="14"/>
  <c r="GY15" i="14"/>
  <c r="GX15" i="14"/>
  <c r="GW15" i="14"/>
  <c r="GV15" i="14"/>
  <c r="GU15" i="14"/>
  <c r="GT15" i="14"/>
  <c r="GS15" i="14"/>
  <c r="GR15" i="14"/>
  <c r="GQ15" i="14"/>
  <c r="GP15" i="14"/>
  <c r="GO15" i="14"/>
  <c r="GN15" i="14"/>
  <c r="GM15" i="14"/>
  <c r="GJ15" i="14"/>
  <c r="GI15" i="14"/>
  <c r="GH15" i="14"/>
  <c r="GG15" i="14"/>
  <c r="GF15" i="14"/>
  <c r="GE15" i="14"/>
  <c r="GD15" i="14"/>
  <c r="GC15" i="14"/>
  <c r="GB15" i="14"/>
  <c r="GA15" i="14"/>
  <c r="FZ15" i="14"/>
  <c r="FY15" i="14"/>
  <c r="FX15" i="14"/>
  <c r="FU15" i="14"/>
  <c r="FT15" i="14"/>
  <c r="FS15" i="14"/>
  <c r="FR15" i="14"/>
  <c r="FQ15" i="14"/>
  <c r="FP15" i="14"/>
  <c r="FO15" i="14"/>
  <c r="FN15" i="14"/>
  <c r="FM15" i="14"/>
  <c r="FL15" i="14"/>
  <c r="FK15" i="14"/>
  <c r="FJ15" i="14"/>
  <c r="FI15" i="14"/>
  <c r="FG15" i="14"/>
  <c r="FF15" i="14"/>
  <c r="FE15" i="14"/>
  <c r="FD15" i="14"/>
  <c r="FC15" i="14"/>
  <c r="FB15" i="14"/>
  <c r="FA15" i="14"/>
  <c r="EZ15" i="14"/>
  <c r="EY15" i="14"/>
  <c r="EX15" i="14"/>
  <c r="EW15" i="14"/>
  <c r="EV15" i="14"/>
  <c r="EU15" i="14"/>
  <c r="ET15" i="14"/>
  <c r="ES15" i="14"/>
  <c r="ER15" i="14"/>
  <c r="EO15" i="14"/>
  <c r="EN15" i="14"/>
  <c r="EM15" i="14"/>
  <c r="EL15" i="14"/>
  <c r="EK15" i="14"/>
  <c r="EJ15" i="14"/>
  <c r="EI15" i="14"/>
  <c r="EH15" i="14"/>
  <c r="EG15" i="14"/>
  <c r="EF15" i="14"/>
  <c r="EE15" i="14"/>
  <c r="ED15" i="14"/>
  <c r="EC15" i="14"/>
  <c r="DZ15" i="14"/>
  <c r="DY15" i="14"/>
  <c r="DX15" i="14"/>
  <c r="DW15" i="14"/>
  <c r="DV15" i="14"/>
  <c r="DU15" i="14"/>
  <c r="DT15" i="14"/>
  <c r="DS15" i="14"/>
  <c r="DR15" i="14"/>
  <c r="DQ15" i="14"/>
  <c r="DP15" i="14"/>
  <c r="DO15" i="14"/>
  <c r="DN15" i="14"/>
  <c r="DL15" i="14"/>
  <c r="DK15" i="14"/>
  <c r="DJ15" i="14"/>
  <c r="DI15" i="14"/>
  <c r="DH15" i="14"/>
  <c r="DG15" i="14"/>
  <c r="DF15" i="14"/>
  <c r="DE15" i="14"/>
  <c r="DD15" i="14"/>
  <c r="DC15" i="14"/>
  <c r="DB15" i="14"/>
  <c r="DA15" i="14"/>
  <c r="CZ15" i="14"/>
  <c r="CY15" i="14"/>
  <c r="CX15" i="14"/>
  <c r="CW15" i="14"/>
  <c r="CT15" i="14"/>
  <c r="CS15" i="14"/>
  <c r="CR15" i="14"/>
  <c r="CQ15" i="14"/>
  <c r="CP15" i="14"/>
  <c r="CO15" i="14"/>
  <c r="CN15" i="14"/>
  <c r="CM15" i="14"/>
  <c r="CL15" i="14"/>
  <c r="CK15" i="14"/>
  <c r="CJ15" i="14"/>
  <c r="CI15" i="14"/>
  <c r="CH15" i="14"/>
  <c r="CE15" i="14"/>
  <c r="CD15" i="14"/>
  <c r="CC15" i="14"/>
  <c r="CB15" i="14"/>
  <c r="CA15" i="14"/>
  <c r="BY15" i="14"/>
  <c r="BX15" i="14"/>
  <c r="BW15" i="14"/>
  <c r="BV15" i="14"/>
  <c r="BU15" i="14"/>
  <c r="BT15" i="14"/>
  <c r="BS15" i="14"/>
  <c r="BQ15" i="14"/>
  <c r="BP15" i="14"/>
  <c r="BO15" i="14"/>
  <c r="BN15" i="14"/>
  <c r="BM15" i="14"/>
  <c r="BL15" i="14"/>
  <c r="BK15" i="14"/>
  <c r="BJ15" i="14"/>
  <c r="BI15" i="14"/>
  <c r="BH15" i="14"/>
  <c r="BG15" i="14"/>
  <c r="BF15" i="14"/>
  <c r="BE15" i="14"/>
  <c r="BD15" i="14"/>
  <c r="BC15" i="14"/>
  <c r="BB15" i="14"/>
  <c r="AY15" i="14"/>
  <c r="AX15" i="14"/>
  <c r="AW15" i="14"/>
  <c r="AV15" i="14"/>
  <c r="AU15" i="14"/>
  <c r="AT15" i="14"/>
  <c r="AS15" i="14"/>
  <c r="AR15" i="14"/>
  <c r="AQ15" i="14"/>
  <c r="AP15" i="14"/>
  <c r="AO15" i="14"/>
  <c r="AN15" i="14"/>
  <c r="AM15" i="14"/>
  <c r="AJ15" i="14"/>
  <c r="AI15" i="14"/>
  <c r="AH15" i="14"/>
  <c r="AG15" i="14"/>
  <c r="AF15" i="14"/>
  <c r="AC15" i="14"/>
  <c r="AB15" i="14"/>
  <c r="AA15" i="14"/>
  <c r="Z15" i="14"/>
  <c r="Y15" i="14"/>
  <c r="X15" i="14"/>
  <c r="W15" i="14"/>
  <c r="U15" i="14"/>
  <c r="T15" i="14"/>
  <c r="S15" i="14"/>
  <c r="R15" i="14"/>
  <c r="Q15" i="14"/>
  <c r="P15" i="14"/>
  <c r="O15" i="14"/>
  <c r="N15" i="14"/>
  <c r="M15" i="14"/>
  <c r="L15" i="14"/>
  <c r="K15" i="14"/>
  <c r="J15" i="14"/>
  <c r="I15" i="14"/>
  <c r="H15" i="14"/>
  <c r="G15" i="14"/>
  <c r="F15" i="14"/>
  <c r="E15" i="14"/>
  <c r="D15" i="14"/>
  <c r="C15" i="14"/>
  <c r="B15" i="14"/>
  <c r="IR14" i="14"/>
  <c r="IQ14" i="14"/>
  <c r="IP14" i="14"/>
  <c r="IO14" i="14"/>
  <c r="IN14" i="14"/>
  <c r="IM14" i="14"/>
  <c r="IL14" i="14"/>
  <c r="IK14" i="14"/>
  <c r="IJ14" i="14"/>
  <c r="II14" i="14"/>
  <c r="IH14" i="14"/>
  <c r="IG14" i="14"/>
  <c r="IF14" i="14"/>
  <c r="HP14" i="14"/>
  <c r="HO14" i="14"/>
  <c r="HN14" i="14"/>
  <c r="HM14" i="14"/>
  <c r="HL14" i="14"/>
  <c r="HK14" i="14"/>
  <c r="HJ14" i="14"/>
  <c r="HI14" i="14"/>
  <c r="HH14" i="14"/>
  <c r="HG14" i="14"/>
  <c r="HF14" i="14"/>
  <c r="HE14" i="14"/>
  <c r="HD14" i="14"/>
  <c r="HB14" i="14"/>
  <c r="HA14" i="14"/>
  <c r="GZ14" i="14"/>
  <c r="GY14" i="14"/>
  <c r="GX14" i="14"/>
  <c r="GW14" i="14"/>
  <c r="GV14" i="14"/>
  <c r="GU14" i="14"/>
  <c r="GT14" i="14"/>
  <c r="GS14" i="14"/>
  <c r="GR14" i="14"/>
  <c r="GQ14" i="14"/>
  <c r="GP14" i="14"/>
  <c r="GO14" i="14"/>
  <c r="GN14" i="14"/>
  <c r="GM14" i="14"/>
  <c r="GJ14" i="14"/>
  <c r="GI14" i="14"/>
  <c r="GH14" i="14"/>
  <c r="GG14" i="14"/>
  <c r="GF14" i="14"/>
  <c r="GE14" i="14"/>
  <c r="GD14" i="14"/>
  <c r="GC14" i="14"/>
  <c r="GB14" i="14"/>
  <c r="GA14" i="14"/>
  <c r="FZ14" i="14"/>
  <c r="FY14" i="14"/>
  <c r="FX14" i="14"/>
  <c r="FU14" i="14"/>
  <c r="FT14" i="14"/>
  <c r="FS14" i="14"/>
  <c r="FR14" i="14"/>
  <c r="FQ14" i="14"/>
  <c r="FP14" i="14"/>
  <c r="FO14" i="14"/>
  <c r="FN14" i="14"/>
  <c r="FM14" i="14"/>
  <c r="FL14" i="14"/>
  <c r="FK14" i="14"/>
  <c r="FJ14" i="14"/>
  <c r="FI14" i="14"/>
  <c r="FG14" i="14"/>
  <c r="FF14" i="14"/>
  <c r="FE14" i="14"/>
  <c r="FD14" i="14"/>
  <c r="FC14" i="14"/>
  <c r="FB14" i="14"/>
  <c r="FA14" i="14"/>
  <c r="EZ14" i="14"/>
  <c r="EY14" i="14"/>
  <c r="EX14" i="14"/>
  <c r="EW14" i="14"/>
  <c r="EV14" i="14"/>
  <c r="EU14" i="14"/>
  <c r="ET14" i="14"/>
  <c r="ES14" i="14"/>
  <c r="ER14" i="14"/>
  <c r="EO14" i="14"/>
  <c r="EN14" i="14"/>
  <c r="EM14" i="14"/>
  <c r="EL14" i="14"/>
  <c r="EK14" i="14"/>
  <c r="EJ14" i="14"/>
  <c r="EI14" i="14"/>
  <c r="EH14" i="14"/>
  <c r="EG14" i="14"/>
  <c r="EF14" i="14"/>
  <c r="EE14" i="14"/>
  <c r="ED14" i="14"/>
  <c r="EC14" i="14"/>
  <c r="DZ14" i="14"/>
  <c r="DY14" i="14"/>
  <c r="DX14" i="14"/>
  <c r="DW14" i="14"/>
  <c r="DV14" i="14"/>
  <c r="DU14" i="14"/>
  <c r="DT14" i="14"/>
  <c r="DS14" i="14"/>
  <c r="DR14" i="14"/>
  <c r="DQ14" i="14"/>
  <c r="DP14" i="14"/>
  <c r="DO14" i="14"/>
  <c r="DN14" i="14"/>
  <c r="DL14" i="14"/>
  <c r="DK14" i="14"/>
  <c r="DJ14" i="14"/>
  <c r="DI14" i="14"/>
  <c r="DH14" i="14"/>
  <c r="DG14" i="14"/>
  <c r="DF14" i="14"/>
  <c r="DE14" i="14"/>
  <c r="DD14" i="14"/>
  <c r="DC14" i="14"/>
  <c r="DB14" i="14"/>
  <c r="DA14" i="14"/>
  <c r="CZ14" i="14"/>
  <c r="CY14" i="14"/>
  <c r="CX14" i="14"/>
  <c r="CW14" i="14"/>
  <c r="CT14" i="14"/>
  <c r="CS14" i="14"/>
  <c r="CR14" i="14"/>
  <c r="CQ14" i="14"/>
  <c r="CP14" i="14"/>
  <c r="CO14" i="14"/>
  <c r="CN14" i="14"/>
  <c r="CM14" i="14"/>
  <c r="CL14" i="14"/>
  <c r="CK14" i="14"/>
  <c r="CJ14" i="14"/>
  <c r="CI14" i="14"/>
  <c r="CH14" i="14"/>
  <c r="CE14" i="14"/>
  <c r="CD14" i="14"/>
  <c r="CC14" i="14"/>
  <c r="CB14" i="14"/>
  <c r="CA14" i="14"/>
  <c r="BY14" i="14"/>
  <c r="BX14" i="14"/>
  <c r="BW14" i="14"/>
  <c r="BV14" i="14"/>
  <c r="BU14" i="14"/>
  <c r="BT14" i="14"/>
  <c r="BS14" i="14"/>
  <c r="BQ14" i="14"/>
  <c r="BP14" i="14"/>
  <c r="BO14" i="14"/>
  <c r="BN14" i="14"/>
  <c r="BM14" i="14"/>
  <c r="BL14" i="14"/>
  <c r="BK14" i="14"/>
  <c r="BJ14" i="14"/>
  <c r="BI14" i="14"/>
  <c r="BH14" i="14"/>
  <c r="BG14" i="14"/>
  <c r="BF14" i="14"/>
  <c r="BE14" i="14"/>
  <c r="BD14" i="14"/>
  <c r="BC14" i="14"/>
  <c r="BB14" i="14"/>
  <c r="AY14" i="14"/>
  <c r="AX14" i="14"/>
  <c r="AW14" i="14"/>
  <c r="AV14" i="14"/>
  <c r="AS14" i="14"/>
  <c r="AR14" i="14"/>
  <c r="AQ14" i="14"/>
  <c r="AP14" i="14"/>
  <c r="AO14" i="14"/>
  <c r="AN14" i="14"/>
  <c r="AM14" i="14"/>
  <c r="AJ14" i="14"/>
  <c r="AI14" i="14"/>
  <c r="AH14" i="14"/>
  <c r="AG14" i="14"/>
  <c r="AF14" i="14"/>
  <c r="AU14" i="14" s="1"/>
  <c r="AT14" i="14"/>
  <c r="AC14" i="14"/>
  <c r="AB14" i="14"/>
  <c r="AA14" i="14"/>
  <c r="Z14" i="14"/>
  <c r="Y14" i="14"/>
  <c r="X14" i="14"/>
  <c r="W14" i="14"/>
  <c r="U14" i="14"/>
  <c r="T14" i="14"/>
  <c r="S14" i="14"/>
  <c r="R14" i="14"/>
  <c r="Q14" i="14"/>
  <c r="P14" i="14"/>
  <c r="O14" i="14"/>
  <c r="N14" i="14"/>
  <c r="M14" i="14"/>
  <c r="L14" i="14"/>
  <c r="K14" i="14"/>
  <c r="J14" i="14"/>
  <c r="I14" i="14"/>
  <c r="H14" i="14"/>
  <c r="G14" i="14"/>
  <c r="F14" i="14"/>
  <c r="E14" i="14"/>
  <c r="D14" i="14"/>
  <c r="C14" i="14"/>
  <c r="B14" i="14"/>
  <c r="IR12" i="14"/>
  <c r="IQ12" i="14"/>
  <c r="IP12" i="14"/>
  <c r="IO12" i="14"/>
  <c r="IN12" i="14"/>
  <c r="IM12" i="14"/>
  <c r="IL12" i="14"/>
  <c r="IK12" i="14"/>
  <c r="IJ12" i="14"/>
  <c r="II12" i="14"/>
  <c r="IH12" i="14"/>
  <c r="IG12" i="14"/>
  <c r="IF12" i="14"/>
  <c r="HP12" i="14"/>
  <c r="HO12" i="14"/>
  <c r="HN12" i="14"/>
  <c r="HM12" i="14"/>
  <c r="HL12" i="14"/>
  <c r="HK12" i="14"/>
  <c r="HJ12" i="14"/>
  <c r="HI12" i="14"/>
  <c r="HH12" i="14"/>
  <c r="HG12" i="14"/>
  <c r="HF12" i="14"/>
  <c r="HE12" i="14"/>
  <c r="HD12" i="14"/>
  <c r="GJ12" i="14"/>
  <c r="GI12" i="14"/>
  <c r="GH12" i="14"/>
  <c r="GG12" i="14"/>
  <c r="GF12" i="14"/>
  <c r="GE12" i="14"/>
  <c r="GD12" i="14"/>
  <c r="GC12" i="14"/>
  <c r="GB12" i="14"/>
  <c r="GA12" i="14"/>
  <c r="FZ12" i="14"/>
  <c r="FY12" i="14"/>
  <c r="FX12" i="14"/>
  <c r="FU12" i="14"/>
  <c r="FT12" i="14"/>
  <c r="FS12" i="14"/>
  <c r="FR12" i="14"/>
  <c r="FQ12" i="14"/>
  <c r="FP12" i="14"/>
  <c r="FO12" i="14"/>
  <c r="FN12" i="14"/>
  <c r="FM12" i="14"/>
  <c r="FL12" i="14"/>
  <c r="FK12" i="14"/>
  <c r="FJ12" i="14"/>
  <c r="FI12" i="14"/>
  <c r="EO12" i="14"/>
  <c r="EN12" i="14"/>
  <c r="EM12" i="14"/>
  <c r="EL12" i="14"/>
  <c r="EK12" i="14"/>
  <c r="EJ12" i="14"/>
  <c r="EI12" i="14"/>
  <c r="EH12" i="14"/>
  <c r="EG12" i="14"/>
  <c r="EF12" i="14"/>
  <c r="EE12" i="14"/>
  <c r="ED12" i="14"/>
  <c r="EC12" i="14"/>
  <c r="DZ12" i="14"/>
  <c r="DY12" i="14"/>
  <c r="DX12" i="14"/>
  <c r="DW12" i="14"/>
  <c r="DV12" i="14"/>
  <c r="DU12" i="14"/>
  <c r="DT12" i="14"/>
  <c r="DS12" i="14"/>
  <c r="DR12" i="14"/>
  <c r="DQ12" i="14"/>
  <c r="DP12" i="14"/>
  <c r="DO12" i="14"/>
  <c r="DN12" i="14"/>
  <c r="CT12" i="14"/>
  <c r="CS12" i="14"/>
  <c r="CR12" i="14"/>
  <c r="CQ12" i="14"/>
  <c r="CP12" i="14"/>
  <c r="CO12" i="14"/>
  <c r="CN12" i="14"/>
  <c r="CM12" i="14"/>
  <c r="CL12" i="14"/>
  <c r="CK12" i="14"/>
  <c r="CJ12" i="14"/>
  <c r="CI12" i="14"/>
  <c r="CH12" i="14"/>
  <c r="CE12" i="14"/>
  <c r="CD12" i="14"/>
  <c r="CC12" i="14"/>
  <c r="CB12" i="14"/>
  <c r="CA12" i="14"/>
  <c r="BY12" i="14"/>
  <c r="BX12" i="14"/>
  <c r="BW12" i="14"/>
  <c r="BV12" i="14"/>
  <c r="BU12" i="14"/>
  <c r="BT12" i="14"/>
  <c r="BS12" i="14"/>
  <c r="AY12" i="14"/>
  <c r="AX12" i="14"/>
  <c r="AW12" i="14"/>
  <c r="AV12" i="14"/>
  <c r="AT12" i="14"/>
  <c r="AS12" i="14"/>
  <c r="AR12" i="14"/>
  <c r="AQ12" i="14"/>
  <c r="AP12" i="14"/>
  <c r="AO12" i="14"/>
  <c r="AN12" i="14"/>
  <c r="AM12" i="14"/>
  <c r="AJ12" i="14"/>
  <c r="AI12" i="14"/>
  <c r="AH12" i="14"/>
  <c r="AG12" i="14"/>
  <c r="AF12" i="14"/>
  <c r="AU12" i="14" s="1"/>
  <c r="AC12" i="14"/>
  <c r="AB12" i="14"/>
  <c r="AA12" i="14"/>
  <c r="Z12" i="14"/>
  <c r="Y12" i="14"/>
  <c r="X12" i="14"/>
  <c r="W12" i="14"/>
  <c r="IR11" i="14"/>
  <c r="IQ11" i="14"/>
  <c r="IP11" i="14"/>
  <c r="IO11" i="14"/>
  <c r="IN11" i="14"/>
  <c r="IM11" i="14"/>
  <c r="IL11" i="14"/>
  <c r="IK11" i="14"/>
  <c r="IJ11" i="14"/>
  <c r="II11" i="14"/>
  <c r="IH11" i="14"/>
  <c r="IG11" i="14"/>
  <c r="IF11" i="14"/>
  <c r="HP11" i="14"/>
  <c r="HO11" i="14"/>
  <c r="HN11" i="14"/>
  <c r="HM11" i="14"/>
  <c r="HL11" i="14"/>
  <c r="HK11" i="14"/>
  <c r="HJ11" i="14"/>
  <c r="HI11" i="14"/>
  <c r="HH11" i="14"/>
  <c r="HG11" i="14"/>
  <c r="HF11" i="14"/>
  <c r="HE11" i="14"/>
  <c r="HD11" i="14"/>
  <c r="GJ11" i="14"/>
  <c r="GI11" i="14"/>
  <c r="GH11" i="14"/>
  <c r="GG11" i="14"/>
  <c r="GF11" i="14"/>
  <c r="GE11" i="14"/>
  <c r="GD11" i="14"/>
  <c r="GC11" i="14"/>
  <c r="GB11" i="14"/>
  <c r="GA11" i="14"/>
  <c r="FZ11" i="14"/>
  <c r="FY11" i="14"/>
  <c r="FX11" i="14"/>
  <c r="FU11" i="14"/>
  <c r="FT11" i="14"/>
  <c r="FS11" i="14"/>
  <c r="FR11" i="14"/>
  <c r="FQ11" i="14"/>
  <c r="FP11" i="14"/>
  <c r="FO11" i="14"/>
  <c r="FN11" i="14"/>
  <c r="FM11" i="14"/>
  <c r="FL11" i="14"/>
  <c r="FK11" i="14"/>
  <c r="FJ11" i="14"/>
  <c r="FI11" i="14"/>
  <c r="EO11" i="14"/>
  <c r="EN11" i="14"/>
  <c r="EM11" i="14"/>
  <c r="EL11" i="14"/>
  <c r="EK11" i="14"/>
  <c r="EJ11" i="14"/>
  <c r="EI11" i="14"/>
  <c r="EH11" i="14"/>
  <c r="EG11" i="14"/>
  <c r="EF11" i="14"/>
  <c r="EE11" i="14"/>
  <c r="ED11" i="14"/>
  <c r="EC11" i="14"/>
  <c r="DZ11" i="14"/>
  <c r="DY11" i="14"/>
  <c r="DX11" i="14"/>
  <c r="DW11" i="14"/>
  <c r="DV11" i="14"/>
  <c r="DU11" i="14"/>
  <c r="DT11" i="14"/>
  <c r="DS11" i="14"/>
  <c r="DR11" i="14"/>
  <c r="DQ11" i="14"/>
  <c r="DP11" i="14"/>
  <c r="DO11" i="14"/>
  <c r="DN11" i="14"/>
  <c r="CT11" i="14"/>
  <c r="CS11" i="14"/>
  <c r="CR11" i="14"/>
  <c r="CQ11" i="14"/>
  <c r="CP11" i="14"/>
  <c r="CO11" i="14"/>
  <c r="CN11" i="14"/>
  <c r="CM11" i="14"/>
  <c r="CL11" i="14"/>
  <c r="CK11" i="14"/>
  <c r="CJ11" i="14"/>
  <c r="CI11" i="14"/>
  <c r="CH11" i="14"/>
  <c r="CE11" i="14"/>
  <c r="CD11" i="14"/>
  <c r="CC11" i="14"/>
  <c r="CB11" i="14"/>
  <c r="CA11" i="14"/>
  <c r="BY11" i="14"/>
  <c r="BX11" i="14"/>
  <c r="BW11" i="14"/>
  <c r="BV11" i="14"/>
  <c r="BU11" i="14"/>
  <c r="BT11" i="14"/>
  <c r="BS11" i="14"/>
  <c r="AY11" i="14"/>
  <c r="AX11" i="14"/>
  <c r="AW11" i="14"/>
  <c r="AV11" i="14"/>
  <c r="AT11" i="14"/>
  <c r="AS11" i="14"/>
  <c r="AR11" i="14"/>
  <c r="AQ11" i="14"/>
  <c r="AP11" i="14"/>
  <c r="AO11" i="14"/>
  <c r="AN11" i="14"/>
  <c r="AM11" i="14"/>
  <c r="AJ11" i="14"/>
  <c r="AI11" i="14"/>
  <c r="AH11" i="14"/>
  <c r="AG11" i="14"/>
  <c r="AF11" i="14"/>
  <c r="AU11" i="14" s="1"/>
  <c r="AC11" i="14"/>
  <c r="AB11" i="14"/>
  <c r="AA11" i="14"/>
  <c r="Z11" i="14"/>
  <c r="Y11" i="14"/>
  <c r="X11" i="14"/>
  <c r="W11" i="14"/>
  <c r="IR10" i="14"/>
  <c r="IQ10" i="14"/>
  <c r="IP10" i="14"/>
  <c r="IO10" i="14"/>
  <c r="IN10" i="14"/>
  <c r="IM10" i="14"/>
  <c r="IL10" i="14"/>
  <c r="IK10" i="14"/>
  <c r="IJ10" i="14"/>
  <c r="II10" i="14"/>
  <c r="IH10" i="14"/>
  <c r="IG10" i="14"/>
  <c r="IF10" i="14"/>
  <c r="HP10" i="14"/>
  <c r="HO10" i="14"/>
  <c r="HN10" i="14"/>
  <c r="HM10" i="14"/>
  <c r="HL10" i="14"/>
  <c r="HK10" i="14"/>
  <c r="HJ10" i="14"/>
  <c r="HI10" i="14"/>
  <c r="HH10" i="14"/>
  <c r="HG10" i="14"/>
  <c r="HF10" i="14"/>
  <c r="HE10" i="14"/>
  <c r="HD10" i="14"/>
  <c r="GJ10" i="14"/>
  <c r="GI10" i="14"/>
  <c r="GH10" i="14"/>
  <c r="GG10" i="14"/>
  <c r="GF10" i="14"/>
  <c r="GE10" i="14"/>
  <c r="GD10" i="14"/>
  <c r="GC10" i="14"/>
  <c r="GB10" i="14"/>
  <c r="GA10" i="14"/>
  <c r="FZ10" i="14"/>
  <c r="FY10" i="14"/>
  <c r="FX10" i="14"/>
  <c r="FU10" i="14"/>
  <c r="FT10" i="14"/>
  <c r="FS10" i="14"/>
  <c r="FR10" i="14"/>
  <c r="FQ10" i="14"/>
  <c r="FP10" i="14"/>
  <c r="FO10" i="14"/>
  <c r="FN10" i="14"/>
  <c r="FM10" i="14"/>
  <c r="FL10" i="14"/>
  <c r="FK10" i="14"/>
  <c r="FJ10" i="14"/>
  <c r="FI10" i="14"/>
  <c r="EO10" i="14"/>
  <c r="EN10" i="14"/>
  <c r="EM10" i="14"/>
  <c r="EL10" i="14"/>
  <c r="EK10" i="14"/>
  <c r="EJ10" i="14"/>
  <c r="EI10" i="14"/>
  <c r="EH10" i="14"/>
  <c r="EG10" i="14"/>
  <c r="EF10" i="14"/>
  <c r="EE10" i="14"/>
  <c r="ED10" i="14"/>
  <c r="EC10" i="14"/>
  <c r="DZ10" i="14"/>
  <c r="DY10" i="14"/>
  <c r="DX10" i="14"/>
  <c r="DW10" i="14"/>
  <c r="DV10" i="14"/>
  <c r="DU10" i="14"/>
  <c r="DT10" i="14"/>
  <c r="DS10" i="14"/>
  <c r="DR10" i="14"/>
  <c r="DQ10" i="14"/>
  <c r="DP10" i="14"/>
  <c r="DO10" i="14"/>
  <c r="DN10" i="14"/>
  <c r="CT10" i="14"/>
  <c r="CS10" i="14"/>
  <c r="CR10" i="14"/>
  <c r="CQ10" i="14"/>
  <c r="CP10" i="14"/>
  <c r="CO10" i="14"/>
  <c r="CN10" i="14"/>
  <c r="CM10" i="14"/>
  <c r="CL10" i="14"/>
  <c r="CK10" i="14"/>
  <c r="CJ10" i="14"/>
  <c r="CI10" i="14"/>
  <c r="CH10" i="14"/>
  <c r="CE10" i="14"/>
  <c r="CD10" i="14"/>
  <c r="CC10" i="14"/>
  <c r="CB10" i="14"/>
  <c r="CA10" i="14"/>
  <c r="BY10" i="14"/>
  <c r="BX10" i="14"/>
  <c r="BW10" i="14"/>
  <c r="BV10" i="14"/>
  <c r="BU10" i="14"/>
  <c r="BT10" i="14"/>
  <c r="BS10" i="14"/>
  <c r="AY10" i="14"/>
  <c r="AX10" i="14"/>
  <c r="AW10" i="14"/>
  <c r="AV10" i="14"/>
  <c r="AR10" i="14"/>
  <c r="AQ10" i="14"/>
  <c r="AP10" i="14"/>
  <c r="AO10" i="14"/>
  <c r="AN10" i="14"/>
  <c r="AM10" i="14"/>
  <c r="AJ10" i="14"/>
  <c r="AI10" i="14"/>
  <c r="AH10" i="14"/>
  <c r="AG10" i="14"/>
  <c r="AC10" i="14"/>
  <c r="AB10" i="14"/>
  <c r="AA10" i="14"/>
  <c r="Z10" i="14"/>
  <c r="Y10" i="14"/>
  <c r="X10" i="14"/>
  <c r="W10" i="14"/>
  <c r="IR9" i="14"/>
  <c r="IQ9" i="14"/>
  <c r="IP9" i="14"/>
  <c r="IO9" i="14"/>
  <c r="IN9" i="14"/>
  <c r="IM9" i="14"/>
  <c r="IL9" i="14"/>
  <c r="IK9" i="14"/>
  <c r="IJ9" i="14"/>
  <c r="II9" i="14"/>
  <c r="IH9" i="14"/>
  <c r="IG9" i="14"/>
  <c r="IF9" i="14"/>
  <c r="HP9" i="14"/>
  <c r="HO9" i="14"/>
  <c r="HN9" i="14"/>
  <c r="HM9" i="14"/>
  <c r="HL9" i="14"/>
  <c r="HK9" i="14"/>
  <c r="HJ9" i="14"/>
  <c r="HI9" i="14"/>
  <c r="HH9" i="14"/>
  <c r="HG9" i="14"/>
  <c r="HF9" i="14"/>
  <c r="HE9" i="14"/>
  <c r="HD9" i="14"/>
  <c r="GJ9" i="14"/>
  <c r="GI9" i="14"/>
  <c r="GH9" i="14"/>
  <c r="GG9" i="14"/>
  <c r="GF9" i="14"/>
  <c r="GE9" i="14"/>
  <c r="GD9" i="14"/>
  <c r="GC9" i="14"/>
  <c r="GB9" i="14"/>
  <c r="GA9" i="14"/>
  <c r="FZ9" i="14"/>
  <c r="FY9" i="14"/>
  <c r="FX9" i="14"/>
  <c r="FU9" i="14"/>
  <c r="FT9" i="14"/>
  <c r="FS9" i="14"/>
  <c r="FR9" i="14"/>
  <c r="FQ9" i="14"/>
  <c r="FP9" i="14"/>
  <c r="FO9" i="14"/>
  <c r="FN9" i="14"/>
  <c r="FM9" i="14"/>
  <c r="FL9" i="14"/>
  <c r="FK9" i="14"/>
  <c r="FJ9" i="14"/>
  <c r="FI9" i="14"/>
  <c r="EO9" i="14"/>
  <c r="EN9" i="14"/>
  <c r="EM9" i="14"/>
  <c r="EL9" i="14"/>
  <c r="EK9" i="14"/>
  <c r="EJ9" i="14"/>
  <c r="EI9" i="14"/>
  <c r="EH9" i="14"/>
  <c r="EG9" i="14"/>
  <c r="EF9" i="14"/>
  <c r="EE9" i="14"/>
  <c r="ED9" i="14"/>
  <c r="EC9" i="14"/>
  <c r="DZ9" i="14"/>
  <c r="DY9" i="14"/>
  <c r="DX9" i="14"/>
  <c r="DW9" i="14"/>
  <c r="DV9" i="14"/>
  <c r="DU9" i="14"/>
  <c r="DT9" i="14"/>
  <c r="DS9" i="14"/>
  <c r="DR9" i="14"/>
  <c r="DQ9" i="14"/>
  <c r="DP9" i="14"/>
  <c r="DO9" i="14"/>
  <c r="DN9" i="14"/>
  <c r="CT9" i="14"/>
  <c r="CS9" i="14"/>
  <c r="CR9" i="14"/>
  <c r="CQ9" i="14"/>
  <c r="CP9" i="14"/>
  <c r="CO9" i="14"/>
  <c r="CN9" i="14"/>
  <c r="CM9" i="14"/>
  <c r="CL9" i="14"/>
  <c r="CK9" i="14"/>
  <c r="CJ9" i="14"/>
  <c r="CI9" i="14"/>
  <c r="CH9" i="14"/>
  <c r="CE9" i="14"/>
  <c r="CD9" i="14"/>
  <c r="CC9" i="14"/>
  <c r="CB9" i="14"/>
  <c r="CA9" i="14"/>
  <c r="BY9" i="14"/>
  <c r="BX9" i="14"/>
  <c r="BW9" i="14"/>
  <c r="BV9" i="14"/>
  <c r="BU9" i="14"/>
  <c r="BT9" i="14"/>
  <c r="BS9" i="14"/>
  <c r="AY9" i="14"/>
  <c r="AX9" i="14"/>
  <c r="AW9" i="14"/>
  <c r="AV9" i="14"/>
  <c r="AS9" i="14"/>
  <c r="AR9" i="14"/>
  <c r="AQ9" i="14"/>
  <c r="AP9" i="14"/>
  <c r="AO9" i="14"/>
  <c r="AN9" i="14"/>
  <c r="AM9" i="14"/>
  <c r="AJ9" i="14"/>
  <c r="AI9" i="14"/>
  <c r="AH9" i="14"/>
  <c r="AG9" i="14"/>
  <c r="AF9" i="14"/>
  <c r="AU9" i="14" s="1"/>
  <c r="AT9" i="14"/>
  <c r="AC9" i="14"/>
  <c r="AB9" i="14"/>
  <c r="AA9" i="14"/>
  <c r="Z9" i="14"/>
  <c r="Y9" i="14"/>
  <c r="X9" i="14"/>
  <c r="W9" i="14"/>
  <c r="IR8" i="14"/>
  <c r="IQ8" i="14"/>
  <c r="IP8" i="14"/>
  <c r="IO8" i="14"/>
  <c r="IN8" i="14"/>
  <c r="IM8" i="14"/>
  <c r="IL8" i="14"/>
  <c r="IK8" i="14"/>
  <c r="IJ8" i="14"/>
  <c r="II8" i="14"/>
  <c r="IH8" i="14"/>
  <c r="IG8" i="14"/>
  <c r="IF8" i="14"/>
  <c r="HP8" i="14"/>
  <c r="HO8" i="14"/>
  <c r="HN8" i="14"/>
  <c r="HM8" i="14"/>
  <c r="HL8" i="14"/>
  <c r="HK8" i="14"/>
  <c r="HJ8" i="14"/>
  <c r="HI8" i="14"/>
  <c r="HH8" i="14"/>
  <c r="HG8" i="14"/>
  <c r="HF8" i="14"/>
  <c r="HE8" i="14"/>
  <c r="HD8" i="14"/>
  <c r="GJ8" i="14"/>
  <c r="GI8" i="14"/>
  <c r="GH8" i="14"/>
  <c r="GG8" i="14"/>
  <c r="GF8" i="14"/>
  <c r="GE8" i="14"/>
  <c r="GD8" i="14"/>
  <c r="GC8" i="14"/>
  <c r="GB8" i="14"/>
  <c r="GA8" i="14"/>
  <c r="FZ8" i="14"/>
  <c r="FY8" i="14"/>
  <c r="FX8" i="14"/>
  <c r="FU8" i="14"/>
  <c r="FT8" i="14"/>
  <c r="FS8" i="14"/>
  <c r="FR8" i="14"/>
  <c r="FQ8" i="14"/>
  <c r="FP8" i="14"/>
  <c r="FO8" i="14"/>
  <c r="FN8" i="14"/>
  <c r="FM8" i="14"/>
  <c r="FL8" i="14"/>
  <c r="FK8" i="14"/>
  <c r="FJ8" i="14"/>
  <c r="FI8" i="14"/>
  <c r="EO8" i="14"/>
  <c r="EN8" i="14"/>
  <c r="EM8" i="14"/>
  <c r="EL8" i="14"/>
  <c r="EK8" i="14"/>
  <c r="EJ8" i="14"/>
  <c r="EI8" i="14"/>
  <c r="EH8" i="14"/>
  <c r="EG8" i="14"/>
  <c r="EF8" i="14"/>
  <c r="EE8" i="14"/>
  <c r="ED8" i="14"/>
  <c r="EC8" i="14"/>
  <c r="DZ8" i="14"/>
  <c r="DY8" i="14"/>
  <c r="DX8" i="14"/>
  <c r="DW8" i="14"/>
  <c r="DV8" i="14"/>
  <c r="DU8" i="14"/>
  <c r="DT8" i="14"/>
  <c r="DS8" i="14"/>
  <c r="DR8" i="14"/>
  <c r="DQ8" i="14"/>
  <c r="DP8" i="14"/>
  <c r="DO8" i="14"/>
  <c r="DN8" i="14"/>
  <c r="CT8" i="14"/>
  <c r="CS8" i="14"/>
  <c r="CR8" i="14"/>
  <c r="CQ8" i="14"/>
  <c r="CP8" i="14"/>
  <c r="CO8" i="14"/>
  <c r="CN8" i="14"/>
  <c r="CM8" i="14"/>
  <c r="CL8" i="14"/>
  <c r="CK8" i="14"/>
  <c r="CJ8" i="14"/>
  <c r="CI8" i="14"/>
  <c r="CH8" i="14"/>
  <c r="CE8" i="14"/>
  <c r="CD8" i="14"/>
  <c r="CC8" i="14"/>
  <c r="CB8" i="14"/>
  <c r="CA8" i="14"/>
  <c r="BY8" i="14"/>
  <c r="BX8" i="14"/>
  <c r="BW8" i="14"/>
  <c r="BV8" i="14"/>
  <c r="BU8" i="14"/>
  <c r="BT8" i="14"/>
  <c r="BS8" i="14"/>
  <c r="AY8" i="14"/>
  <c r="AX8" i="14"/>
  <c r="AW8" i="14"/>
  <c r="AV8" i="14"/>
  <c r="AU8" i="14"/>
  <c r="AT8" i="14"/>
  <c r="AS8" i="14"/>
  <c r="AR8" i="14"/>
  <c r="AQ8" i="14"/>
  <c r="AP8" i="14"/>
  <c r="AO8" i="14"/>
  <c r="AN8" i="14"/>
  <c r="AM8" i="14"/>
  <c r="AJ8" i="14"/>
  <c r="AI8" i="14"/>
  <c r="AH8" i="14"/>
  <c r="AG8" i="14"/>
  <c r="AF8" i="14"/>
  <c r="AC8" i="14"/>
  <c r="AB8" i="14"/>
  <c r="AA8" i="14"/>
  <c r="Z8" i="14"/>
  <c r="Y8" i="14"/>
  <c r="X8" i="14"/>
  <c r="W8" i="14"/>
  <c r="IR7" i="14"/>
  <c r="IQ7" i="14"/>
  <c r="IP7" i="14"/>
  <c r="IO7" i="14"/>
  <c r="IN7" i="14"/>
  <c r="IM7" i="14"/>
  <c r="IL7" i="14"/>
  <c r="IK7" i="14"/>
  <c r="IJ7" i="14"/>
  <c r="II7" i="14"/>
  <c r="IH7" i="14"/>
  <c r="IG7" i="14"/>
  <c r="IF7" i="14"/>
  <c r="HP7" i="14"/>
  <c r="HO7" i="14"/>
  <c r="HN7" i="14"/>
  <c r="HM7" i="14"/>
  <c r="HL7" i="14"/>
  <c r="HK7" i="14"/>
  <c r="HJ7" i="14"/>
  <c r="HI7" i="14"/>
  <c r="HH7" i="14"/>
  <c r="HG7" i="14"/>
  <c r="HF7" i="14"/>
  <c r="HE7" i="14"/>
  <c r="HD7" i="14"/>
  <c r="GJ7" i="14"/>
  <c r="GI7" i="14"/>
  <c r="GH7" i="14"/>
  <c r="GG7" i="14"/>
  <c r="GF7" i="14"/>
  <c r="GE7" i="14"/>
  <c r="GD7" i="14"/>
  <c r="GC7" i="14"/>
  <c r="GB7" i="14"/>
  <c r="GA7" i="14"/>
  <c r="FZ7" i="14"/>
  <c r="FY7" i="14"/>
  <c r="FX7" i="14"/>
  <c r="FU7" i="14"/>
  <c r="FT7" i="14"/>
  <c r="FS7" i="14"/>
  <c r="FR7" i="14"/>
  <c r="FQ7" i="14"/>
  <c r="FP7" i="14"/>
  <c r="FO7" i="14"/>
  <c r="FN7" i="14"/>
  <c r="FM7" i="14"/>
  <c r="FL7" i="14"/>
  <c r="FK7" i="14"/>
  <c r="FJ7" i="14"/>
  <c r="FI7" i="14"/>
  <c r="EO7" i="14"/>
  <c r="EN7" i="14"/>
  <c r="EM7" i="14"/>
  <c r="EL7" i="14"/>
  <c r="EK7" i="14"/>
  <c r="EJ7" i="14"/>
  <c r="EI7" i="14"/>
  <c r="EH7" i="14"/>
  <c r="EG7" i="14"/>
  <c r="EF7" i="14"/>
  <c r="EE7" i="14"/>
  <c r="ED7" i="14"/>
  <c r="EC7" i="14"/>
  <c r="DZ7" i="14"/>
  <c r="DY7" i="14"/>
  <c r="DX7" i="14"/>
  <c r="DW7" i="14"/>
  <c r="DV7" i="14"/>
  <c r="DU7" i="14"/>
  <c r="DT7" i="14"/>
  <c r="DS7" i="14"/>
  <c r="DR7" i="14"/>
  <c r="DQ7" i="14"/>
  <c r="DP7" i="14"/>
  <c r="DO7" i="14"/>
  <c r="DN7" i="14"/>
  <c r="CT7" i="14"/>
  <c r="CS7" i="14"/>
  <c r="CR7" i="14"/>
  <c r="CQ7" i="14"/>
  <c r="CP7" i="14"/>
  <c r="CO7" i="14"/>
  <c r="CN7" i="14"/>
  <c r="CM7" i="14"/>
  <c r="CL7" i="14"/>
  <c r="CK7" i="14"/>
  <c r="CJ7" i="14"/>
  <c r="CI7" i="14"/>
  <c r="CH7" i="14"/>
  <c r="CE7" i="14"/>
  <c r="CD7" i="14"/>
  <c r="CC7" i="14"/>
  <c r="CB7" i="14"/>
  <c r="CA7" i="14"/>
  <c r="BY7" i="14"/>
  <c r="BX7" i="14"/>
  <c r="BW7" i="14"/>
  <c r="BV7" i="14"/>
  <c r="BU7" i="14"/>
  <c r="BT7" i="14"/>
  <c r="BS7" i="14"/>
  <c r="AY7" i="14"/>
  <c r="AX7" i="14"/>
  <c r="AW7" i="14"/>
  <c r="AV7" i="14"/>
  <c r="AU7" i="14"/>
  <c r="AS7" i="14"/>
  <c r="AR7" i="14"/>
  <c r="AQ7" i="14"/>
  <c r="AP7" i="14"/>
  <c r="AO7" i="14"/>
  <c r="AN7" i="14"/>
  <c r="AM7" i="14"/>
  <c r="AJ7" i="14"/>
  <c r="AI7" i="14"/>
  <c r="AH7" i="14"/>
  <c r="AG7" i="14"/>
  <c r="AF7" i="14"/>
  <c r="AT7" i="14"/>
  <c r="AC7" i="14"/>
  <c r="AB7" i="14"/>
  <c r="AA7" i="14"/>
  <c r="Z7" i="14"/>
  <c r="Y7" i="14"/>
  <c r="X7" i="14"/>
  <c r="W7" i="14"/>
  <c r="IR6" i="14"/>
  <c r="IQ6" i="14"/>
  <c r="IP6" i="14"/>
  <c r="IO6" i="14"/>
  <c r="IN6" i="14"/>
  <c r="IM6" i="14"/>
  <c r="IL6" i="14"/>
  <c r="IK6" i="14"/>
  <c r="IJ6" i="14"/>
  <c r="II6" i="14"/>
  <c r="IH6" i="14"/>
  <c r="IG6" i="14"/>
  <c r="IF6" i="14"/>
  <c r="HP6" i="14"/>
  <c r="HO6" i="14"/>
  <c r="HN6" i="14"/>
  <c r="HM6" i="14"/>
  <c r="HL6" i="14"/>
  <c r="HK6" i="14"/>
  <c r="HJ6" i="14"/>
  <c r="HI6" i="14"/>
  <c r="HH6" i="14"/>
  <c r="HG6" i="14"/>
  <c r="HF6" i="14"/>
  <c r="HE6" i="14"/>
  <c r="HD6" i="14"/>
  <c r="GJ6" i="14"/>
  <c r="GI6" i="14"/>
  <c r="GH6" i="14"/>
  <c r="GG6" i="14"/>
  <c r="GF6" i="14"/>
  <c r="GE6" i="14"/>
  <c r="GD6" i="14"/>
  <c r="GC6" i="14"/>
  <c r="GB6" i="14"/>
  <c r="GA6" i="14"/>
  <c r="FZ6" i="14"/>
  <c r="FY6" i="14"/>
  <c r="FX6" i="14"/>
  <c r="FU6" i="14"/>
  <c r="FT6" i="14"/>
  <c r="FS6" i="14"/>
  <c r="FR6" i="14"/>
  <c r="FQ6" i="14"/>
  <c r="FP6" i="14"/>
  <c r="FO6" i="14"/>
  <c r="FN6" i="14"/>
  <c r="FM6" i="14"/>
  <c r="FL6" i="14"/>
  <c r="FK6" i="14"/>
  <c r="FJ6" i="14"/>
  <c r="FI6" i="14"/>
  <c r="EO6" i="14"/>
  <c r="EN6" i="14"/>
  <c r="EM6" i="14"/>
  <c r="EL6" i="14"/>
  <c r="EK6" i="14"/>
  <c r="EJ6" i="14"/>
  <c r="EI6" i="14"/>
  <c r="EH6" i="14"/>
  <c r="EG6" i="14"/>
  <c r="EF6" i="14"/>
  <c r="EE6" i="14"/>
  <c r="ED6" i="14"/>
  <c r="EC6" i="14"/>
  <c r="DZ6" i="14"/>
  <c r="DY6" i="14"/>
  <c r="DX6" i="14"/>
  <c r="DW6" i="14"/>
  <c r="DV6" i="14"/>
  <c r="DU6" i="14"/>
  <c r="DT6" i="14"/>
  <c r="DS6" i="14"/>
  <c r="DR6" i="14"/>
  <c r="DQ6" i="14"/>
  <c r="DP6" i="14"/>
  <c r="DO6" i="14"/>
  <c r="DN6" i="14"/>
  <c r="CT6" i="14"/>
  <c r="CS6" i="14"/>
  <c r="CR6" i="14"/>
  <c r="CQ6" i="14"/>
  <c r="CP6" i="14"/>
  <c r="CO6" i="14"/>
  <c r="CN6" i="14"/>
  <c r="CM6" i="14"/>
  <c r="CL6" i="14"/>
  <c r="CK6" i="14"/>
  <c r="CJ6" i="14"/>
  <c r="CI6" i="14"/>
  <c r="CH6" i="14"/>
  <c r="CE6" i="14"/>
  <c r="CD6" i="14"/>
  <c r="CC6" i="14"/>
  <c r="CB6" i="14"/>
  <c r="CA6" i="14"/>
  <c r="BY6" i="14"/>
  <c r="BX6" i="14"/>
  <c r="BW6" i="14"/>
  <c r="BV6" i="14"/>
  <c r="BU6" i="14"/>
  <c r="BT6" i="14"/>
  <c r="BS6" i="14"/>
  <c r="AY6" i="14"/>
  <c r="AX6" i="14"/>
  <c r="AW6" i="14"/>
  <c r="AV6" i="14"/>
  <c r="AU6" i="14"/>
  <c r="AS6" i="14"/>
  <c r="AR6" i="14"/>
  <c r="AQ6" i="14"/>
  <c r="AP6" i="14"/>
  <c r="AO6" i="14"/>
  <c r="AN6" i="14"/>
  <c r="AM6" i="14"/>
  <c r="AJ6" i="14"/>
  <c r="AI6" i="14"/>
  <c r="AH6" i="14"/>
  <c r="AG6" i="14"/>
  <c r="AF6" i="14"/>
  <c r="AT6" i="14"/>
  <c r="AC6" i="14"/>
  <c r="AB6" i="14"/>
  <c r="AA6" i="14"/>
  <c r="Z6" i="14"/>
  <c r="Y6" i="14"/>
  <c r="X6" i="14"/>
  <c r="W6" i="14"/>
  <c r="IR5" i="14"/>
  <c r="IQ5" i="14"/>
  <c r="IP5" i="14"/>
  <c r="IO5" i="14"/>
  <c r="IN5" i="14"/>
  <c r="IM5" i="14"/>
  <c r="IL5" i="14"/>
  <c r="IK5" i="14"/>
  <c r="IJ5" i="14"/>
  <c r="II5" i="14"/>
  <c r="IH5" i="14"/>
  <c r="IG5" i="14"/>
  <c r="IF5" i="14"/>
  <c r="HP5" i="14"/>
  <c r="HO5" i="14"/>
  <c r="HN5" i="14"/>
  <c r="HM5" i="14"/>
  <c r="HL5" i="14"/>
  <c r="HK5" i="14"/>
  <c r="HJ5" i="14"/>
  <c r="HI5" i="14"/>
  <c r="HH5" i="14"/>
  <c r="HG5" i="14"/>
  <c r="HF5" i="14"/>
  <c r="HE5" i="14"/>
  <c r="HD5" i="14"/>
  <c r="GJ5" i="14"/>
  <c r="GI5" i="14"/>
  <c r="GH5" i="14"/>
  <c r="GG5" i="14"/>
  <c r="GF5" i="14"/>
  <c r="GE5" i="14"/>
  <c r="GD5" i="14"/>
  <c r="GC5" i="14"/>
  <c r="GB5" i="14"/>
  <c r="GA5" i="14"/>
  <c r="FZ5" i="14"/>
  <c r="FY5" i="14"/>
  <c r="FX5" i="14"/>
  <c r="FU5" i="14"/>
  <c r="FT5" i="14"/>
  <c r="FS5" i="14"/>
  <c r="FR5" i="14"/>
  <c r="FQ5" i="14"/>
  <c r="FP5" i="14"/>
  <c r="FO5" i="14"/>
  <c r="FN5" i="14"/>
  <c r="FM5" i="14"/>
  <c r="FL5" i="14"/>
  <c r="FK5" i="14"/>
  <c r="FJ5" i="14"/>
  <c r="FI5" i="14"/>
  <c r="EO5" i="14"/>
  <c r="EN5" i="14"/>
  <c r="EM5" i="14"/>
  <c r="EL5" i="14"/>
  <c r="EK5" i="14"/>
  <c r="EJ5" i="14"/>
  <c r="EI5" i="14"/>
  <c r="EH5" i="14"/>
  <c r="EG5" i="14"/>
  <c r="EF5" i="14"/>
  <c r="EE5" i="14"/>
  <c r="ED5" i="14"/>
  <c r="EC5" i="14"/>
  <c r="DZ5" i="14"/>
  <c r="DY5" i="14"/>
  <c r="DX5" i="14"/>
  <c r="DW5" i="14"/>
  <c r="DV5" i="14"/>
  <c r="DU5" i="14"/>
  <c r="DT5" i="14"/>
  <c r="DS5" i="14"/>
  <c r="DR5" i="14"/>
  <c r="DQ5" i="14"/>
  <c r="DP5" i="14"/>
  <c r="DO5" i="14"/>
  <c r="DN5" i="14"/>
  <c r="CT5" i="14"/>
  <c r="CS5" i="14"/>
  <c r="CR5" i="14"/>
  <c r="CQ5" i="14"/>
  <c r="CP5" i="14"/>
  <c r="CO5" i="14"/>
  <c r="CN5" i="14"/>
  <c r="CM5" i="14"/>
  <c r="CL5" i="14"/>
  <c r="CK5" i="14"/>
  <c r="CJ5" i="14"/>
  <c r="CI5" i="14"/>
  <c r="CH5" i="14"/>
  <c r="CE5" i="14"/>
  <c r="CD5" i="14"/>
  <c r="CC5" i="14"/>
  <c r="CB5" i="14"/>
  <c r="CA5" i="14"/>
  <c r="BY5" i="14"/>
  <c r="BX5" i="14"/>
  <c r="BW5" i="14"/>
  <c r="BV5" i="14"/>
  <c r="BU5" i="14"/>
  <c r="BT5" i="14"/>
  <c r="BS5" i="14"/>
  <c r="AY5" i="14"/>
  <c r="AX5" i="14"/>
  <c r="AW5" i="14"/>
  <c r="AV5" i="14"/>
  <c r="AS5" i="14"/>
  <c r="AR5" i="14"/>
  <c r="AQ5" i="14"/>
  <c r="AP5" i="14"/>
  <c r="AO5" i="14"/>
  <c r="AN5" i="14"/>
  <c r="AM5" i="14"/>
  <c r="AJ5" i="14"/>
  <c r="AI5" i="14"/>
  <c r="AH5" i="14"/>
  <c r="AG5" i="14"/>
  <c r="AF5" i="14"/>
  <c r="AU5" i="14" s="1"/>
  <c r="AT5" i="14"/>
  <c r="AC5" i="14"/>
  <c r="AB5" i="14"/>
  <c r="AA5" i="14"/>
  <c r="Z5" i="14"/>
  <c r="Y5" i="14"/>
  <c r="X5" i="14"/>
  <c r="W5" i="14"/>
  <c r="IF2" i="14"/>
  <c r="HR2" i="14"/>
  <c r="HD2" i="14"/>
  <c r="ES1" i="14" a="1"/>
  <c r="ES1" i="14" s="1"/>
  <c r="CX1" i="14" a="1"/>
  <c r="CX1" i="14" s="1"/>
  <c r="BC1" i="14" a="1"/>
  <c r="BC1" i="14" s="1"/>
  <c r="C1" i="14" a="1"/>
  <c r="C1" i="14" s="1"/>
  <c r="EC24" i="13"/>
  <c r="EB24" i="13"/>
  <c r="EA24" i="13"/>
  <c r="DZ24" i="13"/>
  <c r="DY24" i="13"/>
  <c r="DX24" i="13"/>
  <c r="DW24" i="13"/>
  <c r="DV24" i="13"/>
  <c r="DU24" i="13"/>
  <c r="DT24" i="13"/>
  <c r="DS24" i="13"/>
  <c r="DR24" i="13"/>
  <c r="DQ24" i="13"/>
  <c r="DP24" i="13"/>
  <c r="DO24" i="13"/>
  <c r="DN24" i="13"/>
  <c r="CH24" i="13"/>
  <c r="CG24" i="13"/>
  <c r="CF24" i="13"/>
  <c r="CE24" i="13"/>
  <c r="CD24" i="13"/>
  <c r="CC24" i="13"/>
  <c r="CB24" i="13"/>
  <c r="CA24" i="13"/>
  <c r="BZ24" i="13"/>
  <c r="BY24" i="13"/>
  <c r="BX24" i="13"/>
  <c r="BW24" i="13"/>
  <c r="BV24" i="13"/>
  <c r="BU24" i="13"/>
  <c r="BT24" i="13"/>
  <c r="BS24" i="13"/>
  <c r="AM24" i="13"/>
  <c r="AL24" i="13"/>
  <c r="AK24" i="13"/>
  <c r="AJ24" i="13"/>
  <c r="AI24" i="13"/>
  <c r="AH24" i="13"/>
  <c r="AG24" i="13"/>
  <c r="AF24" i="13"/>
  <c r="AE24" i="13"/>
  <c r="AD24" i="13"/>
  <c r="AC24" i="13"/>
  <c r="Z24" i="13"/>
  <c r="Y24" i="13"/>
  <c r="X24" i="13"/>
  <c r="W24" i="13"/>
  <c r="AA24" i="13" s="1"/>
  <c r="HB18" i="13"/>
  <c r="HA18" i="13"/>
  <c r="GZ18" i="13"/>
  <c r="GY18" i="13"/>
  <c r="GX18" i="13"/>
  <c r="GW18" i="13"/>
  <c r="GV18" i="13"/>
  <c r="GU18" i="13"/>
  <c r="GT18" i="13"/>
  <c r="GS18" i="13"/>
  <c r="GR18" i="13"/>
  <c r="GQ18" i="13"/>
  <c r="GP18" i="13"/>
  <c r="GO18" i="13"/>
  <c r="GN18" i="13"/>
  <c r="GM18" i="13"/>
  <c r="FG18" i="13"/>
  <c r="FF18" i="13"/>
  <c r="FE18" i="13"/>
  <c r="FD18" i="13"/>
  <c r="FC18" i="13"/>
  <c r="FB18" i="13"/>
  <c r="FA18" i="13"/>
  <c r="EZ18" i="13"/>
  <c r="EY18" i="13"/>
  <c r="EX18" i="13"/>
  <c r="EW18" i="13"/>
  <c r="EV18" i="13"/>
  <c r="EU18" i="13"/>
  <c r="ET18" i="13"/>
  <c r="ES18" i="13"/>
  <c r="ER18" i="13"/>
  <c r="DL18" i="13"/>
  <c r="DK18" i="13"/>
  <c r="DJ18" i="13"/>
  <c r="DI18" i="13"/>
  <c r="DH18" i="13"/>
  <c r="DG18" i="13"/>
  <c r="DF18" i="13"/>
  <c r="DE18" i="13"/>
  <c r="DD18" i="13"/>
  <c r="DC18" i="13"/>
  <c r="DB18" i="13"/>
  <c r="DA18" i="13"/>
  <c r="CZ18" i="13"/>
  <c r="CY18" i="13"/>
  <c r="CX18" i="13"/>
  <c r="CW18" i="13"/>
  <c r="BQ18" i="13"/>
  <c r="BP18" i="13"/>
  <c r="BO18" i="13"/>
  <c r="BN18" i="13"/>
  <c r="BM18" i="13"/>
  <c r="BL18" i="13"/>
  <c r="BK18" i="13"/>
  <c r="BJ18" i="13"/>
  <c r="BI18" i="13"/>
  <c r="BH18" i="13"/>
  <c r="BG18" i="13"/>
  <c r="BF18" i="13"/>
  <c r="BE18" i="13"/>
  <c r="BD18" i="13"/>
  <c r="BC18" i="13"/>
  <c r="BB18" i="13"/>
  <c r="U18" i="13"/>
  <c r="T18" i="13"/>
  <c r="S18" i="13"/>
  <c r="R18" i="13"/>
  <c r="Q18" i="13"/>
  <c r="P18" i="13"/>
  <c r="O18" i="13"/>
  <c r="N18" i="13"/>
  <c r="M18" i="13"/>
  <c r="L18" i="13"/>
  <c r="K18" i="13"/>
  <c r="J18" i="13"/>
  <c r="I18" i="13"/>
  <c r="H18" i="13"/>
  <c r="G18" i="13"/>
  <c r="F18" i="13"/>
  <c r="E18" i="13"/>
  <c r="D18" i="13"/>
  <c r="C18" i="13"/>
  <c r="B18" i="13"/>
  <c r="HB17" i="13"/>
  <c r="HA17" i="13"/>
  <c r="GZ17" i="13"/>
  <c r="GY17" i="13"/>
  <c r="GX17" i="13"/>
  <c r="GW17" i="13"/>
  <c r="GV17" i="13"/>
  <c r="GU17" i="13"/>
  <c r="GT17" i="13"/>
  <c r="GS17" i="13"/>
  <c r="GR17" i="13"/>
  <c r="GQ17" i="13"/>
  <c r="GP17" i="13"/>
  <c r="GO17" i="13"/>
  <c r="GN17" i="13"/>
  <c r="GM17" i="13"/>
  <c r="FG17" i="13"/>
  <c r="FF17" i="13"/>
  <c r="FE17" i="13"/>
  <c r="FD17" i="13"/>
  <c r="FC17" i="13"/>
  <c r="FB17" i="13"/>
  <c r="FA17" i="13"/>
  <c r="EZ17" i="13"/>
  <c r="EY17" i="13"/>
  <c r="EX17" i="13"/>
  <c r="EW17" i="13"/>
  <c r="EV17" i="13"/>
  <c r="EU17" i="13"/>
  <c r="ET17" i="13"/>
  <c r="ES17" i="13"/>
  <c r="ER17" i="13"/>
  <c r="DL17" i="13"/>
  <c r="DK17" i="13"/>
  <c r="DJ17" i="13"/>
  <c r="DI17" i="13"/>
  <c r="DH17" i="13"/>
  <c r="DG17" i="13"/>
  <c r="DF17" i="13"/>
  <c r="DE17" i="13"/>
  <c r="DD17" i="13"/>
  <c r="DC17" i="13"/>
  <c r="DB17" i="13"/>
  <c r="DA17" i="13"/>
  <c r="CZ17" i="13"/>
  <c r="CY17" i="13"/>
  <c r="CX17" i="13"/>
  <c r="CW17" i="13"/>
  <c r="BQ17" i="13"/>
  <c r="BP17" i="13"/>
  <c r="BO17" i="13"/>
  <c r="BN17" i="13"/>
  <c r="BM17" i="13"/>
  <c r="BL17" i="13"/>
  <c r="BK17" i="13"/>
  <c r="BJ17" i="13"/>
  <c r="BI17" i="13"/>
  <c r="BH17" i="13"/>
  <c r="BG17" i="13"/>
  <c r="BF17" i="13"/>
  <c r="BE17" i="13"/>
  <c r="BD17" i="13"/>
  <c r="BC17" i="13"/>
  <c r="BB17" i="13"/>
  <c r="U17" i="13"/>
  <c r="T17" i="13"/>
  <c r="S17" i="13"/>
  <c r="R17" i="13"/>
  <c r="Q17" i="13"/>
  <c r="P17" i="13"/>
  <c r="O17" i="13"/>
  <c r="N17" i="13"/>
  <c r="M17" i="13"/>
  <c r="L17" i="13"/>
  <c r="K17" i="13"/>
  <c r="J17" i="13"/>
  <c r="I17" i="13"/>
  <c r="H17" i="13"/>
  <c r="G17" i="13"/>
  <c r="F17" i="13"/>
  <c r="E17" i="13"/>
  <c r="D17" i="13"/>
  <c r="C17" i="13"/>
  <c r="B17" i="13"/>
  <c r="IR15" i="13"/>
  <c r="IQ15" i="13"/>
  <c r="IP15" i="13"/>
  <c r="IO15" i="13"/>
  <c r="IN15" i="13"/>
  <c r="IM15" i="13"/>
  <c r="IL15" i="13"/>
  <c r="IK15" i="13"/>
  <c r="IJ15" i="13"/>
  <c r="II15" i="13"/>
  <c r="IH15" i="13"/>
  <c r="IG15" i="13"/>
  <c r="IF15" i="13"/>
  <c r="HP15" i="13"/>
  <c r="HO15" i="13"/>
  <c r="HN15" i="13"/>
  <c r="HM15" i="13"/>
  <c r="HL15" i="13"/>
  <c r="HK15" i="13"/>
  <c r="HJ15" i="13"/>
  <c r="HI15" i="13"/>
  <c r="HH15" i="13"/>
  <c r="HG15" i="13"/>
  <c r="HF15" i="13"/>
  <c r="HE15" i="13"/>
  <c r="HD15" i="13"/>
  <c r="HB15" i="13"/>
  <c r="HA15" i="13"/>
  <c r="GZ15" i="13"/>
  <c r="GY15" i="13"/>
  <c r="GX15" i="13"/>
  <c r="GW15" i="13"/>
  <c r="GV15" i="13"/>
  <c r="GU15" i="13"/>
  <c r="GT15" i="13"/>
  <c r="GS15" i="13"/>
  <c r="GR15" i="13"/>
  <c r="GQ15" i="13"/>
  <c r="GP15" i="13"/>
  <c r="GO15" i="13"/>
  <c r="GN15" i="13"/>
  <c r="GM15" i="13"/>
  <c r="GJ15" i="13"/>
  <c r="GI15" i="13"/>
  <c r="GH15" i="13"/>
  <c r="GG15" i="13"/>
  <c r="GF15" i="13"/>
  <c r="GE15" i="13"/>
  <c r="GD15" i="13"/>
  <c r="GC15" i="13"/>
  <c r="GB15" i="13"/>
  <c r="GA15" i="13"/>
  <c r="FZ15" i="13"/>
  <c r="FY15" i="13"/>
  <c r="FX15" i="13"/>
  <c r="FU15" i="13"/>
  <c r="FT15" i="13"/>
  <c r="FS15" i="13"/>
  <c r="FR15" i="13"/>
  <c r="FQ15" i="13"/>
  <c r="FP15" i="13"/>
  <c r="FO15" i="13"/>
  <c r="FN15" i="13"/>
  <c r="FM15" i="13"/>
  <c r="FL15" i="13"/>
  <c r="FK15" i="13"/>
  <c r="FJ15" i="13"/>
  <c r="FI15" i="13"/>
  <c r="FG15" i="13"/>
  <c r="FF15" i="13"/>
  <c r="FE15" i="13"/>
  <c r="FD15" i="13"/>
  <c r="FC15" i="13"/>
  <c r="FB15" i="13"/>
  <c r="FA15" i="13"/>
  <c r="EZ15" i="13"/>
  <c r="EY15" i="13"/>
  <c r="EX15" i="13"/>
  <c r="EW15" i="13"/>
  <c r="EV15" i="13"/>
  <c r="EU15" i="13"/>
  <c r="ET15" i="13"/>
  <c r="ES15" i="13"/>
  <c r="ER15" i="13"/>
  <c r="EO15" i="13"/>
  <c r="EN15" i="13"/>
  <c r="EM15" i="13"/>
  <c r="EL15" i="13"/>
  <c r="EK15" i="13"/>
  <c r="EJ15" i="13"/>
  <c r="EI15" i="13"/>
  <c r="EH15" i="13"/>
  <c r="EG15" i="13"/>
  <c r="EF15" i="13"/>
  <c r="EE15" i="13"/>
  <c r="ED15" i="13"/>
  <c r="EC15" i="13"/>
  <c r="DZ15" i="13"/>
  <c r="DY15" i="13"/>
  <c r="DX15" i="13"/>
  <c r="DW15" i="13"/>
  <c r="DV15" i="13"/>
  <c r="DU15" i="13"/>
  <c r="DT15" i="13"/>
  <c r="DS15" i="13"/>
  <c r="DR15" i="13"/>
  <c r="DQ15" i="13"/>
  <c r="DP15" i="13"/>
  <c r="DO15" i="13"/>
  <c r="DN15" i="13"/>
  <c r="DL15" i="13"/>
  <c r="DK15" i="13"/>
  <c r="DJ15" i="13"/>
  <c r="DI15" i="13"/>
  <c r="DH15" i="13"/>
  <c r="DG15" i="13"/>
  <c r="DF15" i="13"/>
  <c r="DE15" i="13"/>
  <c r="DD15" i="13"/>
  <c r="DC15" i="13"/>
  <c r="DB15" i="13"/>
  <c r="DA15" i="13"/>
  <c r="CZ15" i="13"/>
  <c r="CY15" i="13"/>
  <c r="CX15" i="13"/>
  <c r="CW15" i="13"/>
  <c r="CT15" i="13"/>
  <c r="CS15" i="13"/>
  <c r="CR15" i="13"/>
  <c r="CQ15" i="13"/>
  <c r="CP15" i="13"/>
  <c r="CO15" i="13"/>
  <c r="CN15" i="13"/>
  <c r="CM15" i="13"/>
  <c r="CL15" i="13"/>
  <c r="CK15" i="13"/>
  <c r="CJ15" i="13"/>
  <c r="CI15" i="13"/>
  <c r="CH15" i="13"/>
  <c r="CE15" i="13"/>
  <c r="CD15" i="13"/>
  <c r="CC15" i="13"/>
  <c r="CB15" i="13"/>
  <c r="CA15" i="13"/>
  <c r="BY15" i="13"/>
  <c r="BX15" i="13"/>
  <c r="BW15" i="13"/>
  <c r="BV15" i="13"/>
  <c r="BU15" i="13"/>
  <c r="BT15" i="13"/>
  <c r="BS15" i="13"/>
  <c r="BQ15" i="13"/>
  <c r="BP15" i="13"/>
  <c r="BO15" i="13"/>
  <c r="BN15" i="13"/>
  <c r="BM15" i="13"/>
  <c r="BL15" i="13"/>
  <c r="BK15" i="13"/>
  <c r="BJ15" i="13"/>
  <c r="BI15" i="13"/>
  <c r="BH15" i="13"/>
  <c r="BG15" i="13"/>
  <c r="BF15" i="13"/>
  <c r="BE15" i="13"/>
  <c r="BD15" i="13"/>
  <c r="BC15" i="13"/>
  <c r="BB15" i="13"/>
  <c r="AY15" i="13"/>
  <c r="AX15" i="13"/>
  <c r="AW15" i="13"/>
  <c r="AV15" i="13"/>
  <c r="AT15" i="13"/>
  <c r="AS15" i="13"/>
  <c r="AR15" i="13"/>
  <c r="AQ15" i="13"/>
  <c r="AP15" i="13"/>
  <c r="AO15" i="13"/>
  <c r="AN15" i="13"/>
  <c r="AM15" i="13"/>
  <c r="AJ15" i="13"/>
  <c r="AI15" i="13"/>
  <c r="AH15" i="13"/>
  <c r="AG15" i="13"/>
  <c r="AF15" i="13"/>
  <c r="AU15" i="13" s="1"/>
  <c r="AC15" i="13"/>
  <c r="AB15" i="13"/>
  <c r="AA15" i="13"/>
  <c r="Z15" i="13"/>
  <c r="Y15" i="13"/>
  <c r="X15" i="13"/>
  <c r="W15" i="13"/>
  <c r="U15" i="13"/>
  <c r="T15" i="13"/>
  <c r="S15" i="13"/>
  <c r="R15" i="13"/>
  <c r="Q15" i="13"/>
  <c r="P15" i="13"/>
  <c r="O15" i="13"/>
  <c r="N15" i="13"/>
  <c r="M15" i="13"/>
  <c r="L15" i="13"/>
  <c r="K15" i="13"/>
  <c r="J15" i="13"/>
  <c r="I15" i="13"/>
  <c r="H15" i="13"/>
  <c r="G15" i="13"/>
  <c r="F15" i="13"/>
  <c r="E15" i="13"/>
  <c r="D15" i="13"/>
  <c r="C15" i="13"/>
  <c r="B15" i="13"/>
  <c r="IR14" i="13"/>
  <c r="IQ14" i="13"/>
  <c r="IP14" i="13"/>
  <c r="IO14" i="13"/>
  <c r="IN14" i="13"/>
  <c r="IM14" i="13"/>
  <c r="IL14" i="13"/>
  <c r="IK14" i="13"/>
  <c r="IJ14" i="13"/>
  <c r="II14" i="13"/>
  <c r="IH14" i="13"/>
  <c r="IG14" i="13"/>
  <c r="IF14" i="13"/>
  <c r="HP14" i="13"/>
  <c r="HO14" i="13"/>
  <c r="HN14" i="13"/>
  <c r="HM14" i="13"/>
  <c r="HL14" i="13"/>
  <c r="HK14" i="13"/>
  <c r="HJ14" i="13"/>
  <c r="HI14" i="13"/>
  <c r="HH14" i="13"/>
  <c r="HG14" i="13"/>
  <c r="HF14" i="13"/>
  <c r="HE14" i="13"/>
  <c r="HD14" i="13"/>
  <c r="HB14" i="13"/>
  <c r="HA14" i="13"/>
  <c r="GZ14" i="13"/>
  <c r="GY14" i="13"/>
  <c r="GX14" i="13"/>
  <c r="GW14" i="13"/>
  <c r="GV14" i="13"/>
  <c r="GU14" i="13"/>
  <c r="GT14" i="13"/>
  <c r="GS14" i="13"/>
  <c r="GR14" i="13"/>
  <c r="GQ14" i="13"/>
  <c r="GP14" i="13"/>
  <c r="GO14" i="13"/>
  <c r="GN14" i="13"/>
  <c r="GM14" i="13"/>
  <c r="GJ14" i="13"/>
  <c r="GI14" i="13"/>
  <c r="GH14" i="13"/>
  <c r="GG14" i="13"/>
  <c r="GF14" i="13"/>
  <c r="GE14" i="13"/>
  <c r="GD14" i="13"/>
  <c r="GC14" i="13"/>
  <c r="GB14" i="13"/>
  <c r="GA14" i="13"/>
  <c r="FZ14" i="13"/>
  <c r="FY14" i="13"/>
  <c r="FX14" i="13"/>
  <c r="FU14" i="13"/>
  <c r="FT14" i="13"/>
  <c r="FS14" i="13"/>
  <c r="FR14" i="13"/>
  <c r="FQ14" i="13"/>
  <c r="FP14" i="13"/>
  <c r="FO14" i="13"/>
  <c r="FN14" i="13"/>
  <c r="FM14" i="13"/>
  <c r="FL14" i="13"/>
  <c r="FK14" i="13"/>
  <c r="FJ14" i="13"/>
  <c r="FI14" i="13"/>
  <c r="FG14" i="13"/>
  <c r="FF14" i="13"/>
  <c r="FE14" i="13"/>
  <c r="FD14" i="13"/>
  <c r="FC14" i="13"/>
  <c r="FB14" i="13"/>
  <c r="FA14" i="13"/>
  <c r="EZ14" i="13"/>
  <c r="EY14" i="13"/>
  <c r="EX14" i="13"/>
  <c r="EW14" i="13"/>
  <c r="EV14" i="13"/>
  <c r="EU14" i="13"/>
  <c r="ET14" i="13"/>
  <c r="ES14" i="13"/>
  <c r="ER14" i="13"/>
  <c r="EO14" i="13"/>
  <c r="EN14" i="13"/>
  <c r="EM14" i="13"/>
  <c r="EL14" i="13"/>
  <c r="EK14" i="13"/>
  <c r="EJ14" i="13"/>
  <c r="EI14" i="13"/>
  <c r="EH14" i="13"/>
  <c r="EG14" i="13"/>
  <c r="EF14" i="13"/>
  <c r="EE14" i="13"/>
  <c r="ED14" i="13"/>
  <c r="EC14" i="13"/>
  <c r="DZ14" i="13"/>
  <c r="DY14" i="13"/>
  <c r="DX14" i="13"/>
  <c r="DW14" i="13"/>
  <c r="DV14" i="13"/>
  <c r="DU14" i="13"/>
  <c r="DT14" i="13"/>
  <c r="DS14" i="13"/>
  <c r="DR14" i="13"/>
  <c r="DQ14" i="13"/>
  <c r="DP14" i="13"/>
  <c r="DO14" i="13"/>
  <c r="DN14" i="13"/>
  <c r="DL14" i="13"/>
  <c r="DK14" i="13"/>
  <c r="DJ14" i="13"/>
  <c r="DI14" i="13"/>
  <c r="DH14" i="13"/>
  <c r="DG14" i="13"/>
  <c r="DF14" i="13"/>
  <c r="DE14" i="13"/>
  <c r="DD14" i="13"/>
  <c r="DC14" i="13"/>
  <c r="DB14" i="13"/>
  <c r="DA14" i="13"/>
  <c r="CZ14" i="13"/>
  <c r="CY14" i="13"/>
  <c r="CX14" i="13"/>
  <c r="CW14" i="13"/>
  <c r="CT14" i="13"/>
  <c r="CS14" i="13"/>
  <c r="CR14" i="13"/>
  <c r="CQ14" i="13"/>
  <c r="CP14" i="13"/>
  <c r="CO14" i="13"/>
  <c r="CN14" i="13"/>
  <c r="CM14" i="13"/>
  <c r="CL14" i="13"/>
  <c r="CK14" i="13"/>
  <c r="CJ14" i="13"/>
  <c r="CI14" i="13"/>
  <c r="CH14" i="13"/>
  <c r="CE14" i="13"/>
  <c r="CD14" i="13"/>
  <c r="CC14" i="13"/>
  <c r="CB14" i="13"/>
  <c r="CA14" i="13"/>
  <c r="BY14" i="13"/>
  <c r="BX14" i="13"/>
  <c r="BW14" i="13"/>
  <c r="BV14" i="13"/>
  <c r="BU14" i="13"/>
  <c r="BT14" i="13"/>
  <c r="BS14" i="13"/>
  <c r="BQ14" i="13"/>
  <c r="BP14" i="13"/>
  <c r="BO14" i="13"/>
  <c r="BN14" i="13"/>
  <c r="BM14" i="13"/>
  <c r="BL14" i="13"/>
  <c r="BK14" i="13"/>
  <c r="BJ14" i="13"/>
  <c r="BI14" i="13"/>
  <c r="BH14" i="13"/>
  <c r="BG14" i="13"/>
  <c r="BF14" i="13"/>
  <c r="BE14" i="13"/>
  <c r="BD14" i="13"/>
  <c r="BC14" i="13"/>
  <c r="BB14" i="13"/>
  <c r="AY14" i="13"/>
  <c r="AX14" i="13"/>
  <c r="AW14" i="13"/>
  <c r="AV14" i="13"/>
  <c r="AU14" i="13"/>
  <c r="AT14" i="13"/>
  <c r="AS14" i="13"/>
  <c r="AR14" i="13"/>
  <c r="AQ14" i="13"/>
  <c r="AP14" i="13"/>
  <c r="AO14" i="13"/>
  <c r="AN14" i="13"/>
  <c r="AM14" i="13"/>
  <c r="AJ14" i="13"/>
  <c r="AI14" i="13"/>
  <c r="AH14" i="13"/>
  <c r="AG14" i="13"/>
  <c r="AF14" i="13"/>
  <c r="AC14" i="13"/>
  <c r="AB14" i="13"/>
  <c r="AA14" i="13"/>
  <c r="Z14" i="13"/>
  <c r="Y14" i="13"/>
  <c r="X14" i="13"/>
  <c r="W14" i="13"/>
  <c r="U14" i="13"/>
  <c r="T14" i="13"/>
  <c r="S14" i="13"/>
  <c r="R14" i="13"/>
  <c r="Q14" i="13"/>
  <c r="P14" i="13"/>
  <c r="O14" i="13"/>
  <c r="N14" i="13"/>
  <c r="M14" i="13"/>
  <c r="L14" i="13"/>
  <c r="K14" i="13"/>
  <c r="J14" i="13"/>
  <c r="I14" i="13"/>
  <c r="H14" i="13"/>
  <c r="G14" i="13"/>
  <c r="F14" i="13"/>
  <c r="E14" i="13"/>
  <c r="D14" i="13"/>
  <c r="C14" i="13"/>
  <c r="B14" i="13"/>
  <c r="IR12" i="13"/>
  <c r="IQ12" i="13"/>
  <c r="IP12" i="13"/>
  <c r="IO12" i="13"/>
  <c r="IN12" i="13"/>
  <c r="IM12" i="13"/>
  <c r="IL12" i="13"/>
  <c r="IK12" i="13"/>
  <c r="IJ12" i="13"/>
  <c r="II12" i="13"/>
  <c r="IH12" i="13"/>
  <c r="IG12" i="13"/>
  <c r="IF12" i="13"/>
  <c r="HP12" i="13"/>
  <c r="HO12" i="13"/>
  <c r="HN12" i="13"/>
  <c r="HM12" i="13"/>
  <c r="HL12" i="13"/>
  <c r="HK12" i="13"/>
  <c r="HJ12" i="13"/>
  <c r="HI12" i="13"/>
  <c r="HH12" i="13"/>
  <c r="HG12" i="13"/>
  <c r="HF12" i="13"/>
  <c r="HE12" i="13"/>
  <c r="HD12" i="13"/>
  <c r="GJ12" i="13"/>
  <c r="GI12" i="13"/>
  <c r="GH12" i="13"/>
  <c r="GG12" i="13"/>
  <c r="GF12" i="13"/>
  <c r="GE12" i="13"/>
  <c r="GD12" i="13"/>
  <c r="GC12" i="13"/>
  <c r="GB12" i="13"/>
  <c r="GA12" i="13"/>
  <c r="FZ12" i="13"/>
  <c r="FY12" i="13"/>
  <c r="FX12" i="13"/>
  <c r="FU12" i="13"/>
  <c r="FT12" i="13"/>
  <c r="FS12" i="13"/>
  <c r="FR12" i="13"/>
  <c r="FQ12" i="13"/>
  <c r="FP12" i="13"/>
  <c r="FO12" i="13"/>
  <c r="FN12" i="13"/>
  <c r="FM12" i="13"/>
  <c r="FL12" i="13"/>
  <c r="FK12" i="13"/>
  <c r="FJ12" i="13"/>
  <c r="FI12" i="13"/>
  <c r="EO12" i="13"/>
  <c r="EN12" i="13"/>
  <c r="EM12" i="13"/>
  <c r="EL12" i="13"/>
  <c r="EK12" i="13"/>
  <c r="EJ12" i="13"/>
  <c r="EI12" i="13"/>
  <c r="EH12" i="13"/>
  <c r="EG12" i="13"/>
  <c r="EF12" i="13"/>
  <c r="EE12" i="13"/>
  <c r="ED12" i="13"/>
  <c r="EC12" i="13"/>
  <c r="DZ12" i="13"/>
  <c r="DY12" i="13"/>
  <c r="DX12" i="13"/>
  <c r="DW12" i="13"/>
  <c r="DV12" i="13"/>
  <c r="DU12" i="13"/>
  <c r="DT12" i="13"/>
  <c r="DS12" i="13"/>
  <c r="DR12" i="13"/>
  <c r="DQ12" i="13"/>
  <c r="DP12" i="13"/>
  <c r="DO12" i="13"/>
  <c r="DN12" i="13"/>
  <c r="CT12" i="13"/>
  <c r="CS12" i="13"/>
  <c r="CR12" i="13"/>
  <c r="CQ12" i="13"/>
  <c r="CP12" i="13"/>
  <c r="CO12" i="13"/>
  <c r="CN12" i="13"/>
  <c r="CM12" i="13"/>
  <c r="CL12" i="13"/>
  <c r="CK12" i="13"/>
  <c r="CJ12" i="13"/>
  <c r="CI12" i="13"/>
  <c r="CH12" i="13"/>
  <c r="CE12" i="13"/>
  <c r="CD12" i="13"/>
  <c r="CC12" i="13"/>
  <c r="CB12" i="13"/>
  <c r="CA12" i="13"/>
  <c r="BY12" i="13"/>
  <c r="BX12" i="13"/>
  <c r="BW12" i="13"/>
  <c r="BV12" i="13"/>
  <c r="BU12" i="13"/>
  <c r="BT12" i="13"/>
  <c r="BS12" i="13"/>
  <c r="AY12" i="13"/>
  <c r="AX12" i="13"/>
  <c r="AW12" i="13"/>
  <c r="AV12" i="13"/>
  <c r="AT12" i="13"/>
  <c r="AS12" i="13"/>
  <c r="AR12" i="13"/>
  <c r="AQ12" i="13"/>
  <c r="AP12" i="13"/>
  <c r="AO12" i="13"/>
  <c r="AN12" i="13"/>
  <c r="AM12" i="13"/>
  <c r="AJ12" i="13"/>
  <c r="AI12" i="13"/>
  <c r="AH12" i="13"/>
  <c r="AG12" i="13"/>
  <c r="AF12" i="13"/>
  <c r="AU12" i="13" s="1"/>
  <c r="AC12" i="13"/>
  <c r="AB12" i="13"/>
  <c r="AA12" i="13"/>
  <c r="Z12" i="13"/>
  <c r="Y12" i="13"/>
  <c r="X12" i="13"/>
  <c r="W12" i="13"/>
  <c r="IR11" i="13"/>
  <c r="IQ11" i="13"/>
  <c r="IP11" i="13"/>
  <c r="IO11" i="13"/>
  <c r="IN11" i="13"/>
  <c r="IM11" i="13"/>
  <c r="IL11" i="13"/>
  <c r="IK11" i="13"/>
  <c r="IJ11" i="13"/>
  <c r="II11" i="13"/>
  <c r="IH11" i="13"/>
  <c r="IG11" i="13"/>
  <c r="IF11" i="13"/>
  <c r="HP11" i="13"/>
  <c r="HO11" i="13"/>
  <c r="HN11" i="13"/>
  <c r="HM11" i="13"/>
  <c r="HL11" i="13"/>
  <c r="HK11" i="13"/>
  <c r="HJ11" i="13"/>
  <c r="HI11" i="13"/>
  <c r="HH11" i="13"/>
  <c r="HG11" i="13"/>
  <c r="HF11" i="13"/>
  <c r="HE11" i="13"/>
  <c r="HD11" i="13"/>
  <c r="GJ11" i="13"/>
  <c r="GI11" i="13"/>
  <c r="GH11" i="13"/>
  <c r="GG11" i="13"/>
  <c r="GF11" i="13"/>
  <c r="GE11" i="13"/>
  <c r="GD11" i="13"/>
  <c r="GC11" i="13"/>
  <c r="GB11" i="13"/>
  <c r="GA11" i="13"/>
  <c r="FZ11" i="13"/>
  <c r="FY11" i="13"/>
  <c r="FX11" i="13"/>
  <c r="FU11" i="13"/>
  <c r="FT11" i="13"/>
  <c r="FS11" i="13"/>
  <c r="FR11" i="13"/>
  <c r="FQ11" i="13"/>
  <c r="FP11" i="13"/>
  <c r="FO11" i="13"/>
  <c r="FN11" i="13"/>
  <c r="FM11" i="13"/>
  <c r="FL11" i="13"/>
  <c r="FK11" i="13"/>
  <c r="FJ11" i="13"/>
  <c r="FI11" i="13"/>
  <c r="EO11" i="13"/>
  <c r="EN11" i="13"/>
  <c r="EM11" i="13"/>
  <c r="EL11" i="13"/>
  <c r="EK11" i="13"/>
  <c r="EJ11" i="13"/>
  <c r="EI11" i="13"/>
  <c r="EH11" i="13"/>
  <c r="EG11" i="13"/>
  <c r="EF11" i="13"/>
  <c r="EE11" i="13"/>
  <c r="ED11" i="13"/>
  <c r="EC11" i="13"/>
  <c r="DZ11" i="13"/>
  <c r="DY11" i="13"/>
  <c r="DX11" i="13"/>
  <c r="DW11" i="13"/>
  <c r="DV11" i="13"/>
  <c r="DU11" i="13"/>
  <c r="DT11" i="13"/>
  <c r="DS11" i="13"/>
  <c r="DR11" i="13"/>
  <c r="DQ11" i="13"/>
  <c r="DP11" i="13"/>
  <c r="DO11" i="13"/>
  <c r="DN11" i="13"/>
  <c r="CT11" i="13"/>
  <c r="CS11" i="13"/>
  <c r="CR11" i="13"/>
  <c r="CQ11" i="13"/>
  <c r="CP11" i="13"/>
  <c r="CO11" i="13"/>
  <c r="CN11" i="13"/>
  <c r="CM11" i="13"/>
  <c r="CL11" i="13"/>
  <c r="CK11" i="13"/>
  <c r="CJ11" i="13"/>
  <c r="CI11" i="13"/>
  <c r="CH11" i="13"/>
  <c r="CE11" i="13"/>
  <c r="CD11" i="13"/>
  <c r="CC11" i="13"/>
  <c r="CB11" i="13"/>
  <c r="CA11" i="13"/>
  <c r="BY11" i="13"/>
  <c r="BX11" i="13"/>
  <c r="BW11" i="13"/>
  <c r="BV11" i="13"/>
  <c r="BU11" i="13"/>
  <c r="BT11" i="13"/>
  <c r="BS11" i="13"/>
  <c r="AY11" i="13"/>
  <c r="AX11" i="13"/>
  <c r="AW11" i="13"/>
  <c r="AV11" i="13"/>
  <c r="AT11" i="13"/>
  <c r="AS11" i="13"/>
  <c r="AR11" i="13"/>
  <c r="AQ11" i="13"/>
  <c r="AP11" i="13"/>
  <c r="AO11" i="13"/>
  <c r="AN11" i="13"/>
  <c r="AM11" i="13"/>
  <c r="AJ11" i="13"/>
  <c r="AI11" i="13"/>
  <c r="AH11" i="13"/>
  <c r="AG11" i="13"/>
  <c r="AF11" i="13"/>
  <c r="AU11" i="13" s="1"/>
  <c r="AC11" i="13"/>
  <c r="AB11" i="13"/>
  <c r="AA11" i="13"/>
  <c r="Z11" i="13"/>
  <c r="Y11" i="13"/>
  <c r="X11" i="13"/>
  <c r="W11" i="13"/>
  <c r="IR10" i="13"/>
  <c r="IQ10" i="13"/>
  <c r="IP10" i="13"/>
  <c r="IO10" i="13"/>
  <c r="IN10" i="13"/>
  <c r="IM10" i="13"/>
  <c r="IL10" i="13"/>
  <c r="IK10" i="13"/>
  <c r="IJ10" i="13"/>
  <c r="II10" i="13"/>
  <c r="IH10" i="13"/>
  <c r="IG10" i="13"/>
  <c r="IF10" i="13"/>
  <c r="HP10" i="13"/>
  <c r="HO10" i="13"/>
  <c r="HN10" i="13"/>
  <c r="HM10" i="13"/>
  <c r="HL10" i="13"/>
  <c r="HK10" i="13"/>
  <c r="HJ10" i="13"/>
  <c r="HI10" i="13"/>
  <c r="HH10" i="13"/>
  <c r="HG10" i="13"/>
  <c r="HF10" i="13"/>
  <c r="HE10" i="13"/>
  <c r="HD10" i="13"/>
  <c r="GJ10" i="13"/>
  <c r="GI10" i="13"/>
  <c r="GH10" i="13"/>
  <c r="GG10" i="13"/>
  <c r="GF10" i="13"/>
  <c r="GE10" i="13"/>
  <c r="GD10" i="13"/>
  <c r="GC10" i="13"/>
  <c r="GB10" i="13"/>
  <c r="GA10" i="13"/>
  <c r="FZ10" i="13"/>
  <c r="FY10" i="13"/>
  <c r="FX10" i="13"/>
  <c r="FU10" i="13"/>
  <c r="FT10" i="13"/>
  <c r="FS10" i="13"/>
  <c r="FR10" i="13"/>
  <c r="FQ10" i="13"/>
  <c r="FP10" i="13"/>
  <c r="FO10" i="13"/>
  <c r="FN10" i="13"/>
  <c r="FM10" i="13"/>
  <c r="FL10" i="13"/>
  <c r="FK10" i="13"/>
  <c r="FJ10" i="13"/>
  <c r="FI10" i="13"/>
  <c r="EO10" i="13"/>
  <c r="EN10" i="13"/>
  <c r="EM10" i="13"/>
  <c r="EL10" i="13"/>
  <c r="EK10" i="13"/>
  <c r="EJ10" i="13"/>
  <c r="EI10" i="13"/>
  <c r="EH10" i="13"/>
  <c r="EG10" i="13"/>
  <c r="EF10" i="13"/>
  <c r="EE10" i="13"/>
  <c r="ED10" i="13"/>
  <c r="EC10" i="13"/>
  <c r="DZ10" i="13"/>
  <c r="DY10" i="13"/>
  <c r="DX10" i="13"/>
  <c r="DW10" i="13"/>
  <c r="DV10" i="13"/>
  <c r="DU10" i="13"/>
  <c r="DT10" i="13"/>
  <c r="DS10" i="13"/>
  <c r="DR10" i="13"/>
  <c r="DQ10" i="13"/>
  <c r="DP10" i="13"/>
  <c r="DO10" i="13"/>
  <c r="DN10" i="13"/>
  <c r="CT10" i="13"/>
  <c r="CS10" i="13"/>
  <c r="CR10" i="13"/>
  <c r="CQ10" i="13"/>
  <c r="CP10" i="13"/>
  <c r="CO10" i="13"/>
  <c r="CN10" i="13"/>
  <c r="CM10" i="13"/>
  <c r="CL10" i="13"/>
  <c r="CK10" i="13"/>
  <c r="CJ10" i="13"/>
  <c r="CI10" i="13"/>
  <c r="CH10" i="13"/>
  <c r="CE10" i="13"/>
  <c r="CD10" i="13"/>
  <c r="CC10" i="13"/>
  <c r="CB10" i="13"/>
  <c r="CA10" i="13"/>
  <c r="BY10" i="13"/>
  <c r="BX10" i="13"/>
  <c r="BW10" i="13"/>
  <c r="BV10" i="13"/>
  <c r="BU10" i="13"/>
  <c r="BT10" i="13"/>
  <c r="BS10" i="13"/>
  <c r="AY10" i="13"/>
  <c r="AX10" i="13"/>
  <c r="AW10" i="13"/>
  <c r="AV10" i="13"/>
  <c r="AS10" i="13"/>
  <c r="AR10" i="13"/>
  <c r="AQ10" i="13"/>
  <c r="AP10" i="13"/>
  <c r="AO10" i="13"/>
  <c r="AN10" i="13"/>
  <c r="AM10" i="13"/>
  <c r="AJ10" i="13"/>
  <c r="AI10" i="13"/>
  <c r="AH10" i="13"/>
  <c r="AG10" i="13"/>
  <c r="AF10" i="13"/>
  <c r="AU10" i="13" s="1"/>
  <c r="AT10" i="13"/>
  <c r="AC10" i="13"/>
  <c r="AB10" i="13"/>
  <c r="AA10" i="13"/>
  <c r="Z10" i="13"/>
  <c r="Y10" i="13"/>
  <c r="X10" i="13"/>
  <c r="W10" i="13"/>
  <c r="IR9" i="13"/>
  <c r="IQ9" i="13"/>
  <c r="IP9" i="13"/>
  <c r="IO9" i="13"/>
  <c r="IN9" i="13"/>
  <c r="IM9" i="13"/>
  <c r="IL9" i="13"/>
  <c r="IK9" i="13"/>
  <c r="IJ9" i="13"/>
  <c r="II9" i="13"/>
  <c r="IH9" i="13"/>
  <c r="IG9" i="13"/>
  <c r="IF9" i="13"/>
  <c r="HP9" i="13"/>
  <c r="HO9" i="13"/>
  <c r="HN9" i="13"/>
  <c r="HM9" i="13"/>
  <c r="HL9" i="13"/>
  <c r="HK9" i="13"/>
  <c r="HJ9" i="13"/>
  <c r="HI9" i="13"/>
  <c r="HH9" i="13"/>
  <c r="HG9" i="13"/>
  <c r="HF9" i="13"/>
  <c r="HE9" i="13"/>
  <c r="HD9" i="13"/>
  <c r="GJ9" i="13"/>
  <c r="GI9" i="13"/>
  <c r="GH9" i="13"/>
  <c r="GG9" i="13"/>
  <c r="GF9" i="13"/>
  <c r="GE9" i="13"/>
  <c r="GD9" i="13"/>
  <c r="GC9" i="13"/>
  <c r="GB9" i="13"/>
  <c r="GA9" i="13"/>
  <c r="FZ9" i="13"/>
  <c r="FY9" i="13"/>
  <c r="FX9" i="13"/>
  <c r="FU9" i="13"/>
  <c r="FT9" i="13"/>
  <c r="FS9" i="13"/>
  <c r="FR9" i="13"/>
  <c r="FQ9" i="13"/>
  <c r="FP9" i="13"/>
  <c r="FO9" i="13"/>
  <c r="FN9" i="13"/>
  <c r="FM9" i="13"/>
  <c r="FL9" i="13"/>
  <c r="FK9" i="13"/>
  <c r="FJ9" i="13"/>
  <c r="FI9" i="13"/>
  <c r="EO9" i="13"/>
  <c r="EN9" i="13"/>
  <c r="EM9" i="13"/>
  <c r="EL9" i="13"/>
  <c r="EK9" i="13"/>
  <c r="EJ9" i="13"/>
  <c r="EI9" i="13"/>
  <c r="EH9" i="13"/>
  <c r="EG9" i="13"/>
  <c r="EF9" i="13"/>
  <c r="EE9" i="13"/>
  <c r="ED9" i="13"/>
  <c r="EC9" i="13"/>
  <c r="DZ9" i="13"/>
  <c r="DY9" i="13"/>
  <c r="DX9" i="13"/>
  <c r="DW9" i="13"/>
  <c r="DV9" i="13"/>
  <c r="DU9" i="13"/>
  <c r="DT9" i="13"/>
  <c r="DS9" i="13"/>
  <c r="DR9" i="13"/>
  <c r="DQ9" i="13"/>
  <c r="DP9" i="13"/>
  <c r="DO9" i="13"/>
  <c r="DN9" i="13"/>
  <c r="CT9" i="13"/>
  <c r="CS9" i="13"/>
  <c r="CR9" i="13"/>
  <c r="CQ9" i="13"/>
  <c r="CP9" i="13"/>
  <c r="CO9" i="13"/>
  <c r="CN9" i="13"/>
  <c r="CM9" i="13"/>
  <c r="CL9" i="13"/>
  <c r="CK9" i="13"/>
  <c r="CJ9" i="13"/>
  <c r="CI9" i="13"/>
  <c r="CH9" i="13"/>
  <c r="CE9" i="13"/>
  <c r="CD9" i="13"/>
  <c r="CC9" i="13"/>
  <c r="CB9" i="13"/>
  <c r="CA9" i="13"/>
  <c r="BY9" i="13"/>
  <c r="BX9" i="13"/>
  <c r="BW9" i="13"/>
  <c r="BV9" i="13"/>
  <c r="BU9" i="13"/>
  <c r="BT9" i="13"/>
  <c r="BS9" i="13"/>
  <c r="AY9" i="13"/>
  <c r="AX9" i="13"/>
  <c r="AW9" i="13"/>
  <c r="AV9" i="13"/>
  <c r="AT9" i="13"/>
  <c r="AS9" i="13"/>
  <c r="AR9" i="13"/>
  <c r="AQ9" i="13"/>
  <c r="AP9" i="13"/>
  <c r="AO9" i="13"/>
  <c r="AN9" i="13"/>
  <c r="AM9" i="13"/>
  <c r="AJ9" i="13"/>
  <c r="AI9" i="13"/>
  <c r="AH9" i="13"/>
  <c r="AG9" i="13"/>
  <c r="AF9" i="13"/>
  <c r="AU9" i="13" s="1"/>
  <c r="AC9" i="13"/>
  <c r="AB9" i="13"/>
  <c r="AA9" i="13"/>
  <c r="Z9" i="13"/>
  <c r="Y9" i="13"/>
  <c r="X9" i="13"/>
  <c r="W9" i="13"/>
  <c r="IR8" i="13"/>
  <c r="IQ8" i="13"/>
  <c r="IP8" i="13"/>
  <c r="IO8" i="13"/>
  <c r="IN8" i="13"/>
  <c r="IM8" i="13"/>
  <c r="IL8" i="13"/>
  <c r="IK8" i="13"/>
  <c r="IJ8" i="13"/>
  <c r="II8" i="13"/>
  <c r="IH8" i="13"/>
  <c r="IG8" i="13"/>
  <c r="IF8" i="13"/>
  <c r="HP8" i="13"/>
  <c r="HO8" i="13"/>
  <c r="HN8" i="13"/>
  <c r="HM8" i="13"/>
  <c r="HL8" i="13"/>
  <c r="HK8" i="13"/>
  <c r="HJ8" i="13"/>
  <c r="HI8" i="13"/>
  <c r="HH8" i="13"/>
  <c r="HG8" i="13"/>
  <c r="HF8" i="13"/>
  <c r="HE8" i="13"/>
  <c r="HD8" i="13"/>
  <c r="GJ8" i="13"/>
  <c r="GI8" i="13"/>
  <c r="GH8" i="13"/>
  <c r="GG8" i="13"/>
  <c r="GF8" i="13"/>
  <c r="GE8" i="13"/>
  <c r="GD8" i="13"/>
  <c r="GC8" i="13"/>
  <c r="GB8" i="13"/>
  <c r="GA8" i="13"/>
  <c r="FZ8" i="13"/>
  <c r="FY8" i="13"/>
  <c r="FX8" i="13"/>
  <c r="FU8" i="13"/>
  <c r="FT8" i="13"/>
  <c r="FS8" i="13"/>
  <c r="FR8" i="13"/>
  <c r="FQ8" i="13"/>
  <c r="FP8" i="13"/>
  <c r="FO8" i="13"/>
  <c r="FN8" i="13"/>
  <c r="FM8" i="13"/>
  <c r="FL8" i="13"/>
  <c r="FK8" i="13"/>
  <c r="FJ8" i="13"/>
  <c r="FI8" i="13"/>
  <c r="EO8" i="13"/>
  <c r="EN8" i="13"/>
  <c r="EM8" i="13"/>
  <c r="EL8" i="13"/>
  <c r="EK8" i="13"/>
  <c r="EJ8" i="13"/>
  <c r="EI8" i="13"/>
  <c r="EH8" i="13"/>
  <c r="EG8" i="13"/>
  <c r="EF8" i="13"/>
  <c r="EE8" i="13"/>
  <c r="ED8" i="13"/>
  <c r="EC8" i="13"/>
  <c r="DZ8" i="13"/>
  <c r="DY8" i="13"/>
  <c r="DX8" i="13"/>
  <c r="DW8" i="13"/>
  <c r="DV8" i="13"/>
  <c r="DU8" i="13"/>
  <c r="DT8" i="13"/>
  <c r="DS8" i="13"/>
  <c r="DR8" i="13"/>
  <c r="DQ8" i="13"/>
  <c r="DP8" i="13"/>
  <c r="DO8" i="13"/>
  <c r="DN8" i="13"/>
  <c r="CT8" i="13"/>
  <c r="CS8" i="13"/>
  <c r="CR8" i="13"/>
  <c r="CQ8" i="13"/>
  <c r="CP8" i="13"/>
  <c r="CO8" i="13"/>
  <c r="CN8" i="13"/>
  <c r="CM8" i="13"/>
  <c r="CL8" i="13"/>
  <c r="CK8" i="13"/>
  <c r="CJ8" i="13"/>
  <c r="CI8" i="13"/>
  <c r="CH8" i="13"/>
  <c r="CE8" i="13"/>
  <c r="CD8" i="13"/>
  <c r="CC8" i="13"/>
  <c r="CB8" i="13"/>
  <c r="CA8" i="13"/>
  <c r="BY8" i="13"/>
  <c r="BX8" i="13"/>
  <c r="BW8" i="13"/>
  <c r="BV8" i="13"/>
  <c r="BU8" i="13"/>
  <c r="BT8" i="13"/>
  <c r="BS8" i="13"/>
  <c r="AY8" i="13"/>
  <c r="AX8" i="13"/>
  <c r="AW8" i="13"/>
  <c r="AV8" i="13"/>
  <c r="AU8" i="13"/>
  <c r="AT8" i="13"/>
  <c r="AS8" i="13"/>
  <c r="AR8" i="13"/>
  <c r="AQ8" i="13"/>
  <c r="AP8" i="13"/>
  <c r="AO8" i="13"/>
  <c r="AN8" i="13"/>
  <c r="AM8" i="13"/>
  <c r="AJ8" i="13"/>
  <c r="AI8" i="13"/>
  <c r="AH8" i="13"/>
  <c r="AG8" i="13"/>
  <c r="AF8" i="13"/>
  <c r="AC8" i="13"/>
  <c r="AB8" i="13"/>
  <c r="AA8" i="13"/>
  <c r="Z8" i="13"/>
  <c r="Y8" i="13"/>
  <c r="X8" i="13"/>
  <c r="W8" i="13"/>
  <c r="IR7" i="13"/>
  <c r="IQ7" i="13"/>
  <c r="IP7" i="13"/>
  <c r="IO7" i="13"/>
  <c r="IN7" i="13"/>
  <c r="IM7" i="13"/>
  <c r="IL7" i="13"/>
  <c r="IK7" i="13"/>
  <c r="IJ7" i="13"/>
  <c r="II7" i="13"/>
  <c r="IH7" i="13"/>
  <c r="IG7" i="13"/>
  <c r="IF7" i="13"/>
  <c r="HP7" i="13"/>
  <c r="HO7" i="13"/>
  <c r="HN7" i="13"/>
  <c r="HM7" i="13"/>
  <c r="HL7" i="13"/>
  <c r="HK7" i="13"/>
  <c r="HJ7" i="13"/>
  <c r="HI7" i="13"/>
  <c r="HH7" i="13"/>
  <c r="HG7" i="13"/>
  <c r="HF7" i="13"/>
  <c r="HE7" i="13"/>
  <c r="HD7" i="13"/>
  <c r="GJ7" i="13"/>
  <c r="GI7" i="13"/>
  <c r="GH7" i="13"/>
  <c r="GG7" i="13"/>
  <c r="GF7" i="13"/>
  <c r="GE7" i="13"/>
  <c r="GD7" i="13"/>
  <c r="GC7" i="13"/>
  <c r="GB7" i="13"/>
  <c r="GA7" i="13"/>
  <c r="FZ7" i="13"/>
  <c r="FY7" i="13"/>
  <c r="FX7" i="13"/>
  <c r="FU7" i="13"/>
  <c r="FT7" i="13"/>
  <c r="FS7" i="13"/>
  <c r="FR7" i="13"/>
  <c r="FQ7" i="13"/>
  <c r="FP7" i="13"/>
  <c r="FO7" i="13"/>
  <c r="FN7" i="13"/>
  <c r="FM7" i="13"/>
  <c r="FL7" i="13"/>
  <c r="FK7" i="13"/>
  <c r="FJ7" i="13"/>
  <c r="FI7" i="13"/>
  <c r="EO7" i="13"/>
  <c r="EN7" i="13"/>
  <c r="EM7" i="13"/>
  <c r="EL7" i="13"/>
  <c r="EK7" i="13"/>
  <c r="EJ7" i="13"/>
  <c r="EI7" i="13"/>
  <c r="EH7" i="13"/>
  <c r="EG7" i="13"/>
  <c r="EF7" i="13"/>
  <c r="EE7" i="13"/>
  <c r="ED7" i="13"/>
  <c r="EC7" i="13"/>
  <c r="DZ7" i="13"/>
  <c r="DY7" i="13"/>
  <c r="DX7" i="13"/>
  <c r="DW7" i="13"/>
  <c r="DV7" i="13"/>
  <c r="DU7" i="13"/>
  <c r="DT7" i="13"/>
  <c r="DS7" i="13"/>
  <c r="DR7" i="13"/>
  <c r="DQ7" i="13"/>
  <c r="DP7" i="13"/>
  <c r="DO7" i="13"/>
  <c r="DN7" i="13"/>
  <c r="CT7" i="13"/>
  <c r="CS7" i="13"/>
  <c r="CR7" i="13"/>
  <c r="CQ7" i="13"/>
  <c r="CP7" i="13"/>
  <c r="CO7" i="13"/>
  <c r="CN7" i="13"/>
  <c r="CM7" i="13"/>
  <c r="CL7" i="13"/>
  <c r="CK7" i="13"/>
  <c r="CJ7" i="13"/>
  <c r="CI7" i="13"/>
  <c r="CH7" i="13"/>
  <c r="CE7" i="13"/>
  <c r="CD7" i="13"/>
  <c r="CC7" i="13"/>
  <c r="CB7" i="13"/>
  <c r="CA7" i="13"/>
  <c r="BY7" i="13"/>
  <c r="BX7" i="13"/>
  <c r="BW7" i="13"/>
  <c r="BV7" i="13"/>
  <c r="BU7" i="13"/>
  <c r="BT7" i="13"/>
  <c r="BS7" i="13"/>
  <c r="AY7" i="13"/>
  <c r="AX7" i="13"/>
  <c r="AW7" i="13"/>
  <c r="AV7" i="13"/>
  <c r="AU7" i="13"/>
  <c r="AS7" i="13"/>
  <c r="AR7" i="13"/>
  <c r="AQ7" i="13"/>
  <c r="AP7" i="13"/>
  <c r="AO7" i="13"/>
  <c r="AN7" i="13"/>
  <c r="AM7" i="13"/>
  <c r="AJ7" i="13"/>
  <c r="AI7" i="13"/>
  <c r="AH7" i="13"/>
  <c r="AG7" i="13"/>
  <c r="AF7" i="13"/>
  <c r="AT7" i="13"/>
  <c r="AC7" i="13"/>
  <c r="AB7" i="13"/>
  <c r="AA7" i="13"/>
  <c r="Z7" i="13"/>
  <c r="Y7" i="13"/>
  <c r="X7" i="13"/>
  <c r="W7" i="13"/>
  <c r="IR6" i="13"/>
  <c r="IQ6" i="13"/>
  <c r="IP6" i="13"/>
  <c r="IO6" i="13"/>
  <c r="IN6" i="13"/>
  <c r="IM6" i="13"/>
  <c r="IL6" i="13"/>
  <c r="IK6" i="13"/>
  <c r="IJ6" i="13"/>
  <c r="II6" i="13"/>
  <c r="IH6" i="13"/>
  <c r="IG6" i="13"/>
  <c r="IF6" i="13"/>
  <c r="HP6" i="13"/>
  <c r="HO6" i="13"/>
  <c r="HN6" i="13"/>
  <c r="HM6" i="13"/>
  <c r="HL6" i="13"/>
  <c r="HK6" i="13"/>
  <c r="HJ6" i="13"/>
  <c r="HI6" i="13"/>
  <c r="HH6" i="13"/>
  <c r="HG6" i="13"/>
  <c r="HF6" i="13"/>
  <c r="HE6" i="13"/>
  <c r="HD6" i="13"/>
  <c r="GJ6" i="13"/>
  <c r="GI6" i="13"/>
  <c r="GH6" i="13"/>
  <c r="GG6" i="13"/>
  <c r="GF6" i="13"/>
  <c r="GE6" i="13"/>
  <c r="GD6" i="13"/>
  <c r="GC6" i="13"/>
  <c r="GB6" i="13"/>
  <c r="GA6" i="13"/>
  <c r="FZ6" i="13"/>
  <c r="FY6" i="13"/>
  <c r="FX6" i="13"/>
  <c r="FU6" i="13"/>
  <c r="FT6" i="13"/>
  <c r="FS6" i="13"/>
  <c r="FR6" i="13"/>
  <c r="FQ6" i="13"/>
  <c r="FP6" i="13"/>
  <c r="FO6" i="13"/>
  <c r="FN6" i="13"/>
  <c r="FM6" i="13"/>
  <c r="FL6" i="13"/>
  <c r="FK6" i="13"/>
  <c r="FJ6" i="13"/>
  <c r="FI6" i="13"/>
  <c r="EO6" i="13"/>
  <c r="EN6" i="13"/>
  <c r="EM6" i="13"/>
  <c r="EL6" i="13"/>
  <c r="EK6" i="13"/>
  <c r="EJ6" i="13"/>
  <c r="EI6" i="13"/>
  <c r="EH6" i="13"/>
  <c r="EG6" i="13"/>
  <c r="EF6" i="13"/>
  <c r="EE6" i="13"/>
  <c r="ED6" i="13"/>
  <c r="EC6" i="13"/>
  <c r="DZ6" i="13"/>
  <c r="DY6" i="13"/>
  <c r="DX6" i="13"/>
  <c r="DW6" i="13"/>
  <c r="DV6" i="13"/>
  <c r="DU6" i="13"/>
  <c r="DT6" i="13"/>
  <c r="DS6" i="13"/>
  <c r="DR6" i="13"/>
  <c r="DQ6" i="13"/>
  <c r="DP6" i="13"/>
  <c r="DO6" i="13"/>
  <c r="DN6" i="13"/>
  <c r="CT6" i="13"/>
  <c r="CS6" i="13"/>
  <c r="CR6" i="13"/>
  <c r="CQ6" i="13"/>
  <c r="CP6" i="13"/>
  <c r="CO6" i="13"/>
  <c r="CN6" i="13"/>
  <c r="CM6" i="13"/>
  <c r="CL6" i="13"/>
  <c r="CK6" i="13"/>
  <c r="CJ6" i="13"/>
  <c r="CI6" i="13"/>
  <c r="CH6" i="13"/>
  <c r="CE6" i="13"/>
  <c r="CD6" i="13"/>
  <c r="CC6" i="13"/>
  <c r="CB6" i="13"/>
  <c r="CA6" i="13"/>
  <c r="BY6" i="13"/>
  <c r="BX6" i="13"/>
  <c r="BW6" i="13"/>
  <c r="BV6" i="13"/>
  <c r="BU6" i="13"/>
  <c r="BT6" i="13"/>
  <c r="BS6" i="13"/>
  <c r="AY6" i="13"/>
  <c r="AX6" i="13"/>
  <c r="AW6" i="13"/>
  <c r="AV6" i="13"/>
  <c r="AS6" i="13"/>
  <c r="AR6" i="13"/>
  <c r="AQ6" i="13"/>
  <c r="AP6" i="13"/>
  <c r="AO6" i="13"/>
  <c r="AN6" i="13"/>
  <c r="AM6" i="13"/>
  <c r="AJ6" i="13"/>
  <c r="AI6" i="13"/>
  <c r="AH6" i="13"/>
  <c r="AG6" i="13"/>
  <c r="AF6" i="13"/>
  <c r="AU6" i="13" s="1"/>
  <c r="AC6" i="13"/>
  <c r="AB6" i="13"/>
  <c r="AA6" i="13"/>
  <c r="Z6" i="13"/>
  <c r="Y6" i="13"/>
  <c r="X6" i="13"/>
  <c r="W6" i="13"/>
  <c r="IR5" i="13"/>
  <c r="IQ5" i="13"/>
  <c r="IP5" i="13"/>
  <c r="IO5" i="13"/>
  <c r="IN5" i="13"/>
  <c r="IM5" i="13"/>
  <c r="IL5" i="13"/>
  <c r="IK5" i="13"/>
  <c r="IJ5" i="13"/>
  <c r="II5" i="13"/>
  <c r="IH5" i="13"/>
  <c r="IG5" i="13"/>
  <c r="IF5" i="13"/>
  <c r="HP5" i="13"/>
  <c r="HO5" i="13"/>
  <c r="HN5" i="13"/>
  <c r="HM5" i="13"/>
  <c r="HL5" i="13"/>
  <c r="HK5" i="13"/>
  <c r="HJ5" i="13"/>
  <c r="HI5" i="13"/>
  <c r="HH5" i="13"/>
  <c r="HG5" i="13"/>
  <c r="HF5" i="13"/>
  <c r="HE5" i="13"/>
  <c r="HD5" i="13"/>
  <c r="GJ5" i="13"/>
  <c r="GI5" i="13"/>
  <c r="GH5" i="13"/>
  <c r="GG5" i="13"/>
  <c r="GF5" i="13"/>
  <c r="GE5" i="13"/>
  <c r="GD5" i="13"/>
  <c r="GC5" i="13"/>
  <c r="GB5" i="13"/>
  <c r="GA5" i="13"/>
  <c r="FZ5" i="13"/>
  <c r="FY5" i="13"/>
  <c r="FX5" i="13"/>
  <c r="FU5" i="13"/>
  <c r="FT5" i="13"/>
  <c r="FS5" i="13"/>
  <c r="FR5" i="13"/>
  <c r="FQ5" i="13"/>
  <c r="FP5" i="13"/>
  <c r="FO5" i="13"/>
  <c r="FN5" i="13"/>
  <c r="FM5" i="13"/>
  <c r="FL5" i="13"/>
  <c r="FK5" i="13"/>
  <c r="FJ5" i="13"/>
  <c r="FI5" i="13"/>
  <c r="EO5" i="13"/>
  <c r="EN5" i="13"/>
  <c r="EM5" i="13"/>
  <c r="EL5" i="13"/>
  <c r="EK5" i="13"/>
  <c r="EJ5" i="13"/>
  <c r="EI5" i="13"/>
  <c r="EH5" i="13"/>
  <c r="EG5" i="13"/>
  <c r="EF5" i="13"/>
  <c r="EE5" i="13"/>
  <c r="ED5" i="13"/>
  <c r="EC5" i="13"/>
  <c r="DZ5" i="13"/>
  <c r="DY5" i="13"/>
  <c r="DX5" i="13"/>
  <c r="DW5" i="13"/>
  <c r="DV5" i="13"/>
  <c r="DU5" i="13"/>
  <c r="DT5" i="13"/>
  <c r="DS5" i="13"/>
  <c r="DR5" i="13"/>
  <c r="DQ5" i="13"/>
  <c r="DP5" i="13"/>
  <c r="DO5" i="13"/>
  <c r="DN5" i="13"/>
  <c r="CT5" i="13"/>
  <c r="CS5" i="13"/>
  <c r="CR5" i="13"/>
  <c r="CQ5" i="13"/>
  <c r="CP5" i="13"/>
  <c r="CO5" i="13"/>
  <c r="CN5" i="13"/>
  <c r="CM5" i="13"/>
  <c r="CL5" i="13"/>
  <c r="CK5" i="13"/>
  <c r="CJ5" i="13"/>
  <c r="CI5" i="13"/>
  <c r="CH5" i="13"/>
  <c r="CE5" i="13"/>
  <c r="CD5" i="13"/>
  <c r="CC5" i="13"/>
  <c r="CB5" i="13"/>
  <c r="CA5" i="13"/>
  <c r="BY5" i="13"/>
  <c r="BX5" i="13"/>
  <c r="BW5" i="13"/>
  <c r="BV5" i="13"/>
  <c r="BU5" i="13"/>
  <c r="BT5" i="13"/>
  <c r="BS5" i="13"/>
  <c r="AY5" i="13"/>
  <c r="AX5" i="13"/>
  <c r="AW5" i="13"/>
  <c r="AV5" i="13"/>
  <c r="AS5" i="13"/>
  <c r="AR5" i="13"/>
  <c r="AQ5" i="13"/>
  <c r="AP5" i="13"/>
  <c r="AO5" i="13"/>
  <c r="AN5" i="13"/>
  <c r="AM5" i="13"/>
  <c r="AJ5" i="13"/>
  <c r="AI5" i="13"/>
  <c r="AH5" i="13"/>
  <c r="AG5" i="13"/>
  <c r="AF5" i="13"/>
  <c r="AU5" i="13" s="1"/>
  <c r="AT5" i="13"/>
  <c r="AC5" i="13"/>
  <c r="AB5" i="13"/>
  <c r="AA5" i="13"/>
  <c r="Z5" i="13"/>
  <c r="Y5" i="13"/>
  <c r="X5" i="13"/>
  <c r="W5" i="13"/>
  <c r="IF2" i="13"/>
  <c r="HR2" i="13"/>
  <c r="HD2" i="13"/>
  <c r="ES1" i="13" a="1"/>
  <c r="ES1" i="13" s="1"/>
  <c r="CX1" i="13" a="1"/>
  <c r="CX1" i="13" s="1"/>
  <c r="BC1" i="13" a="1"/>
  <c r="BC1" i="13" s="1"/>
  <c r="C1" i="13" a="1"/>
  <c r="C1" i="13" s="1"/>
  <c r="W2" i="13" s="1"/>
  <c r="EC24" i="12"/>
  <c r="EB24" i="12"/>
  <c r="EA24" i="12"/>
  <c r="DZ24" i="12"/>
  <c r="DY24" i="12"/>
  <c r="DX24" i="12"/>
  <c r="DW24" i="12"/>
  <c r="DV24" i="12"/>
  <c r="DU24" i="12"/>
  <c r="DT24" i="12"/>
  <c r="DS24" i="12"/>
  <c r="DR24" i="12"/>
  <c r="DQ24" i="12"/>
  <c r="DP24" i="12"/>
  <c r="DO24" i="12"/>
  <c r="DN24" i="12"/>
  <c r="CH24" i="12"/>
  <c r="CG24" i="12"/>
  <c r="CF24" i="12"/>
  <c r="CE24" i="12"/>
  <c r="CD24" i="12"/>
  <c r="CC24" i="12"/>
  <c r="CB24" i="12"/>
  <c r="CA24" i="12"/>
  <c r="BZ24" i="12"/>
  <c r="BY24" i="12"/>
  <c r="BX24" i="12"/>
  <c r="BW24" i="12"/>
  <c r="BV24" i="12"/>
  <c r="BU24" i="12"/>
  <c r="BT24" i="12"/>
  <c r="BS24" i="12"/>
  <c r="AM24" i="12"/>
  <c r="AL24" i="12"/>
  <c r="AK24" i="12"/>
  <c r="AJ24" i="12"/>
  <c r="AI24" i="12"/>
  <c r="AH24" i="12"/>
  <c r="AG24" i="12"/>
  <c r="AF24" i="12"/>
  <c r="AE24" i="12"/>
  <c r="AD24" i="12"/>
  <c r="AC24" i="12"/>
  <c r="Z24" i="12"/>
  <c r="Y24" i="12"/>
  <c r="X24" i="12"/>
  <c r="W24" i="12"/>
  <c r="AA24" i="12" s="1"/>
  <c r="HB18" i="12"/>
  <c r="HA18" i="12"/>
  <c r="GZ18" i="12"/>
  <c r="GY18" i="12"/>
  <c r="GX18" i="12"/>
  <c r="GW18" i="12"/>
  <c r="GV18" i="12"/>
  <c r="GU18" i="12"/>
  <c r="GT18" i="12"/>
  <c r="GS18" i="12"/>
  <c r="GR18" i="12"/>
  <c r="GQ18" i="12"/>
  <c r="GP18" i="12"/>
  <c r="GO18" i="12"/>
  <c r="GN18" i="12"/>
  <c r="GM18" i="12"/>
  <c r="FG18" i="12"/>
  <c r="FF18" i="12"/>
  <c r="FE18" i="12"/>
  <c r="FD18" i="12"/>
  <c r="FC18" i="12"/>
  <c r="FB18" i="12"/>
  <c r="FA18" i="12"/>
  <c r="EZ18" i="12"/>
  <c r="EY18" i="12"/>
  <c r="EX18" i="12"/>
  <c r="EW18" i="12"/>
  <c r="EV18" i="12"/>
  <c r="EU18" i="12"/>
  <c r="ET18" i="12"/>
  <c r="ES18" i="12"/>
  <c r="ER18" i="12"/>
  <c r="DL18" i="12"/>
  <c r="DK18" i="12"/>
  <c r="DJ18" i="12"/>
  <c r="DI18" i="12"/>
  <c r="DH18" i="12"/>
  <c r="DG18" i="12"/>
  <c r="DF18" i="12"/>
  <c r="DE18" i="12"/>
  <c r="DD18" i="12"/>
  <c r="DC18" i="12"/>
  <c r="DB18" i="12"/>
  <c r="DA18" i="12"/>
  <c r="CZ18" i="12"/>
  <c r="CY18" i="12"/>
  <c r="CX18" i="12"/>
  <c r="CW18" i="12"/>
  <c r="BQ18" i="12"/>
  <c r="BP18" i="12"/>
  <c r="BO18" i="12"/>
  <c r="BN18" i="12"/>
  <c r="BM18" i="12"/>
  <c r="BL18" i="12"/>
  <c r="BK18" i="12"/>
  <c r="BJ18" i="12"/>
  <c r="BI18" i="12"/>
  <c r="BH18" i="12"/>
  <c r="BG18" i="12"/>
  <c r="BF18" i="12"/>
  <c r="BE18" i="12"/>
  <c r="BD18" i="12"/>
  <c r="BC18" i="12"/>
  <c r="BB18" i="12"/>
  <c r="U18" i="12"/>
  <c r="T18" i="12"/>
  <c r="S18" i="12"/>
  <c r="R18" i="12"/>
  <c r="Q18" i="12"/>
  <c r="P18" i="12"/>
  <c r="O18" i="12"/>
  <c r="N18" i="12"/>
  <c r="M18" i="12"/>
  <c r="L18" i="12"/>
  <c r="K18" i="12"/>
  <c r="J18" i="12"/>
  <c r="I18" i="12"/>
  <c r="H18" i="12"/>
  <c r="G18" i="12"/>
  <c r="F18" i="12"/>
  <c r="E18" i="12"/>
  <c r="D18" i="12"/>
  <c r="C18" i="12"/>
  <c r="B18" i="12"/>
  <c r="HB17" i="12"/>
  <c r="HA17" i="12"/>
  <c r="GZ17" i="12"/>
  <c r="GY17" i="12"/>
  <c r="GX17" i="12"/>
  <c r="GW17" i="12"/>
  <c r="GV17" i="12"/>
  <c r="GU17" i="12"/>
  <c r="GT17" i="12"/>
  <c r="GS17" i="12"/>
  <c r="GR17" i="12"/>
  <c r="GQ17" i="12"/>
  <c r="GP17" i="12"/>
  <c r="GO17" i="12"/>
  <c r="GN17" i="12"/>
  <c r="GM17" i="12"/>
  <c r="FG17" i="12"/>
  <c r="FF17" i="12"/>
  <c r="FE17" i="12"/>
  <c r="FD17" i="12"/>
  <c r="FC17" i="12"/>
  <c r="FB17" i="12"/>
  <c r="FA17" i="12"/>
  <c r="EZ17" i="12"/>
  <c r="EY17" i="12"/>
  <c r="EX17" i="12"/>
  <c r="EW17" i="12"/>
  <c r="EV17" i="12"/>
  <c r="EU17" i="12"/>
  <c r="ET17" i="12"/>
  <c r="ES17" i="12"/>
  <c r="ER17" i="12"/>
  <c r="DL17" i="12"/>
  <c r="DK17" i="12"/>
  <c r="DJ17" i="12"/>
  <c r="DI17" i="12"/>
  <c r="DH17" i="12"/>
  <c r="DG17" i="12"/>
  <c r="DF17" i="12"/>
  <c r="DE17" i="12"/>
  <c r="DD17" i="12"/>
  <c r="DC17" i="12"/>
  <c r="DB17" i="12"/>
  <c r="DA17" i="12"/>
  <c r="CZ17" i="12"/>
  <c r="CY17" i="12"/>
  <c r="CX17" i="12"/>
  <c r="CW17" i="12"/>
  <c r="BQ17" i="12"/>
  <c r="BP17" i="12"/>
  <c r="BO17" i="12"/>
  <c r="BN17" i="12"/>
  <c r="BM17" i="12"/>
  <c r="BL17" i="12"/>
  <c r="BK17" i="12"/>
  <c r="BJ17" i="12"/>
  <c r="BI17" i="12"/>
  <c r="BH17" i="12"/>
  <c r="BG17" i="12"/>
  <c r="BF17" i="12"/>
  <c r="BE17" i="12"/>
  <c r="BD17" i="12"/>
  <c r="BC17" i="12"/>
  <c r="BB17" i="12"/>
  <c r="U17" i="12"/>
  <c r="T17" i="12"/>
  <c r="S17" i="12"/>
  <c r="R17" i="12"/>
  <c r="Q17" i="12"/>
  <c r="P17" i="12"/>
  <c r="O17" i="12"/>
  <c r="N17" i="12"/>
  <c r="M17" i="12"/>
  <c r="L17" i="12"/>
  <c r="K17" i="12"/>
  <c r="J17" i="12"/>
  <c r="I17" i="12"/>
  <c r="H17" i="12"/>
  <c r="G17" i="12"/>
  <c r="F17" i="12"/>
  <c r="E17" i="12"/>
  <c r="D17" i="12"/>
  <c r="C17" i="12"/>
  <c r="B17" i="12"/>
  <c r="IR15" i="12"/>
  <c r="IQ15" i="12"/>
  <c r="IP15" i="12"/>
  <c r="IO15" i="12"/>
  <c r="IN15" i="12"/>
  <c r="IM15" i="12"/>
  <c r="IL15" i="12"/>
  <c r="IK15" i="12"/>
  <c r="IJ15" i="12"/>
  <c r="II15" i="12"/>
  <c r="IH15" i="12"/>
  <c r="IG15" i="12"/>
  <c r="IF15" i="12"/>
  <c r="HP15" i="12"/>
  <c r="HO15" i="12"/>
  <c r="HN15" i="12"/>
  <c r="HM15" i="12"/>
  <c r="HL15" i="12"/>
  <c r="HK15" i="12"/>
  <c r="HJ15" i="12"/>
  <c r="HI15" i="12"/>
  <c r="HH15" i="12"/>
  <c r="HG15" i="12"/>
  <c r="HF15" i="12"/>
  <c r="HE15" i="12"/>
  <c r="HD15" i="12"/>
  <c r="HB15" i="12"/>
  <c r="HA15" i="12"/>
  <c r="GZ15" i="12"/>
  <c r="GY15" i="12"/>
  <c r="GX15" i="12"/>
  <c r="GW15" i="12"/>
  <c r="GV15" i="12"/>
  <c r="GU15" i="12"/>
  <c r="GT15" i="12"/>
  <c r="GS15" i="12"/>
  <c r="GR15" i="12"/>
  <c r="GQ15" i="12"/>
  <c r="GP15" i="12"/>
  <c r="GO15" i="12"/>
  <c r="GN15" i="12"/>
  <c r="GM15" i="12"/>
  <c r="GJ15" i="12"/>
  <c r="GI15" i="12"/>
  <c r="GH15" i="12"/>
  <c r="GG15" i="12"/>
  <c r="GF15" i="12"/>
  <c r="GE15" i="12"/>
  <c r="GD15" i="12"/>
  <c r="GC15" i="12"/>
  <c r="GB15" i="12"/>
  <c r="GA15" i="12"/>
  <c r="FZ15" i="12"/>
  <c r="FY15" i="12"/>
  <c r="FX15" i="12"/>
  <c r="FU15" i="12"/>
  <c r="FT15" i="12"/>
  <c r="FS15" i="12"/>
  <c r="FR15" i="12"/>
  <c r="FQ15" i="12"/>
  <c r="FP15" i="12"/>
  <c r="FO15" i="12"/>
  <c r="FN15" i="12"/>
  <c r="FM15" i="12"/>
  <c r="FL15" i="12"/>
  <c r="FK15" i="12"/>
  <c r="FJ15" i="12"/>
  <c r="FI15" i="12"/>
  <c r="FG15" i="12"/>
  <c r="FF15" i="12"/>
  <c r="FE15" i="12"/>
  <c r="FD15" i="12"/>
  <c r="FC15" i="12"/>
  <c r="FB15" i="12"/>
  <c r="FA15" i="12"/>
  <c r="EZ15" i="12"/>
  <c r="EY15" i="12"/>
  <c r="EX15" i="12"/>
  <c r="EW15" i="12"/>
  <c r="EV15" i="12"/>
  <c r="EU15" i="12"/>
  <c r="ET15" i="12"/>
  <c r="ES15" i="12"/>
  <c r="ER15" i="12"/>
  <c r="EO15" i="12"/>
  <c r="EN15" i="12"/>
  <c r="EM15" i="12"/>
  <c r="EL15" i="12"/>
  <c r="EK15" i="12"/>
  <c r="EJ15" i="12"/>
  <c r="EI15" i="12"/>
  <c r="EH15" i="12"/>
  <c r="EG15" i="12"/>
  <c r="EF15" i="12"/>
  <c r="EE15" i="12"/>
  <c r="ED15" i="12"/>
  <c r="EC15" i="12"/>
  <c r="DZ15" i="12"/>
  <c r="DY15" i="12"/>
  <c r="DX15" i="12"/>
  <c r="DW15" i="12"/>
  <c r="DV15" i="12"/>
  <c r="DU15" i="12"/>
  <c r="DT15" i="12"/>
  <c r="DS15" i="12"/>
  <c r="DR15" i="12"/>
  <c r="DQ15" i="12"/>
  <c r="DP15" i="12"/>
  <c r="DO15" i="12"/>
  <c r="DN15" i="12"/>
  <c r="DL15" i="12"/>
  <c r="DK15" i="12"/>
  <c r="DJ15" i="12"/>
  <c r="DI15" i="12"/>
  <c r="DH15" i="12"/>
  <c r="DG15" i="12"/>
  <c r="DF15" i="12"/>
  <c r="DE15" i="12"/>
  <c r="DD15" i="12"/>
  <c r="DC15" i="12"/>
  <c r="DB15" i="12"/>
  <c r="DA15" i="12"/>
  <c r="CZ15" i="12"/>
  <c r="CY15" i="12"/>
  <c r="CX15" i="12"/>
  <c r="CW15" i="12"/>
  <c r="CT15" i="12"/>
  <c r="CS15" i="12"/>
  <c r="CR15" i="12"/>
  <c r="CQ15" i="12"/>
  <c r="CP15" i="12"/>
  <c r="CO15" i="12"/>
  <c r="CN15" i="12"/>
  <c r="CM15" i="12"/>
  <c r="CL15" i="12"/>
  <c r="CK15" i="12"/>
  <c r="CJ15" i="12"/>
  <c r="CI15" i="12"/>
  <c r="CH15" i="12"/>
  <c r="CE15" i="12"/>
  <c r="CD15" i="12"/>
  <c r="CC15" i="12"/>
  <c r="CB15" i="12"/>
  <c r="CA15" i="12"/>
  <c r="BY15" i="12"/>
  <c r="BX15" i="12"/>
  <c r="BW15" i="12"/>
  <c r="BV15" i="12"/>
  <c r="BU15" i="12"/>
  <c r="BT15" i="12"/>
  <c r="BS15" i="12"/>
  <c r="BQ15" i="12"/>
  <c r="BP15" i="12"/>
  <c r="BO15" i="12"/>
  <c r="BN15" i="12"/>
  <c r="BM15" i="12"/>
  <c r="BL15" i="12"/>
  <c r="BK15" i="12"/>
  <c r="BJ15" i="12"/>
  <c r="BI15" i="12"/>
  <c r="BH15" i="12"/>
  <c r="BG15" i="12"/>
  <c r="BF15" i="12"/>
  <c r="BE15" i="12"/>
  <c r="BD15" i="12"/>
  <c r="BC15" i="12"/>
  <c r="BB15" i="12"/>
  <c r="AY15" i="12"/>
  <c r="AX15" i="12"/>
  <c r="AW15" i="12"/>
  <c r="AV15" i="12"/>
  <c r="AU15" i="12"/>
  <c r="AT15" i="12"/>
  <c r="AS15" i="12"/>
  <c r="AR15" i="12"/>
  <c r="AQ15" i="12"/>
  <c r="AP15" i="12"/>
  <c r="AO15" i="12"/>
  <c r="AN15" i="12"/>
  <c r="AM15" i="12"/>
  <c r="AJ15" i="12"/>
  <c r="AI15" i="12"/>
  <c r="AH15" i="12"/>
  <c r="AG15" i="12"/>
  <c r="AF15" i="12"/>
  <c r="AC15" i="12"/>
  <c r="AB15" i="12"/>
  <c r="AA15" i="12"/>
  <c r="Z15" i="12"/>
  <c r="Y15" i="12"/>
  <c r="X15" i="12"/>
  <c r="W15" i="12"/>
  <c r="U15" i="12"/>
  <c r="T15" i="12"/>
  <c r="S15" i="12"/>
  <c r="R15" i="12"/>
  <c r="Q15" i="12"/>
  <c r="P15" i="12"/>
  <c r="O15" i="12"/>
  <c r="N15" i="12"/>
  <c r="M15" i="12"/>
  <c r="L15" i="12"/>
  <c r="K15" i="12"/>
  <c r="J15" i="12"/>
  <c r="I15" i="12"/>
  <c r="H15" i="12"/>
  <c r="G15" i="12"/>
  <c r="F15" i="12"/>
  <c r="E15" i="12"/>
  <c r="D15" i="12"/>
  <c r="C15" i="12"/>
  <c r="B15" i="12"/>
  <c r="IR14" i="12"/>
  <c r="IQ14" i="12"/>
  <c r="IP14" i="12"/>
  <c r="IO14" i="12"/>
  <c r="IN14" i="12"/>
  <c r="IM14" i="12"/>
  <c r="IL14" i="12"/>
  <c r="IK14" i="12"/>
  <c r="IJ14" i="12"/>
  <c r="II14" i="12"/>
  <c r="IH14" i="12"/>
  <c r="IG14" i="12"/>
  <c r="IF14" i="12"/>
  <c r="HP14" i="12"/>
  <c r="HO14" i="12"/>
  <c r="HN14" i="12"/>
  <c r="HM14" i="12"/>
  <c r="HL14" i="12"/>
  <c r="HK14" i="12"/>
  <c r="HJ14" i="12"/>
  <c r="HI14" i="12"/>
  <c r="HH14" i="12"/>
  <c r="HG14" i="12"/>
  <c r="HF14" i="12"/>
  <c r="HE14" i="12"/>
  <c r="HD14" i="12"/>
  <c r="HB14" i="12"/>
  <c r="HA14" i="12"/>
  <c r="GZ14" i="12"/>
  <c r="GY14" i="12"/>
  <c r="GX14" i="12"/>
  <c r="GW14" i="12"/>
  <c r="GV14" i="12"/>
  <c r="GU14" i="12"/>
  <c r="GT14" i="12"/>
  <c r="GS14" i="12"/>
  <c r="GR14" i="12"/>
  <c r="GQ14" i="12"/>
  <c r="GP14" i="12"/>
  <c r="GO14" i="12"/>
  <c r="GN14" i="12"/>
  <c r="GM14" i="12"/>
  <c r="GJ14" i="12"/>
  <c r="GI14" i="12"/>
  <c r="GH14" i="12"/>
  <c r="GG14" i="12"/>
  <c r="GF14" i="12"/>
  <c r="GE14" i="12"/>
  <c r="GD14" i="12"/>
  <c r="GC14" i="12"/>
  <c r="GB14" i="12"/>
  <c r="GA14" i="12"/>
  <c r="FZ14" i="12"/>
  <c r="FY14" i="12"/>
  <c r="FX14" i="12"/>
  <c r="FU14" i="12"/>
  <c r="FT14" i="12"/>
  <c r="FS14" i="12"/>
  <c r="FR14" i="12"/>
  <c r="FQ14" i="12"/>
  <c r="FP14" i="12"/>
  <c r="FO14" i="12"/>
  <c r="FN14" i="12"/>
  <c r="FM14" i="12"/>
  <c r="FL14" i="12"/>
  <c r="FK14" i="12"/>
  <c r="FJ14" i="12"/>
  <c r="FI14" i="12"/>
  <c r="FG14" i="12"/>
  <c r="FF14" i="12"/>
  <c r="FE14" i="12"/>
  <c r="FD14" i="12"/>
  <c r="FC14" i="12"/>
  <c r="FB14" i="12"/>
  <c r="FA14" i="12"/>
  <c r="EZ14" i="12"/>
  <c r="EY14" i="12"/>
  <c r="EX14" i="12"/>
  <c r="EW14" i="12"/>
  <c r="EV14" i="12"/>
  <c r="EU14" i="12"/>
  <c r="ET14" i="12"/>
  <c r="ES14" i="12"/>
  <c r="ER14" i="12"/>
  <c r="EO14" i="12"/>
  <c r="EN14" i="12"/>
  <c r="EM14" i="12"/>
  <c r="EL14" i="12"/>
  <c r="EK14" i="12"/>
  <c r="EJ14" i="12"/>
  <c r="EI14" i="12"/>
  <c r="EH14" i="12"/>
  <c r="EG14" i="12"/>
  <c r="EF14" i="12"/>
  <c r="EE14" i="12"/>
  <c r="ED14" i="12"/>
  <c r="EC14" i="12"/>
  <c r="DZ14" i="12"/>
  <c r="DY14" i="12"/>
  <c r="DX14" i="12"/>
  <c r="DW14" i="12"/>
  <c r="DV14" i="12"/>
  <c r="DU14" i="12"/>
  <c r="DT14" i="12"/>
  <c r="DS14" i="12"/>
  <c r="DR14" i="12"/>
  <c r="DQ14" i="12"/>
  <c r="DP14" i="12"/>
  <c r="DO14" i="12"/>
  <c r="DN14" i="12"/>
  <c r="DL14" i="12"/>
  <c r="DK14" i="12"/>
  <c r="DJ14" i="12"/>
  <c r="DI14" i="12"/>
  <c r="DH14" i="12"/>
  <c r="DG14" i="12"/>
  <c r="DF14" i="12"/>
  <c r="DE14" i="12"/>
  <c r="DD14" i="12"/>
  <c r="DC14" i="12"/>
  <c r="DB14" i="12"/>
  <c r="DA14" i="12"/>
  <c r="CZ14" i="12"/>
  <c r="CY14" i="12"/>
  <c r="CX14" i="12"/>
  <c r="CW14" i="12"/>
  <c r="CT14" i="12"/>
  <c r="CS14" i="12"/>
  <c r="CR14" i="12"/>
  <c r="CQ14" i="12"/>
  <c r="CP14" i="12"/>
  <c r="CO14" i="12"/>
  <c r="CN14" i="12"/>
  <c r="CM14" i="12"/>
  <c r="CL14" i="12"/>
  <c r="CK14" i="12"/>
  <c r="CJ14" i="12"/>
  <c r="CI14" i="12"/>
  <c r="CH14" i="12"/>
  <c r="CE14" i="12"/>
  <c r="CD14" i="12"/>
  <c r="CC14" i="12"/>
  <c r="CB14" i="12"/>
  <c r="CA14" i="12"/>
  <c r="BY14" i="12"/>
  <c r="BX14" i="12"/>
  <c r="BW14" i="12"/>
  <c r="BV14" i="12"/>
  <c r="BU14" i="12"/>
  <c r="BT14" i="12"/>
  <c r="BS14" i="12"/>
  <c r="BQ14" i="12"/>
  <c r="BP14" i="12"/>
  <c r="BO14" i="12"/>
  <c r="BN14" i="12"/>
  <c r="BM14" i="12"/>
  <c r="BL14" i="12"/>
  <c r="BK14" i="12"/>
  <c r="BJ14" i="12"/>
  <c r="BI14" i="12"/>
  <c r="BH14" i="12"/>
  <c r="BG14" i="12"/>
  <c r="BF14" i="12"/>
  <c r="BE14" i="12"/>
  <c r="BD14" i="12"/>
  <c r="BC14" i="12"/>
  <c r="BB14" i="12"/>
  <c r="AY14" i="12"/>
  <c r="AX14" i="12"/>
  <c r="AW14" i="12"/>
  <c r="AV14" i="12"/>
  <c r="AS14" i="12"/>
  <c r="AR14" i="12"/>
  <c r="AQ14" i="12"/>
  <c r="AP14" i="12"/>
  <c r="AO14" i="12"/>
  <c r="AN14" i="12"/>
  <c r="AM14" i="12"/>
  <c r="AJ14" i="12"/>
  <c r="AI14" i="12"/>
  <c r="AH14" i="12"/>
  <c r="AG14" i="12"/>
  <c r="AF14" i="12"/>
  <c r="AU14" i="12" s="1"/>
  <c r="AT14" i="12"/>
  <c r="AC14" i="12"/>
  <c r="AB14" i="12"/>
  <c r="AA14" i="12"/>
  <c r="Z14" i="12"/>
  <c r="Y14" i="12"/>
  <c r="X14" i="12"/>
  <c r="W14" i="12"/>
  <c r="U14" i="12"/>
  <c r="T14" i="12"/>
  <c r="S14" i="12"/>
  <c r="R14" i="12"/>
  <c r="Q14" i="12"/>
  <c r="P14" i="12"/>
  <c r="O14" i="12"/>
  <c r="N14" i="12"/>
  <c r="M14" i="12"/>
  <c r="L14" i="12"/>
  <c r="K14" i="12"/>
  <c r="J14" i="12"/>
  <c r="I14" i="12"/>
  <c r="H14" i="12"/>
  <c r="G14" i="12"/>
  <c r="F14" i="12"/>
  <c r="E14" i="12"/>
  <c r="D14" i="12"/>
  <c r="C14" i="12"/>
  <c r="B14" i="12"/>
  <c r="IR12" i="12"/>
  <c r="IQ12" i="12"/>
  <c r="IP12" i="12"/>
  <c r="IO12" i="12"/>
  <c r="IN12" i="12"/>
  <c r="IM12" i="12"/>
  <c r="IL12" i="12"/>
  <c r="IK12" i="12"/>
  <c r="IJ12" i="12"/>
  <c r="II12" i="12"/>
  <c r="IH12" i="12"/>
  <c r="IG12" i="12"/>
  <c r="IF12" i="12"/>
  <c r="IA12" i="12"/>
  <c r="HT12" i="12"/>
  <c r="HR12" i="12"/>
  <c r="HP12" i="12"/>
  <c r="HO12" i="12"/>
  <c r="HN12" i="12"/>
  <c r="HM12" i="12"/>
  <c r="HL12" i="12"/>
  <c r="HK12" i="12"/>
  <c r="HJ12" i="12"/>
  <c r="HI12" i="12"/>
  <c r="HH12" i="12"/>
  <c r="HG12" i="12"/>
  <c r="HF12" i="12"/>
  <c r="HE12" i="12"/>
  <c r="HD12" i="12"/>
  <c r="GJ12" i="12"/>
  <c r="GI12" i="12"/>
  <c r="GH12" i="12"/>
  <c r="GG12" i="12"/>
  <c r="GF12" i="12"/>
  <c r="GE12" i="12"/>
  <c r="GD12" i="12"/>
  <c r="GC12" i="12"/>
  <c r="GB12" i="12"/>
  <c r="GA12" i="12"/>
  <c r="FZ12" i="12"/>
  <c r="FY12" i="12"/>
  <c r="FX12" i="12"/>
  <c r="FU12" i="12"/>
  <c r="FT12" i="12"/>
  <c r="FS12" i="12"/>
  <c r="FR12" i="12"/>
  <c r="FQ12" i="12"/>
  <c r="FP12" i="12"/>
  <c r="FO12" i="12"/>
  <c r="FN12" i="12"/>
  <c r="FM12" i="12"/>
  <c r="FL12" i="12"/>
  <c r="FK12" i="12"/>
  <c r="FJ12" i="12"/>
  <c r="FI12" i="12"/>
  <c r="EO12" i="12"/>
  <c r="EN12" i="12"/>
  <c r="EM12" i="12"/>
  <c r="EL12" i="12"/>
  <c r="EK12" i="12"/>
  <c r="EJ12" i="12"/>
  <c r="EI12" i="12"/>
  <c r="EH12" i="12"/>
  <c r="EG12" i="12"/>
  <c r="EF12" i="12"/>
  <c r="EE12" i="12"/>
  <c r="ED12" i="12"/>
  <c r="EC12" i="12"/>
  <c r="DZ12" i="12"/>
  <c r="DY12" i="12"/>
  <c r="DX12" i="12"/>
  <c r="DW12" i="12"/>
  <c r="DV12" i="12"/>
  <c r="DU12" i="12"/>
  <c r="DT12" i="12"/>
  <c r="DS12" i="12"/>
  <c r="DR12" i="12"/>
  <c r="DQ12" i="12"/>
  <c r="DP12" i="12"/>
  <c r="DO12" i="12"/>
  <c r="DN12" i="12"/>
  <c r="CT12" i="12"/>
  <c r="CS12" i="12"/>
  <c r="CR12" i="12"/>
  <c r="CQ12" i="12"/>
  <c r="CP12" i="12"/>
  <c r="CO12" i="12"/>
  <c r="CN12" i="12"/>
  <c r="CM12" i="12"/>
  <c r="CL12" i="12"/>
  <c r="CK12" i="12"/>
  <c r="CJ12" i="12"/>
  <c r="CI12" i="12"/>
  <c r="CH12" i="12"/>
  <c r="CE12" i="12"/>
  <c r="CD12" i="12"/>
  <c r="CC12" i="12"/>
  <c r="CB12" i="12"/>
  <c r="CA12" i="12"/>
  <c r="BY12" i="12"/>
  <c r="BX12" i="12"/>
  <c r="BW12" i="12"/>
  <c r="BV12" i="12"/>
  <c r="BU12" i="12"/>
  <c r="BT12" i="12"/>
  <c r="BS12" i="12"/>
  <c r="AY12" i="12"/>
  <c r="AX12" i="12"/>
  <c r="AW12" i="12"/>
  <c r="AV12" i="12"/>
  <c r="AT12" i="12"/>
  <c r="AS12" i="12"/>
  <c r="AR12" i="12"/>
  <c r="AQ12" i="12"/>
  <c r="AP12" i="12"/>
  <c r="AO12" i="12"/>
  <c r="AN12" i="12"/>
  <c r="AM12" i="12"/>
  <c r="AJ12" i="12"/>
  <c r="AI12" i="12"/>
  <c r="AH12" i="12"/>
  <c r="AG12" i="12"/>
  <c r="AF12" i="12"/>
  <c r="AU12" i="12" s="1"/>
  <c r="AC12" i="12"/>
  <c r="AB12" i="12"/>
  <c r="AA12" i="12"/>
  <c r="Z12" i="12"/>
  <c r="Y12" i="12"/>
  <c r="X12" i="12"/>
  <c r="W12" i="12"/>
  <c r="IR11" i="12"/>
  <c r="IQ11" i="12"/>
  <c r="IP11" i="12"/>
  <c r="IO11" i="12"/>
  <c r="IN11" i="12"/>
  <c r="IM11" i="12"/>
  <c r="IL11" i="12"/>
  <c r="IK11" i="12"/>
  <c r="IJ11" i="12"/>
  <c r="II11" i="12"/>
  <c r="IH11" i="12"/>
  <c r="IG11" i="12"/>
  <c r="IF11" i="12"/>
  <c r="IA11" i="12"/>
  <c r="HT11" i="12"/>
  <c r="HR11" i="12"/>
  <c r="HP11" i="12"/>
  <c r="HO11" i="12"/>
  <c r="HN11" i="12"/>
  <c r="HM11" i="12"/>
  <c r="HL11" i="12"/>
  <c r="HK11" i="12"/>
  <c r="HJ11" i="12"/>
  <c r="HI11" i="12"/>
  <c r="HH11" i="12"/>
  <c r="HG11" i="12"/>
  <c r="HF11" i="12"/>
  <c r="HE11" i="12"/>
  <c r="HD11" i="12"/>
  <c r="GJ11" i="12"/>
  <c r="GI11" i="12"/>
  <c r="GH11" i="12"/>
  <c r="GG11" i="12"/>
  <c r="GF11" i="12"/>
  <c r="GE11" i="12"/>
  <c r="GD11" i="12"/>
  <c r="GC11" i="12"/>
  <c r="GB11" i="12"/>
  <c r="GA11" i="12"/>
  <c r="FZ11" i="12"/>
  <c r="FY11" i="12"/>
  <c r="FX11" i="12"/>
  <c r="FU11" i="12"/>
  <c r="FT11" i="12"/>
  <c r="FS11" i="12"/>
  <c r="FR11" i="12"/>
  <c r="FQ11" i="12"/>
  <c r="FP11" i="12"/>
  <c r="FO11" i="12"/>
  <c r="FN11" i="12"/>
  <c r="FM11" i="12"/>
  <c r="FL11" i="12"/>
  <c r="FK11" i="12"/>
  <c r="FJ11" i="12"/>
  <c r="FI11" i="12"/>
  <c r="EO11" i="12"/>
  <c r="EN11" i="12"/>
  <c r="EM11" i="12"/>
  <c r="EL11" i="12"/>
  <c r="EK11" i="12"/>
  <c r="EJ11" i="12"/>
  <c r="EI11" i="12"/>
  <c r="EH11" i="12"/>
  <c r="EG11" i="12"/>
  <c r="EF11" i="12"/>
  <c r="EE11" i="12"/>
  <c r="ED11" i="12"/>
  <c r="EC11" i="12"/>
  <c r="DZ11" i="12"/>
  <c r="DY11" i="12"/>
  <c r="DX11" i="12"/>
  <c r="DW11" i="12"/>
  <c r="DV11" i="12"/>
  <c r="DU11" i="12"/>
  <c r="DT11" i="12"/>
  <c r="DS11" i="12"/>
  <c r="DR11" i="12"/>
  <c r="DQ11" i="12"/>
  <c r="DP11" i="12"/>
  <c r="DO11" i="12"/>
  <c r="DN11" i="12"/>
  <c r="CT11" i="12"/>
  <c r="CS11" i="12"/>
  <c r="CR11" i="12"/>
  <c r="CQ11" i="12"/>
  <c r="CP11" i="12"/>
  <c r="CO11" i="12"/>
  <c r="CN11" i="12"/>
  <c r="CM11" i="12"/>
  <c r="CL11" i="12"/>
  <c r="CK11" i="12"/>
  <c r="CJ11" i="12"/>
  <c r="CI11" i="12"/>
  <c r="CH11" i="12"/>
  <c r="CE11" i="12"/>
  <c r="CD11" i="12"/>
  <c r="CC11" i="12"/>
  <c r="CB11" i="12"/>
  <c r="CA11" i="12"/>
  <c r="BY11" i="12"/>
  <c r="BX11" i="12"/>
  <c r="BW11" i="12"/>
  <c r="BV11" i="12"/>
  <c r="BU11" i="12"/>
  <c r="BT11" i="12"/>
  <c r="BS11" i="12"/>
  <c r="AY11" i="12"/>
  <c r="AX11" i="12"/>
  <c r="AW11" i="12"/>
  <c r="AV11" i="12"/>
  <c r="AU11" i="12"/>
  <c r="AS11" i="12"/>
  <c r="AR11" i="12"/>
  <c r="AQ11" i="12"/>
  <c r="AP11" i="12"/>
  <c r="AO11" i="12"/>
  <c r="AN11" i="12"/>
  <c r="AM11" i="12"/>
  <c r="AJ11" i="12"/>
  <c r="AI11" i="12"/>
  <c r="AH11" i="12"/>
  <c r="AG11" i="12"/>
  <c r="AF11" i="12"/>
  <c r="AT11" i="12"/>
  <c r="AC11" i="12"/>
  <c r="AB11" i="12"/>
  <c r="AA11" i="12"/>
  <c r="Z11" i="12"/>
  <c r="Y11" i="12"/>
  <c r="X11" i="12"/>
  <c r="W11" i="12"/>
  <c r="IR10" i="12"/>
  <c r="IQ10" i="12"/>
  <c r="IP10" i="12"/>
  <c r="IO10" i="12"/>
  <c r="IN10" i="12"/>
  <c r="IM10" i="12"/>
  <c r="IL10" i="12"/>
  <c r="IK10" i="12"/>
  <c r="IJ10" i="12"/>
  <c r="II10" i="12"/>
  <c r="IH10" i="12"/>
  <c r="IG10" i="12"/>
  <c r="IF10" i="12"/>
  <c r="HP10" i="12"/>
  <c r="HO10" i="12"/>
  <c r="HN10" i="12"/>
  <c r="HM10" i="12"/>
  <c r="HL10" i="12"/>
  <c r="HK10" i="12"/>
  <c r="HJ10" i="12"/>
  <c r="HI10" i="12"/>
  <c r="HH10" i="12"/>
  <c r="HG10" i="12"/>
  <c r="HF10" i="12"/>
  <c r="HE10" i="12"/>
  <c r="HD10" i="12"/>
  <c r="GJ10" i="12"/>
  <c r="GI10" i="12"/>
  <c r="GH10" i="12"/>
  <c r="GG10" i="12"/>
  <c r="GF10" i="12"/>
  <c r="GE10" i="12"/>
  <c r="GD10" i="12"/>
  <c r="GC10" i="12"/>
  <c r="GB10" i="12"/>
  <c r="GA10" i="12"/>
  <c r="FZ10" i="12"/>
  <c r="FY10" i="12"/>
  <c r="FX10" i="12"/>
  <c r="FU10" i="12"/>
  <c r="FT10" i="12"/>
  <c r="FS10" i="12"/>
  <c r="FR10" i="12"/>
  <c r="FQ10" i="12"/>
  <c r="FP10" i="12"/>
  <c r="FO10" i="12"/>
  <c r="FN10" i="12"/>
  <c r="FM10" i="12"/>
  <c r="FL10" i="12"/>
  <c r="FK10" i="12"/>
  <c r="FJ10" i="12"/>
  <c r="FI10" i="12"/>
  <c r="EO10" i="12"/>
  <c r="EN10" i="12"/>
  <c r="EM10" i="12"/>
  <c r="EL10" i="12"/>
  <c r="EK10" i="12"/>
  <c r="EJ10" i="12"/>
  <c r="EI10" i="12"/>
  <c r="EH10" i="12"/>
  <c r="EG10" i="12"/>
  <c r="EF10" i="12"/>
  <c r="EE10" i="12"/>
  <c r="ED10" i="12"/>
  <c r="EC10" i="12"/>
  <c r="DZ10" i="12"/>
  <c r="DY10" i="12"/>
  <c r="DX10" i="12"/>
  <c r="DW10" i="12"/>
  <c r="DV10" i="12"/>
  <c r="DU10" i="12"/>
  <c r="DT10" i="12"/>
  <c r="DS10" i="12"/>
  <c r="DR10" i="12"/>
  <c r="DQ10" i="12"/>
  <c r="DP10" i="12"/>
  <c r="DO10" i="12"/>
  <c r="DN10" i="12"/>
  <c r="CT10" i="12"/>
  <c r="CS10" i="12"/>
  <c r="CR10" i="12"/>
  <c r="CQ10" i="12"/>
  <c r="CP10" i="12"/>
  <c r="CO10" i="12"/>
  <c r="CN10" i="12"/>
  <c r="CM10" i="12"/>
  <c r="CL10" i="12"/>
  <c r="CK10" i="12"/>
  <c r="CJ10" i="12"/>
  <c r="CI10" i="12"/>
  <c r="CH10" i="12"/>
  <c r="CE10" i="12"/>
  <c r="CD10" i="12"/>
  <c r="CC10" i="12"/>
  <c r="CB10" i="12"/>
  <c r="CA10" i="12"/>
  <c r="BY10" i="12"/>
  <c r="BX10" i="12"/>
  <c r="BW10" i="12"/>
  <c r="BV10" i="12"/>
  <c r="BU10" i="12"/>
  <c r="BT10" i="12"/>
  <c r="BS10" i="12"/>
  <c r="AY10" i="12"/>
  <c r="AX10" i="12"/>
  <c r="AW10" i="12"/>
  <c r="AV10" i="12"/>
  <c r="AS10" i="12"/>
  <c r="AR10" i="12"/>
  <c r="AQ10" i="12"/>
  <c r="AP10" i="12"/>
  <c r="AO10" i="12"/>
  <c r="AN10" i="12"/>
  <c r="AM10" i="12"/>
  <c r="AJ10" i="12"/>
  <c r="AI10" i="12"/>
  <c r="AH10" i="12"/>
  <c r="AG10" i="12"/>
  <c r="AF10" i="12"/>
  <c r="AU10" i="12" s="1"/>
  <c r="AT10" i="12"/>
  <c r="AC10" i="12"/>
  <c r="AB10" i="12"/>
  <c r="AA10" i="12"/>
  <c r="Z10" i="12"/>
  <c r="Y10" i="12"/>
  <c r="X10" i="12"/>
  <c r="W10" i="12"/>
  <c r="IR9" i="12"/>
  <c r="IQ9" i="12"/>
  <c r="IP9" i="12"/>
  <c r="IO9" i="12"/>
  <c r="IN9" i="12"/>
  <c r="IM9" i="12"/>
  <c r="IL9" i="12"/>
  <c r="IK9" i="12"/>
  <c r="IJ9" i="12"/>
  <c r="II9" i="12"/>
  <c r="IH9" i="12"/>
  <c r="IG9" i="12"/>
  <c r="IF9" i="12"/>
  <c r="HZ9" i="12"/>
  <c r="HY9" i="12"/>
  <c r="HT9" i="12"/>
  <c r="HP9" i="12"/>
  <c r="HO9" i="12"/>
  <c r="HN9" i="12"/>
  <c r="HM9" i="12"/>
  <c r="HL9" i="12"/>
  <c r="HK9" i="12"/>
  <c r="HJ9" i="12"/>
  <c r="HI9" i="12"/>
  <c r="HH9" i="12"/>
  <c r="HG9" i="12"/>
  <c r="HF9" i="12"/>
  <c r="HE9" i="12"/>
  <c r="HD9" i="12"/>
  <c r="GJ9" i="12"/>
  <c r="GI9" i="12"/>
  <c r="GH9" i="12"/>
  <c r="GG9" i="12"/>
  <c r="GF9" i="12"/>
  <c r="GE9" i="12"/>
  <c r="GD9" i="12"/>
  <c r="GC9" i="12"/>
  <c r="GB9" i="12"/>
  <c r="GA9" i="12"/>
  <c r="FZ9" i="12"/>
  <c r="FY9" i="12"/>
  <c r="FX9" i="12"/>
  <c r="FU9" i="12"/>
  <c r="FT9" i="12"/>
  <c r="FS9" i="12"/>
  <c r="FR9" i="12"/>
  <c r="FQ9" i="12"/>
  <c r="FP9" i="12"/>
  <c r="FO9" i="12"/>
  <c r="FN9" i="12"/>
  <c r="FM9" i="12"/>
  <c r="FL9" i="12"/>
  <c r="FK9" i="12"/>
  <c r="FJ9" i="12"/>
  <c r="FI9" i="12"/>
  <c r="EO9" i="12"/>
  <c r="EN9" i="12"/>
  <c r="EM9" i="12"/>
  <c r="EL9" i="12"/>
  <c r="EK9" i="12"/>
  <c r="EJ9" i="12"/>
  <c r="EI9" i="12"/>
  <c r="EH9" i="12"/>
  <c r="EG9" i="12"/>
  <c r="EF9" i="12"/>
  <c r="EE9" i="12"/>
  <c r="ED9" i="12"/>
  <c r="EC9" i="12"/>
  <c r="DZ9" i="12"/>
  <c r="DY9" i="12"/>
  <c r="DX9" i="12"/>
  <c r="DW9" i="12"/>
  <c r="DV9" i="12"/>
  <c r="DU9" i="12"/>
  <c r="DT9" i="12"/>
  <c r="DS9" i="12"/>
  <c r="DR9" i="12"/>
  <c r="DQ9" i="12"/>
  <c r="DP9" i="12"/>
  <c r="DO9" i="12"/>
  <c r="DN9" i="12"/>
  <c r="CT9" i="12"/>
  <c r="CS9" i="12"/>
  <c r="CR9" i="12"/>
  <c r="CQ9" i="12"/>
  <c r="CP9" i="12"/>
  <c r="CO9" i="12"/>
  <c r="CN9" i="12"/>
  <c r="CM9" i="12"/>
  <c r="CL9" i="12"/>
  <c r="CK9" i="12"/>
  <c r="CJ9" i="12"/>
  <c r="CI9" i="12"/>
  <c r="CH9" i="12"/>
  <c r="CE9" i="12"/>
  <c r="CD9" i="12"/>
  <c r="CC9" i="12"/>
  <c r="CB9" i="12"/>
  <c r="CA9" i="12"/>
  <c r="BY9" i="12"/>
  <c r="BX9" i="12"/>
  <c r="BW9" i="12"/>
  <c r="BV9" i="12"/>
  <c r="BU9" i="12"/>
  <c r="BT9" i="12"/>
  <c r="BS9" i="12"/>
  <c r="AY9" i="12"/>
  <c r="AX9" i="12"/>
  <c r="AW9" i="12"/>
  <c r="AV9" i="12"/>
  <c r="AU9" i="12"/>
  <c r="AT9" i="12"/>
  <c r="AS9" i="12"/>
  <c r="AR9" i="12"/>
  <c r="AQ9" i="12"/>
  <c r="AP9" i="12"/>
  <c r="AO9" i="12"/>
  <c r="AN9" i="12"/>
  <c r="AM9" i="12"/>
  <c r="AJ9" i="12"/>
  <c r="AI9" i="12"/>
  <c r="AH9" i="12"/>
  <c r="AG9" i="12"/>
  <c r="AF9" i="12"/>
  <c r="AC9" i="12"/>
  <c r="AB9" i="12"/>
  <c r="AA9" i="12"/>
  <c r="Z9" i="12"/>
  <c r="Y9" i="12"/>
  <c r="X9" i="12"/>
  <c r="W9" i="12"/>
  <c r="IR8" i="12"/>
  <c r="IQ8" i="12"/>
  <c r="IP8" i="12"/>
  <c r="IO8" i="12"/>
  <c r="IN8" i="12"/>
  <c r="IM8" i="12"/>
  <c r="IL8" i="12"/>
  <c r="IK8" i="12"/>
  <c r="IJ8" i="12"/>
  <c r="II8" i="12"/>
  <c r="IH8" i="12"/>
  <c r="IG8" i="12"/>
  <c r="IF8" i="12"/>
  <c r="HP8" i="12"/>
  <c r="HO8" i="12"/>
  <c r="HN8" i="12"/>
  <c r="HM8" i="12"/>
  <c r="HL8" i="12"/>
  <c r="HK8" i="12"/>
  <c r="HJ8" i="12"/>
  <c r="HI8" i="12"/>
  <c r="HH8" i="12"/>
  <c r="HG8" i="12"/>
  <c r="HF8" i="12"/>
  <c r="HE8" i="12"/>
  <c r="HD8" i="12"/>
  <c r="GJ8" i="12"/>
  <c r="GI8" i="12"/>
  <c r="GH8" i="12"/>
  <c r="GG8" i="12"/>
  <c r="GF8" i="12"/>
  <c r="GE8" i="12"/>
  <c r="GD8" i="12"/>
  <c r="GC8" i="12"/>
  <c r="GB8" i="12"/>
  <c r="GA8" i="12"/>
  <c r="FZ8" i="12"/>
  <c r="FY8" i="12"/>
  <c r="FX8" i="12"/>
  <c r="FU8" i="12"/>
  <c r="FT8" i="12"/>
  <c r="FS8" i="12"/>
  <c r="FR8" i="12"/>
  <c r="FQ8" i="12"/>
  <c r="FP8" i="12"/>
  <c r="FO8" i="12"/>
  <c r="FN8" i="12"/>
  <c r="FM8" i="12"/>
  <c r="FL8" i="12"/>
  <c r="FK8" i="12"/>
  <c r="FJ8" i="12"/>
  <c r="FI8" i="12"/>
  <c r="EO8" i="12"/>
  <c r="EN8" i="12"/>
  <c r="EM8" i="12"/>
  <c r="EL8" i="12"/>
  <c r="EK8" i="12"/>
  <c r="EJ8" i="12"/>
  <c r="EI8" i="12"/>
  <c r="EH8" i="12"/>
  <c r="EG8" i="12"/>
  <c r="EF8" i="12"/>
  <c r="EE8" i="12"/>
  <c r="ED8" i="12"/>
  <c r="EC8" i="12"/>
  <c r="DZ8" i="12"/>
  <c r="DY8" i="12"/>
  <c r="DX8" i="12"/>
  <c r="DW8" i="12"/>
  <c r="DV8" i="12"/>
  <c r="DU8" i="12"/>
  <c r="DT8" i="12"/>
  <c r="DS8" i="12"/>
  <c r="DR8" i="12"/>
  <c r="DQ8" i="12"/>
  <c r="DP8" i="12"/>
  <c r="DO8" i="12"/>
  <c r="DN8" i="12"/>
  <c r="CT8" i="12"/>
  <c r="CS8" i="12"/>
  <c r="CR8" i="12"/>
  <c r="CQ8" i="12"/>
  <c r="CP8" i="12"/>
  <c r="CO8" i="12"/>
  <c r="CN8" i="12"/>
  <c r="CM8" i="12"/>
  <c r="CL8" i="12"/>
  <c r="CK8" i="12"/>
  <c r="CJ8" i="12"/>
  <c r="CI8" i="12"/>
  <c r="CH8" i="12"/>
  <c r="CE8" i="12"/>
  <c r="CD8" i="12"/>
  <c r="CC8" i="12"/>
  <c r="CB8" i="12"/>
  <c r="CA8" i="12"/>
  <c r="BY8" i="12"/>
  <c r="BX8" i="12"/>
  <c r="BW8" i="12"/>
  <c r="BV8" i="12"/>
  <c r="BU8" i="12"/>
  <c r="BT8" i="12"/>
  <c r="BS8" i="12"/>
  <c r="AY8" i="12"/>
  <c r="AX8" i="12"/>
  <c r="AW8" i="12"/>
  <c r="AV8" i="12"/>
  <c r="AS8" i="12"/>
  <c r="AR8" i="12"/>
  <c r="AQ8" i="12"/>
  <c r="AP8" i="12"/>
  <c r="AO8" i="12"/>
  <c r="AN8" i="12"/>
  <c r="AM8" i="12"/>
  <c r="AJ8" i="12"/>
  <c r="AI8" i="12"/>
  <c r="AH8" i="12"/>
  <c r="AG8" i="12"/>
  <c r="AF8" i="12"/>
  <c r="AU8" i="12" s="1"/>
  <c r="AT8" i="12"/>
  <c r="AC8" i="12"/>
  <c r="AB8" i="12"/>
  <c r="AA8" i="12"/>
  <c r="Z8" i="12"/>
  <c r="Y8" i="12"/>
  <c r="X8" i="12"/>
  <c r="W8" i="12"/>
  <c r="IR7" i="12"/>
  <c r="IQ7" i="12"/>
  <c r="IP7" i="12"/>
  <c r="IO7" i="12"/>
  <c r="IN7" i="12"/>
  <c r="IM7" i="12"/>
  <c r="IL7" i="12"/>
  <c r="IK7" i="12"/>
  <c r="IJ7" i="12"/>
  <c r="II7" i="12"/>
  <c r="IH7" i="12"/>
  <c r="IG7" i="12"/>
  <c r="IF7" i="12"/>
  <c r="HP7" i="12"/>
  <c r="HO7" i="12"/>
  <c r="HN7" i="12"/>
  <c r="HM7" i="12"/>
  <c r="HL7" i="12"/>
  <c r="HK7" i="12"/>
  <c r="HJ7" i="12"/>
  <c r="HI7" i="12"/>
  <c r="HH7" i="12"/>
  <c r="HG7" i="12"/>
  <c r="HF7" i="12"/>
  <c r="HE7" i="12"/>
  <c r="HD7" i="12"/>
  <c r="GJ7" i="12"/>
  <c r="GI7" i="12"/>
  <c r="GH7" i="12"/>
  <c r="GG7" i="12"/>
  <c r="GF7" i="12"/>
  <c r="GE7" i="12"/>
  <c r="GD7" i="12"/>
  <c r="GC7" i="12"/>
  <c r="GB7" i="12"/>
  <c r="GA7" i="12"/>
  <c r="FZ7" i="12"/>
  <c r="FY7" i="12"/>
  <c r="FX7" i="12"/>
  <c r="FU7" i="12"/>
  <c r="FT7" i="12"/>
  <c r="FS7" i="12"/>
  <c r="FR7" i="12"/>
  <c r="FQ7" i="12"/>
  <c r="FP7" i="12"/>
  <c r="FO7" i="12"/>
  <c r="FN7" i="12"/>
  <c r="FM7" i="12"/>
  <c r="FL7" i="12"/>
  <c r="FK7" i="12"/>
  <c r="FJ7" i="12"/>
  <c r="FI7" i="12"/>
  <c r="EO7" i="12"/>
  <c r="EN7" i="12"/>
  <c r="EM7" i="12"/>
  <c r="EL7" i="12"/>
  <c r="EK7" i="12"/>
  <c r="EJ7" i="12"/>
  <c r="EI7" i="12"/>
  <c r="EH7" i="12"/>
  <c r="EG7" i="12"/>
  <c r="EF7" i="12"/>
  <c r="EE7" i="12"/>
  <c r="ED7" i="12"/>
  <c r="EC7" i="12"/>
  <c r="DZ7" i="12"/>
  <c r="DY7" i="12"/>
  <c r="DX7" i="12"/>
  <c r="DW7" i="12"/>
  <c r="DV7" i="12"/>
  <c r="DU7" i="12"/>
  <c r="DT7" i="12"/>
  <c r="DS7" i="12"/>
  <c r="DR7" i="12"/>
  <c r="DQ7" i="12"/>
  <c r="DP7" i="12"/>
  <c r="DO7" i="12"/>
  <c r="DN7" i="12"/>
  <c r="CT7" i="12"/>
  <c r="CS7" i="12"/>
  <c r="CR7" i="12"/>
  <c r="CQ7" i="12"/>
  <c r="CP7" i="12"/>
  <c r="CO7" i="12"/>
  <c r="CN7" i="12"/>
  <c r="CM7" i="12"/>
  <c r="CL7" i="12"/>
  <c r="CK7" i="12"/>
  <c r="CJ7" i="12"/>
  <c r="CI7" i="12"/>
  <c r="CH7" i="12"/>
  <c r="CE7" i="12"/>
  <c r="CD7" i="12"/>
  <c r="CC7" i="12"/>
  <c r="CB7" i="12"/>
  <c r="CA7" i="12"/>
  <c r="BY7" i="12"/>
  <c r="BX7" i="12"/>
  <c r="BW7" i="12"/>
  <c r="BV7" i="12"/>
  <c r="BU7" i="12"/>
  <c r="BT7" i="12"/>
  <c r="BS7" i="12"/>
  <c r="AY7" i="12"/>
  <c r="AX7" i="12"/>
  <c r="AW7" i="12"/>
  <c r="AV7" i="12"/>
  <c r="AT7" i="12"/>
  <c r="AS7" i="12"/>
  <c r="AR7" i="12"/>
  <c r="AQ7" i="12"/>
  <c r="AP7" i="12"/>
  <c r="AO7" i="12"/>
  <c r="AN7" i="12"/>
  <c r="AM7" i="12"/>
  <c r="AJ7" i="12"/>
  <c r="AI7" i="12"/>
  <c r="AH7" i="12"/>
  <c r="AG7" i="12"/>
  <c r="AF7" i="12"/>
  <c r="AU7" i="12" s="1"/>
  <c r="AC7" i="12"/>
  <c r="AB7" i="12"/>
  <c r="AA7" i="12"/>
  <c r="Z7" i="12"/>
  <c r="Y7" i="12"/>
  <c r="X7" i="12"/>
  <c r="W7" i="12"/>
  <c r="IR6" i="12"/>
  <c r="IQ6" i="12"/>
  <c r="IP6" i="12"/>
  <c r="IO6" i="12"/>
  <c r="IN6" i="12"/>
  <c r="IM6" i="12"/>
  <c r="IL6" i="12"/>
  <c r="IK6" i="12"/>
  <c r="IJ6" i="12"/>
  <c r="II6" i="12"/>
  <c r="IH6" i="12"/>
  <c r="IG6" i="12"/>
  <c r="IF6" i="12"/>
  <c r="HP6" i="12"/>
  <c r="HO6" i="12"/>
  <c r="HN6" i="12"/>
  <c r="HM6" i="12"/>
  <c r="HL6" i="12"/>
  <c r="HK6" i="12"/>
  <c r="HJ6" i="12"/>
  <c r="HI6" i="12"/>
  <c r="HH6" i="12"/>
  <c r="HG6" i="12"/>
  <c r="HF6" i="12"/>
  <c r="HE6" i="12"/>
  <c r="HD6" i="12"/>
  <c r="GJ6" i="12"/>
  <c r="GI6" i="12"/>
  <c r="GH6" i="12"/>
  <c r="GG6" i="12"/>
  <c r="GF6" i="12"/>
  <c r="GE6" i="12"/>
  <c r="GD6" i="12"/>
  <c r="GC6" i="12"/>
  <c r="GB6" i="12"/>
  <c r="GA6" i="12"/>
  <c r="FZ6" i="12"/>
  <c r="FY6" i="12"/>
  <c r="FX6" i="12"/>
  <c r="FU6" i="12"/>
  <c r="FT6" i="12"/>
  <c r="FS6" i="12"/>
  <c r="FR6" i="12"/>
  <c r="FQ6" i="12"/>
  <c r="FP6" i="12"/>
  <c r="FO6" i="12"/>
  <c r="FN6" i="12"/>
  <c r="FM6" i="12"/>
  <c r="FL6" i="12"/>
  <c r="FK6" i="12"/>
  <c r="FJ6" i="12"/>
  <c r="FI6" i="12"/>
  <c r="EO6" i="12"/>
  <c r="EN6" i="12"/>
  <c r="EM6" i="12"/>
  <c r="EL6" i="12"/>
  <c r="EK6" i="12"/>
  <c r="EJ6" i="12"/>
  <c r="EI6" i="12"/>
  <c r="EH6" i="12"/>
  <c r="EG6" i="12"/>
  <c r="EF6" i="12"/>
  <c r="EE6" i="12"/>
  <c r="ED6" i="12"/>
  <c r="EC6" i="12"/>
  <c r="DZ6" i="12"/>
  <c r="DY6" i="12"/>
  <c r="DX6" i="12"/>
  <c r="DW6" i="12"/>
  <c r="DV6" i="12"/>
  <c r="DU6" i="12"/>
  <c r="DT6" i="12"/>
  <c r="DS6" i="12"/>
  <c r="DR6" i="12"/>
  <c r="DQ6" i="12"/>
  <c r="DP6" i="12"/>
  <c r="DO6" i="12"/>
  <c r="DN6" i="12"/>
  <c r="CT6" i="12"/>
  <c r="CS6" i="12"/>
  <c r="CR6" i="12"/>
  <c r="CQ6" i="12"/>
  <c r="CP6" i="12"/>
  <c r="CO6" i="12"/>
  <c r="CN6" i="12"/>
  <c r="CM6" i="12"/>
  <c r="CL6" i="12"/>
  <c r="CK6" i="12"/>
  <c r="CJ6" i="12"/>
  <c r="CI6" i="12"/>
  <c r="CH6" i="12"/>
  <c r="CE6" i="12"/>
  <c r="CD6" i="12"/>
  <c r="CC6" i="12"/>
  <c r="CB6" i="12"/>
  <c r="CA6" i="12"/>
  <c r="BY6" i="12"/>
  <c r="BX6" i="12"/>
  <c r="BW6" i="12"/>
  <c r="BV6" i="12"/>
  <c r="BU6" i="12"/>
  <c r="BT6" i="12"/>
  <c r="BS6" i="12"/>
  <c r="AY6" i="12"/>
  <c r="AX6" i="12"/>
  <c r="AW6" i="12"/>
  <c r="AV6" i="12"/>
  <c r="AS6" i="12"/>
  <c r="AR6" i="12"/>
  <c r="AQ6" i="12"/>
  <c r="AP6" i="12"/>
  <c r="AO6" i="12"/>
  <c r="AN6" i="12"/>
  <c r="AM6" i="12"/>
  <c r="AJ6" i="12"/>
  <c r="AI6" i="12"/>
  <c r="AH6" i="12"/>
  <c r="AG6" i="12"/>
  <c r="AF6" i="12"/>
  <c r="AU6" i="12" s="1"/>
  <c r="AT6" i="12"/>
  <c r="AC6" i="12"/>
  <c r="AB6" i="12"/>
  <c r="AA6" i="12"/>
  <c r="Z6" i="12"/>
  <c r="Y6" i="12"/>
  <c r="X6" i="12"/>
  <c r="W6" i="12"/>
  <c r="IR5" i="12"/>
  <c r="IQ5" i="12"/>
  <c r="IP5" i="12"/>
  <c r="IO5" i="12"/>
  <c r="IN5" i="12"/>
  <c r="IM5" i="12"/>
  <c r="IL5" i="12"/>
  <c r="IK5" i="12"/>
  <c r="IJ5" i="12"/>
  <c r="II5" i="12"/>
  <c r="IH5" i="12"/>
  <c r="IG5" i="12"/>
  <c r="IF5" i="12"/>
  <c r="HP5" i="12"/>
  <c r="HO5" i="12"/>
  <c r="HN5" i="12"/>
  <c r="HM5" i="12"/>
  <c r="HL5" i="12"/>
  <c r="HK5" i="12"/>
  <c r="HJ5" i="12"/>
  <c r="HI5" i="12"/>
  <c r="HH5" i="12"/>
  <c r="HG5" i="12"/>
  <c r="HF5" i="12"/>
  <c r="HE5" i="12"/>
  <c r="HD5" i="12"/>
  <c r="GJ5" i="12"/>
  <c r="GI5" i="12"/>
  <c r="GH5" i="12"/>
  <c r="GG5" i="12"/>
  <c r="GF5" i="12"/>
  <c r="GE5" i="12"/>
  <c r="GD5" i="12"/>
  <c r="GC5" i="12"/>
  <c r="GB5" i="12"/>
  <c r="GA5" i="12"/>
  <c r="FZ5" i="12"/>
  <c r="FY5" i="12"/>
  <c r="FX5" i="12"/>
  <c r="FU5" i="12"/>
  <c r="FT5" i="12"/>
  <c r="FS5" i="12"/>
  <c r="FR5" i="12"/>
  <c r="FQ5" i="12"/>
  <c r="FP5" i="12"/>
  <c r="FO5" i="12"/>
  <c r="FN5" i="12"/>
  <c r="FM5" i="12"/>
  <c r="FL5" i="12"/>
  <c r="FK5" i="12"/>
  <c r="FJ5" i="12"/>
  <c r="FI5" i="12"/>
  <c r="EO5" i="12"/>
  <c r="EN5" i="12"/>
  <c r="EM5" i="12"/>
  <c r="EL5" i="12"/>
  <c r="EK5" i="12"/>
  <c r="EJ5" i="12"/>
  <c r="EI5" i="12"/>
  <c r="EH5" i="12"/>
  <c r="EG5" i="12"/>
  <c r="EF5" i="12"/>
  <c r="EE5" i="12"/>
  <c r="ED5" i="12"/>
  <c r="EC5" i="12"/>
  <c r="DZ5" i="12"/>
  <c r="DY5" i="12"/>
  <c r="DX5" i="12"/>
  <c r="DW5" i="12"/>
  <c r="DV5" i="12"/>
  <c r="DU5" i="12"/>
  <c r="DT5" i="12"/>
  <c r="DS5" i="12"/>
  <c r="DR5" i="12"/>
  <c r="DQ5" i="12"/>
  <c r="DP5" i="12"/>
  <c r="DO5" i="12"/>
  <c r="DN5" i="12"/>
  <c r="CT5" i="12"/>
  <c r="CS5" i="12"/>
  <c r="CR5" i="12"/>
  <c r="CQ5" i="12"/>
  <c r="CP5" i="12"/>
  <c r="CO5" i="12"/>
  <c r="CN5" i="12"/>
  <c r="CM5" i="12"/>
  <c r="CL5" i="12"/>
  <c r="CK5" i="12"/>
  <c r="CJ5" i="12"/>
  <c r="CI5" i="12"/>
  <c r="CH5" i="12"/>
  <c r="CE5" i="12"/>
  <c r="CD5" i="12"/>
  <c r="CC5" i="12"/>
  <c r="CB5" i="12"/>
  <c r="CA5" i="12"/>
  <c r="BY5" i="12"/>
  <c r="BX5" i="12"/>
  <c r="BW5" i="12"/>
  <c r="BV5" i="12"/>
  <c r="BU5" i="12"/>
  <c r="BT5" i="12"/>
  <c r="BS5" i="12"/>
  <c r="AY5" i="12"/>
  <c r="AX5" i="12"/>
  <c r="AW5" i="12"/>
  <c r="AV5" i="12"/>
  <c r="AT5" i="12"/>
  <c r="AS5" i="12"/>
  <c r="AR5" i="12"/>
  <c r="AQ5" i="12"/>
  <c r="AP5" i="12"/>
  <c r="AO5" i="12"/>
  <c r="AN5" i="12"/>
  <c r="AM5" i="12"/>
  <c r="AJ5" i="12"/>
  <c r="AI5" i="12"/>
  <c r="AH5" i="12"/>
  <c r="AG5" i="12"/>
  <c r="AF5" i="12"/>
  <c r="AU5" i="12" s="1"/>
  <c r="AC5" i="12"/>
  <c r="AB5" i="12"/>
  <c r="AA5" i="12"/>
  <c r="Z5" i="12"/>
  <c r="Y5" i="12"/>
  <c r="X5" i="12"/>
  <c r="W5" i="12"/>
  <c r="IF2" i="12"/>
  <c r="HR2" i="12"/>
  <c r="HD2" i="12"/>
  <c r="ES1" i="12" a="1"/>
  <c r="ES1" i="12" s="1"/>
  <c r="CX1" i="12" a="1"/>
  <c r="CX1" i="12" s="1"/>
  <c r="BC1" i="12" a="1"/>
  <c r="BC1" i="12" s="1"/>
  <c r="C1" i="12" a="1"/>
  <c r="C1" i="12" s="1"/>
  <c r="EC24" i="11"/>
  <c r="EB24" i="11"/>
  <c r="EA24" i="11"/>
  <c r="DZ24" i="11"/>
  <c r="DY24" i="11"/>
  <c r="DX24" i="11"/>
  <c r="DW24" i="11"/>
  <c r="DV24" i="11"/>
  <c r="DU24" i="11"/>
  <c r="DT24" i="11"/>
  <c r="DS24" i="11"/>
  <c r="DR24" i="11"/>
  <c r="DQ24" i="11"/>
  <c r="DP24" i="11"/>
  <c r="DO24" i="11"/>
  <c r="DN24" i="11"/>
  <c r="CH24" i="11"/>
  <c r="CG24" i="11"/>
  <c r="CF24" i="11"/>
  <c r="CE24" i="11"/>
  <c r="CD24" i="11"/>
  <c r="CC24" i="11"/>
  <c r="CB24" i="11"/>
  <c r="CA24" i="11"/>
  <c r="BZ24" i="11"/>
  <c r="BY24" i="11"/>
  <c r="BX24" i="11"/>
  <c r="BW24" i="11"/>
  <c r="BV24" i="11"/>
  <c r="BU24" i="11"/>
  <c r="BT24" i="11"/>
  <c r="BS24" i="11"/>
  <c r="AM24" i="11"/>
  <c r="AL24" i="11"/>
  <c r="AK24" i="11"/>
  <c r="AJ24" i="11"/>
  <c r="AI24" i="11"/>
  <c r="AH24" i="11"/>
  <c r="AG24" i="11"/>
  <c r="AF24" i="11"/>
  <c r="AE24" i="11"/>
  <c r="AD24" i="11"/>
  <c r="AC24" i="11"/>
  <c r="AA24" i="11"/>
  <c r="Z24" i="11"/>
  <c r="Y24" i="11"/>
  <c r="X24" i="11"/>
  <c r="W24" i="11"/>
  <c r="HE19" i="11"/>
  <c r="HD19" i="11"/>
  <c r="HB18" i="11"/>
  <c r="HA18" i="11"/>
  <c r="GZ18" i="11"/>
  <c r="GY18" i="11"/>
  <c r="GX18" i="11"/>
  <c r="GW18" i="11"/>
  <c r="GV18" i="11"/>
  <c r="GU18" i="11"/>
  <c r="GT18" i="11"/>
  <c r="GS18" i="11"/>
  <c r="GR18" i="11"/>
  <c r="GQ18" i="11"/>
  <c r="GP18" i="11"/>
  <c r="GO18" i="11"/>
  <c r="GN18" i="11"/>
  <c r="GM18" i="11"/>
  <c r="FG18" i="11"/>
  <c r="FF18" i="11"/>
  <c r="FE18" i="11"/>
  <c r="FD18" i="11"/>
  <c r="FC18" i="11"/>
  <c r="FB18" i="11"/>
  <c r="FA18" i="11"/>
  <c r="EZ18" i="11"/>
  <c r="EY18" i="11"/>
  <c r="EX18" i="11"/>
  <c r="EW18" i="11"/>
  <c r="EV18" i="11"/>
  <c r="EU18" i="11"/>
  <c r="ET18" i="11"/>
  <c r="ES18" i="11"/>
  <c r="ER18" i="11"/>
  <c r="DL18" i="11"/>
  <c r="DK18" i="11"/>
  <c r="DJ18" i="11"/>
  <c r="DI18" i="11"/>
  <c r="DH18" i="11"/>
  <c r="DG18" i="11"/>
  <c r="DF18" i="11"/>
  <c r="DE18" i="11"/>
  <c r="DD18" i="11"/>
  <c r="DC18" i="11"/>
  <c r="DB18" i="11"/>
  <c r="DA18" i="11"/>
  <c r="CZ18" i="11"/>
  <c r="CY18" i="11"/>
  <c r="CX18" i="11"/>
  <c r="CW18" i="11"/>
  <c r="BQ18" i="11"/>
  <c r="BP18" i="11"/>
  <c r="BO18" i="11"/>
  <c r="BN18" i="11"/>
  <c r="BM18" i="11"/>
  <c r="BL18" i="11"/>
  <c r="BK18" i="11"/>
  <c r="BJ18" i="11"/>
  <c r="BI18" i="11"/>
  <c r="BH18" i="11"/>
  <c r="BG18" i="11"/>
  <c r="BF18" i="11"/>
  <c r="BE18" i="11"/>
  <c r="BD18" i="11"/>
  <c r="BC18" i="11"/>
  <c r="BB18" i="11"/>
  <c r="U18" i="11"/>
  <c r="T18" i="11"/>
  <c r="S18" i="11"/>
  <c r="R18" i="11"/>
  <c r="Q18" i="11"/>
  <c r="P18" i="11"/>
  <c r="O18" i="11"/>
  <c r="N18" i="11"/>
  <c r="M18" i="11"/>
  <c r="L18" i="11"/>
  <c r="K18" i="11"/>
  <c r="J18" i="11"/>
  <c r="I18" i="11"/>
  <c r="H18" i="11"/>
  <c r="G18" i="11"/>
  <c r="F18" i="11"/>
  <c r="E18" i="11"/>
  <c r="D18" i="11"/>
  <c r="C18" i="11"/>
  <c r="B18" i="11"/>
  <c r="HB17" i="11"/>
  <c r="HA17" i="11"/>
  <c r="GZ17" i="11"/>
  <c r="GY17" i="11"/>
  <c r="GX17" i="11"/>
  <c r="GW17" i="11"/>
  <c r="GV17" i="11"/>
  <c r="GU17" i="11"/>
  <c r="GT17" i="11"/>
  <c r="GS17" i="11"/>
  <c r="GR17" i="11"/>
  <c r="GQ17" i="11"/>
  <c r="GP17" i="11"/>
  <c r="GO17" i="11"/>
  <c r="GN17" i="11"/>
  <c r="GM17" i="11"/>
  <c r="FG17" i="11"/>
  <c r="FF17" i="11"/>
  <c r="FE17" i="11"/>
  <c r="FD17" i="11"/>
  <c r="FC17" i="11"/>
  <c r="FB17" i="11"/>
  <c r="FA17" i="11"/>
  <c r="EZ17" i="11"/>
  <c r="EY17" i="11"/>
  <c r="EX17" i="11"/>
  <c r="EW17" i="11"/>
  <c r="EV17" i="11"/>
  <c r="EU17" i="11"/>
  <c r="ET17" i="11"/>
  <c r="ES17" i="11"/>
  <c r="ER17" i="11"/>
  <c r="DL17" i="11"/>
  <c r="DK17" i="11"/>
  <c r="DJ17" i="11"/>
  <c r="DI17" i="11"/>
  <c r="DH17" i="11"/>
  <c r="DG17" i="11"/>
  <c r="DF17" i="11"/>
  <c r="DE17" i="11"/>
  <c r="DD17" i="11"/>
  <c r="DC17" i="11"/>
  <c r="DB17" i="11"/>
  <c r="DA17" i="11"/>
  <c r="CZ17" i="11"/>
  <c r="CY17" i="11"/>
  <c r="CX17" i="11"/>
  <c r="CW17" i="11"/>
  <c r="BQ17" i="11"/>
  <c r="BP17" i="11"/>
  <c r="BO17" i="11"/>
  <c r="BN17" i="11"/>
  <c r="BM17" i="11"/>
  <c r="BL17" i="11"/>
  <c r="BK17" i="11"/>
  <c r="BJ17" i="11"/>
  <c r="BI17" i="11"/>
  <c r="BH17" i="11"/>
  <c r="BG17" i="11"/>
  <c r="BF17" i="11"/>
  <c r="BE17" i="11"/>
  <c r="BD17" i="11"/>
  <c r="BC17" i="11"/>
  <c r="BB17" i="11"/>
  <c r="U17" i="11"/>
  <c r="T17" i="11"/>
  <c r="S17" i="11"/>
  <c r="R17" i="11"/>
  <c r="Q17" i="11"/>
  <c r="P17" i="11"/>
  <c r="O17" i="11"/>
  <c r="N17" i="11"/>
  <c r="M17" i="11"/>
  <c r="L17" i="11"/>
  <c r="K17" i="11"/>
  <c r="J17" i="11"/>
  <c r="I17" i="11"/>
  <c r="H17" i="11"/>
  <c r="G17" i="11"/>
  <c r="F17" i="11"/>
  <c r="E17" i="11"/>
  <c r="D17" i="11"/>
  <c r="C17" i="11"/>
  <c r="B17" i="11"/>
  <c r="ID15" i="11"/>
  <c r="IC15" i="11"/>
  <c r="IB15" i="11"/>
  <c r="IA15" i="11"/>
  <c r="HZ15" i="11"/>
  <c r="HY15" i="11"/>
  <c r="HX15" i="11"/>
  <c r="HW15" i="11"/>
  <c r="HV15" i="11"/>
  <c r="HU15" i="11"/>
  <c r="HT15" i="11"/>
  <c r="HS15" i="11"/>
  <c r="HR15" i="11"/>
  <c r="HP15" i="11"/>
  <c r="HO15" i="11"/>
  <c r="HN15" i="11"/>
  <c r="HM15" i="11"/>
  <c r="HL15" i="11"/>
  <c r="HK15" i="11"/>
  <c r="HJ15" i="11"/>
  <c r="HI15" i="11"/>
  <c r="HH15" i="11"/>
  <c r="HG15" i="11"/>
  <c r="HF15" i="11"/>
  <c r="HE15" i="11"/>
  <c r="HD15" i="11"/>
  <c r="HB15" i="11"/>
  <c r="HA15" i="11"/>
  <c r="GZ15" i="11"/>
  <c r="GY15" i="11"/>
  <c r="GX15" i="11"/>
  <c r="GW15" i="11"/>
  <c r="GV15" i="11"/>
  <c r="GU15" i="11"/>
  <c r="GT15" i="11"/>
  <c r="GS15" i="11"/>
  <c r="GR15" i="11"/>
  <c r="GQ15" i="11"/>
  <c r="GP15" i="11"/>
  <c r="GO15" i="11"/>
  <c r="GN15" i="11"/>
  <c r="GM15" i="11"/>
  <c r="GJ15" i="11"/>
  <c r="GI15" i="11"/>
  <c r="GH15" i="11"/>
  <c r="GG15" i="11"/>
  <c r="GF15" i="11"/>
  <c r="GE15" i="11"/>
  <c r="GD15" i="11"/>
  <c r="GC15" i="11"/>
  <c r="GB15" i="11"/>
  <c r="GA15" i="11"/>
  <c r="FZ15" i="11"/>
  <c r="FY15" i="11"/>
  <c r="FX15" i="11"/>
  <c r="FU15" i="11"/>
  <c r="FT15" i="11"/>
  <c r="FS15" i="11"/>
  <c r="FR15" i="11"/>
  <c r="FQ15" i="11"/>
  <c r="FP15" i="11"/>
  <c r="FO15" i="11"/>
  <c r="FN15" i="11"/>
  <c r="FM15" i="11"/>
  <c r="FL15" i="11"/>
  <c r="FK15" i="11"/>
  <c r="FJ15" i="11"/>
  <c r="FI15" i="11"/>
  <c r="FG15" i="11"/>
  <c r="FF15" i="11"/>
  <c r="FE15" i="11"/>
  <c r="FD15" i="11"/>
  <c r="FC15" i="11"/>
  <c r="FB15" i="11"/>
  <c r="FA15" i="11"/>
  <c r="EZ15" i="11"/>
  <c r="EY15" i="11"/>
  <c r="EX15" i="11"/>
  <c r="EW15" i="11"/>
  <c r="EV15" i="11"/>
  <c r="EU15" i="11"/>
  <c r="ET15" i="11"/>
  <c r="ES15" i="11"/>
  <c r="ER15" i="11"/>
  <c r="EO15" i="11"/>
  <c r="EN15" i="11"/>
  <c r="EM15" i="11"/>
  <c r="EL15" i="11"/>
  <c r="EK15" i="11"/>
  <c r="EJ15" i="11"/>
  <c r="EI15" i="11"/>
  <c r="EH15" i="11"/>
  <c r="EG15" i="11"/>
  <c r="EF15" i="11"/>
  <c r="EE15" i="11"/>
  <c r="ED15" i="11"/>
  <c r="EC15" i="11"/>
  <c r="DZ15" i="11"/>
  <c r="DY15" i="11"/>
  <c r="DX15" i="11"/>
  <c r="DW15" i="11"/>
  <c r="DV15" i="11"/>
  <c r="DU15" i="11"/>
  <c r="DT15" i="11"/>
  <c r="DS15" i="11"/>
  <c r="DR15" i="11"/>
  <c r="DQ15" i="11"/>
  <c r="DP15" i="11"/>
  <c r="DO15" i="11"/>
  <c r="DN15" i="11"/>
  <c r="DL15" i="11"/>
  <c r="DK15" i="11"/>
  <c r="DJ15" i="11"/>
  <c r="DI15" i="11"/>
  <c r="DH15" i="11"/>
  <c r="DG15" i="11"/>
  <c r="DF15" i="11"/>
  <c r="DE15" i="11"/>
  <c r="DD15" i="11"/>
  <c r="DC15" i="11"/>
  <c r="DB15" i="11"/>
  <c r="DA15" i="11"/>
  <c r="CZ15" i="11"/>
  <c r="CY15" i="11"/>
  <c r="CX15" i="11"/>
  <c r="CW15" i="11"/>
  <c r="CT15" i="11"/>
  <c r="CS15" i="11"/>
  <c r="CR15" i="11"/>
  <c r="CQ15" i="11"/>
  <c r="CP15" i="11"/>
  <c r="CO15" i="11"/>
  <c r="CN15" i="11"/>
  <c r="CM15" i="11"/>
  <c r="CL15" i="11"/>
  <c r="CK15" i="11"/>
  <c r="CJ15" i="11"/>
  <c r="CI15" i="11"/>
  <c r="CH15" i="11"/>
  <c r="CE15" i="11"/>
  <c r="CD15" i="11"/>
  <c r="CC15" i="11"/>
  <c r="CB15" i="11"/>
  <c r="CA15" i="11"/>
  <c r="BY15" i="11"/>
  <c r="BX15" i="11"/>
  <c r="BW15" i="11"/>
  <c r="BV15" i="11"/>
  <c r="BU15" i="11"/>
  <c r="BT15" i="11"/>
  <c r="BS15" i="11"/>
  <c r="BQ15" i="11"/>
  <c r="BP15" i="11"/>
  <c r="BO15" i="11"/>
  <c r="BN15" i="11"/>
  <c r="BM15" i="11"/>
  <c r="BL15" i="11"/>
  <c r="BK15" i="11"/>
  <c r="BJ15" i="11"/>
  <c r="BI15" i="11"/>
  <c r="BH15" i="11"/>
  <c r="BG15" i="11"/>
  <c r="BF15" i="11"/>
  <c r="BE15" i="11"/>
  <c r="BD15" i="11"/>
  <c r="BC15" i="11"/>
  <c r="BB15" i="11"/>
  <c r="AY15" i="11"/>
  <c r="AX15" i="11"/>
  <c r="AW15" i="11"/>
  <c r="AV15" i="11"/>
  <c r="AT15" i="11"/>
  <c r="AS15" i="11"/>
  <c r="AR15" i="11"/>
  <c r="AQ15" i="11"/>
  <c r="AP15" i="11"/>
  <c r="AO15" i="11"/>
  <c r="AN15" i="11"/>
  <c r="AM15" i="11"/>
  <c r="AJ15" i="11"/>
  <c r="AI15" i="11"/>
  <c r="AH15" i="11"/>
  <c r="AG15" i="11"/>
  <c r="AF15" i="11"/>
  <c r="AU15" i="11" s="1"/>
  <c r="AC15" i="11"/>
  <c r="AB15" i="11"/>
  <c r="AA15" i="11"/>
  <c r="Z15" i="11"/>
  <c r="Y15" i="11"/>
  <c r="X15" i="11"/>
  <c r="W15" i="11"/>
  <c r="U15" i="11"/>
  <c r="T15" i="11"/>
  <c r="S15" i="11"/>
  <c r="R15" i="11"/>
  <c r="Q15" i="11"/>
  <c r="P15" i="11"/>
  <c r="O15" i="11"/>
  <c r="N15" i="11"/>
  <c r="M15" i="11"/>
  <c r="L15" i="11"/>
  <c r="K15" i="11"/>
  <c r="J15" i="11"/>
  <c r="I15" i="11"/>
  <c r="H15" i="11"/>
  <c r="G15" i="11"/>
  <c r="F15" i="11"/>
  <c r="E15" i="11"/>
  <c r="D15" i="11"/>
  <c r="C15" i="11"/>
  <c r="B15" i="11"/>
  <c r="ID14" i="11"/>
  <c r="IC14" i="11"/>
  <c r="IB14" i="11"/>
  <c r="IA14" i="11"/>
  <c r="HZ14" i="11"/>
  <c r="HY14" i="11"/>
  <c r="HX14" i="11"/>
  <c r="HW14" i="11"/>
  <c r="HV14" i="11"/>
  <c r="HU14" i="11"/>
  <c r="HT14" i="11"/>
  <c r="HS14" i="11"/>
  <c r="HR14" i="11"/>
  <c r="HP14" i="11"/>
  <c r="HO14" i="11"/>
  <c r="HN14" i="11"/>
  <c r="HM14" i="11"/>
  <c r="HL14" i="11"/>
  <c r="HK14" i="11"/>
  <c r="HJ14" i="11"/>
  <c r="HI14" i="11"/>
  <c r="HH14" i="11"/>
  <c r="HG14" i="11"/>
  <c r="HF14" i="11"/>
  <c r="HE14" i="11"/>
  <c r="HD14" i="11"/>
  <c r="HB14" i="11"/>
  <c r="HA14" i="11"/>
  <c r="GZ14" i="11"/>
  <c r="GY14" i="11"/>
  <c r="GX14" i="11"/>
  <c r="GW14" i="11"/>
  <c r="GV14" i="11"/>
  <c r="GU14" i="11"/>
  <c r="GT14" i="11"/>
  <c r="GS14" i="11"/>
  <c r="GR14" i="11"/>
  <c r="GQ14" i="11"/>
  <c r="GP14" i="11"/>
  <c r="GO14" i="11"/>
  <c r="GN14" i="11"/>
  <c r="GM14" i="11"/>
  <c r="GJ14" i="11"/>
  <c r="GI14" i="11"/>
  <c r="GH14" i="11"/>
  <c r="GG14" i="11"/>
  <c r="GF14" i="11"/>
  <c r="GE14" i="11"/>
  <c r="GD14" i="11"/>
  <c r="GC14" i="11"/>
  <c r="GB14" i="11"/>
  <c r="GA14" i="11"/>
  <c r="FZ14" i="11"/>
  <c r="FY14" i="11"/>
  <c r="FX14" i="11"/>
  <c r="FU14" i="11"/>
  <c r="FT14" i="11"/>
  <c r="FS14" i="11"/>
  <c r="FR14" i="11"/>
  <c r="FQ14" i="11"/>
  <c r="FP14" i="11"/>
  <c r="FO14" i="11"/>
  <c r="FN14" i="11"/>
  <c r="FM14" i="11"/>
  <c r="FL14" i="11"/>
  <c r="FK14" i="11"/>
  <c r="FJ14" i="11"/>
  <c r="FI14" i="11"/>
  <c r="FG14" i="11"/>
  <c r="FF14" i="11"/>
  <c r="FE14" i="11"/>
  <c r="FD14" i="11"/>
  <c r="FC14" i="11"/>
  <c r="FB14" i="11"/>
  <c r="FA14" i="11"/>
  <c r="EZ14" i="11"/>
  <c r="EY14" i="11"/>
  <c r="EX14" i="11"/>
  <c r="EW14" i="11"/>
  <c r="EV14" i="11"/>
  <c r="EU14" i="11"/>
  <c r="ET14" i="11"/>
  <c r="ES14" i="11"/>
  <c r="ER14" i="11"/>
  <c r="EO14" i="11"/>
  <c r="EN14" i="11"/>
  <c r="EM14" i="11"/>
  <c r="EL14" i="11"/>
  <c r="EK14" i="11"/>
  <c r="EJ14" i="11"/>
  <c r="EI14" i="11"/>
  <c r="EH14" i="11"/>
  <c r="EG14" i="11"/>
  <c r="EF14" i="11"/>
  <c r="EE14" i="11"/>
  <c r="ED14" i="11"/>
  <c r="EC14" i="11"/>
  <c r="DZ14" i="11"/>
  <c r="DY14" i="11"/>
  <c r="DX14" i="11"/>
  <c r="DW14" i="11"/>
  <c r="DV14" i="11"/>
  <c r="DU14" i="11"/>
  <c r="DT14" i="11"/>
  <c r="DS14" i="11"/>
  <c r="DR14" i="11"/>
  <c r="DQ14" i="11"/>
  <c r="DP14" i="11"/>
  <c r="DO14" i="11"/>
  <c r="DN14" i="11"/>
  <c r="DL14" i="11"/>
  <c r="DK14" i="11"/>
  <c r="DJ14" i="11"/>
  <c r="DI14" i="11"/>
  <c r="DH14" i="11"/>
  <c r="DG14" i="11"/>
  <c r="DF14" i="11"/>
  <c r="DE14" i="11"/>
  <c r="DD14" i="11"/>
  <c r="DC14" i="11"/>
  <c r="DB14" i="11"/>
  <c r="DA14" i="11"/>
  <c r="CZ14" i="11"/>
  <c r="CY14" i="11"/>
  <c r="CX14" i="11"/>
  <c r="CW14" i="11"/>
  <c r="CT14" i="11"/>
  <c r="CS14" i="11"/>
  <c r="CR14" i="11"/>
  <c r="CQ14" i="11"/>
  <c r="CP14" i="11"/>
  <c r="CO14" i="11"/>
  <c r="CN14" i="11"/>
  <c r="CM14" i="11"/>
  <c r="CL14" i="11"/>
  <c r="CK14" i="11"/>
  <c r="CJ14" i="11"/>
  <c r="CI14" i="11"/>
  <c r="CH14" i="11"/>
  <c r="CE14" i="11"/>
  <c r="CD14" i="11"/>
  <c r="CC14" i="11"/>
  <c r="CB14" i="11"/>
  <c r="CA14" i="11"/>
  <c r="BY14" i="11"/>
  <c r="BX14" i="11"/>
  <c r="BW14" i="11"/>
  <c r="BV14" i="11"/>
  <c r="BU14" i="11"/>
  <c r="BT14" i="11"/>
  <c r="BS14" i="11"/>
  <c r="BQ14" i="11"/>
  <c r="BP14" i="11"/>
  <c r="BO14" i="11"/>
  <c r="BN14" i="11"/>
  <c r="BM14" i="11"/>
  <c r="BL14" i="11"/>
  <c r="BK14" i="11"/>
  <c r="BJ14" i="11"/>
  <c r="BI14" i="11"/>
  <c r="BH14" i="11"/>
  <c r="BG14" i="11"/>
  <c r="BF14" i="11"/>
  <c r="BE14" i="11"/>
  <c r="BD14" i="11"/>
  <c r="BC14" i="11"/>
  <c r="BB14" i="11"/>
  <c r="AY14" i="11"/>
  <c r="AX14" i="11"/>
  <c r="AW14" i="11"/>
  <c r="AV14" i="11"/>
  <c r="AU14" i="11"/>
  <c r="AS14" i="11"/>
  <c r="AR14" i="11"/>
  <c r="AQ14" i="11"/>
  <c r="AP14" i="11"/>
  <c r="AO14" i="11"/>
  <c r="AN14" i="11"/>
  <c r="AM14" i="11"/>
  <c r="AJ14" i="11"/>
  <c r="AI14" i="11"/>
  <c r="AH14" i="11"/>
  <c r="AG14" i="11"/>
  <c r="AF14" i="11"/>
  <c r="AT14" i="11"/>
  <c r="AC14" i="11"/>
  <c r="AB14" i="11"/>
  <c r="AA14" i="11"/>
  <c r="Z14" i="11"/>
  <c r="Y14" i="11"/>
  <c r="X14" i="11"/>
  <c r="W14" i="11"/>
  <c r="U14" i="11"/>
  <c r="T14" i="11"/>
  <c r="S14" i="11"/>
  <c r="R14" i="11"/>
  <c r="Q14" i="11"/>
  <c r="P14" i="11"/>
  <c r="O14" i="11"/>
  <c r="N14" i="11"/>
  <c r="M14" i="11"/>
  <c r="L14" i="11"/>
  <c r="K14" i="11"/>
  <c r="J14" i="11"/>
  <c r="I14" i="11"/>
  <c r="H14" i="11"/>
  <c r="G14" i="11"/>
  <c r="F14" i="11"/>
  <c r="E14" i="11"/>
  <c r="D14" i="11"/>
  <c r="C14" i="11"/>
  <c r="B14" i="11"/>
  <c r="ID12" i="11"/>
  <c r="IC12" i="11"/>
  <c r="IB12" i="11"/>
  <c r="IA12" i="11"/>
  <c r="HZ12" i="11"/>
  <c r="HY12" i="11"/>
  <c r="HX12" i="11"/>
  <c r="HW12" i="11"/>
  <c r="HV12" i="11"/>
  <c r="HU12" i="11"/>
  <c r="HT12" i="11"/>
  <c r="HS12" i="11"/>
  <c r="HR12" i="11"/>
  <c r="HP12" i="11"/>
  <c r="HO12" i="11"/>
  <c r="HN12" i="11"/>
  <c r="HM12" i="11"/>
  <c r="HL12" i="11"/>
  <c r="HK12" i="11"/>
  <c r="HJ12" i="11"/>
  <c r="HI12" i="11"/>
  <c r="HH12" i="11"/>
  <c r="HG12" i="11"/>
  <c r="HF12" i="11"/>
  <c r="HE12" i="11"/>
  <c r="HD12" i="11"/>
  <c r="GJ12" i="11"/>
  <c r="GI12" i="11"/>
  <c r="GH12" i="11"/>
  <c r="GG12" i="11"/>
  <c r="GF12" i="11"/>
  <c r="GE12" i="11"/>
  <c r="GD12" i="11"/>
  <c r="GC12" i="11"/>
  <c r="GB12" i="11"/>
  <c r="GA12" i="11"/>
  <c r="FZ12" i="11"/>
  <c r="FY12" i="11"/>
  <c r="FX12" i="11"/>
  <c r="FU12" i="11"/>
  <c r="FT12" i="11"/>
  <c r="FS12" i="11"/>
  <c r="FR12" i="11"/>
  <c r="FQ12" i="11"/>
  <c r="FP12" i="11"/>
  <c r="FO12" i="11"/>
  <c r="FN12" i="11"/>
  <c r="FM12" i="11"/>
  <c r="FL12" i="11"/>
  <c r="FK12" i="11"/>
  <c r="FJ12" i="11"/>
  <c r="FI12" i="11"/>
  <c r="EO12" i="11"/>
  <c r="EN12" i="11"/>
  <c r="EM12" i="11"/>
  <c r="EL12" i="11"/>
  <c r="EK12" i="11"/>
  <c r="EJ12" i="11"/>
  <c r="EI12" i="11"/>
  <c r="EH12" i="11"/>
  <c r="EG12" i="11"/>
  <c r="EF12" i="11"/>
  <c r="EE12" i="11"/>
  <c r="ED12" i="11"/>
  <c r="EC12" i="11"/>
  <c r="DZ12" i="11"/>
  <c r="DY12" i="11"/>
  <c r="DX12" i="11"/>
  <c r="DW12" i="11"/>
  <c r="DV12" i="11"/>
  <c r="DU12" i="11"/>
  <c r="DT12" i="11"/>
  <c r="DS12" i="11"/>
  <c r="DR12" i="11"/>
  <c r="DQ12" i="11"/>
  <c r="DP12" i="11"/>
  <c r="DO12" i="11"/>
  <c r="DN12" i="11"/>
  <c r="CT12" i="11"/>
  <c r="CS12" i="11"/>
  <c r="CR12" i="11"/>
  <c r="CQ12" i="11"/>
  <c r="CP12" i="11"/>
  <c r="CO12" i="11"/>
  <c r="CN12" i="11"/>
  <c r="CM12" i="11"/>
  <c r="CL12" i="11"/>
  <c r="CK12" i="11"/>
  <c r="CJ12" i="11"/>
  <c r="CI12" i="11"/>
  <c r="CH12" i="11"/>
  <c r="CE12" i="11"/>
  <c r="CD12" i="11"/>
  <c r="CC12" i="11"/>
  <c r="CB12" i="11"/>
  <c r="CA12" i="11"/>
  <c r="BY12" i="11"/>
  <c r="BX12" i="11"/>
  <c r="BW12" i="11"/>
  <c r="BV12" i="11"/>
  <c r="BU12" i="11"/>
  <c r="BT12" i="11"/>
  <c r="BS12" i="11"/>
  <c r="AY12" i="11"/>
  <c r="AX12" i="11"/>
  <c r="AW12" i="11"/>
  <c r="AV12" i="11"/>
  <c r="AU12" i="11"/>
  <c r="AS12" i="11"/>
  <c r="AR12" i="11"/>
  <c r="AQ12" i="11"/>
  <c r="AP12" i="11"/>
  <c r="AO12" i="11"/>
  <c r="AN12" i="11"/>
  <c r="AM12" i="11"/>
  <c r="AJ12" i="11"/>
  <c r="AI12" i="11"/>
  <c r="AH12" i="11"/>
  <c r="AG12" i="11"/>
  <c r="AF12" i="11"/>
  <c r="AT12" i="11"/>
  <c r="AC12" i="11"/>
  <c r="AB12" i="11"/>
  <c r="AA12" i="11"/>
  <c r="Z12" i="11"/>
  <c r="Y12" i="11"/>
  <c r="X12" i="11"/>
  <c r="W12" i="11"/>
  <c r="ID11" i="11"/>
  <c r="IC11" i="11"/>
  <c r="IB11" i="11"/>
  <c r="IA11" i="11"/>
  <c r="HZ11" i="11"/>
  <c r="HY11" i="11"/>
  <c r="HX11" i="11"/>
  <c r="HW11" i="11"/>
  <c r="HV11" i="11"/>
  <c r="HU11" i="11"/>
  <c r="HT11" i="11"/>
  <c r="HS11" i="11"/>
  <c r="HR11" i="11"/>
  <c r="HP11" i="11"/>
  <c r="HO11" i="11"/>
  <c r="HN11" i="11"/>
  <c r="HM11" i="11"/>
  <c r="HL11" i="11"/>
  <c r="HK11" i="11"/>
  <c r="HJ11" i="11"/>
  <c r="HI11" i="11"/>
  <c r="HH11" i="11"/>
  <c r="HG11" i="11"/>
  <c r="HF11" i="11"/>
  <c r="HE11" i="11"/>
  <c r="HD11" i="11"/>
  <c r="GJ11" i="11"/>
  <c r="GI11" i="11"/>
  <c r="GH11" i="11"/>
  <c r="GG11" i="11"/>
  <c r="GF11" i="11"/>
  <c r="GE11" i="11"/>
  <c r="GD11" i="11"/>
  <c r="GC11" i="11"/>
  <c r="GB11" i="11"/>
  <c r="GA11" i="11"/>
  <c r="FZ11" i="11"/>
  <c r="FY11" i="11"/>
  <c r="FX11" i="11"/>
  <c r="FU11" i="11"/>
  <c r="FT11" i="11"/>
  <c r="FS11" i="11"/>
  <c r="FR11" i="11"/>
  <c r="FQ11" i="11"/>
  <c r="FP11" i="11"/>
  <c r="FO11" i="11"/>
  <c r="FN11" i="11"/>
  <c r="FM11" i="11"/>
  <c r="FL11" i="11"/>
  <c r="FK11" i="11"/>
  <c r="FJ11" i="11"/>
  <c r="FI11" i="11"/>
  <c r="EO11" i="11"/>
  <c r="EN11" i="11"/>
  <c r="EM11" i="11"/>
  <c r="EL11" i="11"/>
  <c r="EK11" i="11"/>
  <c r="EJ11" i="11"/>
  <c r="EI11" i="11"/>
  <c r="EH11" i="11"/>
  <c r="EG11" i="11"/>
  <c r="EF11" i="11"/>
  <c r="EE11" i="11"/>
  <c r="ED11" i="11"/>
  <c r="EC11" i="11"/>
  <c r="DZ11" i="11"/>
  <c r="DY11" i="11"/>
  <c r="DX11" i="11"/>
  <c r="DW11" i="11"/>
  <c r="DV11" i="11"/>
  <c r="DU11" i="11"/>
  <c r="DT11" i="11"/>
  <c r="DS11" i="11"/>
  <c r="DR11" i="11"/>
  <c r="DQ11" i="11"/>
  <c r="DP11" i="11"/>
  <c r="DO11" i="11"/>
  <c r="DN11" i="11"/>
  <c r="CT11" i="11"/>
  <c r="CS11" i="11"/>
  <c r="CR11" i="11"/>
  <c r="CQ11" i="11"/>
  <c r="CP11" i="11"/>
  <c r="CO11" i="11"/>
  <c r="CN11" i="11"/>
  <c r="CM11" i="11"/>
  <c r="CL11" i="11"/>
  <c r="CK11" i="11"/>
  <c r="CJ11" i="11"/>
  <c r="CI11" i="11"/>
  <c r="CH11" i="11"/>
  <c r="CE11" i="11"/>
  <c r="CD11" i="11"/>
  <c r="CC11" i="11"/>
  <c r="CB11" i="11"/>
  <c r="CA11" i="11"/>
  <c r="BY11" i="11"/>
  <c r="BX11" i="11"/>
  <c r="BW11" i="11"/>
  <c r="BV11" i="11"/>
  <c r="BU11" i="11"/>
  <c r="BT11" i="11"/>
  <c r="BS11" i="11"/>
  <c r="AY11" i="11"/>
  <c r="AX11" i="11"/>
  <c r="AW11" i="11"/>
  <c r="AV11" i="11"/>
  <c r="AU11" i="11"/>
  <c r="AT11" i="11"/>
  <c r="AS11" i="11"/>
  <c r="AR11" i="11"/>
  <c r="AQ11" i="11"/>
  <c r="AP11" i="11"/>
  <c r="AO11" i="11"/>
  <c r="AN11" i="11"/>
  <c r="AM11" i="11"/>
  <c r="AJ11" i="11"/>
  <c r="AI11" i="11"/>
  <c r="AH11" i="11"/>
  <c r="AG11" i="11"/>
  <c r="AF11" i="11"/>
  <c r="AC11" i="11"/>
  <c r="AB11" i="11"/>
  <c r="AA11" i="11"/>
  <c r="Z11" i="11"/>
  <c r="Y11" i="11"/>
  <c r="X11" i="11"/>
  <c r="W11" i="11"/>
  <c r="ID10" i="11"/>
  <c r="IC10" i="11"/>
  <c r="IB10" i="11"/>
  <c r="IA10" i="11"/>
  <c r="HZ10" i="11"/>
  <c r="HY10" i="11"/>
  <c r="HX10" i="11"/>
  <c r="HW10" i="11"/>
  <c r="HV10" i="11"/>
  <c r="HU10" i="11"/>
  <c r="HT10" i="11"/>
  <c r="HS10" i="11"/>
  <c r="HR10" i="11"/>
  <c r="HP10" i="11"/>
  <c r="HO10" i="11"/>
  <c r="HN10" i="11"/>
  <c r="HM10" i="11"/>
  <c r="HL10" i="11"/>
  <c r="HK10" i="11"/>
  <c r="HJ10" i="11"/>
  <c r="HI10" i="11"/>
  <c r="HH10" i="11"/>
  <c r="HG10" i="11"/>
  <c r="HF10" i="11"/>
  <c r="HE10" i="11"/>
  <c r="HD10" i="11"/>
  <c r="GJ10" i="11"/>
  <c r="GI10" i="11"/>
  <c r="GH10" i="11"/>
  <c r="GG10" i="11"/>
  <c r="GF10" i="11"/>
  <c r="GE10" i="11"/>
  <c r="GD10" i="11"/>
  <c r="GC10" i="11"/>
  <c r="GB10" i="11"/>
  <c r="GA10" i="11"/>
  <c r="FZ10" i="11"/>
  <c r="FY10" i="11"/>
  <c r="FX10" i="11"/>
  <c r="FU10" i="11"/>
  <c r="FT10" i="11"/>
  <c r="FS10" i="11"/>
  <c r="FR10" i="11"/>
  <c r="FQ10" i="11"/>
  <c r="FP10" i="11"/>
  <c r="FO10" i="11"/>
  <c r="FN10" i="11"/>
  <c r="FM10" i="11"/>
  <c r="FL10" i="11"/>
  <c r="FK10" i="11"/>
  <c r="FJ10" i="11"/>
  <c r="FI10" i="11"/>
  <c r="EO10" i="11"/>
  <c r="EN10" i="11"/>
  <c r="EM10" i="11"/>
  <c r="EL10" i="11"/>
  <c r="EK10" i="11"/>
  <c r="EJ10" i="11"/>
  <c r="EI10" i="11"/>
  <c r="EH10" i="11"/>
  <c r="EG10" i="11"/>
  <c r="EF10" i="11"/>
  <c r="EE10" i="11"/>
  <c r="ED10" i="11"/>
  <c r="EC10" i="11"/>
  <c r="DZ10" i="11"/>
  <c r="DY10" i="11"/>
  <c r="DX10" i="11"/>
  <c r="DW10" i="11"/>
  <c r="DV10" i="11"/>
  <c r="DU10" i="11"/>
  <c r="DT10" i="11"/>
  <c r="DS10" i="11"/>
  <c r="DR10" i="11"/>
  <c r="DQ10" i="11"/>
  <c r="DP10" i="11"/>
  <c r="DO10" i="11"/>
  <c r="DN10" i="11"/>
  <c r="CT10" i="11"/>
  <c r="CS10" i="11"/>
  <c r="CR10" i="11"/>
  <c r="CQ10" i="11"/>
  <c r="CP10" i="11"/>
  <c r="CO10" i="11"/>
  <c r="CN10" i="11"/>
  <c r="CM10" i="11"/>
  <c r="CL10" i="11"/>
  <c r="CK10" i="11"/>
  <c r="CJ10" i="11"/>
  <c r="CI10" i="11"/>
  <c r="CH10" i="11"/>
  <c r="CE10" i="11"/>
  <c r="CD10" i="11"/>
  <c r="CC10" i="11"/>
  <c r="CB10" i="11"/>
  <c r="CA10" i="11"/>
  <c r="BY10" i="11"/>
  <c r="BX10" i="11"/>
  <c r="BW10" i="11"/>
  <c r="BV10" i="11"/>
  <c r="BU10" i="11"/>
  <c r="BT10" i="11"/>
  <c r="BS10" i="11"/>
  <c r="AY10" i="11"/>
  <c r="AX10" i="11"/>
  <c r="AW10" i="11"/>
  <c r="AV10" i="11"/>
  <c r="AS10" i="11"/>
  <c r="AR10" i="11"/>
  <c r="AQ10" i="11"/>
  <c r="AP10" i="11"/>
  <c r="AO10" i="11"/>
  <c r="AN10" i="11"/>
  <c r="AM10" i="11"/>
  <c r="AJ10" i="11"/>
  <c r="AI10" i="11"/>
  <c r="AH10" i="11"/>
  <c r="AG10" i="11"/>
  <c r="AF10" i="11"/>
  <c r="AU10" i="11" s="1"/>
  <c r="AT10" i="11"/>
  <c r="AC10" i="11"/>
  <c r="AB10" i="11"/>
  <c r="AA10" i="11"/>
  <c r="Z10" i="11"/>
  <c r="Y10" i="11"/>
  <c r="X10" i="11"/>
  <c r="W10" i="11"/>
  <c r="ID9" i="11"/>
  <c r="IC9" i="11"/>
  <c r="IB9" i="11"/>
  <c r="IA9" i="11"/>
  <c r="HZ9" i="11"/>
  <c r="HY9" i="11"/>
  <c r="HX9" i="11"/>
  <c r="HW9" i="11"/>
  <c r="HV9" i="11"/>
  <c r="HU9" i="11"/>
  <c r="HT9" i="11"/>
  <c r="HS9" i="11"/>
  <c r="HR9" i="11"/>
  <c r="HP9" i="11"/>
  <c r="HO9" i="11"/>
  <c r="HN9" i="11"/>
  <c r="HM9" i="11"/>
  <c r="HL9" i="11"/>
  <c r="HK9" i="11"/>
  <c r="HJ9" i="11"/>
  <c r="HI9" i="11"/>
  <c r="HH9" i="11"/>
  <c r="HG9" i="11"/>
  <c r="HF9" i="11"/>
  <c r="HE9" i="11"/>
  <c r="HD9" i="11"/>
  <c r="GJ9" i="11"/>
  <c r="GI9" i="11"/>
  <c r="GH9" i="11"/>
  <c r="GG9" i="11"/>
  <c r="GF9" i="11"/>
  <c r="GE9" i="11"/>
  <c r="GD9" i="11"/>
  <c r="GC9" i="11"/>
  <c r="GB9" i="11"/>
  <c r="GA9" i="11"/>
  <c r="FZ9" i="11"/>
  <c r="FY9" i="11"/>
  <c r="FX9" i="11"/>
  <c r="FU9" i="11"/>
  <c r="FT9" i="11"/>
  <c r="FS9" i="11"/>
  <c r="FR9" i="11"/>
  <c r="FQ9" i="11"/>
  <c r="FP9" i="11"/>
  <c r="FO9" i="11"/>
  <c r="FN9" i="11"/>
  <c r="FM9" i="11"/>
  <c r="FL9" i="11"/>
  <c r="FK9" i="11"/>
  <c r="FJ9" i="11"/>
  <c r="FI9" i="11"/>
  <c r="EO9" i="11"/>
  <c r="EN9" i="11"/>
  <c r="EM9" i="11"/>
  <c r="EL9" i="11"/>
  <c r="EK9" i="11"/>
  <c r="EJ9" i="11"/>
  <c r="EI9" i="11"/>
  <c r="EH9" i="11"/>
  <c r="EG9" i="11"/>
  <c r="EF9" i="11"/>
  <c r="EE9" i="11"/>
  <c r="ED9" i="11"/>
  <c r="EC9" i="11"/>
  <c r="DZ9" i="11"/>
  <c r="DY9" i="11"/>
  <c r="DX9" i="11"/>
  <c r="DW9" i="11"/>
  <c r="DV9" i="11"/>
  <c r="DU9" i="11"/>
  <c r="DT9" i="11"/>
  <c r="DS9" i="11"/>
  <c r="DR9" i="11"/>
  <c r="DQ9" i="11"/>
  <c r="DP9" i="11"/>
  <c r="DO9" i="11"/>
  <c r="DN9" i="11"/>
  <c r="CT9" i="11"/>
  <c r="CS9" i="11"/>
  <c r="CR9" i="11"/>
  <c r="CQ9" i="11"/>
  <c r="CP9" i="11"/>
  <c r="CO9" i="11"/>
  <c r="CN9" i="11"/>
  <c r="CM9" i="11"/>
  <c r="CL9" i="11"/>
  <c r="CK9" i="11"/>
  <c r="CJ9" i="11"/>
  <c r="CI9" i="11"/>
  <c r="CH9" i="11"/>
  <c r="CE9" i="11"/>
  <c r="CD9" i="11"/>
  <c r="CC9" i="11"/>
  <c r="CB9" i="11"/>
  <c r="CA9" i="11"/>
  <c r="BY9" i="11"/>
  <c r="BX9" i="11"/>
  <c r="BW9" i="11"/>
  <c r="BV9" i="11"/>
  <c r="BU9" i="11"/>
  <c r="BT9" i="11"/>
  <c r="BS9" i="11"/>
  <c r="AY9" i="11"/>
  <c r="AX9" i="11"/>
  <c r="AW9" i="11"/>
  <c r="AV9" i="11"/>
  <c r="AU9" i="11"/>
  <c r="AT9" i="11"/>
  <c r="AS9" i="11"/>
  <c r="AR9" i="11"/>
  <c r="AQ9" i="11"/>
  <c r="AP9" i="11"/>
  <c r="AO9" i="11"/>
  <c r="AN9" i="11"/>
  <c r="AM9" i="11"/>
  <c r="AJ9" i="11"/>
  <c r="AI9" i="11"/>
  <c r="AH9" i="11"/>
  <c r="AG9" i="11"/>
  <c r="AF9" i="11"/>
  <c r="AC9" i="11"/>
  <c r="AB9" i="11"/>
  <c r="AA9" i="11"/>
  <c r="Z9" i="11"/>
  <c r="Y9" i="11"/>
  <c r="X9" i="11"/>
  <c r="W9" i="11"/>
  <c r="ID8" i="11"/>
  <c r="IC8" i="11"/>
  <c r="IB8" i="11"/>
  <c r="IA8" i="11"/>
  <c r="HZ8" i="11"/>
  <c r="HY8" i="11"/>
  <c r="HX8" i="11"/>
  <c r="HW8" i="11"/>
  <c r="HV8" i="11"/>
  <c r="HU8" i="11"/>
  <c r="HT8" i="11"/>
  <c r="HS8" i="11"/>
  <c r="HR8" i="11"/>
  <c r="HP8" i="11"/>
  <c r="HO8" i="11"/>
  <c r="HN8" i="11"/>
  <c r="HM8" i="11"/>
  <c r="HL8" i="11"/>
  <c r="HK8" i="11"/>
  <c r="HJ8" i="11"/>
  <c r="HI8" i="11"/>
  <c r="HH8" i="11"/>
  <c r="HG8" i="11"/>
  <c r="HF8" i="11"/>
  <c r="HE8" i="11"/>
  <c r="HD8" i="11"/>
  <c r="GJ8" i="11"/>
  <c r="GI8" i="11"/>
  <c r="GH8" i="11"/>
  <c r="GG8" i="11"/>
  <c r="GF8" i="11"/>
  <c r="GE8" i="11"/>
  <c r="GD8" i="11"/>
  <c r="GC8" i="11"/>
  <c r="GB8" i="11"/>
  <c r="GA8" i="11"/>
  <c r="FZ8" i="11"/>
  <c r="FY8" i="11"/>
  <c r="FX8" i="11"/>
  <c r="FU8" i="11"/>
  <c r="FT8" i="11"/>
  <c r="FS8" i="11"/>
  <c r="FR8" i="11"/>
  <c r="FQ8" i="11"/>
  <c r="FP8" i="11"/>
  <c r="FO8" i="11"/>
  <c r="FN8" i="11"/>
  <c r="FM8" i="11"/>
  <c r="FL8" i="11"/>
  <c r="FK8" i="11"/>
  <c r="FJ8" i="11"/>
  <c r="FI8" i="11"/>
  <c r="EO8" i="11"/>
  <c r="EN8" i="11"/>
  <c r="EM8" i="11"/>
  <c r="EL8" i="11"/>
  <c r="EK8" i="11"/>
  <c r="EJ8" i="11"/>
  <c r="EI8" i="11"/>
  <c r="EH8" i="11"/>
  <c r="EG8" i="11"/>
  <c r="EF8" i="11"/>
  <c r="EE8" i="11"/>
  <c r="ED8" i="11"/>
  <c r="EC8" i="11"/>
  <c r="DZ8" i="11"/>
  <c r="DY8" i="11"/>
  <c r="DX8" i="11"/>
  <c r="DW8" i="11"/>
  <c r="DV8" i="11"/>
  <c r="DU8" i="11"/>
  <c r="DT8" i="11"/>
  <c r="DS8" i="11"/>
  <c r="DR8" i="11"/>
  <c r="DQ8" i="11"/>
  <c r="DP8" i="11"/>
  <c r="DO8" i="11"/>
  <c r="DN8" i="11"/>
  <c r="CT8" i="11"/>
  <c r="CS8" i="11"/>
  <c r="CR8" i="11"/>
  <c r="CQ8" i="11"/>
  <c r="CP8" i="11"/>
  <c r="CO8" i="11"/>
  <c r="CN8" i="11"/>
  <c r="CM8" i="11"/>
  <c r="CL8" i="11"/>
  <c r="CK8" i="11"/>
  <c r="CJ8" i="11"/>
  <c r="CI8" i="11"/>
  <c r="CH8" i="11"/>
  <c r="CE8" i="11"/>
  <c r="CD8" i="11"/>
  <c r="CC8" i="11"/>
  <c r="CB8" i="11"/>
  <c r="CA8" i="11"/>
  <c r="BY8" i="11"/>
  <c r="BX8" i="11"/>
  <c r="BW8" i="11"/>
  <c r="BV8" i="11"/>
  <c r="BU8" i="11"/>
  <c r="BT8" i="11"/>
  <c r="BS8" i="11"/>
  <c r="AY8" i="11"/>
  <c r="AX8" i="11"/>
  <c r="AW8" i="11"/>
  <c r="AV8" i="11"/>
  <c r="AU8" i="11"/>
  <c r="AT8" i="11"/>
  <c r="AS8" i="11"/>
  <c r="AR8" i="11"/>
  <c r="AQ8" i="11"/>
  <c r="AP8" i="11"/>
  <c r="AO8" i="11"/>
  <c r="AN8" i="11"/>
  <c r="AM8" i="11"/>
  <c r="AJ8" i="11"/>
  <c r="AI8" i="11"/>
  <c r="AH8" i="11"/>
  <c r="AG8" i="11"/>
  <c r="AF8" i="11"/>
  <c r="AC8" i="11"/>
  <c r="AB8" i="11"/>
  <c r="AA8" i="11"/>
  <c r="Z8" i="11"/>
  <c r="Y8" i="11"/>
  <c r="X8" i="11"/>
  <c r="W8" i="11"/>
  <c r="ID7" i="11"/>
  <c r="IC7" i="11"/>
  <c r="IB7" i="11"/>
  <c r="IA7" i="11"/>
  <c r="HZ7" i="11"/>
  <c r="HY7" i="11"/>
  <c r="HX7" i="11"/>
  <c r="HW7" i="11"/>
  <c r="HV7" i="11"/>
  <c r="HU7" i="11"/>
  <c r="HT7" i="11"/>
  <c r="HS7" i="11"/>
  <c r="HR7" i="11"/>
  <c r="HP7" i="11"/>
  <c r="HO7" i="11"/>
  <c r="HN7" i="11"/>
  <c r="HM7" i="11"/>
  <c r="HL7" i="11"/>
  <c r="HK7" i="11"/>
  <c r="HJ7" i="11"/>
  <c r="HI7" i="11"/>
  <c r="HH7" i="11"/>
  <c r="HG7" i="11"/>
  <c r="HF7" i="11"/>
  <c r="HE7" i="11"/>
  <c r="HD7" i="11"/>
  <c r="GJ7" i="11"/>
  <c r="GI7" i="11"/>
  <c r="GH7" i="11"/>
  <c r="GG7" i="11"/>
  <c r="GF7" i="11"/>
  <c r="GE7" i="11"/>
  <c r="GD7" i="11"/>
  <c r="GC7" i="11"/>
  <c r="GB7" i="11"/>
  <c r="GA7" i="11"/>
  <c r="FZ7" i="11"/>
  <c r="FY7" i="11"/>
  <c r="FX7" i="11"/>
  <c r="FU7" i="11"/>
  <c r="FT7" i="11"/>
  <c r="FS7" i="11"/>
  <c r="FR7" i="11"/>
  <c r="FQ7" i="11"/>
  <c r="FP7" i="11"/>
  <c r="FO7" i="11"/>
  <c r="FN7" i="11"/>
  <c r="FM7" i="11"/>
  <c r="FL7" i="11"/>
  <c r="FK7" i="11"/>
  <c r="FJ7" i="11"/>
  <c r="FI7" i="11"/>
  <c r="EO7" i="11"/>
  <c r="EN7" i="11"/>
  <c r="EM7" i="11"/>
  <c r="EL7" i="11"/>
  <c r="EK7" i="11"/>
  <c r="EJ7" i="11"/>
  <c r="EI7" i="11"/>
  <c r="EH7" i="11"/>
  <c r="EG7" i="11"/>
  <c r="EF7" i="11"/>
  <c r="EE7" i="11"/>
  <c r="ED7" i="11"/>
  <c r="EC7" i="11"/>
  <c r="DZ7" i="11"/>
  <c r="DY7" i="11"/>
  <c r="DX7" i="11"/>
  <c r="DW7" i="11"/>
  <c r="DV7" i="11"/>
  <c r="DU7" i="11"/>
  <c r="DT7" i="11"/>
  <c r="DS7" i="11"/>
  <c r="DR7" i="11"/>
  <c r="DQ7" i="11"/>
  <c r="DP7" i="11"/>
  <c r="DO7" i="11"/>
  <c r="DN7" i="11"/>
  <c r="CT7" i="11"/>
  <c r="CS7" i="11"/>
  <c r="CR7" i="11"/>
  <c r="CQ7" i="11"/>
  <c r="CP7" i="11"/>
  <c r="CO7" i="11"/>
  <c r="CN7" i="11"/>
  <c r="CM7" i="11"/>
  <c r="CL7" i="11"/>
  <c r="CK7" i="11"/>
  <c r="CJ7" i="11"/>
  <c r="CI7" i="11"/>
  <c r="CH7" i="11"/>
  <c r="CE7" i="11"/>
  <c r="CD7" i="11"/>
  <c r="CC7" i="11"/>
  <c r="CB7" i="11"/>
  <c r="CA7" i="11"/>
  <c r="BY7" i="11"/>
  <c r="BX7" i="11"/>
  <c r="BW7" i="11"/>
  <c r="BV7" i="11"/>
  <c r="BU7" i="11"/>
  <c r="BT7" i="11"/>
  <c r="BS7" i="11"/>
  <c r="AY7" i="11"/>
  <c r="AX7" i="11"/>
  <c r="AW7" i="11"/>
  <c r="AV7" i="11"/>
  <c r="AU7" i="11"/>
  <c r="AT7" i="11"/>
  <c r="AS7" i="11"/>
  <c r="AR7" i="11"/>
  <c r="AQ7" i="11"/>
  <c r="AP7" i="11"/>
  <c r="AO7" i="11"/>
  <c r="AN7" i="11"/>
  <c r="AM7" i="11"/>
  <c r="AJ7" i="11"/>
  <c r="AI7" i="11"/>
  <c r="AH7" i="11"/>
  <c r="AG7" i="11"/>
  <c r="AF7" i="11"/>
  <c r="AC7" i="11"/>
  <c r="AB7" i="11"/>
  <c r="AA7" i="11"/>
  <c r="Z7" i="11"/>
  <c r="Y7" i="11"/>
  <c r="X7" i="11"/>
  <c r="W7" i="11"/>
  <c r="ID6" i="11"/>
  <c r="IC6" i="11"/>
  <c r="IB6" i="11"/>
  <c r="IA6" i="11"/>
  <c r="HZ6" i="11"/>
  <c r="HY6" i="11"/>
  <c r="HX6" i="11"/>
  <c r="HW6" i="11"/>
  <c r="HV6" i="11"/>
  <c r="HU6" i="11"/>
  <c r="HT6" i="11"/>
  <c r="HS6" i="11"/>
  <c r="HR6" i="11"/>
  <c r="HP6" i="11"/>
  <c r="HO6" i="11"/>
  <c r="HN6" i="11"/>
  <c r="HM6" i="11"/>
  <c r="HL6" i="11"/>
  <c r="HK6" i="11"/>
  <c r="HJ6" i="11"/>
  <c r="HI6" i="11"/>
  <c r="HH6" i="11"/>
  <c r="HG6" i="11"/>
  <c r="HF6" i="11"/>
  <c r="HE6" i="11"/>
  <c r="HD6" i="11"/>
  <c r="GJ6" i="11"/>
  <c r="GI6" i="11"/>
  <c r="GH6" i="11"/>
  <c r="GG6" i="11"/>
  <c r="GF6" i="11"/>
  <c r="GE6" i="11"/>
  <c r="GD6" i="11"/>
  <c r="GC6" i="11"/>
  <c r="GB6" i="11"/>
  <c r="GA6" i="11"/>
  <c r="FZ6" i="11"/>
  <c r="FY6" i="11"/>
  <c r="FX6" i="11"/>
  <c r="FU6" i="11"/>
  <c r="FT6" i="11"/>
  <c r="FS6" i="11"/>
  <c r="FR6" i="11"/>
  <c r="FQ6" i="11"/>
  <c r="FP6" i="11"/>
  <c r="FO6" i="11"/>
  <c r="FN6" i="11"/>
  <c r="FM6" i="11"/>
  <c r="FL6" i="11"/>
  <c r="FK6" i="11"/>
  <c r="FJ6" i="11"/>
  <c r="FI6" i="11"/>
  <c r="EO6" i="11"/>
  <c r="EN6" i="11"/>
  <c r="EM6" i="11"/>
  <c r="EL6" i="11"/>
  <c r="EK6" i="11"/>
  <c r="EJ6" i="11"/>
  <c r="EI6" i="11"/>
  <c r="EH6" i="11"/>
  <c r="EG6" i="11"/>
  <c r="EF6" i="11"/>
  <c r="EE6" i="11"/>
  <c r="ED6" i="11"/>
  <c r="EC6" i="11"/>
  <c r="DZ6" i="11"/>
  <c r="DY6" i="11"/>
  <c r="DX6" i="11"/>
  <c r="DW6" i="11"/>
  <c r="DV6" i="11"/>
  <c r="DU6" i="11"/>
  <c r="DT6" i="11"/>
  <c r="DS6" i="11"/>
  <c r="DR6" i="11"/>
  <c r="DQ6" i="11"/>
  <c r="DP6" i="11"/>
  <c r="DO6" i="11"/>
  <c r="DN6" i="11"/>
  <c r="CT6" i="11"/>
  <c r="CS6" i="11"/>
  <c r="CR6" i="11"/>
  <c r="CQ6" i="11"/>
  <c r="CP6" i="11"/>
  <c r="CO6" i="11"/>
  <c r="CN6" i="11"/>
  <c r="CM6" i="11"/>
  <c r="CL6" i="11"/>
  <c r="CK6" i="11"/>
  <c r="CJ6" i="11"/>
  <c r="CI6" i="11"/>
  <c r="CH6" i="11"/>
  <c r="CE6" i="11"/>
  <c r="CD6" i="11"/>
  <c r="CC6" i="11"/>
  <c r="CB6" i="11"/>
  <c r="CA6" i="11"/>
  <c r="BY6" i="11"/>
  <c r="BX6" i="11"/>
  <c r="BW6" i="11"/>
  <c r="BV6" i="11"/>
  <c r="BU6" i="11"/>
  <c r="BT6" i="11"/>
  <c r="BS6" i="11"/>
  <c r="AY6" i="11"/>
  <c r="AX6" i="11"/>
  <c r="AW6" i="11"/>
  <c r="AV6" i="11"/>
  <c r="AS6" i="11"/>
  <c r="AR6" i="11"/>
  <c r="AQ6" i="11"/>
  <c r="AP6" i="11"/>
  <c r="AO6" i="11"/>
  <c r="AN6" i="11"/>
  <c r="AM6" i="11"/>
  <c r="AJ6" i="11"/>
  <c r="AI6" i="11"/>
  <c r="AH6" i="11"/>
  <c r="AG6" i="11"/>
  <c r="AF6" i="11"/>
  <c r="AU6" i="11" s="1"/>
  <c r="AC6" i="11"/>
  <c r="AB6" i="11"/>
  <c r="AA6" i="11"/>
  <c r="Z6" i="11"/>
  <c r="Y6" i="11"/>
  <c r="X6" i="11"/>
  <c r="W6" i="11"/>
  <c r="ID5" i="11"/>
  <c r="IC5" i="11"/>
  <c r="IB5" i="11"/>
  <c r="IA5" i="11"/>
  <c r="HZ5" i="11"/>
  <c r="HY5" i="11"/>
  <c r="HX5" i="11"/>
  <c r="HW5" i="11"/>
  <c r="HV5" i="11"/>
  <c r="HU5" i="11"/>
  <c r="HT5" i="11"/>
  <c r="HS5" i="11"/>
  <c r="HR5" i="11"/>
  <c r="HP5" i="11"/>
  <c r="HO5" i="11"/>
  <c r="HN5" i="11"/>
  <c r="HM5" i="11"/>
  <c r="HL5" i="11"/>
  <c r="HK5" i="11"/>
  <c r="HJ5" i="11"/>
  <c r="HI5" i="11"/>
  <c r="HH5" i="11"/>
  <c r="HG5" i="11"/>
  <c r="HF5" i="11"/>
  <c r="HE5" i="11"/>
  <c r="HD5" i="11"/>
  <c r="GJ5" i="11"/>
  <c r="GI5" i="11"/>
  <c r="GH5" i="11"/>
  <c r="GG5" i="11"/>
  <c r="GF5" i="11"/>
  <c r="GE5" i="11"/>
  <c r="GD5" i="11"/>
  <c r="GC5" i="11"/>
  <c r="GB5" i="11"/>
  <c r="GA5" i="11"/>
  <c r="FZ5" i="11"/>
  <c r="FY5" i="11"/>
  <c r="FX5" i="11"/>
  <c r="FU5" i="11"/>
  <c r="FT5" i="11"/>
  <c r="FS5" i="11"/>
  <c r="FR5" i="11"/>
  <c r="FQ5" i="11"/>
  <c r="FP5" i="11"/>
  <c r="FO5" i="11"/>
  <c r="FN5" i="11"/>
  <c r="FM5" i="11"/>
  <c r="FL5" i="11"/>
  <c r="FK5" i="11"/>
  <c r="FJ5" i="11"/>
  <c r="FI5" i="11"/>
  <c r="EO5" i="11"/>
  <c r="EN5" i="11"/>
  <c r="EM5" i="11"/>
  <c r="EL5" i="11"/>
  <c r="EK5" i="11"/>
  <c r="EJ5" i="11"/>
  <c r="EI5" i="11"/>
  <c r="EH5" i="11"/>
  <c r="EG5" i="11"/>
  <c r="EF5" i="11"/>
  <c r="EE5" i="11"/>
  <c r="ED5" i="11"/>
  <c r="EC5" i="11"/>
  <c r="DZ5" i="11"/>
  <c r="DY5" i="11"/>
  <c r="DX5" i="11"/>
  <c r="DW5" i="11"/>
  <c r="DV5" i="11"/>
  <c r="DU5" i="11"/>
  <c r="DT5" i="11"/>
  <c r="DS5" i="11"/>
  <c r="DR5" i="11"/>
  <c r="DQ5" i="11"/>
  <c r="DP5" i="11"/>
  <c r="DO5" i="11"/>
  <c r="DN5" i="11"/>
  <c r="CT5" i="11"/>
  <c r="CS5" i="11"/>
  <c r="CR5" i="11"/>
  <c r="CQ5" i="11"/>
  <c r="CP5" i="11"/>
  <c r="CO5" i="11"/>
  <c r="CN5" i="11"/>
  <c r="CM5" i="11"/>
  <c r="CL5" i="11"/>
  <c r="CK5" i="11"/>
  <c r="CJ5" i="11"/>
  <c r="CI5" i="11"/>
  <c r="CH5" i="11"/>
  <c r="CE5" i="11"/>
  <c r="CD5" i="11"/>
  <c r="CC5" i="11"/>
  <c r="CB5" i="11"/>
  <c r="CA5" i="11"/>
  <c r="BY5" i="11"/>
  <c r="BX5" i="11"/>
  <c r="BW5" i="11"/>
  <c r="BV5" i="11"/>
  <c r="BU5" i="11"/>
  <c r="BT5" i="11"/>
  <c r="BS5" i="11"/>
  <c r="AY5" i="11"/>
  <c r="AX5" i="11"/>
  <c r="AW5" i="11"/>
  <c r="AV5" i="11"/>
  <c r="AU5" i="11"/>
  <c r="AS5" i="11"/>
  <c r="AR5" i="11"/>
  <c r="AQ5" i="11"/>
  <c r="AP5" i="11"/>
  <c r="AO5" i="11"/>
  <c r="AN5" i="11"/>
  <c r="AM5" i="11"/>
  <c r="AJ5" i="11"/>
  <c r="AI5" i="11"/>
  <c r="AH5" i="11"/>
  <c r="AG5" i="11"/>
  <c r="AF5" i="11"/>
  <c r="AT5" i="11"/>
  <c r="AC5" i="11"/>
  <c r="AB5" i="11"/>
  <c r="AA5" i="11"/>
  <c r="Z5" i="11"/>
  <c r="Y5" i="11"/>
  <c r="X5" i="11"/>
  <c r="W5" i="11"/>
  <c r="HR2" i="11"/>
  <c r="HD2" i="11"/>
  <c r="ES1" i="11" a="1"/>
  <c r="ES1" i="11" s="1"/>
  <c r="FX2" i="11" s="1"/>
  <c r="CX1" i="11" a="1"/>
  <c r="CX1" i="11" s="1"/>
  <c r="BC1" i="11" a="1"/>
  <c r="BC1" i="11" s="1"/>
  <c r="C1" i="11" a="1"/>
  <c r="C1" i="11" s="1"/>
  <c r="EC24" i="10"/>
  <c r="EB24" i="10"/>
  <c r="EA24" i="10"/>
  <c r="DZ24" i="10"/>
  <c r="DY24" i="10"/>
  <c r="DX24" i="10"/>
  <c r="DW24" i="10"/>
  <c r="DV24" i="10"/>
  <c r="DU24" i="10"/>
  <c r="DT24" i="10"/>
  <c r="DS24" i="10"/>
  <c r="DR24" i="10"/>
  <c r="DQ24" i="10"/>
  <c r="DP24" i="10"/>
  <c r="DO24" i="10"/>
  <c r="DN24" i="10"/>
  <c r="CH24" i="10"/>
  <c r="CG24" i="10"/>
  <c r="CF24" i="10"/>
  <c r="CE24" i="10"/>
  <c r="CD24" i="10"/>
  <c r="CC24" i="10"/>
  <c r="CB24" i="10"/>
  <c r="CA24" i="10"/>
  <c r="BZ24" i="10"/>
  <c r="BY24" i="10"/>
  <c r="BX24" i="10"/>
  <c r="BW24" i="10"/>
  <c r="BV24" i="10"/>
  <c r="BU24" i="10"/>
  <c r="BT24" i="10"/>
  <c r="BS24" i="10"/>
  <c r="AM24" i="10"/>
  <c r="AL24" i="10"/>
  <c r="AK24" i="10"/>
  <c r="AJ24" i="10"/>
  <c r="AI24" i="10"/>
  <c r="AH24" i="10"/>
  <c r="AG24" i="10"/>
  <c r="AF24" i="10"/>
  <c r="AE24" i="10"/>
  <c r="AD24" i="10"/>
  <c r="AC24" i="10"/>
  <c r="Z24" i="10"/>
  <c r="X24" i="10"/>
  <c r="W24" i="10"/>
  <c r="AA24" i="10" s="1"/>
  <c r="HB18" i="10"/>
  <c r="HA18" i="10"/>
  <c r="GZ18" i="10"/>
  <c r="GY18" i="10"/>
  <c r="GX18" i="10"/>
  <c r="GW18" i="10"/>
  <c r="GV18" i="10"/>
  <c r="GU18" i="10"/>
  <c r="GT18" i="10"/>
  <c r="GS18" i="10"/>
  <c r="GR18" i="10"/>
  <c r="GQ18" i="10"/>
  <c r="GP18" i="10"/>
  <c r="GO18" i="10"/>
  <c r="GN18" i="10"/>
  <c r="GM18" i="10"/>
  <c r="FG18" i="10"/>
  <c r="FF18" i="10"/>
  <c r="FE18" i="10"/>
  <c r="FD18" i="10"/>
  <c r="FC18" i="10"/>
  <c r="FB18" i="10"/>
  <c r="FA18" i="10"/>
  <c r="EZ18" i="10"/>
  <c r="EY18" i="10"/>
  <c r="EX18" i="10"/>
  <c r="EW18" i="10"/>
  <c r="EV18" i="10"/>
  <c r="EU18" i="10"/>
  <c r="ET18" i="10"/>
  <c r="ES18" i="10"/>
  <c r="ER18" i="10"/>
  <c r="DL18" i="10"/>
  <c r="DK18" i="10"/>
  <c r="DJ18" i="10"/>
  <c r="DI18" i="10"/>
  <c r="DH18" i="10"/>
  <c r="DG18" i="10"/>
  <c r="DF18" i="10"/>
  <c r="DE18" i="10"/>
  <c r="DD18" i="10"/>
  <c r="DC18" i="10"/>
  <c r="DB18" i="10"/>
  <c r="DA18" i="10"/>
  <c r="CZ18" i="10"/>
  <c r="CY18" i="10"/>
  <c r="CX18" i="10"/>
  <c r="CW18" i="10"/>
  <c r="BQ18" i="10"/>
  <c r="BP18" i="10"/>
  <c r="BO18" i="10"/>
  <c r="BN18" i="10"/>
  <c r="BM18" i="10"/>
  <c r="BL18" i="10"/>
  <c r="BK18" i="10"/>
  <c r="BJ18" i="10"/>
  <c r="BI18" i="10"/>
  <c r="BH18" i="10"/>
  <c r="BG18" i="10"/>
  <c r="BF18" i="10"/>
  <c r="BE18" i="10"/>
  <c r="BD18" i="10"/>
  <c r="BC18" i="10"/>
  <c r="BB18" i="10"/>
  <c r="U18" i="10"/>
  <c r="T18" i="10"/>
  <c r="S18" i="10"/>
  <c r="R18" i="10"/>
  <c r="Q18" i="10"/>
  <c r="P18" i="10"/>
  <c r="O18" i="10"/>
  <c r="N18" i="10"/>
  <c r="M18" i="10"/>
  <c r="L18" i="10"/>
  <c r="K18" i="10"/>
  <c r="J18" i="10"/>
  <c r="I18" i="10"/>
  <c r="H18" i="10"/>
  <c r="G18" i="10"/>
  <c r="F18" i="10"/>
  <c r="E18" i="10"/>
  <c r="D18" i="10"/>
  <c r="C18" i="10"/>
  <c r="B18" i="10"/>
  <c r="HB17" i="10"/>
  <c r="HA17" i="10"/>
  <c r="GZ17" i="10"/>
  <c r="GY17" i="10"/>
  <c r="GX17" i="10"/>
  <c r="GW17" i="10"/>
  <c r="GV17" i="10"/>
  <c r="GU17" i="10"/>
  <c r="GT17" i="10"/>
  <c r="GS17" i="10"/>
  <c r="GR17" i="10"/>
  <c r="GQ17" i="10"/>
  <c r="GP17" i="10"/>
  <c r="GO17" i="10"/>
  <c r="GN17" i="10"/>
  <c r="GM17" i="10"/>
  <c r="FG17" i="10"/>
  <c r="FF17" i="10"/>
  <c r="FE17" i="10"/>
  <c r="FD17" i="10"/>
  <c r="FC17" i="10"/>
  <c r="FB17" i="10"/>
  <c r="FA17" i="10"/>
  <c r="EZ17" i="10"/>
  <c r="EY17" i="10"/>
  <c r="EX17" i="10"/>
  <c r="EW17" i="10"/>
  <c r="EV17" i="10"/>
  <c r="EU17" i="10"/>
  <c r="ET17" i="10"/>
  <c r="ES17" i="10"/>
  <c r="ER17" i="10"/>
  <c r="DL17" i="10"/>
  <c r="DK17" i="10"/>
  <c r="DJ17" i="10"/>
  <c r="DI17" i="10"/>
  <c r="DH17" i="10"/>
  <c r="DG17" i="10"/>
  <c r="DF17" i="10"/>
  <c r="DE17" i="10"/>
  <c r="DD17" i="10"/>
  <c r="DC17" i="10"/>
  <c r="DB17" i="10"/>
  <c r="DA17" i="10"/>
  <c r="CZ17" i="10"/>
  <c r="CY17" i="10"/>
  <c r="CX17" i="10"/>
  <c r="CW17" i="10"/>
  <c r="BQ17" i="10"/>
  <c r="BP17" i="10"/>
  <c r="BO17" i="10"/>
  <c r="BN17" i="10"/>
  <c r="BM17" i="10"/>
  <c r="BL17" i="10"/>
  <c r="BK17" i="10"/>
  <c r="BJ17" i="10"/>
  <c r="BI17" i="10"/>
  <c r="BH17" i="10"/>
  <c r="BG17" i="10"/>
  <c r="BF17" i="10"/>
  <c r="BE17" i="10"/>
  <c r="BD17" i="10"/>
  <c r="BC17" i="10"/>
  <c r="BB17" i="10"/>
  <c r="U17" i="10"/>
  <c r="T17" i="10"/>
  <c r="S17" i="10"/>
  <c r="R17" i="10"/>
  <c r="Q17" i="10"/>
  <c r="P17" i="10"/>
  <c r="O17" i="10"/>
  <c r="N17" i="10"/>
  <c r="M17" i="10"/>
  <c r="L17" i="10"/>
  <c r="K17" i="10"/>
  <c r="J17" i="10"/>
  <c r="I17" i="10"/>
  <c r="H17" i="10"/>
  <c r="G17" i="10"/>
  <c r="F17" i="10"/>
  <c r="E17" i="10"/>
  <c r="D17" i="10"/>
  <c r="C17" i="10"/>
  <c r="B17" i="10"/>
  <c r="IR15" i="10"/>
  <c r="IQ15" i="10"/>
  <c r="IP15" i="10"/>
  <c r="IO15" i="10"/>
  <c r="IN15" i="10"/>
  <c r="IM15" i="10"/>
  <c r="IL15" i="10"/>
  <c r="IK15" i="10"/>
  <c r="IJ15" i="10"/>
  <c r="II15" i="10"/>
  <c r="IH15" i="10"/>
  <c r="IG15" i="10"/>
  <c r="IF15" i="10"/>
  <c r="HP15" i="10"/>
  <c r="HO15" i="10"/>
  <c r="HN15" i="10"/>
  <c r="HM15" i="10"/>
  <c r="HL15" i="10"/>
  <c r="HK15" i="10"/>
  <c r="HJ15" i="10"/>
  <c r="HI15" i="10"/>
  <c r="HH15" i="10"/>
  <c r="HG15" i="10"/>
  <c r="HF15" i="10"/>
  <c r="HE15" i="10"/>
  <c r="HD15" i="10"/>
  <c r="HB15" i="10"/>
  <c r="HA15" i="10"/>
  <c r="GZ15" i="10"/>
  <c r="GY15" i="10"/>
  <c r="GX15" i="10"/>
  <c r="GW15" i="10"/>
  <c r="GV15" i="10"/>
  <c r="GU15" i="10"/>
  <c r="GT15" i="10"/>
  <c r="GS15" i="10"/>
  <c r="GR15" i="10"/>
  <c r="GQ15" i="10"/>
  <c r="GP15" i="10"/>
  <c r="GO15" i="10"/>
  <c r="GN15" i="10"/>
  <c r="GM15" i="10"/>
  <c r="GJ15" i="10"/>
  <c r="GI15" i="10"/>
  <c r="GH15" i="10"/>
  <c r="GG15" i="10"/>
  <c r="GF15" i="10"/>
  <c r="GE15" i="10"/>
  <c r="GD15" i="10"/>
  <c r="GC15" i="10"/>
  <c r="GB15" i="10"/>
  <c r="GA15" i="10"/>
  <c r="FZ15" i="10"/>
  <c r="FY15" i="10"/>
  <c r="FX15" i="10"/>
  <c r="FU15" i="10"/>
  <c r="FT15" i="10"/>
  <c r="FS15" i="10"/>
  <c r="FR15" i="10"/>
  <c r="FQ15" i="10"/>
  <c r="FP15" i="10"/>
  <c r="FO15" i="10"/>
  <c r="FN15" i="10"/>
  <c r="FM15" i="10"/>
  <c r="FL15" i="10"/>
  <c r="FK15" i="10"/>
  <c r="FJ15" i="10"/>
  <c r="FI15" i="10"/>
  <c r="FG15" i="10"/>
  <c r="FF15" i="10"/>
  <c r="FE15" i="10"/>
  <c r="FD15" i="10"/>
  <c r="FC15" i="10"/>
  <c r="FB15" i="10"/>
  <c r="FA15" i="10"/>
  <c r="EZ15" i="10"/>
  <c r="EY15" i="10"/>
  <c r="EX15" i="10"/>
  <c r="EW15" i="10"/>
  <c r="EV15" i="10"/>
  <c r="EU15" i="10"/>
  <c r="ET15" i="10"/>
  <c r="ES15" i="10"/>
  <c r="ER15" i="10"/>
  <c r="EO15" i="10"/>
  <c r="EN15" i="10"/>
  <c r="EM15" i="10"/>
  <c r="EL15" i="10"/>
  <c r="EK15" i="10"/>
  <c r="EJ15" i="10"/>
  <c r="EI15" i="10"/>
  <c r="EH15" i="10"/>
  <c r="EG15" i="10"/>
  <c r="EF15" i="10"/>
  <c r="EE15" i="10"/>
  <c r="ED15" i="10"/>
  <c r="EC15" i="10"/>
  <c r="DZ15" i="10"/>
  <c r="DY15" i="10"/>
  <c r="DX15" i="10"/>
  <c r="DW15" i="10"/>
  <c r="DV15" i="10"/>
  <c r="DU15" i="10"/>
  <c r="DT15" i="10"/>
  <c r="DS15" i="10"/>
  <c r="DR15" i="10"/>
  <c r="DQ15" i="10"/>
  <c r="DP15" i="10"/>
  <c r="DO15" i="10"/>
  <c r="DN15" i="10"/>
  <c r="DL15" i="10"/>
  <c r="DK15" i="10"/>
  <c r="DJ15" i="10"/>
  <c r="DI15" i="10"/>
  <c r="DH15" i="10"/>
  <c r="DG15" i="10"/>
  <c r="DF15" i="10"/>
  <c r="DE15" i="10"/>
  <c r="DD15" i="10"/>
  <c r="DC15" i="10"/>
  <c r="DB15" i="10"/>
  <c r="DA15" i="10"/>
  <c r="CZ15" i="10"/>
  <c r="CY15" i="10"/>
  <c r="CX15" i="10"/>
  <c r="CW15" i="10"/>
  <c r="CT15" i="10"/>
  <c r="CS15" i="10"/>
  <c r="CR15" i="10"/>
  <c r="CQ15" i="10"/>
  <c r="CP15" i="10"/>
  <c r="CO15" i="10"/>
  <c r="CN15" i="10"/>
  <c r="CM15" i="10"/>
  <c r="CL15" i="10"/>
  <c r="CK15" i="10"/>
  <c r="CJ15" i="10"/>
  <c r="CI15" i="10"/>
  <c r="CH15" i="10"/>
  <c r="CE15" i="10"/>
  <c r="CD15" i="10"/>
  <c r="CC15" i="10"/>
  <c r="CB15" i="10"/>
  <c r="CA15" i="10"/>
  <c r="BY15" i="10"/>
  <c r="BX15" i="10"/>
  <c r="BW15" i="10"/>
  <c r="BV15" i="10"/>
  <c r="BU15" i="10"/>
  <c r="BT15" i="10"/>
  <c r="BS15" i="10"/>
  <c r="BQ15" i="10"/>
  <c r="BP15" i="10"/>
  <c r="BO15" i="10"/>
  <c r="BN15" i="10"/>
  <c r="BM15" i="10"/>
  <c r="BL15" i="10"/>
  <c r="BK15" i="10"/>
  <c r="BJ15" i="10"/>
  <c r="BI15" i="10"/>
  <c r="BH15" i="10"/>
  <c r="BG15" i="10"/>
  <c r="BF15" i="10"/>
  <c r="BE15" i="10"/>
  <c r="BD15" i="10"/>
  <c r="BC15" i="10"/>
  <c r="BB15" i="10"/>
  <c r="AY15" i="10"/>
  <c r="AX15" i="10"/>
  <c r="AW15" i="10"/>
  <c r="AV15" i="10"/>
  <c r="AU15" i="10"/>
  <c r="AT15" i="10"/>
  <c r="AS15" i="10"/>
  <c r="AR15" i="10"/>
  <c r="AQ15" i="10"/>
  <c r="AP15" i="10"/>
  <c r="AO15" i="10"/>
  <c r="AN15" i="10"/>
  <c r="AM15" i="10"/>
  <c r="AJ15" i="10"/>
  <c r="AI15" i="10"/>
  <c r="AH15" i="10"/>
  <c r="AG15" i="10"/>
  <c r="AF15" i="10"/>
  <c r="AC15" i="10"/>
  <c r="AB15" i="10"/>
  <c r="AA15" i="10"/>
  <c r="Z15" i="10"/>
  <c r="Y15" i="10"/>
  <c r="X15" i="10"/>
  <c r="W15" i="10"/>
  <c r="U15" i="10"/>
  <c r="T15" i="10"/>
  <c r="S15" i="10"/>
  <c r="R15" i="10"/>
  <c r="Q15" i="10"/>
  <c r="P15" i="10"/>
  <c r="O15" i="10"/>
  <c r="N15" i="10"/>
  <c r="M15" i="10"/>
  <c r="L15" i="10"/>
  <c r="K15" i="10"/>
  <c r="J15" i="10"/>
  <c r="I15" i="10"/>
  <c r="H15" i="10"/>
  <c r="G15" i="10"/>
  <c r="F15" i="10"/>
  <c r="E15" i="10"/>
  <c r="D15" i="10"/>
  <c r="C15" i="10"/>
  <c r="B15" i="10"/>
  <c r="IR14" i="10"/>
  <c r="IQ14" i="10"/>
  <c r="IP14" i="10"/>
  <c r="IO14" i="10"/>
  <c r="IN14" i="10"/>
  <c r="IM14" i="10"/>
  <c r="IL14" i="10"/>
  <c r="IK14" i="10"/>
  <c r="IJ14" i="10"/>
  <c r="II14" i="10"/>
  <c r="IH14" i="10"/>
  <c r="IG14" i="10"/>
  <c r="IF14" i="10"/>
  <c r="HP14" i="10"/>
  <c r="HO14" i="10"/>
  <c r="HN14" i="10"/>
  <c r="HM14" i="10"/>
  <c r="HL14" i="10"/>
  <c r="HK14" i="10"/>
  <c r="HJ14" i="10"/>
  <c r="HI14" i="10"/>
  <c r="HH14" i="10"/>
  <c r="HG14" i="10"/>
  <c r="HF14" i="10"/>
  <c r="HE14" i="10"/>
  <c r="HD14" i="10"/>
  <c r="HB14" i="10"/>
  <c r="HA14" i="10"/>
  <c r="GZ14" i="10"/>
  <c r="GY14" i="10"/>
  <c r="GX14" i="10"/>
  <c r="GW14" i="10"/>
  <c r="GV14" i="10"/>
  <c r="GU14" i="10"/>
  <c r="GT14" i="10"/>
  <c r="GS14" i="10"/>
  <c r="GR14" i="10"/>
  <c r="GQ14" i="10"/>
  <c r="GP14" i="10"/>
  <c r="GO14" i="10"/>
  <c r="GN14" i="10"/>
  <c r="GM14" i="10"/>
  <c r="GJ14" i="10"/>
  <c r="GI14" i="10"/>
  <c r="GH14" i="10"/>
  <c r="GG14" i="10"/>
  <c r="GF14" i="10"/>
  <c r="GE14" i="10"/>
  <c r="GD14" i="10"/>
  <c r="GC14" i="10"/>
  <c r="GB14" i="10"/>
  <c r="GA14" i="10"/>
  <c r="FZ14" i="10"/>
  <c r="FY14" i="10"/>
  <c r="FX14" i="10"/>
  <c r="FU14" i="10"/>
  <c r="FT14" i="10"/>
  <c r="FS14" i="10"/>
  <c r="FR14" i="10"/>
  <c r="FQ14" i="10"/>
  <c r="FP14" i="10"/>
  <c r="FO14" i="10"/>
  <c r="FN14" i="10"/>
  <c r="FM14" i="10"/>
  <c r="FL14" i="10"/>
  <c r="FK14" i="10"/>
  <c r="FJ14" i="10"/>
  <c r="FI14" i="10"/>
  <c r="FG14" i="10"/>
  <c r="FF14" i="10"/>
  <c r="FE14" i="10"/>
  <c r="FD14" i="10"/>
  <c r="FC14" i="10"/>
  <c r="FB14" i="10"/>
  <c r="FA14" i="10"/>
  <c r="EZ14" i="10"/>
  <c r="EY14" i="10"/>
  <c r="EX14" i="10"/>
  <c r="EW14" i="10"/>
  <c r="EV14" i="10"/>
  <c r="EU14" i="10"/>
  <c r="ET14" i="10"/>
  <c r="ES14" i="10"/>
  <c r="ER14" i="10"/>
  <c r="EO14" i="10"/>
  <c r="EN14" i="10"/>
  <c r="EM14" i="10"/>
  <c r="EL14" i="10"/>
  <c r="EK14" i="10"/>
  <c r="EJ14" i="10"/>
  <c r="EI14" i="10"/>
  <c r="EH14" i="10"/>
  <c r="EG14" i="10"/>
  <c r="EF14" i="10"/>
  <c r="EE14" i="10"/>
  <c r="ED14" i="10"/>
  <c r="EC14" i="10"/>
  <c r="DZ14" i="10"/>
  <c r="DY14" i="10"/>
  <c r="DX14" i="10"/>
  <c r="DW14" i="10"/>
  <c r="DV14" i="10"/>
  <c r="DU14" i="10"/>
  <c r="DT14" i="10"/>
  <c r="DS14" i="10"/>
  <c r="DR14" i="10"/>
  <c r="DQ14" i="10"/>
  <c r="DP14" i="10"/>
  <c r="DO14" i="10"/>
  <c r="DN14" i="10"/>
  <c r="DL14" i="10"/>
  <c r="DK14" i="10"/>
  <c r="DJ14" i="10"/>
  <c r="DI14" i="10"/>
  <c r="DH14" i="10"/>
  <c r="DG14" i="10"/>
  <c r="DF14" i="10"/>
  <c r="DE14" i="10"/>
  <c r="DD14" i="10"/>
  <c r="DC14" i="10"/>
  <c r="DB14" i="10"/>
  <c r="DA14" i="10"/>
  <c r="CZ14" i="10"/>
  <c r="CY14" i="10"/>
  <c r="CX14" i="10"/>
  <c r="CW14" i="10"/>
  <c r="CT14" i="10"/>
  <c r="CS14" i="10"/>
  <c r="CR14" i="10"/>
  <c r="CQ14" i="10"/>
  <c r="CP14" i="10"/>
  <c r="CO14" i="10"/>
  <c r="CN14" i="10"/>
  <c r="CM14" i="10"/>
  <c r="CL14" i="10"/>
  <c r="CK14" i="10"/>
  <c r="CJ14" i="10"/>
  <c r="CI14" i="10"/>
  <c r="CH14" i="10"/>
  <c r="CE14" i="10"/>
  <c r="CD14" i="10"/>
  <c r="CC14" i="10"/>
  <c r="CB14" i="10"/>
  <c r="CA14" i="10"/>
  <c r="BY14" i="10"/>
  <c r="BX14" i="10"/>
  <c r="BW14" i="10"/>
  <c r="BV14" i="10"/>
  <c r="BU14" i="10"/>
  <c r="BT14" i="10"/>
  <c r="BS14" i="10"/>
  <c r="BQ14" i="10"/>
  <c r="BP14" i="10"/>
  <c r="BO14" i="10"/>
  <c r="BN14" i="10"/>
  <c r="BM14" i="10"/>
  <c r="BL14" i="10"/>
  <c r="BK14" i="10"/>
  <c r="BJ14" i="10"/>
  <c r="BI14" i="10"/>
  <c r="BH14" i="10"/>
  <c r="BG14" i="10"/>
  <c r="BF14" i="10"/>
  <c r="BE14" i="10"/>
  <c r="BD14" i="10"/>
  <c r="BC14" i="10"/>
  <c r="BB14" i="10"/>
  <c r="AY14" i="10"/>
  <c r="AX14" i="10"/>
  <c r="AW14" i="10"/>
  <c r="AV14" i="10"/>
  <c r="AT14" i="10"/>
  <c r="AS14" i="10"/>
  <c r="AR14" i="10"/>
  <c r="AQ14" i="10"/>
  <c r="AP14" i="10"/>
  <c r="AO14" i="10"/>
  <c r="AN14" i="10"/>
  <c r="AM14" i="10"/>
  <c r="AJ14" i="10"/>
  <c r="AI14" i="10"/>
  <c r="AH14" i="10"/>
  <c r="AG14" i="10"/>
  <c r="AF14" i="10"/>
  <c r="AU14" i="10" s="1"/>
  <c r="AC14" i="10"/>
  <c r="AB14" i="10"/>
  <c r="AA14" i="10"/>
  <c r="Z14" i="10"/>
  <c r="Y14" i="10"/>
  <c r="X14" i="10"/>
  <c r="W14" i="10"/>
  <c r="U14" i="10"/>
  <c r="T14" i="10"/>
  <c r="S14" i="10"/>
  <c r="R14" i="10"/>
  <c r="Q14" i="10"/>
  <c r="P14" i="10"/>
  <c r="O14" i="10"/>
  <c r="N14" i="10"/>
  <c r="M14" i="10"/>
  <c r="L14" i="10"/>
  <c r="K14" i="10"/>
  <c r="J14" i="10"/>
  <c r="I14" i="10"/>
  <c r="H14" i="10"/>
  <c r="G14" i="10"/>
  <c r="F14" i="10"/>
  <c r="E14" i="10"/>
  <c r="D14" i="10"/>
  <c r="C14" i="10"/>
  <c r="B14" i="10"/>
  <c r="HB13" i="10"/>
  <c r="HA13" i="10"/>
  <c r="GZ13" i="10"/>
  <c r="GY13" i="10"/>
  <c r="GX13" i="10"/>
  <c r="GW13" i="10"/>
  <c r="GV13" i="10"/>
  <c r="GU13" i="10"/>
  <c r="GT13" i="10"/>
  <c r="GS13" i="10"/>
  <c r="GR13" i="10"/>
  <c r="GQ13" i="10"/>
  <c r="GP13" i="10"/>
  <c r="GO13" i="10"/>
  <c r="GN13" i="10"/>
  <c r="GM13" i="10"/>
  <c r="FG13" i="10"/>
  <c r="FF13" i="10"/>
  <c r="FE13" i="10"/>
  <c r="FD13" i="10"/>
  <c r="FC13" i="10"/>
  <c r="FB13" i="10"/>
  <c r="FA13" i="10"/>
  <c r="EZ13" i="10"/>
  <c r="EY13" i="10"/>
  <c r="EX13" i="10"/>
  <c r="EW13" i="10"/>
  <c r="EV13" i="10"/>
  <c r="EU13" i="10"/>
  <c r="ET13" i="10"/>
  <c r="ES13" i="10"/>
  <c r="ER13" i="10"/>
  <c r="DL13" i="10"/>
  <c r="DK13" i="10"/>
  <c r="DJ13" i="10"/>
  <c r="DI13" i="10"/>
  <c r="DH13" i="10"/>
  <c r="DG13" i="10"/>
  <c r="DF13" i="10"/>
  <c r="DE13" i="10"/>
  <c r="DD13" i="10"/>
  <c r="DC13" i="10"/>
  <c r="DB13" i="10"/>
  <c r="DA13" i="10"/>
  <c r="CZ13" i="10"/>
  <c r="CY13" i="10"/>
  <c r="CX13" i="10"/>
  <c r="CW13" i="10"/>
  <c r="BQ13" i="10"/>
  <c r="BP13" i="10"/>
  <c r="BO13" i="10"/>
  <c r="BN13" i="10"/>
  <c r="BM13" i="10"/>
  <c r="BL13" i="10"/>
  <c r="BK13" i="10"/>
  <c r="BJ13" i="10"/>
  <c r="BI13" i="10"/>
  <c r="BH13" i="10"/>
  <c r="BG13" i="10"/>
  <c r="BF13" i="10"/>
  <c r="BE13" i="10"/>
  <c r="BD13" i="10"/>
  <c r="BC13" i="10"/>
  <c r="BB13" i="10"/>
  <c r="U13" i="10"/>
  <c r="T13" i="10"/>
  <c r="S13" i="10"/>
  <c r="R13" i="10"/>
  <c r="Q13" i="10"/>
  <c r="P13" i="10"/>
  <c r="O13" i="10"/>
  <c r="N13" i="10"/>
  <c r="M13" i="10"/>
  <c r="L13" i="10"/>
  <c r="K13" i="10"/>
  <c r="J13" i="10"/>
  <c r="I13" i="10"/>
  <c r="H13" i="10"/>
  <c r="G13" i="10"/>
  <c r="F13" i="10"/>
  <c r="E13" i="10"/>
  <c r="D13" i="10"/>
  <c r="C13" i="10"/>
  <c r="B13" i="10"/>
  <c r="IR12" i="10"/>
  <c r="IQ12" i="10"/>
  <c r="IP12" i="10"/>
  <c r="IO12" i="10"/>
  <c r="IN12" i="10"/>
  <c r="IM12" i="10"/>
  <c r="IL12" i="10"/>
  <c r="IK12" i="10"/>
  <c r="IJ12" i="10"/>
  <c r="II12" i="10"/>
  <c r="IH12" i="10"/>
  <c r="IG12" i="10"/>
  <c r="IF12" i="10"/>
  <c r="HP12" i="10"/>
  <c r="HO12" i="10"/>
  <c r="HN12" i="10"/>
  <c r="HM12" i="10"/>
  <c r="HL12" i="10"/>
  <c r="HK12" i="10"/>
  <c r="HJ12" i="10"/>
  <c r="HI12" i="10"/>
  <c r="HH12" i="10"/>
  <c r="HG12" i="10"/>
  <c r="HF12" i="10"/>
  <c r="HE12" i="10"/>
  <c r="HD12" i="10"/>
  <c r="HB12" i="10"/>
  <c r="HA12" i="10"/>
  <c r="GZ12" i="10"/>
  <c r="GY12" i="10"/>
  <c r="GX12" i="10"/>
  <c r="GW12" i="10"/>
  <c r="GV12" i="10"/>
  <c r="GU12" i="10"/>
  <c r="GT12" i="10"/>
  <c r="GS12" i="10"/>
  <c r="GR12" i="10"/>
  <c r="GQ12" i="10"/>
  <c r="GP12" i="10"/>
  <c r="GO12" i="10"/>
  <c r="GN12" i="10"/>
  <c r="GM12" i="10"/>
  <c r="GJ12" i="10"/>
  <c r="GI12" i="10"/>
  <c r="GH12" i="10"/>
  <c r="GG12" i="10"/>
  <c r="GF12" i="10"/>
  <c r="GE12" i="10"/>
  <c r="GD12" i="10"/>
  <c r="GC12" i="10"/>
  <c r="GB12" i="10"/>
  <c r="GA12" i="10"/>
  <c r="FZ12" i="10"/>
  <c r="FY12" i="10"/>
  <c r="FX12" i="10"/>
  <c r="FU12" i="10"/>
  <c r="FT12" i="10"/>
  <c r="FS12" i="10"/>
  <c r="FR12" i="10"/>
  <c r="FQ12" i="10"/>
  <c r="FP12" i="10"/>
  <c r="FO12" i="10"/>
  <c r="FN12" i="10"/>
  <c r="FM12" i="10"/>
  <c r="FL12" i="10"/>
  <c r="FK12" i="10"/>
  <c r="FJ12" i="10"/>
  <c r="FI12" i="10"/>
  <c r="FG12" i="10"/>
  <c r="FF12" i="10"/>
  <c r="FE12" i="10"/>
  <c r="FD12" i="10"/>
  <c r="FC12" i="10"/>
  <c r="FB12" i="10"/>
  <c r="FA12" i="10"/>
  <c r="EZ12" i="10"/>
  <c r="EY12" i="10"/>
  <c r="EX12" i="10"/>
  <c r="EW12" i="10"/>
  <c r="EV12" i="10"/>
  <c r="EU12" i="10"/>
  <c r="ET12" i="10"/>
  <c r="ES12" i="10"/>
  <c r="ER12" i="10"/>
  <c r="EO12" i="10"/>
  <c r="EN12" i="10"/>
  <c r="EM12" i="10"/>
  <c r="EL12" i="10"/>
  <c r="EK12" i="10"/>
  <c r="EJ12" i="10"/>
  <c r="EI12" i="10"/>
  <c r="EH12" i="10"/>
  <c r="EG12" i="10"/>
  <c r="EF12" i="10"/>
  <c r="EE12" i="10"/>
  <c r="ED12" i="10"/>
  <c r="EC12" i="10"/>
  <c r="DZ12" i="10"/>
  <c r="DY12" i="10"/>
  <c r="DX12" i="10"/>
  <c r="DW12" i="10"/>
  <c r="DV12" i="10"/>
  <c r="DU12" i="10"/>
  <c r="DT12" i="10"/>
  <c r="DS12" i="10"/>
  <c r="DR12" i="10"/>
  <c r="DQ12" i="10"/>
  <c r="DP12" i="10"/>
  <c r="DO12" i="10"/>
  <c r="DN12" i="10"/>
  <c r="DL12" i="10"/>
  <c r="DK12" i="10"/>
  <c r="DJ12" i="10"/>
  <c r="DI12" i="10"/>
  <c r="DH12" i="10"/>
  <c r="DG12" i="10"/>
  <c r="DF12" i="10"/>
  <c r="DE12" i="10"/>
  <c r="DD12" i="10"/>
  <c r="DC12" i="10"/>
  <c r="DB12" i="10"/>
  <c r="DA12" i="10"/>
  <c r="CZ12" i="10"/>
  <c r="CY12" i="10"/>
  <c r="CX12" i="10"/>
  <c r="CW12" i="10"/>
  <c r="CT12" i="10"/>
  <c r="CS12" i="10"/>
  <c r="CR12" i="10"/>
  <c r="CQ12" i="10"/>
  <c r="CP12" i="10"/>
  <c r="CO12" i="10"/>
  <c r="CN12" i="10"/>
  <c r="CM12" i="10"/>
  <c r="CL12" i="10"/>
  <c r="CK12" i="10"/>
  <c r="CJ12" i="10"/>
  <c r="CI12" i="10"/>
  <c r="CH12" i="10"/>
  <c r="CE12" i="10"/>
  <c r="CD12" i="10"/>
  <c r="CC12" i="10"/>
  <c r="CB12" i="10"/>
  <c r="CA12" i="10"/>
  <c r="BY12" i="10"/>
  <c r="BX12" i="10"/>
  <c r="BW12" i="10"/>
  <c r="BV12" i="10"/>
  <c r="BU12" i="10"/>
  <c r="BT12" i="10"/>
  <c r="BS12" i="10"/>
  <c r="BQ12" i="10"/>
  <c r="BP12" i="10"/>
  <c r="BO12" i="10"/>
  <c r="BN12" i="10"/>
  <c r="BM12" i="10"/>
  <c r="BL12" i="10"/>
  <c r="BK12" i="10"/>
  <c r="BJ12" i="10"/>
  <c r="BI12" i="10"/>
  <c r="BH12" i="10"/>
  <c r="BG12" i="10"/>
  <c r="BF12" i="10"/>
  <c r="BE12" i="10"/>
  <c r="BD12" i="10"/>
  <c r="BC12" i="10"/>
  <c r="BB12" i="10"/>
  <c r="AY12" i="10"/>
  <c r="AX12" i="10"/>
  <c r="AW12" i="10"/>
  <c r="AV12" i="10"/>
  <c r="AS12" i="10"/>
  <c r="AR12" i="10"/>
  <c r="AQ12" i="10"/>
  <c r="AP12" i="10"/>
  <c r="AO12" i="10"/>
  <c r="AN12" i="10"/>
  <c r="AM12" i="10"/>
  <c r="AJ12" i="10"/>
  <c r="AI12" i="10"/>
  <c r="AH12" i="10"/>
  <c r="AG12" i="10"/>
  <c r="AF12" i="10"/>
  <c r="AU12" i="10" s="1"/>
  <c r="AT12" i="10"/>
  <c r="AC12" i="10"/>
  <c r="AB12" i="10"/>
  <c r="AA12" i="10"/>
  <c r="Z12" i="10"/>
  <c r="Y12" i="10"/>
  <c r="X12" i="10"/>
  <c r="W12" i="10"/>
  <c r="U12" i="10"/>
  <c r="T12" i="10"/>
  <c r="S12" i="10"/>
  <c r="R12" i="10"/>
  <c r="Q12" i="10"/>
  <c r="P12" i="10"/>
  <c r="O12" i="10"/>
  <c r="N12" i="10"/>
  <c r="M12" i="10"/>
  <c r="L12" i="10"/>
  <c r="K12" i="10"/>
  <c r="J12" i="10"/>
  <c r="I12" i="10"/>
  <c r="H12" i="10"/>
  <c r="G12" i="10"/>
  <c r="F12" i="10"/>
  <c r="E12" i="10"/>
  <c r="D12" i="10"/>
  <c r="C12" i="10"/>
  <c r="B12" i="10"/>
  <c r="IR11" i="10"/>
  <c r="IQ11" i="10"/>
  <c r="IP11" i="10"/>
  <c r="IO11" i="10"/>
  <c r="IN11" i="10"/>
  <c r="IM11" i="10"/>
  <c r="IL11" i="10"/>
  <c r="IK11" i="10"/>
  <c r="IJ11" i="10"/>
  <c r="II11" i="10"/>
  <c r="IH11" i="10"/>
  <c r="IG11" i="10"/>
  <c r="IF11" i="10"/>
  <c r="HP11" i="10"/>
  <c r="HO11" i="10"/>
  <c r="HN11" i="10"/>
  <c r="HM11" i="10"/>
  <c r="HL11" i="10"/>
  <c r="HK11" i="10"/>
  <c r="HJ11" i="10"/>
  <c r="HI11" i="10"/>
  <c r="HH11" i="10"/>
  <c r="HG11" i="10"/>
  <c r="HF11" i="10"/>
  <c r="HE11" i="10"/>
  <c r="HD11" i="10"/>
  <c r="HB11" i="10"/>
  <c r="HA11" i="10"/>
  <c r="GZ11" i="10"/>
  <c r="GY11" i="10"/>
  <c r="GX11" i="10"/>
  <c r="GW11" i="10"/>
  <c r="GV11" i="10"/>
  <c r="GU11" i="10"/>
  <c r="GT11" i="10"/>
  <c r="GS11" i="10"/>
  <c r="GR11" i="10"/>
  <c r="GQ11" i="10"/>
  <c r="GP11" i="10"/>
  <c r="GO11" i="10"/>
  <c r="GN11" i="10"/>
  <c r="GM11" i="10"/>
  <c r="GJ11" i="10"/>
  <c r="GI11" i="10"/>
  <c r="GH11" i="10"/>
  <c r="GG11" i="10"/>
  <c r="GF11" i="10"/>
  <c r="GE11" i="10"/>
  <c r="GD11" i="10"/>
  <c r="GC11" i="10"/>
  <c r="GB11" i="10"/>
  <c r="GA11" i="10"/>
  <c r="FZ11" i="10"/>
  <c r="FY11" i="10"/>
  <c r="FX11" i="10"/>
  <c r="FU11" i="10"/>
  <c r="FT11" i="10"/>
  <c r="FS11" i="10"/>
  <c r="FR11" i="10"/>
  <c r="FQ11" i="10"/>
  <c r="FP11" i="10"/>
  <c r="FO11" i="10"/>
  <c r="FN11" i="10"/>
  <c r="FM11" i="10"/>
  <c r="FL11" i="10"/>
  <c r="FK11" i="10"/>
  <c r="FJ11" i="10"/>
  <c r="FI11" i="10"/>
  <c r="FG11" i="10"/>
  <c r="FF11" i="10"/>
  <c r="FE11" i="10"/>
  <c r="FD11" i="10"/>
  <c r="FC11" i="10"/>
  <c r="FB11" i="10"/>
  <c r="FA11" i="10"/>
  <c r="EZ11" i="10"/>
  <c r="EY11" i="10"/>
  <c r="EX11" i="10"/>
  <c r="EW11" i="10"/>
  <c r="EV11" i="10"/>
  <c r="EU11" i="10"/>
  <c r="ET11" i="10"/>
  <c r="ES11" i="10"/>
  <c r="ER11" i="10"/>
  <c r="EO11" i="10"/>
  <c r="EN11" i="10"/>
  <c r="EM11" i="10"/>
  <c r="EL11" i="10"/>
  <c r="EK11" i="10"/>
  <c r="EJ11" i="10"/>
  <c r="EI11" i="10"/>
  <c r="EH11" i="10"/>
  <c r="EG11" i="10"/>
  <c r="EF11" i="10"/>
  <c r="EE11" i="10"/>
  <c r="ED11" i="10"/>
  <c r="EC11" i="10"/>
  <c r="DZ11" i="10"/>
  <c r="DY11" i="10"/>
  <c r="DX11" i="10"/>
  <c r="DW11" i="10"/>
  <c r="DV11" i="10"/>
  <c r="DU11" i="10"/>
  <c r="DT11" i="10"/>
  <c r="DS11" i="10"/>
  <c r="DR11" i="10"/>
  <c r="DQ11" i="10"/>
  <c r="DP11" i="10"/>
  <c r="DO11" i="10"/>
  <c r="DN11" i="10"/>
  <c r="DL11" i="10"/>
  <c r="DK11" i="10"/>
  <c r="DJ11" i="10"/>
  <c r="DI11" i="10"/>
  <c r="DH11" i="10"/>
  <c r="DG11" i="10"/>
  <c r="DF11" i="10"/>
  <c r="DE11" i="10"/>
  <c r="DD11" i="10"/>
  <c r="DC11" i="10"/>
  <c r="DB11" i="10"/>
  <c r="DA11" i="10"/>
  <c r="CZ11" i="10"/>
  <c r="CY11" i="10"/>
  <c r="CX11" i="10"/>
  <c r="CW11" i="10"/>
  <c r="CT11" i="10"/>
  <c r="CS11" i="10"/>
  <c r="CR11" i="10"/>
  <c r="CQ11" i="10"/>
  <c r="CP11" i="10"/>
  <c r="CO11" i="10"/>
  <c r="CN11" i="10"/>
  <c r="CM11" i="10"/>
  <c r="CL11" i="10"/>
  <c r="CK11" i="10"/>
  <c r="CJ11" i="10"/>
  <c r="CI11" i="10"/>
  <c r="CH11" i="10"/>
  <c r="CE11" i="10"/>
  <c r="CD11" i="10"/>
  <c r="CC11" i="10"/>
  <c r="CB11" i="10"/>
  <c r="CA11" i="10"/>
  <c r="BY11" i="10"/>
  <c r="BX11" i="10"/>
  <c r="BW11" i="10"/>
  <c r="BV11" i="10"/>
  <c r="BU11" i="10"/>
  <c r="BT11" i="10"/>
  <c r="BS11" i="10"/>
  <c r="BQ11" i="10"/>
  <c r="BP11" i="10"/>
  <c r="BO11" i="10"/>
  <c r="BN11" i="10"/>
  <c r="BM11" i="10"/>
  <c r="BL11" i="10"/>
  <c r="BK11" i="10"/>
  <c r="BJ11" i="10"/>
  <c r="BI11" i="10"/>
  <c r="BH11" i="10"/>
  <c r="BG11" i="10"/>
  <c r="BF11" i="10"/>
  <c r="BE11" i="10"/>
  <c r="BD11" i="10"/>
  <c r="BC11" i="10"/>
  <c r="BB11" i="10"/>
  <c r="AY11" i="10"/>
  <c r="AX11" i="10"/>
  <c r="AW11" i="10"/>
  <c r="AV11" i="10"/>
  <c r="AU11" i="10"/>
  <c r="AS11" i="10"/>
  <c r="AR11" i="10"/>
  <c r="AQ11" i="10"/>
  <c r="AP11" i="10"/>
  <c r="AO11" i="10"/>
  <c r="AN11" i="10"/>
  <c r="AM11" i="10"/>
  <c r="AJ11" i="10"/>
  <c r="AI11" i="10"/>
  <c r="AH11" i="10"/>
  <c r="AG11" i="10"/>
  <c r="AF11" i="10"/>
  <c r="AT11" i="10"/>
  <c r="AC11" i="10"/>
  <c r="AB11" i="10"/>
  <c r="AA11" i="10"/>
  <c r="Z11" i="10"/>
  <c r="Y11" i="10"/>
  <c r="X11" i="10"/>
  <c r="W11" i="10"/>
  <c r="U11" i="10"/>
  <c r="T11" i="10"/>
  <c r="S11" i="10"/>
  <c r="R11" i="10"/>
  <c r="Q11" i="10"/>
  <c r="P11" i="10"/>
  <c r="O11" i="10"/>
  <c r="N11" i="10"/>
  <c r="M11" i="10"/>
  <c r="L11" i="10"/>
  <c r="K11" i="10"/>
  <c r="J11" i="10"/>
  <c r="I11" i="10"/>
  <c r="H11" i="10"/>
  <c r="G11" i="10"/>
  <c r="F11" i="10"/>
  <c r="E11" i="10"/>
  <c r="D11" i="10"/>
  <c r="C11" i="10"/>
  <c r="B11" i="10"/>
  <c r="IR10" i="10"/>
  <c r="IQ10" i="10"/>
  <c r="IP10" i="10"/>
  <c r="IO10" i="10"/>
  <c r="IN10" i="10"/>
  <c r="IM10" i="10"/>
  <c r="IL10" i="10"/>
  <c r="IK10" i="10"/>
  <c r="IJ10" i="10"/>
  <c r="II10" i="10"/>
  <c r="IH10" i="10"/>
  <c r="IG10" i="10"/>
  <c r="IF10" i="10"/>
  <c r="HP10" i="10"/>
  <c r="HO10" i="10"/>
  <c r="HN10" i="10"/>
  <c r="HM10" i="10"/>
  <c r="HL10" i="10"/>
  <c r="HK10" i="10"/>
  <c r="HJ10" i="10"/>
  <c r="HI10" i="10"/>
  <c r="HH10" i="10"/>
  <c r="HG10" i="10"/>
  <c r="HF10" i="10"/>
  <c r="HE10" i="10"/>
  <c r="HD10" i="10"/>
  <c r="HB10" i="10"/>
  <c r="HA10" i="10"/>
  <c r="GZ10" i="10"/>
  <c r="GY10" i="10"/>
  <c r="GX10" i="10"/>
  <c r="GW10" i="10"/>
  <c r="GV10" i="10"/>
  <c r="GU10" i="10"/>
  <c r="GT10" i="10"/>
  <c r="GS10" i="10"/>
  <c r="GR10" i="10"/>
  <c r="GQ10" i="10"/>
  <c r="GP10" i="10"/>
  <c r="GO10" i="10"/>
  <c r="GN10" i="10"/>
  <c r="GM10" i="10"/>
  <c r="GJ10" i="10"/>
  <c r="GI10" i="10"/>
  <c r="GH10" i="10"/>
  <c r="GG10" i="10"/>
  <c r="GF10" i="10"/>
  <c r="GE10" i="10"/>
  <c r="GD10" i="10"/>
  <c r="GC10" i="10"/>
  <c r="GB10" i="10"/>
  <c r="GA10" i="10"/>
  <c r="FZ10" i="10"/>
  <c r="FY10" i="10"/>
  <c r="FX10" i="10"/>
  <c r="FU10" i="10"/>
  <c r="FT10" i="10"/>
  <c r="FS10" i="10"/>
  <c r="FR10" i="10"/>
  <c r="FQ10" i="10"/>
  <c r="FP10" i="10"/>
  <c r="FO10" i="10"/>
  <c r="FN10" i="10"/>
  <c r="FM10" i="10"/>
  <c r="FL10" i="10"/>
  <c r="FK10" i="10"/>
  <c r="FJ10" i="10"/>
  <c r="FI10" i="10"/>
  <c r="FG10" i="10"/>
  <c r="FF10" i="10"/>
  <c r="FE10" i="10"/>
  <c r="FD10" i="10"/>
  <c r="FC10" i="10"/>
  <c r="FB10" i="10"/>
  <c r="FA10" i="10"/>
  <c r="EZ10" i="10"/>
  <c r="EY10" i="10"/>
  <c r="EX10" i="10"/>
  <c r="EW10" i="10"/>
  <c r="EV10" i="10"/>
  <c r="EU10" i="10"/>
  <c r="ET10" i="10"/>
  <c r="ES10" i="10"/>
  <c r="ER10" i="10"/>
  <c r="EO10" i="10"/>
  <c r="EN10" i="10"/>
  <c r="EM10" i="10"/>
  <c r="EL10" i="10"/>
  <c r="EK10" i="10"/>
  <c r="EJ10" i="10"/>
  <c r="EI10" i="10"/>
  <c r="EH10" i="10"/>
  <c r="EG10" i="10"/>
  <c r="EF10" i="10"/>
  <c r="EE10" i="10"/>
  <c r="ED10" i="10"/>
  <c r="EC10" i="10"/>
  <c r="DZ10" i="10"/>
  <c r="DY10" i="10"/>
  <c r="DX10" i="10"/>
  <c r="DW10" i="10"/>
  <c r="DV10" i="10"/>
  <c r="DU10" i="10"/>
  <c r="DT10" i="10"/>
  <c r="DS10" i="10"/>
  <c r="DR10" i="10"/>
  <c r="DQ10" i="10"/>
  <c r="DP10" i="10"/>
  <c r="DO10" i="10"/>
  <c r="DN10" i="10"/>
  <c r="DL10" i="10"/>
  <c r="DK10" i="10"/>
  <c r="DJ10" i="10"/>
  <c r="DI10" i="10"/>
  <c r="DH10" i="10"/>
  <c r="DG10" i="10"/>
  <c r="DF10" i="10"/>
  <c r="DE10" i="10"/>
  <c r="DD10" i="10"/>
  <c r="DC10" i="10"/>
  <c r="DB10" i="10"/>
  <c r="DA10" i="10"/>
  <c r="CZ10" i="10"/>
  <c r="CY10" i="10"/>
  <c r="CX10" i="10"/>
  <c r="CW10" i="10"/>
  <c r="CT10" i="10"/>
  <c r="CS10" i="10"/>
  <c r="CR10" i="10"/>
  <c r="CQ10" i="10"/>
  <c r="CP10" i="10"/>
  <c r="CO10" i="10"/>
  <c r="CN10" i="10"/>
  <c r="CM10" i="10"/>
  <c r="CL10" i="10"/>
  <c r="CK10" i="10"/>
  <c r="CJ10" i="10"/>
  <c r="CI10" i="10"/>
  <c r="CH10" i="10"/>
  <c r="CE10" i="10"/>
  <c r="CD10" i="10"/>
  <c r="CC10" i="10"/>
  <c r="CB10" i="10"/>
  <c r="CA10" i="10"/>
  <c r="BY10" i="10"/>
  <c r="BX10" i="10"/>
  <c r="BW10" i="10"/>
  <c r="BV10" i="10"/>
  <c r="BU10" i="10"/>
  <c r="BT10" i="10"/>
  <c r="BS10" i="10"/>
  <c r="BQ10" i="10"/>
  <c r="BP10" i="10"/>
  <c r="BO10" i="10"/>
  <c r="BN10" i="10"/>
  <c r="BM10" i="10"/>
  <c r="BL10" i="10"/>
  <c r="BK10" i="10"/>
  <c r="BJ10" i="10"/>
  <c r="BI10" i="10"/>
  <c r="BH10" i="10"/>
  <c r="BG10" i="10"/>
  <c r="BF10" i="10"/>
  <c r="BE10" i="10"/>
  <c r="BD10" i="10"/>
  <c r="BC10" i="10"/>
  <c r="BB10" i="10"/>
  <c r="AY10" i="10"/>
  <c r="AX10" i="10"/>
  <c r="AW10" i="10"/>
  <c r="AV10" i="10"/>
  <c r="AT10" i="10"/>
  <c r="AS10" i="10"/>
  <c r="AR10" i="10"/>
  <c r="AQ10" i="10"/>
  <c r="AP10" i="10"/>
  <c r="AO10" i="10"/>
  <c r="AN10" i="10"/>
  <c r="AM10" i="10"/>
  <c r="AJ10" i="10"/>
  <c r="AI10" i="10"/>
  <c r="AH10" i="10"/>
  <c r="AG10" i="10"/>
  <c r="AF10" i="10"/>
  <c r="AU10" i="10" s="1"/>
  <c r="AC10" i="10"/>
  <c r="AB10" i="10"/>
  <c r="AA10" i="10"/>
  <c r="Z10" i="10"/>
  <c r="Y10" i="10"/>
  <c r="X10" i="10"/>
  <c r="W10" i="10"/>
  <c r="U10" i="10"/>
  <c r="T10" i="10"/>
  <c r="S10" i="10"/>
  <c r="R10" i="10"/>
  <c r="Q10" i="10"/>
  <c r="P10" i="10"/>
  <c r="O10" i="10"/>
  <c r="N10" i="10"/>
  <c r="M10" i="10"/>
  <c r="L10" i="10"/>
  <c r="K10" i="10"/>
  <c r="J10" i="10"/>
  <c r="I10" i="10"/>
  <c r="H10" i="10"/>
  <c r="G10" i="10"/>
  <c r="F10" i="10"/>
  <c r="E10" i="10"/>
  <c r="D10" i="10"/>
  <c r="C10" i="10"/>
  <c r="B10" i="10"/>
  <c r="IR9" i="10"/>
  <c r="IQ9" i="10"/>
  <c r="IP9" i="10"/>
  <c r="IO9" i="10"/>
  <c r="IN9" i="10"/>
  <c r="IM9" i="10"/>
  <c r="IL9" i="10"/>
  <c r="IK9" i="10"/>
  <c r="IJ9" i="10"/>
  <c r="II9" i="10"/>
  <c r="IH9" i="10"/>
  <c r="IG9" i="10"/>
  <c r="IF9" i="10"/>
  <c r="HP9" i="10"/>
  <c r="HO9" i="10"/>
  <c r="HN9" i="10"/>
  <c r="HM9" i="10"/>
  <c r="HL9" i="10"/>
  <c r="HK9" i="10"/>
  <c r="HJ9" i="10"/>
  <c r="HI9" i="10"/>
  <c r="HH9" i="10"/>
  <c r="HG9" i="10"/>
  <c r="HF9" i="10"/>
  <c r="HE9" i="10"/>
  <c r="HD9" i="10"/>
  <c r="HB9" i="10"/>
  <c r="HA9" i="10"/>
  <c r="GZ9" i="10"/>
  <c r="GY9" i="10"/>
  <c r="GX9" i="10"/>
  <c r="GW9" i="10"/>
  <c r="GV9" i="10"/>
  <c r="GU9" i="10"/>
  <c r="GT9" i="10"/>
  <c r="GS9" i="10"/>
  <c r="GR9" i="10"/>
  <c r="GQ9" i="10"/>
  <c r="GP9" i="10"/>
  <c r="GO9" i="10"/>
  <c r="GN9" i="10"/>
  <c r="GM9" i="10"/>
  <c r="GJ9" i="10"/>
  <c r="GI9" i="10"/>
  <c r="GH9" i="10"/>
  <c r="GG9" i="10"/>
  <c r="GF9" i="10"/>
  <c r="GE9" i="10"/>
  <c r="GD9" i="10"/>
  <c r="GC9" i="10"/>
  <c r="GB9" i="10"/>
  <c r="GA9" i="10"/>
  <c r="FZ9" i="10"/>
  <c r="FY9" i="10"/>
  <c r="FX9" i="10"/>
  <c r="FU9" i="10"/>
  <c r="FT9" i="10"/>
  <c r="FS9" i="10"/>
  <c r="FR9" i="10"/>
  <c r="FQ9" i="10"/>
  <c r="FP9" i="10"/>
  <c r="FO9" i="10"/>
  <c r="FN9" i="10"/>
  <c r="FM9" i="10"/>
  <c r="FL9" i="10"/>
  <c r="FK9" i="10"/>
  <c r="FJ9" i="10"/>
  <c r="FI9" i="10"/>
  <c r="FG9" i="10"/>
  <c r="FF9" i="10"/>
  <c r="FE9" i="10"/>
  <c r="FD9" i="10"/>
  <c r="FC9" i="10"/>
  <c r="FB9" i="10"/>
  <c r="FA9" i="10"/>
  <c r="EZ9" i="10"/>
  <c r="EY9" i="10"/>
  <c r="EX9" i="10"/>
  <c r="EW9" i="10"/>
  <c r="EV9" i="10"/>
  <c r="EU9" i="10"/>
  <c r="ET9" i="10"/>
  <c r="ES9" i="10"/>
  <c r="ER9" i="10"/>
  <c r="EO9" i="10"/>
  <c r="EN9" i="10"/>
  <c r="EM9" i="10"/>
  <c r="EL9" i="10"/>
  <c r="EK9" i="10"/>
  <c r="EJ9" i="10"/>
  <c r="EI9" i="10"/>
  <c r="EH9" i="10"/>
  <c r="EG9" i="10"/>
  <c r="EF9" i="10"/>
  <c r="EE9" i="10"/>
  <c r="ED9" i="10"/>
  <c r="EC9" i="10"/>
  <c r="DZ9" i="10"/>
  <c r="DY9" i="10"/>
  <c r="DX9" i="10"/>
  <c r="DW9" i="10"/>
  <c r="DV9" i="10"/>
  <c r="DU9" i="10"/>
  <c r="DT9" i="10"/>
  <c r="DS9" i="10"/>
  <c r="DR9" i="10"/>
  <c r="DQ9" i="10"/>
  <c r="DP9" i="10"/>
  <c r="DO9" i="10"/>
  <c r="DN9" i="10"/>
  <c r="DL9" i="10"/>
  <c r="DK9" i="10"/>
  <c r="DJ9" i="10"/>
  <c r="DI9" i="10"/>
  <c r="DH9" i="10"/>
  <c r="DG9" i="10"/>
  <c r="DF9" i="10"/>
  <c r="DE9" i="10"/>
  <c r="DD9" i="10"/>
  <c r="DC9" i="10"/>
  <c r="DB9" i="10"/>
  <c r="DA9" i="10"/>
  <c r="CZ9" i="10"/>
  <c r="CY9" i="10"/>
  <c r="CX9" i="10"/>
  <c r="CW9" i="10"/>
  <c r="CT9" i="10"/>
  <c r="CS9" i="10"/>
  <c r="CR9" i="10"/>
  <c r="CQ9" i="10"/>
  <c r="CP9" i="10"/>
  <c r="CO9" i="10"/>
  <c r="CN9" i="10"/>
  <c r="CM9" i="10"/>
  <c r="CL9" i="10"/>
  <c r="CK9" i="10"/>
  <c r="CJ9" i="10"/>
  <c r="CI9" i="10"/>
  <c r="CH9" i="10"/>
  <c r="CE9" i="10"/>
  <c r="CD9" i="10"/>
  <c r="CC9" i="10"/>
  <c r="CB9" i="10"/>
  <c r="CA9" i="10"/>
  <c r="BY9" i="10"/>
  <c r="BX9" i="10"/>
  <c r="BW9" i="10"/>
  <c r="BV9" i="10"/>
  <c r="BU9" i="10"/>
  <c r="BT9" i="10"/>
  <c r="BS9" i="10"/>
  <c r="BQ9" i="10"/>
  <c r="BP9" i="10"/>
  <c r="BO9" i="10"/>
  <c r="BN9" i="10"/>
  <c r="BM9" i="10"/>
  <c r="BL9" i="10"/>
  <c r="BK9" i="10"/>
  <c r="BJ9" i="10"/>
  <c r="BI9" i="10"/>
  <c r="BH9" i="10"/>
  <c r="BG9" i="10"/>
  <c r="BF9" i="10"/>
  <c r="BE9" i="10"/>
  <c r="BD9" i="10"/>
  <c r="BC9" i="10"/>
  <c r="BB9" i="10"/>
  <c r="AY9" i="10"/>
  <c r="AX9" i="10"/>
  <c r="AW9" i="10"/>
  <c r="AV9" i="10"/>
  <c r="AU9" i="10"/>
  <c r="AS9" i="10"/>
  <c r="AR9" i="10"/>
  <c r="AQ9" i="10"/>
  <c r="AP9" i="10"/>
  <c r="AO9" i="10"/>
  <c r="AN9" i="10"/>
  <c r="AM9" i="10"/>
  <c r="AJ9" i="10"/>
  <c r="AI9" i="10"/>
  <c r="AH9" i="10"/>
  <c r="AG9" i="10"/>
  <c r="AF9" i="10"/>
  <c r="AT9" i="10"/>
  <c r="AC9" i="10"/>
  <c r="AB9" i="10"/>
  <c r="AA9" i="10"/>
  <c r="Z9" i="10"/>
  <c r="Y9" i="10"/>
  <c r="X9" i="10"/>
  <c r="W9" i="10"/>
  <c r="U9" i="10"/>
  <c r="T9" i="10"/>
  <c r="S9" i="10"/>
  <c r="R9" i="10"/>
  <c r="Q9" i="10"/>
  <c r="P9" i="10"/>
  <c r="O9" i="10"/>
  <c r="N9" i="10"/>
  <c r="M9" i="10"/>
  <c r="L9" i="10"/>
  <c r="K9" i="10"/>
  <c r="J9" i="10"/>
  <c r="I9" i="10"/>
  <c r="H9" i="10"/>
  <c r="G9" i="10"/>
  <c r="F9" i="10"/>
  <c r="E9" i="10"/>
  <c r="D9" i="10"/>
  <c r="C9" i="10"/>
  <c r="B9" i="10"/>
  <c r="IR8" i="10"/>
  <c r="IQ8" i="10"/>
  <c r="IP8" i="10"/>
  <c r="IO8" i="10"/>
  <c r="IN8" i="10"/>
  <c r="IM8" i="10"/>
  <c r="IL8" i="10"/>
  <c r="IK8" i="10"/>
  <c r="IJ8" i="10"/>
  <c r="II8" i="10"/>
  <c r="IH8" i="10"/>
  <c r="IG8" i="10"/>
  <c r="IF8" i="10"/>
  <c r="HP8" i="10"/>
  <c r="HO8" i="10"/>
  <c r="HN8" i="10"/>
  <c r="HM8" i="10"/>
  <c r="HL8" i="10"/>
  <c r="HK8" i="10"/>
  <c r="HJ8" i="10"/>
  <c r="HI8" i="10"/>
  <c r="HH8" i="10"/>
  <c r="HG8" i="10"/>
  <c r="HF8" i="10"/>
  <c r="HE8" i="10"/>
  <c r="HD8" i="10"/>
  <c r="HB8" i="10"/>
  <c r="HA8" i="10"/>
  <c r="GZ8" i="10"/>
  <c r="GY8" i="10"/>
  <c r="GX8" i="10"/>
  <c r="GW8" i="10"/>
  <c r="GV8" i="10"/>
  <c r="GU8" i="10"/>
  <c r="GT8" i="10"/>
  <c r="GS8" i="10"/>
  <c r="GR8" i="10"/>
  <c r="GQ8" i="10"/>
  <c r="GP8" i="10"/>
  <c r="GO8" i="10"/>
  <c r="GN8" i="10"/>
  <c r="GM8" i="10"/>
  <c r="GJ8" i="10"/>
  <c r="GI8" i="10"/>
  <c r="GH8" i="10"/>
  <c r="GG8" i="10"/>
  <c r="GF8" i="10"/>
  <c r="GE8" i="10"/>
  <c r="GD8" i="10"/>
  <c r="GC8" i="10"/>
  <c r="GB8" i="10"/>
  <c r="GA8" i="10"/>
  <c r="FZ8" i="10"/>
  <c r="FY8" i="10"/>
  <c r="FX8" i="10"/>
  <c r="FU8" i="10"/>
  <c r="FT8" i="10"/>
  <c r="FS8" i="10"/>
  <c r="FR8" i="10"/>
  <c r="FQ8" i="10"/>
  <c r="FP8" i="10"/>
  <c r="FO8" i="10"/>
  <c r="FN8" i="10"/>
  <c r="FM8" i="10"/>
  <c r="FL8" i="10"/>
  <c r="FK8" i="10"/>
  <c r="FJ8" i="10"/>
  <c r="FI8" i="10"/>
  <c r="FG8" i="10"/>
  <c r="FF8" i="10"/>
  <c r="FE8" i="10"/>
  <c r="FD8" i="10"/>
  <c r="FC8" i="10"/>
  <c r="FB8" i="10"/>
  <c r="FA8" i="10"/>
  <c r="EZ8" i="10"/>
  <c r="EY8" i="10"/>
  <c r="EX8" i="10"/>
  <c r="EW8" i="10"/>
  <c r="EV8" i="10"/>
  <c r="EU8" i="10"/>
  <c r="ET8" i="10"/>
  <c r="ES8" i="10"/>
  <c r="ER8" i="10"/>
  <c r="EO8" i="10"/>
  <c r="EN8" i="10"/>
  <c r="EM8" i="10"/>
  <c r="EL8" i="10"/>
  <c r="EK8" i="10"/>
  <c r="EJ8" i="10"/>
  <c r="EI8" i="10"/>
  <c r="EH8" i="10"/>
  <c r="EG8" i="10"/>
  <c r="EF8" i="10"/>
  <c r="EE8" i="10"/>
  <c r="ED8" i="10"/>
  <c r="EC8" i="10"/>
  <c r="DZ8" i="10"/>
  <c r="DY8" i="10"/>
  <c r="DX8" i="10"/>
  <c r="DW8" i="10"/>
  <c r="DV8" i="10"/>
  <c r="DU8" i="10"/>
  <c r="DT8" i="10"/>
  <c r="DS8" i="10"/>
  <c r="DR8" i="10"/>
  <c r="DQ8" i="10"/>
  <c r="DP8" i="10"/>
  <c r="DO8" i="10"/>
  <c r="DN8" i="10"/>
  <c r="DL8" i="10"/>
  <c r="DK8" i="10"/>
  <c r="DJ8" i="10"/>
  <c r="DI8" i="10"/>
  <c r="DH8" i="10"/>
  <c r="DG8" i="10"/>
  <c r="DF8" i="10"/>
  <c r="DE8" i="10"/>
  <c r="DD8" i="10"/>
  <c r="DC8" i="10"/>
  <c r="DB8" i="10"/>
  <c r="DA8" i="10"/>
  <c r="CZ8" i="10"/>
  <c r="CY8" i="10"/>
  <c r="CX8" i="10"/>
  <c r="CW8" i="10"/>
  <c r="CT8" i="10"/>
  <c r="CS8" i="10"/>
  <c r="CR8" i="10"/>
  <c r="CQ8" i="10"/>
  <c r="CP8" i="10"/>
  <c r="CO8" i="10"/>
  <c r="CN8" i="10"/>
  <c r="CM8" i="10"/>
  <c r="CL8" i="10"/>
  <c r="CK8" i="10"/>
  <c r="CJ8" i="10"/>
  <c r="CI8" i="10"/>
  <c r="CH8" i="10"/>
  <c r="CE8" i="10"/>
  <c r="CD8" i="10"/>
  <c r="CC8" i="10"/>
  <c r="CB8" i="10"/>
  <c r="CA8" i="10"/>
  <c r="BY8" i="10"/>
  <c r="BX8" i="10"/>
  <c r="BW8" i="10"/>
  <c r="BV8" i="10"/>
  <c r="BU8" i="10"/>
  <c r="BT8" i="10"/>
  <c r="BS8" i="10"/>
  <c r="BQ8" i="10"/>
  <c r="BP8" i="10"/>
  <c r="BO8" i="10"/>
  <c r="BN8" i="10"/>
  <c r="BM8" i="10"/>
  <c r="BL8" i="10"/>
  <c r="BK8" i="10"/>
  <c r="BJ8" i="10"/>
  <c r="BI8" i="10"/>
  <c r="BH8" i="10"/>
  <c r="BG8" i="10"/>
  <c r="BF8" i="10"/>
  <c r="BE8" i="10"/>
  <c r="BD8" i="10"/>
  <c r="BC8" i="10"/>
  <c r="BB8" i="10"/>
  <c r="AY8" i="10"/>
  <c r="AX8" i="10"/>
  <c r="AW8" i="10"/>
  <c r="AV8" i="10"/>
  <c r="AS8" i="10"/>
  <c r="AR8" i="10"/>
  <c r="AQ8" i="10"/>
  <c r="AP8" i="10"/>
  <c r="AO8" i="10"/>
  <c r="AN8" i="10"/>
  <c r="AM8" i="10"/>
  <c r="AJ8" i="10"/>
  <c r="AI8" i="10"/>
  <c r="AH8" i="10"/>
  <c r="AG8" i="10"/>
  <c r="AF8" i="10"/>
  <c r="AU8" i="10" s="1"/>
  <c r="AT8" i="10"/>
  <c r="AC8" i="10"/>
  <c r="AB8" i="10"/>
  <c r="AA8" i="10"/>
  <c r="Z8" i="10"/>
  <c r="Y8" i="10"/>
  <c r="X8" i="10"/>
  <c r="W8" i="10"/>
  <c r="U8" i="10"/>
  <c r="T8" i="10"/>
  <c r="S8" i="10"/>
  <c r="R8" i="10"/>
  <c r="Q8" i="10"/>
  <c r="P8" i="10"/>
  <c r="O8" i="10"/>
  <c r="N8" i="10"/>
  <c r="M8" i="10"/>
  <c r="L8" i="10"/>
  <c r="K8" i="10"/>
  <c r="J8" i="10"/>
  <c r="I8" i="10"/>
  <c r="H8" i="10"/>
  <c r="G8" i="10"/>
  <c r="F8" i="10"/>
  <c r="E8" i="10"/>
  <c r="D8" i="10"/>
  <c r="C8" i="10"/>
  <c r="B8" i="10"/>
  <c r="IR7" i="10"/>
  <c r="IQ7" i="10"/>
  <c r="IP7" i="10"/>
  <c r="IO7" i="10"/>
  <c r="IN7" i="10"/>
  <c r="IM7" i="10"/>
  <c r="IL7" i="10"/>
  <c r="IK7" i="10"/>
  <c r="IJ7" i="10"/>
  <c r="II7" i="10"/>
  <c r="IH7" i="10"/>
  <c r="IG7" i="10"/>
  <c r="IF7" i="10"/>
  <c r="HP7" i="10"/>
  <c r="HO7" i="10"/>
  <c r="HN7" i="10"/>
  <c r="HM7" i="10"/>
  <c r="HL7" i="10"/>
  <c r="HK7" i="10"/>
  <c r="HJ7" i="10"/>
  <c r="HI7" i="10"/>
  <c r="HH7" i="10"/>
  <c r="HG7" i="10"/>
  <c r="HF7" i="10"/>
  <c r="HE7" i="10"/>
  <c r="HD7" i="10"/>
  <c r="HB7" i="10"/>
  <c r="HA7" i="10"/>
  <c r="GZ7" i="10"/>
  <c r="GY7" i="10"/>
  <c r="GX7" i="10"/>
  <c r="GW7" i="10"/>
  <c r="GV7" i="10"/>
  <c r="GU7" i="10"/>
  <c r="GT7" i="10"/>
  <c r="GS7" i="10"/>
  <c r="GR7" i="10"/>
  <c r="GQ7" i="10"/>
  <c r="GP7" i="10"/>
  <c r="GO7" i="10"/>
  <c r="GN7" i="10"/>
  <c r="GM7" i="10"/>
  <c r="GJ7" i="10"/>
  <c r="GI7" i="10"/>
  <c r="GH7" i="10"/>
  <c r="GG7" i="10"/>
  <c r="GF7" i="10"/>
  <c r="GE7" i="10"/>
  <c r="GD7" i="10"/>
  <c r="GC7" i="10"/>
  <c r="GB7" i="10"/>
  <c r="GA7" i="10"/>
  <c r="FZ7" i="10"/>
  <c r="FY7" i="10"/>
  <c r="FX7" i="10"/>
  <c r="FU7" i="10"/>
  <c r="FT7" i="10"/>
  <c r="FS7" i="10"/>
  <c r="FR7" i="10"/>
  <c r="FQ7" i="10"/>
  <c r="FP7" i="10"/>
  <c r="FO7" i="10"/>
  <c r="FN7" i="10"/>
  <c r="FM7" i="10"/>
  <c r="FL7" i="10"/>
  <c r="FK7" i="10"/>
  <c r="FJ7" i="10"/>
  <c r="FI7" i="10"/>
  <c r="FG7" i="10"/>
  <c r="FF7" i="10"/>
  <c r="FE7" i="10"/>
  <c r="FD7" i="10"/>
  <c r="FC7" i="10"/>
  <c r="FB7" i="10"/>
  <c r="FA7" i="10"/>
  <c r="EZ7" i="10"/>
  <c r="EY7" i="10"/>
  <c r="EX7" i="10"/>
  <c r="EW7" i="10"/>
  <c r="EV7" i="10"/>
  <c r="EU7" i="10"/>
  <c r="ET7" i="10"/>
  <c r="ES7" i="10"/>
  <c r="ER7" i="10"/>
  <c r="EO7" i="10"/>
  <c r="EN7" i="10"/>
  <c r="EM7" i="10"/>
  <c r="EL7" i="10"/>
  <c r="EK7" i="10"/>
  <c r="EJ7" i="10"/>
  <c r="EI7" i="10"/>
  <c r="EH7" i="10"/>
  <c r="EG7" i="10"/>
  <c r="EF7" i="10"/>
  <c r="EE7" i="10"/>
  <c r="ED7" i="10"/>
  <c r="EC7" i="10"/>
  <c r="DZ7" i="10"/>
  <c r="DY7" i="10"/>
  <c r="DX7" i="10"/>
  <c r="DW7" i="10"/>
  <c r="DV7" i="10"/>
  <c r="DU7" i="10"/>
  <c r="DT7" i="10"/>
  <c r="DS7" i="10"/>
  <c r="DR7" i="10"/>
  <c r="DQ7" i="10"/>
  <c r="DP7" i="10"/>
  <c r="DO7" i="10"/>
  <c r="DN7" i="10"/>
  <c r="DL7" i="10"/>
  <c r="DK7" i="10"/>
  <c r="DJ7" i="10"/>
  <c r="DI7" i="10"/>
  <c r="DH7" i="10"/>
  <c r="DG7" i="10"/>
  <c r="DF7" i="10"/>
  <c r="DE7" i="10"/>
  <c r="DD7" i="10"/>
  <c r="DC7" i="10"/>
  <c r="DB7" i="10"/>
  <c r="DA7" i="10"/>
  <c r="CZ7" i="10"/>
  <c r="CY7" i="10"/>
  <c r="CX7" i="10"/>
  <c r="CW7" i="10"/>
  <c r="CT7" i="10"/>
  <c r="CS7" i="10"/>
  <c r="CR7" i="10"/>
  <c r="CQ7" i="10"/>
  <c r="CP7" i="10"/>
  <c r="CO7" i="10"/>
  <c r="CN7" i="10"/>
  <c r="CM7" i="10"/>
  <c r="CL7" i="10"/>
  <c r="CK7" i="10"/>
  <c r="CJ7" i="10"/>
  <c r="CI7" i="10"/>
  <c r="CH7" i="10"/>
  <c r="CE7" i="10"/>
  <c r="CD7" i="10"/>
  <c r="CC7" i="10"/>
  <c r="CB7" i="10"/>
  <c r="CA7" i="10"/>
  <c r="BY7" i="10"/>
  <c r="BX7" i="10"/>
  <c r="BW7" i="10"/>
  <c r="BV7" i="10"/>
  <c r="BU7" i="10"/>
  <c r="BT7" i="10"/>
  <c r="BS7" i="10"/>
  <c r="BQ7" i="10"/>
  <c r="BP7" i="10"/>
  <c r="BO7" i="10"/>
  <c r="BN7" i="10"/>
  <c r="BM7" i="10"/>
  <c r="BL7" i="10"/>
  <c r="BK7" i="10"/>
  <c r="BJ7" i="10"/>
  <c r="BI7" i="10"/>
  <c r="BH7" i="10"/>
  <c r="BG7" i="10"/>
  <c r="BF7" i="10"/>
  <c r="BE7" i="10"/>
  <c r="BD7" i="10"/>
  <c r="BC7" i="10"/>
  <c r="BB7" i="10"/>
  <c r="AY7" i="10"/>
  <c r="AX7" i="10"/>
  <c r="AW7" i="10"/>
  <c r="AV7" i="10"/>
  <c r="AS7" i="10"/>
  <c r="AR7" i="10"/>
  <c r="AQ7" i="10"/>
  <c r="AP7" i="10"/>
  <c r="AO7" i="10"/>
  <c r="AN7" i="10"/>
  <c r="AM7" i="10"/>
  <c r="AJ7" i="10"/>
  <c r="AI7" i="10"/>
  <c r="AH7" i="10"/>
  <c r="AG7" i="10"/>
  <c r="AF7" i="10"/>
  <c r="AU7" i="10" s="1"/>
  <c r="AT7" i="10"/>
  <c r="AC7" i="10"/>
  <c r="AB7" i="10"/>
  <c r="AA7" i="10"/>
  <c r="Z7" i="10"/>
  <c r="Y7" i="10"/>
  <c r="X7" i="10"/>
  <c r="W7" i="10"/>
  <c r="U7" i="10"/>
  <c r="T7" i="10"/>
  <c r="S7" i="10"/>
  <c r="R7" i="10"/>
  <c r="Q7" i="10"/>
  <c r="P7" i="10"/>
  <c r="O7" i="10"/>
  <c r="N7" i="10"/>
  <c r="M7" i="10"/>
  <c r="L7" i="10"/>
  <c r="K7" i="10"/>
  <c r="J7" i="10"/>
  <c r="I7" i="10"/>
  <c r="H7" i="10"/>
  <c r="G7" i="10"/>
  <c r="F7" i="10"/>
  <c r="E7" i="10"/>
  <c r="D7" i="10"/>
  <c r="C7" i="10"/>
  <c r="B7" i="10"/>
  <c r="IR6" i="10"/>
  <c r="IQ6" i="10"/>
  <c r="IP6" i="10"/>
  <c r="IO6" i="10"/>
  <c r="IN6" i="10"/>
  <c r="IM6" i="10"/>
  <c r="IL6" i="10"/>
  <c r="IK6" i="10"/>
  <c r="IJ6" i="10"/>
  <c r="II6" i="10"/>
  <c r="IH6" i="10"/>
  <c r="IG6" i="10"/>
  <c r="IF6" i="10"/>
  <c r="HP6" i="10"/>
  <c r="HO6" i="10"/>
  <c r="HN6" i="10"/>
  <c r="HM6" i="10"/>
  <c r="HL6" i="10"/>
  <c r="HK6" i="10"/>
  <c r="HJ6" i="10"/>
  <c r="HI6" i="10"/>
  <c r="HH6" i="10"/>
  <c r="HG6" i="10"/>
  <c r="HF6" i="10"/>
  <c r="HE6" i="10"/>
  <c r="HD6" i="10"/>
  <c r="HB6" i="10"/>
  <c r="HA6" i="10"/>
  <c r="GZ6" i="10"/>
  <c r="GY6" i="10"/>
  <c r="GX6" i="10"/>
  <c r="GW6" i="10"/>
  <c r="GV6" i="10"/>
  <c r="GU6" i="10"/>
  <c r="GT6" i="10"/>
  <c r="GS6" i="10"/>
  <c r="GR6" i="10"/>
  <c r="GQ6" i="10"/>
  <c r="GP6" i="10"/>
  <c r="GO6" i="10"/>
  <c r="GN6" i="10"/>
  <c r="GM6" i="10"/>
  <c r="GJ6" i="10"/>
  <c r="GI6" i="10"/>
  <c r="GH6" i="10"/>
  <c r="GG6" i="10"/>
  <c r="GF6" i="10"/>
  <c r="GE6" i="10"/>
  <c r="GD6" i="10"/>
  <c r="GC6" i="10"/>
  <c r="GB6" i="10"/>
  <c r="GA6" i="10"/>
  <c r="FZ6" i="10"/>
  <c r="FY6" i="10"/>
  <c r="FX6" i="10"/>
  <c r="FU6" i="10"/>
  <c r="FT6" i="10"/>
  <c r="FS6" i="10"/>
  <c r="FR6" i="10"/>
  <c r="FQ6" i="10"/>
  <c r="FP6" i="10"/>
  <c r="FO6" i="10"/>
  <c r="FN6" i="10"/>
  <c r="FM6" i="10"/>
  <c r="FL6" i="10"/>
  <c r="FK6" i="10"/>
  <c r="FJ6" i="10"/>
  <c r="FI6" i="10"/>
  <c r="FG6" i="10"/>
  <c r="FF6" i="10"/>
  <c r="FE6" i="10"/>
  <c r="FD6" i="10"/>
  <c r="FC6" i="10"/>
  <c r="FB6" i="10"/>
  <c r="FA6" i="10"/>
  <c r="EZ6" i="10"/>
  <c r="EY6" i="10"/>
  <c r="EX6" i="10"/>
  <c r="EW6" i="10"/>
  <c r="EV6" i="10"/>
  <c r="EU6" i="10"/>
  <c r="ET6" i="10"/>
  <c r="ES6" i="10"/>
  <c r="ER6" i="10"/>
  <c r="EO6" i="10"/>
  <c r="EN6" i="10"/>
  <c r="EM6" i="10"/>
  <c r="EL6" i="10"/>
  <c r="EK6" i="10"/>
  <c r="EJ6" i="10"/>
  <c r="EI6" i="10"/>
  <c r="EH6" i="10"/>
  <c r="EG6" i="10"/>
  <c r="EF6" i="10"/>
  <c r="EE6" i="10"/>
  <c r="ED6" i="10"/>
  <c r="EC6" i="10"/>
  <c r="DZ6" i="10"/>
  <c r="DY6" i="10"/>
  <c r="DX6" i="10"/>
  <c r="DW6" i="10"/>
  <c r="DV6" i="10"/>
  <c r="DU6" i="10"/>
  <c r="DT6" i="10"/>
  <c r="DS6" i="10"/>
  <c r="DR6" i="10"/>
  <c r="DQ6" i="10"/>
  <c r="DP6" i="10"/>
  <c r="DO6" i="10"/>
  <c r="DN6" i="10"/>
  <c r="DL6" i="10"/>
  <c r="DK6" i="10"/>
  <c r="DJ6" i="10"/>
  <c r="DI6" i="10"/>
  <c r="DH6" i="10"/>
  <c r="DG6" i="10"/>
  <c r="DF6" i="10"/>
  <c r="DE6" i="10"/>
  <c r="DD6" i="10"/>
  <c r="DC6" i="10"/>
  <c r="DB6" i="10"/>
  <c r="DA6" i="10"/>
  <c r="CZ6" i="10"/>
  <c r="CY6" i="10"/>
  <c r="CX6" i="10"/>
  <c r="CW6" i="10"/>
  <c r="CT6" i="10"/>
  <c r="CS6" i="10"/>
  <c r="CR6" i="10"/>
  <c r="CQ6" i="10"/>
  <c r="CP6" i="10"/>
  <c r="CO6" i="10"/>
  <c r="CN6" i="10"/>
  <c r="CM6" i="10"/>
  <c r="CL6" i="10"/>
  <c r="CK6" i="10"/>
  <c r="CJ6" i="10"/>
  <c r="CI6" i="10"/>
  <c r="CH6" i="10"/>
  <c r="CE6" i="10"/>
  <c r="CD6" i="10"/>
  <c r="CC6" i="10"/>
  <c r="CB6" i="10"/>
  <c r="CA6" i="10"/>
  <c r="BY6" i="10"/>
  <c r="BX6" i="10"/>
  <c r="BW6" i="10"/>
  <c r="BV6" i="10"/>
  <c r="BU6" i="10"/>
  <c r="BT6" i="10"/>
  <c r="BS6" i="10"/>
  <c r="BQ6" i="10"/>
  <c r="BP6" i="10"/>
  <c r="BO6" i="10"/>
  <c r="BN6" i="10"/>
  <c r="BM6" i="10"/>
  <c r="BL6" i="10"/>
  <c r="BK6" i="10"/>
  <c r="BJ6" i="10"/>
  <c r="BI6" i="10"/>
  <c r="BH6" i="10"/>
  <c r="BG6" i="10"/>
  <c r="BF6" i="10"/>
  <c r="BE6" i="10"/>
  <c r="BD6" i="10"/>
  <c r="BC6" i="10"/>
  <c r="BB6" i="10"/>
  <c r="AY6" i="10"/>
  <c r="AX6" i="10"/>
  <c r="AW6" i="10"/>
  <c r="AV6" i="10"/>
  <c r="AS6" i="10"/>
  <c r="AR6" i="10"/>
  <c r="AQ6" i="10"/>
  <c r="AP6" i="10"/>
  <c r="AO6" i="10"/>
  <c r="AN6" i="10"/>
  <c r="AM6" i="10"/>
  <c r="AJ6" i="10"/>
  <c r="AI6" i="10"/>
  <c r="AH6" i="10"/>
  <c r="AG6" i="10"/>
  <c r="AF6" i="10"/>
  <c r="AU6" i="10" s="1"/>
  <c r="AT6" i="10"/>
  <c r="AC6" i="10"/>
  <c r="AB6" i="10"/>
  <c r="AA6" i="10"/>
  <c r="Z6" i="10"/>
  <c r="Y6" i="10"/>
  <c r="X6" i="10"/>
  <c r="W6" i="10"/>
  <c r="U6" i="10"/>
  <c r="T6" i="10"/>
  <c r="S6" i="10"/>
  <c r="R6" i="10"/>
  <c r="Q6" i="10"/>
  <c r="P6" i="10"/>
  <c r="O6" i="10"/>
  <c r="N6" i="10"/>
  <c r="M6" i="10"/>
  <c r="L6" i="10"/>
  <c r="K6" i="10"/>
  <c r="J6" i="10"/>
  <c r="I6" i="10"/>
  <c r="H6" i="10"/>
  <c r="G6" i="10"/>
  <c r="F6" i="10"/>
  <c r="E6" i="10"/>
  <c r="D6" i="10"/>
  <c r="C6" i="10"/>
  <c r="B6" i="10"/>
  <c r="IR5" i="10"/>
  <c r="IQ5" i="10"/>
  <c r="IP5" i="10"/>
  <c r="IO5" i="10"/>
  <c r="IN5" i="10"/>
  <c r="IM5" i="10"/>
  <c r="IL5" i="10"/>
  <c r="IK5" i="10"/>
  <c r="IJ5" i="10"/>
  <c r="II5" i="10"/>
  <c r="IH5" i="10"/>
  <c r="IG5" i="10"/>
  <c r="IF5" i="10"/>
  <c r="HP5" i="10"/>
  <c r="HO5" i="10"/>
  <c r="HN5" i="10"/>
  <c r="HM5" i="10"/>
  <c r="HL5" i="10"/>
  <c r="HK5" i="10"/>
  <c r="HJ5" i="10"/>
  <c r="HI5" i="10"/>
  <c r="HH5" i="10"/>
  <c r="HG5" i="10"/>
  <c r="HF5" i="10"/>
  <c r="HE5" i="10"/>
  <c r="HD5" i="10"/>
  <c r="HB5" i="10"/>
  <c r="HA5" i="10"/>
  <c r="GZ5" i="10"/>
  <c r="GY5" i="10"/>
  <c r="GX5" i="10"/>
  <c r="GW5" i="10"/>
  <c r="GV5" i="10"/>
  <c r="GU5" i="10"/>
  <c r="GT5" i="10"/>
  <c r="GS5" i="10"/>
  <c r="GR5" i="10"/>
  <c r="GQ5" i="10"/>
  <c r="GP5" i="10"/>
  <c r="GO5" i="10"/>
  <c r="GN5" i="10"/>
  <c r="GM5" i="10"/>
  <c r="GJ5" i="10"/>
  <c r="GI5" i="10"/>
  <c r="GH5" i="10"/>
  <c r="GG5" i="10"/>
  <c r="GF5" i="10"/>
  <c r="GE5" i="10"/>
  <c r="GD5" i="10"/>
  <c r="GC5" i="10"/>
  <c r="GB5" i="10"/>
  <c r="GA5" i="10"/>
  <c r="FZ5" i="10"/>
  <c r="FY5" i="10"/>
  <c r="FX5" i="10"/>
  <c r="FU5" i="10"/>
  <c r="FT5" i="10"/>
  <c r="FS5" i="10"/>
  <c r="FR5" i="10"/>
  <c r="FQ5" i="10"/>
  <c r="FP5" i="10"/>
  <c r="FO5" i="10"/>
  <c r="FN5" i="10"/>
  <c r="FM5" i="10"/>
  <c r="FL5" i="10"/>
  <c r="FK5" i="10"/>
  <c r="FJ5" i="10"/>
  <c r="FI5" i="10"/>
  <c r="FG5" i="10"/>
  <c r="FF5" i="10"/>
  <c r="FE5" i="10"/>
  <c r="FD5" i="10"/>
  <c r="FC5" i="10"/>
  <c r="FB5" i="10"/>
  <c r="FA5" i="10"/>
  <c r="EZ5" i="10"/>
  <c r="EY5" i="10"/>
  <c r="EX5" i="10"/>
  <c r="EW5" i="10"/>
  <c r="EV5" i="10"/>
  <c r="EU5" i="10"/>
  <c r="ET5" i="10"/>
  <c r="ES5" i="10"/>
  <c r="ER5" i="10"/>
  <c r="EO5" i="10"/>
  <c r="EN5" i="10"/>
  <c r="EM5" i="10"/>
  <c r="EL5" i="10"/>
  <c r="EK5" i="10"/>
  <c r="EJ5" i="10"/>
  <c r="EI5" i="10"/>
  <c r="EH5" i="10"/>
  <c r="EG5" i="10"/>
  <c r="EF5" i="10"/>
  <c r="EE5" i="10"/>
  <c r="ED5" i="10"/>
  <c r="EC5" i="10"/>
  <c r="DZ5" i="10"/>
  <c r="DY5" i="10"/>
  <c r="DX5" i="10"/>
  <c r="DW5" i="10"/>
  <c r="DV5" i="10"/>
  <c r="DU5" i="10"/>
  <c r="DT5" i="10"/>
  <c r="DS5" i="10"/>
  <c r="DR5" i="10"/>
  <c r="DQ5" i="10"/>
  <c r="DP5" i="10"/>
  <c r="DO5" i="10"/>
  <c r="DN5" i="10"/>
  <c r="DL5" i="10"/>
  <c r="DK5" i="10"/>
  <c r="DJ5" i="10"/>
  <c r="DI5" i="10"/>
  <c r="DH5" i="10"/>
  <c r="DG5" i="10"/>
  <c r="DF5" i="10"/>
  <c r="DE5" i="10"/>
  <c r="DD5" i="10"/>
  <c r="DC5" i="10"/>
  <c r="DB5" i="10"/>
  <c r="DA5" i="10"/>
  <c r="CZ5" i="10"/>
  <c r="CY5" i="10"/>
  <c r="CX5" i="10"/>
  <c r="CW5" i="10"/>
  <c r="CT5" i="10"/>
  <c r="CS5" i="10"/>
  <c r="CR5" i="10"/>
  <c r="CQ5" i="10"/>
  <c r="CP5" i="10"/>
  <c r="CO5" i="10"/>
  <c r="CN5" i="10"/>
  <c r="CM5" i="10"/>
  <c r="CL5" i="10"/>
  <c r="CK5" i="10"/>
  <c r="CJ5" i="10"/>
  <c r="CI5" i="10"/>
  <c r="CH5" i="10"/>
  <c r="CE5" i="10"/>
  <c r="CD5" i="10"/>
  <c r="CC5" i="10"/>
  <c r="CB5" i="10"/>
  <c r="CA5" i="10"/>
  <c r="BY5" i="10"/>
  <c r="BX5" i="10"/>
  <c r="BW5" i="10"/>
  <c r="BV5" i="10"/>
  <c r="BU5" i="10"/>
  <c r="BT5" i="10"/>
  <c r="BS5" i="10"/>
  <c r="BQ5" i="10"/>
  <c r="BP5" i="10"/>
  <c r="BO5" i="10"/>
  <c r="BN5" i="10"/>
  <c r="BM5" i="10"/>
  <c r="BL5" i="10"/>
  <c r="BK5" i="10"/>
  <c r="BJ5" i="10"/>
  <c r="BI5" i="10"/>
  <c r="BH5" i="10"/>
  <c r="BG5" i="10"/>
  <c r="BF5" i="10"/>
  <c r="BE5" i="10"/>
  <c r="BD5" i="10"/>
  <c r="BC5" i="10"/>
  <c r="BB5" i="10"/>
  <c r="AY5" i="10"/>
  <c r="AX5" i="10"/>
  <c r="AW5" i="10"/>
  <c r="AV5" i="10"/>
  <c r="AU5" i="10"/>
  <c r="AS5" i="10"/>
  <c r="AR5" i="10"/>
  <c r="AQ5" i="10"/>
  <c r="AP5" i="10"/>
  <c r="AO5" i="10"/>
  <c r="AN5" i="10"/>
  <c r="AM5" i="10"/>
  <c r="AJ5" i="10"/>
  <c r="AI5" i="10"/>
  <c r="AH5" i="10"/>
  <c r="AG5" i="10"/>
  <c r="AF5" i="10"/>
  <c r="AT5" i="10"/>
  <c r="AC5" i="10"/>
  <c r="AB5" i="10"/>
  <c r="AA5" i="10"/>
  <c r="Z5" i="10"/>
  <c r="Y5" i="10"/>
  <c r="X5" i="10"/>
  <c r="W5" i="10"/>
  <c r="U5" i="10"/>
  <c r="T5" i="10"/>
  <c r="S5" i="10"/>
  <c r="R5" i="10"/>
  <c r="Q5" i="10"/>
  <c r="P5" i="10"/>
  <c r="O5" i="10"/>
  <c r="N5" i="10"/>
  <c r="M5" i="10"/>
  <c r="L5" i="10"/>
  <c r="K5" i="10"/>
  <c r="J5" i="10"/>
  <c r="I5" i="10"/>
  <c r="H5" i="10"/>
  <c r="G5" i="10"/>
  <c r="F5" i="10"/>
  <c r="E5" i="10"/>
  <c r="D5" i="10"/>
  <c r="C5" i="10"/>
  <c r="B5" i="10"/>
  <c r="IF2" i="10"/>
  <c r="HR2" i="10"/>
  <c r="HD2" i="10"/>
  <c r="ES1" i="10" a="1"/>
  <c r="ES1" i="10" s="1"/>
  <c r="FX2" i="10" s="1"/>
  <c r="CX1" i="10" a="1"/>
  <c r="CX1" i="10" s="1"/>
  <c r="DN2" i="10" s="1"/>
  <c r="BC1" i="10" a="1"/>
  <c r="BC1" i="10" s="1"/>
  <c r="C1" i="10" a="1"/>
  <c r="C1" i="10" s="1"/>
  <c r="EC24" i="9"/>
  <c r="EB24" i="9"/>
  <c r="EA24" i="9"/>
  <c r="DZ24" i="9"/>
  <c r="DY24" i="9"/>
  <c r="DX24" i="9"/>
  <c r="DW24" i="9"/>
  <c r="DV24" i="9"/>
  <c r="DU24" i="9"/>
  <c r="DT24" i="9"/>
  <c r="DS24" i="9"/>
  <c r="DR24" i="9"/>
  <c r="DQ24" i="9"/>
  <c r="DP24" i="9"/>
  <c r="DO24" i="9"/>
  <c r="DN24" i="9"/>
  <c r="CH24" i="9"/>
  <c r="CG24" i="9"/>
  <c r="CF24" i="9"/>
  <c r="CE24" i="9"/>
  <c r="CD24" i="9"/>
  <c r="CC24" i="9"/>
  <c r="CB24" i="9"/>
  <c r="CA24" i="9"/>
  <c r="BZ24" i="9"/>
  <c r="BY24" i="9"/>
  <c r="BX24" i="9"/>
  <c r="BW24" i="9"/>
  <c r="BV24" i="9"/>
  <c r="BU24" i="9"/>
  <c r="BT24" i="9"/>
  <c r="BS24" i="9"/>
  <c r="AM24" i="9"/>
  <c r="AL24" i="9"/>
  <c r="AK24" i="9"/>
  <c r="AJ24" i="9"/>
  <c r="AI24" i="9"/>
  <c r="AH24" i="9"/>
  <c r="AG24" i="9"/>
  <c r="AF24" i="9"/>
  <c r="AE24" i="9"/>
  <c r="AD24" i="9"/>
  <c r="AC24" i="9"/>
  <c r="Z24" i="9"/>
  <c r="X24" i="9"/>
  <c r="W24" i="9"/>
  <c r="AA24" i="9" s="1"/>
  <c r="HP20" i="9"/>
  <c r="HE20" i="9"/>
  <c r="HD20" i="9"/>
  <c r="HB18" i="9"/>
  <c r="HA18" i="9"/>
  <c r="GZ18" i="9"/>
  <c r="GY18" i="9"/>
  <c r="GX18" i="9"/>
  <c r="GW18" i="9"/>
  <c r="GV18" i="9"/>
  <c r="GU18" i="9"/>
  <c r="GT18" i="9"/>
  <c r="GS18" i="9"/>
  <c r="GR18" i="9"/>
  <c r="GQ18" i="9"/>
  <c r="GP18" i="9"/>
  <c r="GO18" i="9"/>
  <c r="GN18" i="9"/>
  <c r="GM18" i="9"/>
  <c r="FG18" i="9"/>
  <c r="FF18" i="9"/>
  <c r="FE18" i="9"/>
  <c r="FD18" i="9"/>
  <c r="FC18" i="9"/>
  <c r="FB18" i="9"/>
  <c r="FA18" i="9"/>
  <c r="EZ18" i="9"/>
  <c r="EY18" i="9"/>
  <c r="EX18" i="9"/>
  <c r="EW18" i="9"/>
  <c r="EV18" i="9"/>
  <c r="EU18" i="9"/>
  <c r="ET18" i="9"/>
  <c r="ES18" i="9"/>
  <c r="ER18" i="9"/>
  <c r="DL18" i="9"/>
  <c r="DK18" i="9"/>
  <c r="DJ18" i="9"/>
  <c r="DI18" i="9"/>
  <c r="DH18" i="9"/>
  <c r="DG18" i="9"/>
  <c r="DF18" i="9"/>
  <c r="DE18" i="9"/>
  <c r="DD18" i="9"/>
  <c r="DC18" i="9"/>
  <c r="DB18" i="9"/>
  <c r="DA18" i="9"/>
  <c r="CZ18" i="9"/>
  <c r="CY18" i="9"/>
  <c r="CX18" i="9"/>
  <c r="CW18" i="9"/>
  <c r="BQ18" i="9"/>
  <c r="BP18" i="9"/>
  <c r="BO18" i="9"/>
  <c r="BN18" i="9"/>
  <c r="BM18" i="9"/>
  <c r="BL18" i="9"/>
  <c r="BK18" i="9"/>
  <c r="BJ18" i="9"/>
  <c r="BI18" i="9"/>
  <c r="BH18" i="9"/>
  <c r="BG18" i="9"/>
  <c r="BF18" i="9"/>
  <c r="BE18" i="9"/>
  <c r="BD18" i="9"/>
  <c r="BC18" i="9"/>
  <c r="BB18" i="9"/>
  <c r="U18" i="9"/>
  <c r="T18" i="9"/>
  <c r="S18" i="9"/>
  <c r="R18" i="9"/>
  <c r="Q18" i="9"/>
  <c r="P18" i="9"/>
  <c r="O18" i="9"/>
  <c r="N18" i="9"/>
  <c r="M18" i="9"/>
  <c r="L18" i="9"/>
  <c r="K18" i="9"/>
  <c r="J18" i="9"/>
  <c r="I18" i="9"/>
  <c r="H18" i="9"/>
  <c r="G18" i="9"/>
  <c r="F18" i="9"/>
  <c r="E18" i="9"/>
  <c r="D18" i="9"/>
  <c r="C18" i="9"/>
  <c r="B18" i="9"/>
  <c r="HB17" i="9"/>
  <c r="HA17" i="9"/>
  <c r="GZ17" i="9"/>
  <c r="GY17" i="9"/>
  <c r="GX17" i="9"/>
  <c r="GW17" i="9"/>
  <c r="GV17" i="9"/>
  <c r="GU17" i="9"/>
  <c r="GT17" i="9"/>
  <c r="GS17" i="9"/>
  <c r="GR17" i="9"/>
  <c r="GQ17" i="9"/>
  <c r="GP17" i="9"/>
  <c r="GO17" i="9"/>
  <c r="GN17" i="9"/>
  <c r="GM17" i="9"/>
  <c r="FG17" i="9"/>
  <c r="FF17" i="9"/>
  <c r="FE17" i="9"/>
  <c r="FD17" i="9"/>
  <c r="FC17" i="9"/>
  <c r="FB17" i="9"/>
  <c r="FA17" i="9"/>
  <c r="EZ17" i="9"/>
  <c r="EY17" i="9"/>
  <c r="EX17" i="9"/>
  <c r="EW17" i="9"/>
  <c r="EV17" i="9"/>
  <c r="EU17" i="9"/>
  <c r="ET17" i="9"/>
  <c r="ES17" i="9"/>
  <c r="ER17" i="9"/>
  <c r="DL17" i="9"/>
  <c r="DK17" i="9"/>
  <c r="DJ17" i="9"/>
  <c r="DI17" i="9"/>
  <c r="DH17" i="9"/>
  <c r="DG17" i="9"/>
  <c r="DF17" i="9"/>
  <c r="DE17" i="9"/>
  <c r="DD17" i="9"/>
  <c r="DC17" i="9"/>
  <c r="DB17" i="9"/>
  <c r="DA17" i="9"/>
  <c r="CZ17" i="9"/>
  <c r="CY17" i="9"/>
  <c r="CX17" i="9"/>
  <c r="CW17" i="9"/>
  <c r="BQ17" i="9"/>
  <c r="BP17" i="9"/>
  <c r="BO17" i="9"/>
  <c r="BN17" i="9"/>
  <c r="BM17" i="9"/>
  <c r="BL17" i="9"/>
  <c r="BK17" i="9"/>
  <c r="BJ17" i="9"/>
  <c r="BI17" i="9"/>
  <c r="BH17" i="9"/>
  <c r="BG17" i="9"/>
  <c r="BF17" i="9"/>
  <c r="BE17" i="9"/>
  <c r="BD17" i="9"/>
  <c r="BC17" i="9"/>
  <c r="BB17" i="9"/>
  <c r="U17" i="9"/>
  <c r="T17" i="9"/>
  <c r="S17" i="9"/>
  <c r="R17" i="9"/>
  <c r="Q17" i="9"/>
  <c r="P17" i="9"/>
  <c r="O17" i="9"/>
  <c r="N17" i="9"/>
  <c r="M17" i="9"/>
  <c r="L17" i="9"/>
  <c r="K17" i="9"/>
  <c r="J17" i="9"/>
  <c r="I17" i="9"/>
  <c r="H17" i="9"/>
  <c r="G17" i="9"/>
  <c r="F17" i="9"/>
  <c r="E17" i="9"/>
  <c r="D17" i="9"/>
  <c r="C17" i="9"/>
  <c r="B17" i="9"/>
  <c r="IR15" i="9"/>
  <c r="IQ15" i="9"/>
  <c r="IP15" i="9"/>
  <c r="IO15" i="9"/>
  <c r="IN15" i="9"/>
  <c r="IM15" i="9"/>
  <c r="IL15" i="9"/>
  <c r="IK15" i="9"/>
  <c r="IJ15" i="9"/>
  <c r="II15" i="9"/>
  <c r="IH15" i="9"/>
  <c r="IG15" i="9"/>
  <c r="IF15" i="9"/>
  <c r="HP15" i="9"/>
  <c r="HO15" i="9"/>
  <c r="HN15" i="9"/>
  <c r="HM15" i="9"/>
  <c r="HL15" i="9"/>
  <c r="HK15" i="9"/>
  <c r="HJ15" i="9"/>
  <c r="HI15" i="9"/>
  <c r="HH15" i="9"/>
  <c r="HG15" i="9"/>
  <c r="HF15" i="9"/>
  <c r="HE15" i="9"/>
  <c r="HD15" i="9"/>
  <c r="HB15" i="9"/>
  <c r="HA15" i="9"/>
  <c r="GZ15" i="9"/>
  <c r="GY15" i="9"/>
  <c r="GX15" i="9"/>
  <c r="GW15" i="9"/>
  <c r="GV15" i="9"/>
  <c r="GU15" i="9"/>
  <c r="GT15" i="9"/>
  <c r="GS15" i="9"/>
  <c r="GR15" i="9"/>
  <c r="GQ15" i="9"/>
  <c r="GP15" i="9"/>
  <c r="GO15" i="9"/>
  <c r="GN15" i="9"/>
  <c r="GM15" i="9"/>
  <c r="GJ15" i="9"/>
  <c r="GI15" i="9"/>
  <c r="GH15" i="9"/>
  <c r="GG15" i="9"/>
  <c r="GF15" i="9"/>
  <c r="GE15" i="9"/>
  <c r="GD15" i="9"/>
  <c r="GC15" i="9"/>
  <c r="GB15" i="9"/>
  <c r="GA15" i="9"/>
  <c r="FZ15" i="9"/>
  <c r="FY15" i="9"/>
  <c r="FX15" i="9"/>
  <c r="FU15" i="9"/>
  <c r="FT15" i="9"/>
  <c r="FS15" i="9"/>
  <c r="FR15" i="9"/>
  <c r="FQ15" i="9"/>
  <c r="FP15" i="9"/>
  <c r="FO15" i="9"/>
  <c r="FN15" i="9"/>
  <c r="FM15" i="9"/>
  <c r="FL15" i="9"/>
  <c r="FK15" i="9"/>
  <c r="FJ15" i="9"/>
  <c r="FI15" i="9"/>
  <c r="FG15" i="9"/>
  <c r="FF15" i="9"/>
  <c r="FE15" i="9"/>
  <c r="FD15" i="9"/>
  <c r="FC15" i="9"/>
  <c r="FB15" i="9"/>
  <c r="FA15" i="9"/>
  <c r="EZ15" i="9"/>
  <c r="EY15" i="9"/>
  <c r="EX15" i="9"/>
  <c r="EW15" i="9"/>
  <c r="EV15" i="9"/>
  <c r="EU15" i="9"/>
  <c r="ET15" i="9"/>
  <c r="ES15" i="9"/>
  <c r="ER15" i="9"/>
  <c r="EO15" i="9"/>
  <c r="EN15" i="9"/>
  <c r="EM15" i="9"/>
  <c r="EL15" i="9"/>
  <c r="EK15" i="9"/>
  <c r="EJ15" i="9"/>
  <c r="EI15" i="9"/>
  <c r="EH15" i="9"/>
  <c r="EG15" i="9"/>
  <c r="EF15" i="9"/>
  <c r="EE15" i="9"/>
  <c r="ED15" i="9"/>
  <c r="EC15" i="9"/>
  <c r="DZ15" i="9"/>
  <c r="DY15" i="9"/>
  <c r="DX15" i="9"/>
  <c r="DW15" i="9"/>
  <c r="DV15" i="9"/>
  <c r="DU15" i="9"/>
  <c r="DT15" i="9"/>
  <c r="DS15" i="9"/>
  <c r="DR15" i="9"/>
  <c r="DQ15" i="9"/>
  <c r="DP15" i="9"/>
  <c r="DO15" i="9"/>
  <c r="DN15" i="9"/>
  <c r="DL15" i="9"/>
  <c r="DK15" i="9"/>
  <c r="DJ15" i="9"/>
  <c r="DI15" i="9"/>
  <c r="DH15" i="9"/>
  <c r="DG15" i="9"/>
  <c r="DF15" i="9"/>
  <c r="DE15" i="9"/>
  <c r="DD15" i="9"/>
  <c r="DC15" i="9"/>
  <c r="DB15" i="9"/>
  <c r="DA15" i="9"/>
  <c r="CZ15" i="9"/>
  <c r="CY15" i="9"/>
  <c r="CX15" i="9"/>
  <c r="CW15" i="9"/>
  <c r="CT15" i="9"/>
  <c r="CS15" i="9"/>
  <c r="CR15" i="9"/>
  <c r="CQ15" i="9"/>
  <c r="CP15" i="9"/>
  <c r="CO15" i="9"/>
  <c r="CN15" i="9"/>
  <c r="CM15" i="9"/>
  <c r="CL15" i="9"/>
  <c r="CK15" i="9"/>
  <c r="CJ15" i="9"/>
  <c r="CI15" i="9"/>
  <c r="CH15" i="9"/>
  <c r="CE15" i="9"/>
  <c r="CD15" i="9"/>
  <c r="CC15" i="9"/>
  <c r="CB15" i="9"/>
  <c r="CA15" i="9"/>
  <c r="BY15" i="9"/>
  <c r="BX15" i="9"/>
  <c r="BW15" i="9"/>
  <c r="BV15" i="9"/>
  <c r="BU15" i="9"/>
  <c r="BT15" i="9"/>
  <c r="BS15" i="9"/>
  <c r="BQ15" i="9"/>
  <c r="BP15" i="9"/>
  <c r="BO15" i="9"/>
  <c r="BN15" i="9"/>
  <c r="BM15" i="9"/>
  <c r="BL15" i="9"/>
  <c r="BK15" i="9"/>
  <c r="BJ15" i="9"/>
  <c r="BI15" i="9"/>
  <c r="BH15" i="9"/>
  <c r="BG15" i="9"/>
  <c r="BF15" i="9"/>
  <c r="BE15" i="9"/>
  <c r="BD15" i="9"/>
  <c r="BC15" i="9"/>
  <c r="BB15" i="9"/>
  <c r="AY15" i="9"/>
  <c r="AX15" i="9"/>
  <c r="AW15" i="9"/>
  <c r="AV15" i="9"/>
  <c r="AU15" i="9"/>
  <c r="AT15" i="9"/>
  <c r="AS15" i="9"/>
  <c r="AR15" i="9"/>
  <c r="AQ15" i="9"/>
  <c r="AP15" i="9"/>
  <c r="AO15" i="9"/>
  <c r="AN15" i="9"/>
  <c r="AM15" i="9"/>
  <c r="AJ15" i="9"/>
  <c r="AI15" i="9"/>
  <c r="AH15" i="9"/>
  <c r="AG15" i="9"/>
  <c r="AF15" i="9"/>
  <c r="AC15" i="9"/>
  <c r="AB15" i="9"/>
  <c r="AA15" i="9"/>
  <c r="Z15" i="9"/>
  <c r="Y15" i="9"/>
  <c r="X15" i="9"/>
  <c r="W15" i="9"/>
  <c r="U15" i="9"/>
  <c r="T15" i="9"/>
  <c r="S15" i="9"/>
  <c r="R15" i="9"/>
  <c r="Q15" i="9"/>
  <c r="P15" i="9"/>
  <c r="O15" i="9"/>
  <c r="N15" i="9"/>
  <c r="M15" i="9"/>
  <c r="L15" i="9"/>
  <c r="K15" i="9"/>
  <c r="J15" i="9"/>
  <c r="I15" i="9"/>
  <c r="H15" i="9"/>
  <c r="G15" i="9"/>
  <c r="F15" i="9"/>
  <c r="E15" i="9"/>
  <c r="D15" i="9"/>
  <c r="C15" i="9"/>
  <c r="B15" i="9"/>
  <c r="IR14" i="9"/>
  <c r="IQ14" i="9"/>
  <c r="IP14" i="9"/>
  <c r="IO14" i="9"/>
  <c r="IN14" i="9"/>
  <c r="IM14" i="9"/>
  <c r="IL14" i="9"/>
  <c r="IK14" i="9"/>
  <c r="IJ14" i="9"/>
  <c r="II14" i="9"/>
  <c r="IH14" i="9"/>
  <c r="IG14" i="9"/>
  <c r="IF14" i="9"/>
  <c r="HP14" i="9"/>
  <c r="HO14" i="9"/>
  <c r="HN14" i="9"/>
  <c r="HM14" i="9"/>
  <c r="HL14" i="9"/>
  <c r="HK14" i="9"/>
  <c r="HJ14" i="9"/>
  <c r="HI14" i="9"/>
  <c r="HH14" i="9"/>
  <c r="HG14" i="9"/>
  <c r="HF14" i="9"/>
  <c r="HE14" i="9"/>
  <c r="HD14" i="9"/>
  <c r="HB14" i="9"/>
  <c r="HA14" i="9"/>
  <c r="GZ14" i="9"/>
  <c r="GY14" i="9"/>
  <c r="GX14" i="9"/>
  <c r="GW14" i="9"/>
  <c r="GV14" i="9"/>
  <c r="GU14" i="9"/>
  <c r="GT14" i="9"/>
  <c r="GS14" i="9"/>
  <c r="GR14" i="9"/>
  <c r="GQ14" i="9"/>
  <c r="GP14" i="9"/>
  <c r="GO14" i="9"/>
  <c r="GN14" i="9"/>
  <c r="GM14" i="9"/>
  <c r="GJ14" i="9"/>
  <c r="GI14" i="9"/>
  <c r="GH14" i="9"/>
  <c r="GG14" i="9"/>
  <c r="GF14" i="9"/>
  <c r="GE14" i="9"/>
  <c r="GD14" i="9"/>
  <c r="GC14" i="9"/>
  <c r="GB14" i="9"/>
  <c r="GA14" i="9"/>
  <c r="FZ14" i="9"/>
  <c r="FY14" i="9"/>
  <c r="FX14" i="9"/>
  <c r="FU14" i="9"/>
  <c r="FT14" i="9"/>
  <c r="FS14" i="9"/>
  <c r="FR14" i="9"/>
  <c r="FQ14" i="9"/>
  <c r="FP14" i="9"/>
  <c r="FO14" i="9"/>
  <c r="FN14" i="9"/>
  <c r="FM14" i="9"/>
  <c r="FL14" i="9"/>
  <c r="FK14" i="9"/>
  <c r="FJ14" i="9"/>
  <c r="FI14" i="9"/>
  <c r="FG14" i="9"/>
  <c r="FF14" i="9"/>
  <c r="FE14" i="9"/>
  <c r="FD14" i="9"/>
  <c r="FC14" i="9"/>
  <c r="FB14" i="9"/>
  <c r="FA14" i="9"/>
  <c r="EZ14" i="9"/>
  <c r="EY14" i="9"/>
  <c r="EX14" i="9"/>
  <c r="EW14" i="9"/>
  <c r="EV14" i="9"/>
  <c r="EU14" i="9"/>
  <c r="ET14" i="9"/>
  <c r="ES14" i="9"/>
  <c r="ER14" i="9"/>
  <c r="EO14" i="9"/>
  <c r="EN14" i="9"/>
  <c r="EM14" i="9"/>
  <c r="EL14" i="9"/>
  <c r="EK14" i="9"/>
  <c r="EJ14" i="9"/>
  <c r="EI14" i="9"/>
  <c r="EH14" i="9"/>
  <c r="EG14" i="9"/>
  <c r="EF14" i="9"/>
  <c r="EE14" i="9"/>
  <c r="ED14" i="9"/>
  <c r="EC14" i="9"/>
  <c r="DZ14" i="9"/>
  <c r="DY14" i="9"/>
  <c r="DX14" i="9"/>
  <c r="DW14" i="9"/>
  <c r="DV14" i="9"/>
  <c r="DU14" i="9"/>
  <c r="DT14" i="9"/>
  <c r="DS14" i="9"/>
  <c r="DR14" i="9"/>
  <c r="DQ14" i="9"/>
  <c r="DP14" i="9"/>
  <c r="DO14" i="9"/>
  <c r="DN14" i="9"/>
  <c r="DL14" i="9"/>
  <c r="DK14" i="9"/>
  <c r="DJ14" i="9"/>
  <c r="DI14" i="9"/>
  <c r="DH14" i="9"/>
  <c r="DG14" i="9"/>
  <c r="DF14" i="9"/>
  <c r="DE14" i="9"/>
  <c r="DD14" i="9"/>
  <c r="DC14" i="9"/>
  <c r="DB14" i="9"/>
  <c r="DA14" i="9"/>
  <c r="CZ14" i="9"/>
  <c r="CY14" i="9"/>
  <c r="CX14" i="9"/>
  <c r="CW14" i="9"/>
  <c r="CT14" i="9"/>
  <c r="CS14" i="9"/>
  <c r="CR14" i="9"/>
  <c r="CQ14" i="9"/>
  <c r="CP14" i="9"/>
  <c r="CO14" i="9"/>
  <c r="CN14" i="9"/>
  <c r="CM14" i="9"/>
  <c r="CL14" i="9"/>
  <c r="CK14" i="9"/>
  <c r="CJ14" i="9"/>
  <c r="CI14" i="9"/>
  <c r="CH14" i="9"/>
  <c r="CE14" i="9"/>
  <c r="CD14" i="9"/>
  <c r="CC14" i="9"/>
  <c r="CB14" i="9"/>
  <c r="CA14" i="9"/>
  <c r="BY14" i="9"/>
  <c r="BX14" i="9"/>
  <c r="BW14" i="9"/>
  <c r="BV14" i="9"/>
  <c r="BU14" i="9"/>
  <c r="BT14" i="9"/>
  <c r="BS14" i="9"/>
  <c r="BQ14" i="9"/>
  <c r="BP14" i="9"/>
  <c r="BO14" i="9"/>
  <c r="BN14" i="9"/>
  <c r="BM14" i="9"/>
  <c r="BL14" i="9"/>
  <c r="BK14" i="9"/>
  <c r="BJ14" i="9"/>
  <c r="BI14" i="9"/>
  <c r="BH14" i="9"/>
  <c r="BG14" i="9"/>
  <c r="BF14" i="9"/>
  <c r="BE14" i="9"/>
  <c r="BD14" i="9"/>
  <c r="BC14" i="9"/>
  <c r="BB14" i="9"/>
  <c r="AY14" i="9"/>
  <c r="AX14" i="9"/>
  <c r="AW14" i="9"/>
  <c r="AV14" i="9"/>
  <c r="AU14" i="9"/>
  <c r="AT14" i="9"/>
  <c r="AS14" i="9"/>
  <c r="AR14" i="9"/>
  <c r="AQ14" i="9"/>
  <c r="AP14" i="9"/>
  <c r="AO14" i="9"/>
  <c r="AN14" i="9"/>
  <c r="AM14" i="9"/>
  <c r="AJ14" i="9"/>
  <c r="AI14" i="9"/>
  <c r="AH14" i="9"/>
  <c r="AG14" i="9"/>
  <c r="AF14" i="9"/>
  <c r="AC14" i="9"/>
  <c r="AB14" i="9"/>
  <c r="AA14" i="9"/>
  <c r="Z14" i="9"/>
  <c r="Y14" i="9"/>
  <c r="X14" i="9"/>
  <c r="W14" i="9"/>
  <c r="U14" i="9"/>
  <c r="T14" i="9"/>
  <c r="S14" i="9"/>
  <c r="R14" i="9"/>
  <c r="Q14" i="9"/>
  <c r="P14" i="9"/>
  <c r="O14" i="9"/>
  <c r="N14" i="9"/>
  <c r="M14" i="9"/>
  <c r="L14" i="9"/>
  <c r="K14" i="9"/>
  <c r="J14" i="9"/>
  <c r="I14" i="9"/>
  <c r="H14" i="9"/>
  <c r="G14" i="9"/>
  <c r="F14" i="9"/>
  <c r="E14" i="9"/>
  <c r="D14" i="9"/>
  <c r="C14" i="9"/>
  <c r="B14" i="9"/>
  <c r="IR12" i="9"/>
  <c r="IQ12" i="9"/>
  <c r="IP12" i="9"/>
  <c r="IO12" i="9"/>
  <c r="IN12" i="9"/>
  <c r="IM12" i="9"/>
  <c r="IL12" i="9"/>
  <c r="IK12" i="9"/>
  <c r="IJ12" i="9"/>
  <c r="II12" i="9"/>
  <c r="IH12" i="9"/>
  <c r="IG12" i="9"/>
  <c r="IF12" i="9"/>
  <c r="HP12" i="9"/>
  <c r="HO12" i="9"/>
  <c r="HN12" i="9"/>
  <c r="HM12" i="9"/>
  <c r="HL12" i="9"/>
  <c r="HK12" i="9"/>
  <c r="HJ12" i="9"/>
  <c r="HI12" i="9"/>
  <c r="HH12" i="9"/>
  <c r="HG12" i="9"/>
  <c r="HF12" i="9"/>
  <c r="HE12" i="9"/>
  <c r="HD12" i="9"/>
  <c r="GJ12" i="9"/>
  <c r="GI12" i="9"/>
  <c r="GH12" i="9"/>
  <c r="GG12" i="9"/>
  <c r="GF12" i="9"/>
  <c r="GE12" i="9"/>
  <c r="GD12" i="9"/>
  <c r="GC12" i="9"/>
  <c r="GB12" i="9"/>
  <c r="GA12" i="9"/>
  <c r="FZ12" i="9"/>
  <c r="FY12" i="9"/>
  <c r="FX12" i="9"/>
  <c r="FU12" i="9"/>
  <c r="FT12" i="9"/>
  <c r="FS12" i="9"/>
  <c r="FR12" i="9"/>
  <c r="FQ12" i="9"/>
  <c r="FP12" i="9"/>
  <c r="FO12" i="9"/>
  <c r="FN12" i="9"/>
  <c r="FM12" i="9"/>
  <c r="FL12" i="9"/>
  <c r="FK12" i="9"/>
  <c r="FJ12" i="9"/>
  <c r="FI12" i="9"/>
  <c r="EO12" i="9"/>
  <c r="EN12" i="9"/>
  <c r="EM12" i="9"/>
  <c r="EL12" i="9"/>
  <c r="EK12" i="9"/>
  <c r="EJ12" i="9"/>
  <c r="EI12" i="9"/>
  <c r="EH12" i="9"/>
  <c r="EG12" i="9"/>
  <c r="EF12" i="9"/>
  <c r="EE12" i="9"/>
  <c r="ED12" i="9"/>
  <c r="EC12" i="9"/>
  <c r="DZ12" i="9"/>
  <c r="DY12" i="9"/>
  <c r="DX12" i="9"/>
  <c r="DW12" i="9"/>
  <c r="DV12" i="9"/>
  <c r="DU12" i="9"/>
  <c r="DT12" i="9"/>
  <c r="DS12" i="9"/>
  <c r="DR12" i="9"/>
  <c r="DQ12" i="9"/>
  <c r="DP12" i="9"/>
  <c r="DO12" i="9"/>
  <c r="DN12" i="9"/>
  <c r="CT12" i="9"/>
  <c r="CS12" i="9"/>
  <c r="CR12" i="9"/>
  <c r="CQ12" i="9"/>
  <c r="CP12" i="9"/>
  <c r="CO12" i="9"/>
  <c r="CN12" i="9"/>
  <c r="CM12" i="9"/>
  <c r="CL12" i="9"/>
  <c r="CK12" i="9"/>
  <c r="CJ12" i="9"/>
  <c r="CI12" i="9"/>
  <c r="CH12" i="9"/>
  <c r="CE12" i="9"/>
  <c r="CD12" i="9"/>
  <c r="CC12" i="9"/>
  <c r="CB12" i="9"/>
  <c r="CA12" i="9"/>
  <c r="BY12" i="9"/>
  <c r="BX12" i="9"/>
  <c r="BW12" i="9"/>
  <c r="BV12" i="9"/>
  <c r="BU12" i="9"/>
  <c r="BT12" i="9"/>
  <c r="BS12" i="9"/>
  <c r="AY12" i="9"/>
  <c r="AX12" i="9"/>
  <c r="AW12" i="9"/>
  <c r="AV12" i="9"/>
  <c r="AU12" i="9"/>
  <c r="AS12" i="9"/>
  <c r="AR12" i="9"/>
  <c r="AQ12" i="9"/>
  <c r="AP12" i="9"/>
  <c r="AO12" i="9"/>
  <c r="AN12" i="9"/>
  <c r="AM12" i="9"/>
  <c r="AJ12" i="9"/>
  <c r="AI12" i="9"/>
  <c r="AH12" i="9"/>
  <c r="AG12" i="9"/>
  <c r="AF12" i="9"/>
  <c r="AT12" i="9"/>
  <c r="AC12" i="9"/>
  <c r="AB12" i="9"/>
  <c r="AA12" i="9"/>
  <c r="Z12" i="9"/>
  <c r="Y12" i="9"/>
  <c r="X12" i="9"/>
  <c r="W12" i="9"/>
  <c r="IR11" i="9"/>
  <c r="IQ11" i="9"/>
  <c r="IP11" i="9"/>
  <c r="IO11" i="9"/>
  <c r="IN11" i="9"/>
  <c r="IM11" i="9"/>
  <c r="IL11" i="9"/>
  <c r="IK11" i="9"/>
  <c r="IJ11" i="9"/>
  <c r="II11" i="9"/>
  <c r="IH11" i="9"/>
  <c r="IG11" i="9"/>
  <c r="IF11" i="9"/>
  <c r="HP11" i="9"/>
  <c r="HO11" i="9"/>
  <c r="HN11" i="9"/>
  <c r="HM11" i="9"/>
  <c r="HL11" i="9"/>
  <c r="HK11" i="9"/>
  <c r="HJ11" i="9"/>
  <c r="HI11" i="9"/>
  <c r="HH11" i="9"/>
  <c r="HG11" i="9"/>
  <c r="HF11" i="9"/>
  <c r="HE11" i="9"/>
  <c r="HD11" i="9"/>
  <c r="GJ11" i="9"/>
  <c r="GI11" i="9"/>
  <c r="GH11" i="9"/>
  <c r="GG11" i="9"/>
  <c r="GF11" i="9"/>
  <c r="GE11" i="9"/>
  <c r="GD11" i="9"/>
  <c r="GC11" i="9"/>
  <c r="GB11" i="9"/>
  <c r="GA11" i="9"/>
  <c r="FZ11" i="9"/>
  <c r="FY11" i="9"/>
  <c r="FX11" i="9"/>
  <c r="FU11" i="9"/>
  <c r="FT11" i="9"/>
  <c r="FS11" i="9"/>
  <c r="FR11" i="9"/>
  <c r="FQ11" i="9"/>
  <c r="FP11" i="9"/>
  <c r="FO11" i="9"/>
  <c r="FN11" i="9"/>
  <c r="FM11" i="9"/>
  <c r="FL11" i="9"/>
  <c r="FK11" i="9"/>
  <c r="FJ11" i="9"/>
  <c r="FI11" i="9"/>
  <c r="EO11" i="9"/>
  <c r="EN11" i="9"/>
  <c r="EM11" i="9"/>
  <c r="EL11" i="9"/>
  <c r="EK11" i="9"/>
  <c r="EJ11" i="9"/>
  <c r="EI11" i="9"/>
  <c r="EH11" i="9"/>
  <c r="EG11" i="9"/>
  <c r="EF11" i="9"/>
  <c r="EE11" i="9"/>
  <c r="ED11" i="9"/>
  <c r="EC11" i="9"/>
  <c r="DZ11" i="9"/>
  <c r="DY11" i="9"/>
  <c r="DX11" i="9"/>
  <c r="DW11" i="9"/>
  <c r="DV11" i="9"/>
  <c r="DU11" i="9"/>
  <c r="DT11" i="9"/>
  <c r="DS11" i="9"/>
  <c r="DR11" i="9"/>
  <c r="DQ11" i="9"/>
  <c r="DP11" i="9"/>
  <c r="DO11" i="9"/>
  <c r="DN11" i="9"/>
  <c r="CT11" i="9"/>
  <c r="CS11" i="9"/>
  <c r="CR11" i="9"/>
  <c r="CQ11" i="9"/>
  <c r="CP11" i="9"/>
  <c r="CO11" i="9"/>
  <c r="CN11" i="9"/>
  <c r="CM11" i="9"/>
  <c r="CL11" i="9"/>
  <c r="CK11" i="9"/>
  <c r="CJ11" i="9"/>
  <c r="CI11" i="9"/>
  <c r="CH11" i="9"/>
  <c r="CE11" i="9"/>
  <c r="CD11" i="9"/>
  <c r="CC11" i="9"/>
  <c r="CB11" i="9"/>
  <c r="CA11" i="9"/>
  <c r="BY11" i="9"/>
  <c r="BX11" i="9"/>
  <c r="BW11" i="9"/>
  <c r="BV11" i="9"/>
  <c r="BU11" i="9"/>
  <c r="BT11" i="9"/>
  <c r="BS11" i="9"/>
  <c r="AY11" i="9"/>
  <c r="AX11" i="9"/>
  <c r="AW11" i="9"/>
  <c r="AV11" i="9"/>
  <c r="AU11" i="9"/>
  <c r="AS11" i="9"/>
  <c r="AR11" i="9"/>
  <c r="AQ11" i="9"/>
  <c r="AP11" i="9"/>
  <c r="AO11" i="9"/>
  <c r="AN11" i="9"/>
  <c r="AM11" i="9"/>
  <c r="AJ11" i="9"/>
  <c r="AI11" i="9"/>
  <c r="AH11" i="9"/>
  <c r="AG11" i="9"/>
  <c r="AF11" i="9"/>
  <c r="AT11" i="9"/>
  <c r="AC11" i="9"/>
  <c r="AB11" i="9"/>
  <c r="AA11" i="9"/>
  <c r="Z11" i="9"/>
  <c r="Y11" i="9"/>
  <c r="X11" i="9"/>
  <c r="W11" i="9"/>
  <c r="IR10" i="9"/>
  <c r="IQ10" i="9"/>
  <c r="IP10" i="9"/>
  <c r="IO10" i="9"/>
  <c r="IN10" i="9"/>
  <c r="IM10" i="9"/>
  <c r="IL10" i="9"/>
  <c r="IK10" i="9"/>
  <c r="IJ10" i="9"/>
  <c r="II10" i="9"/>
  <c r="IH10" i="9"/>
  <c r="IG10" i="9"/>
  <c r="IF10" i="9"/>
  <c r="HP10" i="9"/>
  <c r="HO10" i="9"/>
  <c r="HN10" i="9"/>
  <c r="HM10" i="9"/>
  <c r="HL10" i="9"/>
  <c r="HK10" i="9"/>
  <c r="HJ10" i="9"/>
  <c r="HI10" i="9"/>
  <c r="HH10" i="9"/>
  <c r="HG10" i="9"/>
  <c r="HF10" i="9"/>
  <c r="HE10" i="9"/>
  <c r="HD10" i="9"/>
  <c r="GJ10" i="9"/>
  <c r="GI10" i="9"/>
  <c r="GH10" i="9"/>
  <c r="GG10" i="9"/>
  <c r="GF10" i="9"/>
  <c r="GE10" i="9"/>
  <c r="GD10" i="9"/>
  <c r="GC10" i="9"/>
  <c r="GB10" i="9"/>
  <c r="GA10" i="9"/>
  <c r="FZ10" i="9"/>
  <c r="FY10" i="9"/>
  <c r="FX10" i="9"/>
  <c r="FU10" i="9"/>
  <c r="FT10" i="9"/>
  <c r="FS10" i="9"/>
  <c r="FR10" i="9"/>
  <c r="FQ10" i="9"/>
  <c r="FP10" i="9"/>
  <c r="FO10" i="9"/>
  <c r="FN10" i="9"/>
  <c r="FM10" i="9"/>
  <c r="FL10" i="9"/>
  <c r="FK10" i="9"/>
  <c r="FJ10" i="9"/>
  <c r="FI10" i="9"/>
  <c r="EO10" i="9"/>
  <c r="EN10" i="9"/>
  <c r="EM10" i="9"/>
  <c r="EL10" i="9"/>
  <c r="EK10" i="9"/>
  <c r="EJ10" i="9"/>
  <c r="EI10" i="9"/>
  <c r="EH10" i="9"/>
  <c r="EG10" i="9"/>
  <c r="EF10" i="9"/>
  <c r="EE10" i="9"/>
  <c r="ED10" i="9"/>
  <c r="EC10" i="9"/>
  <c r="DZ10" i="9"/>
  <c r="DY10" i="9"/>
  <c r="DX10" i="9"/>
  <c r="DW10" i="9"/>
  <c r="DV10" i="9"/>
  <c r="DU10" i="9"/>
  <c r="DT10" i="9"/>
  <c r="DS10" i="9"/>
  <c r="DR10" i="9"/>
  <c r="DQ10" i="9"/>
  <c r="DP10" i="9"/>
  <c r="DO10" i="9"/>
  <c r="DN10" i="9"/>
  <c r="CT10" i="9"/>
  <c r="CS10" i="9"/>
  <c r="CR10" i="9"/>
  <c r="CQ10" i="9"/>
  <c r="CP10" i="9"/>
  <c r="CO10" i="9"/>
  <c r="CN10" i="9"/>
  <c r="CM10" i="9"/>
  <c r="CL10" i="9"/>
  <c r="CK10" i="9"/>
  <c r="CJ10" i="9"/>
  <c r="CI10" i="9"/>
  <c r="CH10" i="9"/>
  <c r="CE10" i="9"/>
  <c r="CD10" i="9"/>
  <c r="CC10" i="9"/>
  <c r="CB10" i="9"/>
  <c r="CA10" i="9"/>
  <c r="BY10" i="9"/>
  <c r="BX10" i="9"/>
  <c r="BW10" i="9"/>
  <c r="BV10" i="9"/>
  <c r="BU10" i="9"/>
  <c r="BT10" i="9"/>
  <c r="BS10" i="9"/>
  <c r="AY10" i="9"/>
  <c r="AX10" i="9"/>
  <c r="AW10" i="9"/>
  <c r="AV10" i="9"/>
  <c r="AU10" i="9"/>
  <c r="AT10" i="9"/>
  <c r="AS10" i="9"/>
  <c r="AR10" i="9"/>
  <c r="AQ10" i="9"/>
  <c r="AP10" i="9"/>
  <c r="AO10" i="9"/>
  <c r="AN10" i="9"/>
  <c r="AM10" i="9"/>
  <c r="AJ10" i="9"/>
  <c r="AI10" i="9"/>
  <c r="AH10" i="9"/>
  <c r="AG10" i="9"/>
  <c r="AF10" i="9"/>
  <c r="AC10" i="9"/>
  <c r="AB10" i="9"/>
  <c r="AA10" i="9"/>
  <c r="Z10" i="9"/>
  <c r="Y10" i="9"/>
  <c r="X10" i="9"/>
  <c r="W10" i="9"/>
  <c r="IR9" i="9"/>
  <c r="IQ9" i="9"/>
  <c r="IP9" i="9"/>
  <c r="IO9" i="9"/>
  <c r="IN9" i="9"/>
  <c r="IM9" i="9"/>
  <c r="IL9" i="9"/>
  <c r="IK9" i="9"/>
  <c r="IJ9" i="9"/>
  <c r="II9" i="9"/>
  <c r="IH9" i="9"/>
  <c r="IG9" i="9"/>
  <c r="IF9" i="9"/>
  <c r="HP9" i="9"/>
  <c r="HO9" i="9"/>
  <c r="HN9" i="9"/>
  <c r="HM9" i="9"/>
  <c r="HL9" i="9"/>
  <c r="HK9" i="9"/>
  <c r="HJ9" i="9"/>
  <c r="HI9" i="9"/>
  <c r="HH9" i="9"/>
  <c r="HG9" i="9"/>
  <c r="HF9" i="9"/>
  <c r="HE9" i="9"/>
  <c r="HD9" i="9"/>
  <c r="GJ9" i="9"/>
  <c r="GI9" i="9"/>
  <c r="GH9" i="9"/>
  <c r="GG9" i="9"/>
  <c r="GF9" i="9"/>
  <c r="GE9" i="9"/>
  <c r="GD9" i="9"/>
  <c r="GC9" i="9"/>
  <c r="GB9" i="9"/>
  <c r="GA9" i="9"/>
  <c r="FZ9" i="9"/>
  <c r="FY9" i="9"/>
  <c r="FX9" i="9"/>
  <c r="FU9" i="9"/>
  <c r="FT9" i="9"/>
  <c r="FS9" i="9"/>
  <c r="FR9" i="9"/>
  <c r="FQ9" i="9"/>
  <c r="FP9" i="9"/>
  <c r="FO9" i="9"/>
  <c r="FN9" i="9"/>
  <c r="FM9" i="9"/>
  <c r="FL9" i="9"/>
  <c r="FK9" i="9"/>
  <c r="FJ9" i="9"/>
  <c r="FI9" i="9"/>
  <c r="EO9" i="9"/>
  <c r="EN9" i="9"/>
  <c r="EM9" i="9"/>
  <c r="EL9" i="9"/>
  <c r="EK9" i="9"/>
  <c r="EJ9" i="9"/>
  <c r="EI9" i="9"/>
  <c r="EH9" i="9"/>
  <c r="EG9" i="9"/>
  <c r="EF9" i="9"/>
  <c r="EE9" i="9"/>
  <c r="ED9" i="9"/>
  <c r="EC9" i="9"/>
  <c r="DZ9" i="9"/>
  <c r="DY9" i="9"/>
  <c r="DX9" i="9"/>
  <c r="DW9" i="9"/>
  <c r="DV9" i="9"/>
  <c r="DU9" i="9"/>
  <c r="DT9" i="9"/>
  <c r="DS9" i="9"/>
  <c r="DR9" i="9"/>
  <c r="DQ9" i="9"/>
  <c r="DP9" i="9"/>
  <c r="DO9" i="9"/>
  <c r="DN9" i="9"/>
  <c r="CT9" i="9"/>
  <c r="CS9" i="9"/>
  <c r="CR9" i="9"/>
  <c r="CQ9" i="9"/>
  <c r="CP9" i="9"/>
  <c r="CO9" i="9"/>
  <c r="CN9" i="9"/>
  <c r="CM9" i="9"/>
  <c r="CL9" i="9"/>
  <c r="CK9" i="9"/>
  <c r="CJ9" i="9"/>
  <c r="CI9" i="9"/>
  <c r="CH9" i="9"/>
  <c r="CE9" i="9"/>
  <c r="CD9" i="9"/>
  <c r="CC9" i="9"/>
  <c r="CB9" i="9"/>
  <c r="CA9" i="9"/>
  <c r="BY9" i="9"/>
  <c r="BX9" i="9"/>
  <c r="BW9" i="9"/>
  <c r="BV9" i="9"/>
  <c r="BU9" i="9"/>
  <c r="BT9" i="9"/>
  <c r="BS9" i="9"/>
  <c r="AY9" i="9"/>
  <c r="AX9" i="9"/>
  <c r="AW9" i="9"/>
  <c r="AV9" i="9"/>
  <c r="AS9" i="9"/>
  <c r="AR9" i="9"/>
  <c r="AQ9" i="9"/>
  <c r="AP9" i="9"/>
  <c r="AO9" i="9"/>
  <c r="AN9" i="9"/>
  <c r="AM9" i="9"/>
  <c r="AJ9" i="9"/>
  <c r="AI9" i="9"/>
  <c r="AH9" i="9"/>
  <c r="AG9" i="9"/>
  <c r="AF9" i="9"/>
  <c r="AU9" i="9" s="1"/>
  <c r="AT9" i="9"/>
  <c r="AC9" i="9"/>
  <c r="AB9" i="9"/>
  <c r="AA9" i="9"/>
  <c r="Z9" i="9"/>
  <c r="Y9" i="9"/>
  <c r="X9" i="9"/>
  <c r="W9" i="9"/>
  <c r="IR8" i="9"/>
  <c r="IQ8" i="9"/>
  <c r="IP8" i="9"/>
  <c r="IO8" i="9"/>
  <c r="IN8" i="9"/>
  <c r="IM8" i="9"/>
  <c r="IL8" i="9"/>
  <c r="IK8" i="9"/>
  <c r="IJ8" i="9"/>
  <c r="II8" i="9"/>
  <c r="IH8" i="9"/>
  <c r="IG8" i="9"/>
  <c r="IF8" i="9"/>
  <c r="HP8" i="9"/>
  <c r="HO8" i="9"/>
  <c r="HN8" i="9"/>
  <c r="HM8" i="9"/>
  <c r="HL8" i="9"/>
  <c r="HK8" i="9"/>
  <c r="HJ8" i="9"/>
  <c r="HI8" i="9"/>
  <c r="HH8" i="9"/>
  <c r="HG8" i="9"/>
  <c r="HF8" i="9"/>
  <c r="HE8" i="9"/>
  <c r="HD8" i="9"/>
  <c r="GJ8" i="9"/>
  <c r="GI8" i="9"/>
  <c r="GH8" i="9"/>
  <c r="GG8" i="9"/>
  <c r="GF8" i="9"/>
  <c r="GE8" i="9"/>
  <c r="GD8" i="9"/>
  <c r="GC8" i="9"/>
  <c r="GB8" i="9"/>
  <c r="GA8" i="9"/>
  <c r="FZ8" i="9"/>
  <c r="FY8" i="9"/>
  <c r="FX8" i="9"/>
  <c r="FU8" i="9"/>
  <c r="FT8" i="9"/>
  <c r="FS8" i="9"/>
  <c r="FR8" i="9"/>
  <c r="FQ8" i="9"/>
  <c r="FP8" i="9"/>
  <c r="FO8" i="9"/>
  <c r="FN8" i="9"/>
  <c r="FM8" i="9"/>
  <c r="FL8" i="9"/>
  <c r="FK8" i="9"/>
  <c r="FJ8" i="9"/>
  <c r="FI8" i="9"/>
  <c r="EO8" i="9"/>
  <c r="EN8" i="9"/>
  <c r="EM8" i="9"/>
  <c r="EL8" i="9"/>
  <c r="EK8" i="9"/>
  <c r="EJ8" i="9"/>
  <c r="EI8" i="9"/>
  <c r="EH8" i="9"/>
  <c r="EG8" i="9"/>
  <c r="EF8" i="9"/>
  <c r="EE8" i="9"/>
  <c r="ED8" i="9"/>
  <c r="EC8" i="9"/>
  <c r="DZ8" i="9"/>
  <c r="DY8" i="9"/>
  <c r="DX8" i="9"/>
  <c r="DW8" i="9"/>
  <c r="DV8" i="9"/>
  <c r="DU8" i="9"/>
  <c r="DT8" i="9"/>
  <c r="DS8" i="9"/>
  <c r="DR8" i="9"/>
  <c r="DQ8" i="9"/>
  <c r="DP8" i="9"/>
  <c r="DO8" i="9"/>
  <c r="DN8" i="9"/>
  <c r="CT8" i="9"/>
  <c r="CS8" i="9"/>
  <c r="CR8" i="9"/>
  <c r="CQ8" i="9"/>
  <c r="CP8" i="9"/>
  <c r="CO8" i="9"/>
  <c r="CN8" i="9"/>
  <c r="CM8" i="9"/>
  <c r="CL8" i="9"/>
  <c r="CK8" i="9"/>
  <c r="CJ8" i="9"/>
  <c r="CI8" i="9"/>
  <c r="CH8" i="9"/>
  <c r="CE8" i="9"/>
  <c r="CD8" i="9"/>
  <c r="CC8" i="9"/>
  <c r="CB8" i="9"/>
  <c r="CA8" i="9"/>
  <c r="BY8" i="9"/>
  <c r="BX8" i="9"/>
  <c r="BW8" i="9"/>
  <c r="BV8" i="9"/>
  <c r="BU8" i="9"/>
  <c r="BT8" i="9"/>
  <c r="BS8" i="9"/>
  <c r="AY8" i="9"/>
  <c r="AX8" i="9"/>
  <c r="AW8" i="9"/>
  <c r="AV8" i="9"/>
  <c r="AT8" i="9"/>
  <c r="AS8" i="9"/>
  <c r="AR8" i="9"/>
  <c r="AQ8" i="9"/>
  <c r="AP8" i="9"/>
  <c r="AO8" i="9"/>
  <c r="AN8" i="9"/>
  <c r="AM8" i="9"/>
  <c r="AJ8" i="9"/>
  <c r="AI8" i="9"/>
  <c r="AH8" i="9"/>
  <c r="AG8" i="9"/>
  <c r="AF8" i="9"/>
  <c r="AU8" i="9" s="1"/>
  <c r="AC8" i="9"/>
  <c r="AB8" i="9"/>
  <c r="AA8" i="9"/>
  <c r="Z8" i="9"/>
  <c r="Y8" i="9"/>
  <c r="X8" i="9"/>
  <c r="W8" i="9"/>
  <c r="IR7" i="9"/>
  <c r="IQ7" i="9"/>
  <c r="IP7" i="9"/>
  <c r="IO7" i="9"/>
  <c r="IN7" i="9"/>
  <c r="IM7" i="9"/>
  <c r="IL7" i="9"/>
  <c r="IK7" i="9"/>
  <c r="IJ7" i="9"/>
  <c r="II7" i="9"/>
  <c r="IH7" i="9"/>
  <c r="IG7" i="9"/>
  <c r="IF7" i="9"/>
  <c r="HP7" i="9"/>
  <c r="HO7" i="9"/>
  <c r="HN7" i="9"/>
  <c r="HM7" i="9"/>
  <c r="HL7" i="9"/>
  <c r="HK7" i="9"/>
  <c r="HJ7" i="9"/>
  <c r="HI7" i="9"/>
  <c r="HH7" i="9"/>
  <c r="HG7" i="9"/>
  <c r="HF7" i="9"/>
  <c r="HE7" i="9"/>
  <c r="HD7" i="9"/>
  <c r="GJ7" i="9"/>
  <c r="GI7" i="9"/>
  <c r="GH7" i="9"/>
  <c r="GG7" i="9"/>
  <c r="GF7" i="9"/>
  <c r="GE7" i="9"/>
  <c r="GD7" i="9"/>
  <c r="GC7" i="9"/>
  <c r="GB7" i="9"/>
  <c r="GA7" i="9"/>
  <c r="FZ7" i="9"/>
  <c r="FY7" i="9"/>
  <c r="FX7" i="9"/>
  <c r="FU7" i="9"/>
  <c r="FT7" i="9"/>
  <c r="FS7" i="9"/>
  <c r="FR7" i="9"/>
  <c r="FQ7" i="9"/>
  <c r="FP7" i="9"/>
  <c r="FO7" i="9"/>
  <c r="FN7" i="9"/>
  <c r="FM7" i="9"/>
  <c r="FL7" i="9"/>
  <c r="FK7" i="9"/>
  <c r="FJ7" i="9"/>
  <c r="FI7" i="9"/>
  <c r="EO7" i="9"/>
  <c r="EN7" i="9"/>
  <c r="EM7" i="9"/>
  <c r="EL7" i="9"/>
  <c r="EK7" i="9"/>
  <c r="EJ7" i="9"/>
  <c r="EI7" i="9"/>
  <c r="EH7" i="9"/>
  <c r="EG7" i="9"/>
  <c r="EF7" i="9"/>
  <c r="EE7" i="9"/>
  <c r="ED7" i="9"/>
  <c r="EC7" i="9"/>
  <c r="DZ7" i="9"/>
  <c r="DY7" i="9"/>
  <c r="DX7" i="9"/>
  <c r="DW7" i="9"/>
  <c r="DV7" i="9"/>
  <c r="DU7" i="9"/>
  <c r="DT7" i="9"/>
  <c r="DS7" i="9"/>
  <c r="DR7" i="9"/>
  <c r="DQ7" i="9"/>
  <c r="DP7" i="9"/>
  <c r="DO7" i="9"/>
  <c r="DN7" i="9"/>
  <c r="CT7" i="9"/>
  <c r="CS7" i="9"/>
  <c r="CR7" i="9"/>
  <c r="CQ7" i="9"/>
  <c r="CP7" i="9"/>
  <c r="CO7" i="9"/>
  <c r="CN7" i="9"/>
  <c r="CM7" i="9"/>
  <c r="CL7" i="9"/>
  <c r="CK7" i="9"/>
  <c r="CJ7" i="9"/>
  <c r="CI7" i="9"/>
  <c r="CH7" i="9"/>
  <c r="CE7" i="9"/>
  <c r="CD7" i="9"/>
  <c r="CC7" i="9"/>
  <c r="CB7" i="9"/>
  <c r="CA7" i="9"/>
  <c r="BY7" i="9"/>
  <c r="BX7" i="9"/>
  <c r="BW7" i="9"/>
  <c r="BV7" i="9"/>
  <c r="BU7" i="9"/>
  <c r="BT7" i="9"/>
  <c r="BS7" i="9"/>
  <c r="AY7" i="9"/>
  <c r="AX7" i="9"/>
  <c r="AW7" i="9"/>
  <c r="AV7" i="9"/>
  <c r="AU7" i="9"/>
  <c r="AT7" i="9"/>
  <c r="AS7" i="9"/>
  <c r="AR7" i="9"/>
  <c r="AQ7" i="9"/>
  <c r="AP7" i="9"/>
  <c r="AO7" i="9"/>
  <c r="AN7" i="9"/>
  <c r="AM7" i="9"/>
  <c r="AJ7" i="9"/>
  <c r="AI7" i="9"/>
  <c r="AH7" i="9"/>
  <c r="AG7" i="9"/>
  <c r="AF7" i="9"/>
  <c r="AC7" i="9"/>
  <c r="AB7" i="9"/>
  <c r="AA7" i="9"/>
  <c r="Z7" i="9"/>
  <c r="Y7" i="9"/>
  <c r="X7" i="9"/>
  <c r="W7" i="9"/>
  <c r="IR6" i="9"/>
  <c r="IQ6" i="9"/>
  <c r="IP6" i="9"/>
  <c r="IO6" i="9"/>
  <c r="IN6" i="9"/>
  <c r="IM6" i="9"/>
  <c r="IL6" i="9"/>
  <c r="IK6" i="9"/>
  <c r="IJ6" i="9"/>
  <c r="II6" i="9"/>
  <c r="IH6" i="9"/>
  <c r="IG6" i="9"/>
  <c r="IF6" i="9"/>
  <c r="HP6" i="9"/>
  <c r="HO6" i="9"/>
  <c r="HN6" i="9"/>
  <c r="HM6" i="9"/>
  <c r="HL6" i="9"/>
  <c r="HK6" i="9"/>
  <c r="HJ6" i="9"/>
  <c r="HI6" i="9"/>
  <c r="HH6" i="9"/>
  <c r="HG6" i="9"/>
  <c r="HF6" i="9"/>
  <c r="HE6" i="9"/>
  <c r="HD6" i="9"/>
  <c r="GJ6" i="9"/>
  <c r="GI6" i="9"/>
  <c r="GH6" i="9"/>
  <c r="GG6" i="9"/>
  <c r="GF6" i="9"/>
  <c r="GE6" i="9"/>
  <c r="GD6" i="9"/>
  <c r="GC6" i="9"/>
  <c r="GB6" i="9"/>
  <c r="GA6" i="9"/>
  <c r="FZ6" i="9"/>
  <c r="FY6" i="9"/>
  <c r="FX6" i="9"/>
  <c r="FU6" i="9"/>
  <c r="FT6" i="9"/>
  <c r="FS6" i="9"/>
  <c r="FR6" i="9"/>
  <c r="FQ6" i="9"/>
  <c r="FP6" i="9"/>
  <c r="FO6" i="9"/>
  <c r="FN6" i="9"/>
  <c r="FM6" i="9"/>
  <c r="FL6" i="9"/>
  <c r="FK6" i="9"/>
  <c r="FJ6" i="9"/>
  <c r="FI6" i="9"/>
  <c r="EO6" i="9"/>
  <c r="EN6" i="9"/>
  <c r="EM6" i="9"/>
  <c r="EL6" i="9"/>
  <c r="EK6" i="9"/>
  <c r="EJ6" i="9"/>
  <c r="EI6" i="9"/>
  <c r="EH6" i="9"/>
  <c r="EG6" i="9"/>
  <c r="EF6" i="9"/>
  <c r="EE6" i="9"/>
  <c r="ED6" i="9"/>
  <c r="EC6" i="9"/>
  <c r="DZ6" i="9"/>
  <c r="DY6" i="9"/>
  <c r="DX6" i="9"/>
  <c r="DW6" i="9"/>
  <c r="DV6" i="9"/>
  <c r="DU6" i="9"/>
  <c r="DT6" i="9"/>
  <c r="DS6" i="9"/>
  <c r="DR6" i="9"/>
  <c r="DQ6" i="9"/>
  <c r="DP6" i="9"/>
  <c r="DO6" i="9"/>
  <c r="DN6" i="9"/>
  <c r="CT6" i="9"/>
  <c r="CS6" i="9"/>
  <c r="CR6" i="9"/>
  <c r="CQ6" i="9"/>
  <c r="CP6" i="9"/>
  <c r="CO6" i="9"/>
  <c r="CN6" i="9"/>
  <c r="CM6" i="9"/>
  <c r="CL6" i="9"/>
  <c r="CK6" i="9"/>
  <c r="CJ6" i="9"/>
  <c r="CI6" i="9"/>
  <c r="CH6" i="9"/>
  <c r="CE6" i="9"/>
  <c r="CD6" i="9"/>
  <c r="CC6" i="9"/>
  <c r="CB6" i="9"/>
  <c r="CA6" i="9"/>
  <c r="BY6" i="9"/>
  <c r="BX6" i="9"/>
  <c r="BW6" i="9"/>
  <c r="BV6" i="9"/>
  <c r="BU6" i="9"/>
  <c r="BT6" i="9"/>
  <c r="BS6" i="9"/>
  <c r="AY6" i="9"/>
  <c r="AX6" i="9"/>
  <c r="AW6" i="9"/>
  <c r="AV6" i="9"/>
  <c r="AS6" i="9"/>
  <c r="AR6" i="9"/>
  <c r="AQ6" i="9"/>
  <c r="AP6" i="9"/>
  <c r="AO6" i="9"/>
  <c r="AN6" i="9"/>
  <c r="AM6" i="9"/>
  <c r="AJ6" i="9"/>
  <c r="AI6" i="9"/>
  <c r="AH6" i="9"/>
  <c r="AG6" i="9"/>
  <c r="AF6" i="9"/>
  <c r="AU6" i="9" s="1"/>
  <c r="AC6" i="9"/>
  <c r="AB6" i="9"/>
  <c r="AA6" i="9"/>
  <c r="Z6" i="9"/>
  <c r="Y6" i="9"/>
  <c r="X6" i="9"/>
  <c r="W6" i="9"/>
  <c r="IR5" i="9"/>
  <c r="IQ5" i="9"/>
  <c r="IP5" i="9"/>
  <c r="IO5" i="9"/>
  <c r="IN5" i="9"/>
  <c r="IM5" i="9"/>
  <c r="IL5" i="9"/>
  <c r="IK5" i="9"/>
  <c r="IJ5" i="9"/>
  <c r="II5" i="9"/>
  <c r="IH5" i="9"/>
  <c r="IG5" i="9"/>
  <c r="IF5" i="9"/>
  <c r="HP5" i="9"/>
  <c r="HO5" i="9"/>
  <c r="HN5" i="9"/>
  <c r="HM5" i="9"/>
  <c r="HL5" i="9"/>
  <c r="HK5" i="9"/>
  <c r="HJ5" i="9"/>
  <c r="HI5" i="9"/>
  <c r="HH5" i="9"/>
  <c r="HG5" i="9"/>
  <c r="HF5" i="9"/>
  <c r="HE5" i="9"/>
  <c r="HD5" i="9"/>
  <c r="GJ5" i="9"/>
  <c r="GI5" i="9"/>
  <c r="GH5" i="9"/>
  <c r="GG5" i="9"/>
  <c r="GF5" i="9"/>
  <c r="GE5" i="9"/>
  <c r="GD5" i="9"/>
  <c r="GC5" i="9"/>
  <c r="GB5" i="9"/>
  <c r="GA5" i="9"/>
  <c r="FZ5" i="9"/>
  <c r="FY5" i="9"/>
  <c r="FX5" i="9"/>
  <c r="FU5" i="9"/>
  <c r="FT5" i="9"/>
  <c r="FS5" i="9"/>
  <c r="FR5" i="9"/>
  <c r="FQ5" i="9"/>
  <c r="FP5" i="9"/>
  <c r="FO5" i="9"/>
  <c r="FN5" i="9"/>
  <c r="FM5" i="9"/>
  <c r="FL5" i="9"/>
  <c r="FK5" i="9"/>
  <c r="FJ5" i="9"/>
  <c r="FI5" i="9"/>
  <c r="EO5" i="9"/>
  <c r="EN5" i="9"/>
  <c r="EM5" i="9"/>
  <c r="EL5" i="9"/>
  <c r="EK5" i="9"/>
  <c r="EJ5" i="9"/>
  <c r="EI5" i="9"/>
  <c r="EH5" i="9"/>
  <c r="EG5" i="9"/>
  <c r="EF5" i="9"/>
  <c r="EE5" i="9"/>
  <c r="ED5" i="9"/>
  <c r="EC5" i="9"/>
  <c r="DZ5" i="9"/>
  <c r="DY5" i="9"/>
  <c r="DX5" i="9"/>
  <c r="DW5" i="9"/>
  <c r="DV5" i="9"/>
  <c r="DU5" i="9"/>
  <c r="DT5" i="9"/>
  <c r="DS5" i="9"/>
  <c r="DR5" i="9"/>
  <c r="DQ5" i="9"/>
  <c r="DP5" i="9"/>
  <c r="DO5" i="9"/>
  <c r="DN5" i="9"/>
  <c r="CT5" i="9"/>
  <c r="CS5" i="9"/>
  <c r="CR5" i="9"/>
  <c r="CQ5" i="9"/>
  <c r="CP5" i="9"/>
  <c r="CO5" i="9"/>
  <c r="CN5" i="9"/>
  <c r="CM5" i="9"/>
  <c r="CL5" i="9"/>
  <c r="CK5" i="9"/>
  <c r="CJ5" i="9"/>
  <c r="CI5" i="9"/>
  <c r="CH5" i="9"/>
  <c r="CE5" i="9"/>
  <c r="CD5" i="9"/>
  <c r="CC5" i="9"/>
  <c r="CB5" i="9"/>
  <c r="CA5" i="9"/>
  <c r="BY5" i="9"/>
  <c r="BX5" i="9"/>
  <c r="BW5" i="9"/>
  <c r="BV5" i="9"/>
  <c r="BU5" i="9"/>
  <c r="BT5" i="9"/>
  <c r="BS5" i="9"/>
  <c r="AY5" i="9"/>
  <c r="AX5" i="9"/>
  <c r="AW5" i="9"/>
  <c r="AV5" i="9"/>
  <c r="AS5" i="9"/>
  <c r="AR5" i="9"/>
  <c r="AQ5" i="9"/>
  <c r="AP5" i="9"/>
  <c r="AO5" i="9"/>
  <c r="AN5" i="9"/>
  <c r="AM5" i="9"/>
  <c r="AJ5" i="9"/>
  <c r="AI5" i="9"/>
  <c r="AH5" i="9"/>
  <c r="AG5" i="9"/>
  <c r="AF5" i="9"/>
  <c r="AU5" i="9" s="1"/>
  <c r="AT5" i="9"/>
  <c r="AC5" i="9"/>
  <c r="AB5" i="9"/>
  <c r="AA5" i="9"/>
  <c r="Z5" i="9"/>
  <c r="Y5" i="9"/>
  <c r="X5" i="9"/>
  <c r="W5" i="9"/>
  <c r="IF2" i="9"/>
  <c r="HR2" i="9"/>
  <c r="HD2" i="9"/>
  <c r="ES1" i="9" a="1"/>
  <c r="ES1" i="9" s="1"/>
  <c r="FX2" i="9" s="1"/>
  <c r="CX1" i="9" a="1"/>
  <c r="CX1" i="9" s="1"/>
  <c r="BC1" i="9" a="1"/>
  <c r="BC1" i="9" s="1"/>
  <c r="C1" i="9" a="1"/>
  <c r="C1" i="9" s="1"/>
  <c r="EC24" i="8"/>
  <c r="EB24" i="8"/>
  <c r="EA24" i="8"/>
  <c r="DZ24" i="8"/>
  <c r="DY24" i="8"/>
  <c r="DX24" i="8"/>
  <c r="DW24" i="8"/>
  <c r="DV24" i="8"/>
  <c r="DU24" i="8"/>
  <c r="DT24" i="8"/>
  <c r="DS24" i="8"/>
  <c r="DR24" i="8"/>
  <c r="DQ24" i="8"/>
  <c r="DP24" i="8"/>
  <c r="DO24" i="8"/>
  <c r="DN24" i="8"/>
  <c r="CH24" i="8"/>
  <c r="CG24" i="8"/>
  <c r="CF24" i="8"/>
  <c r="CE24" i="8"/>
  <c r="CD24" i="8"/>
  <c r="CC24" i="8"/>
  <c r="CB24" i="8"/>
  <c r="CA24" i="8"/>
  <c r="BZ24" i="8"/>
  <c r="BY24" i="8"/>
  <c r="BX24" i="8"/>
  <c r="BW24" i="8"/>
  <c r="BV24" i="8"/>
  <c r="BU24" i="8"/>
  <c r="BT24" i="8"/>
  <c r="BS24" i="8"/>
  <c r="AM24" i="8"/>
  <c r="AL24" i="8"/>
  <c r="AK24" i="8"/>
  <c r="AJ24" i="8"/>
  <c r="AI24" i="8"/>
  <c r="AH24" i="8"/>
  <c r="AG24" i="8"/>
  <c r="AF24" i="8"/>
  <c r="AE24" i="8"/>
  <c r="AD24" i="8"/>
  <c r="AC24" i="8"/>
  <c r="Z24" i="8"/>
  <c r="Y24" i="8"/>
  <c r="X24" i="8"/>
  <c r="W24" i="8"/>
  <c r="AA24" i="8" s="1"/>
  <c r="HB18" i="8"/>
  <c r="HA18" i="8"/>
  <c r="GZ18" i="8"/>
  <c r="GY18" i="8"/>
  <c r="GX18" i="8"/>
  <c r="GW18" i="8"/>
  <c r="GV18" i="8"/>
  <c r="GU18" i="8"/>
  <c r="GT18" i="8"/>
  <c r="GS18" i="8"/>
  <c r="GR18" i="8"/>
  <c r="GQ18" i="8"/>
  <c r="GP18" i="8"/>
  <c r="GO18" i="8"/>
  <c r="GN18" i="8"/>
  <c r="GM18" i="8"/>
  <c r="FG18" i="8"/>
  <c r="FF18" i="8"/>
  <c r="FE18" i="8"/>
  <c r="FD18" i="8"/>
  <c r="FC18" i="8"/>
  <c r="FB18" i="8"/>
  <c r="FA18" i="8"/>
  <c r="EZ18" i="8"/>
  <c r="EY18" i="8"/>
  <c r="EX18" i="8"/>
  <c r="EW18" i="8"/>
  <c r="EV18" i="8"/>
  <c r="EU18" i="8"/>
  <c r="ET18" i="8"/>
  <c r="ES18" i="8"/>
  <c r="ER18" i="8"/>
  <c r="DL18" i="8"/>
  <c r="DK18" i="8"/>
  <c r="DJ18" i="8"/>
  <c r="DI18" i="8"/>
  <c r="DH18" i="8"/>
  <c r="DG18" i="8"/>
  <c r="DF18" i="8"/>
  <c r="DE18" i="8"/>
  <c r="DD18" i="8"/>
  <c r="DC18" i="8"/>
  <c r="DB18" i="8"/>
  <c r="DA18" i="8"/>
  <c r="CZ18" i="8"/>
  <c r="CY18" i="8"/>
  <c r="CX18" i="8"/>
  <c r="CW18" i="8"/>
  <c r="BQ18" i="8"/>
  <c r="BP18" i="8"/>
  <c r="BO18" i="8"/>
  <c r="BN18" i="8"/>
  <c r="BM18" i="8"/>
  <c r="BL18" i="8"/>
  <c r="BK18" i="8"/>
  <c r="BJ18" i="8"/>
  <c r="BI18" i="8"/>
  <c r="BH18" i="8"/>
  <c r="BG18" i="8"/>
  <c r="BF18" i="8"/>
  <c r="BE18" i="8"/>
  <c r="BD18" i="8"/>
  <c r="BC18" i="8"/>
  <c r="BB18" i="8"/>
  <c r="U18" i="8"/>
  <c r="T18" i="8"/>
  <c r="S18" i="8"/>
  <c r="R18" i="8"/>
  <c r="Q18" i="8"/>
  <c r="P18" i="8"/>
  <c r="O18" i="8"/>
  <c r="N18" i="8"/>
  <c r="M18" i="8"/>
  <c r="L18" i="8"/>
  <c r="K18" i="8"/>
  <c r="J18" i="8"/>
  <c r="I18" i="8"/>
  <c r="H18" i="8"/>
  <c r="G18" i="8"/>
  <c r="F18" i="8"/>
  <c r="E18" i="8"/>
  <c r="D18" i="8"/>
  <c r="C18" i="8"/>
  <c r="B18" i="8"/>
  <c r="HB17" i="8"/>
  <c r="HA17" i="8"/>
  <c r="GZ17" i="8"/>
  <c r="GY17" i="8"/>
  <c r="GX17" i="8"/>
  <c r="GW17" i="8"/>
  <c r="GV17" i="8"/>
  <c r="GU17" i="8"/>
  <c r="GT17" i="8"/>
  <c r="GS17" i="8"/>
  <c r="GR17" i="8"/>
  <c r="GQ17" i="8"/>
  <c r="GP17" i="8"/>
  <c r="GO17" i="8"/>
  <c r="GN17" i="8"/>
  <c r="GM17" i="8"/>
  <c r="FG17" i="8"/>
  <c r="FF17" i="8"/>
  <c r="FE17" i="8"/>
  <c r="FD17" i="8"/>
  <c r="FC17" i="8"/>
  <c r="FB17" i="8"/>
  <c r="FA17" i="8"/>
  <c r="EZ17" i="8"/>
  <c r="EY17" i="8"/>
  <c r="EX17" i="8"/>
  <c r="EW17" i="8"/>
  <c r="EV17" i="8"/>
  <c r="EU17" i="8"/>
  <c r="ET17" i="8"/>
  <c r="ES17" i="8"/>
  <c r="ER17" i="8"/>
  <c r="DL17" i="8"/>
  <c r="DK17" i="8"/>
  <c r="DJ17" i="8"/>
  <c r="DI17" i="8"/>
  <c r="DH17" i="8"/>
  <c r="DG17" i="8"/>
  <c r="DF17" i="8"/>
  <c r="DE17" i="8"/>
  <c r="DD17" i="8"/>
  <c r="DC17" i="8"/>
  <c r="DB17" i="8"/>
  <c r="DA17" i="8"/>
  <c r="CZ17" i="8"/>
  <c r="CY17" i="8"/>
  <c r="CX17" i="8"/>
  <c r="CW17" i="8"/>
  <c r="BQ17" i="8"/>
  <c r="BP17" i="8"/>
  <c r="BO17" i="8"/>
  <c r="BN17" i="8"/>
  <c r="BM17" i="8"/>
  <c r="BL17" i="8"/>
  <c r="BK17" i="8"/>
  <c r="BJ17" i="8"/>
  <c r="BI17" i="8"/>
  <c r="BH17" i="8"/>
  <c r="BG17" i="8"/>
  <c r="BF17" i="8"/>
  <c r="BE17" i="8"/>
  <c r="BD17" i="8"/>
  <c r="BC17" i="8"/>
  <c r="BB17" i="8"/>
  <c r="U17" i="8"/>
  <c r="T17" i="8"/>
  <c r="S17" i="8"/>
  <c r="R17" i="8"/>
  <c r="Q17" i="8"/>
  <c r="P17" i="8"/>
  <c r="O17" i="8"/>
  <c r="N17" i="8"/>
  <c r="M17" i="8"/>
  <c r="L17" i="8"/>
  <c r="K17" i="8"/>
  <c r="J17" i="8"/>
  <c r="I17" i="8"/>
  <c r="H17" i="8"/>
  <c r="G17" i="8"/>
  <c r="F17" i="8"/>
  <c r="E17" i="8"/>
  <c r="D17" i="8"/>
  <c r="C17" i="8"/>
  <c r="B17" i="8"/>
  <c r="IR15" i="8"/>
  <c r="IQ15" i="8"/>
  <c r="IP15" i="8"/>
  <c r="IO15" i="8"/>
  <c r="IN15" i="8"/>
  <c r="IM15" i="8"/>
  <c r="IL15" i="8"/>
  <c r="IK15" i="8"/>
  <c r="IJ15" i="8"/>
  <c r="II15" i="8"/>
  <c r="IH15" i="8"/>
  <c r="IG15" i="8"/>
  <c r="IF15" i="8"/>
  <c r="HP15" i="8"/>
  <c r="HO15" i="8"/>
  <c r="HN15" i="8"/>
  <c r="HM15" i="8"/>
  <c r="HL15" i="8"/>
  <c r="HK15" i="8"/>
  <c r="HJ15" i="8"/>
  <c r="HI15" i="8"/>
  <c r="HH15" i="8"/>
  <c r="HG15" i="8"/>
  <c r="HF15" i="8"/>
  <c r="HE15" i="8"/>
  <c r="HD15" i="8"/>
  <c r="HB15" i="8"/>
  <c r="HA15" i="8"/>
  <c r="GZ15" i="8"/>
  <c r="GY15" i="8"/>
  <c r="GX15" i="8"/>
  <c r="GW15" i="8"/>
  <c r="GV15" i="8"/>
  <c r="GU15" i="8"/>
  <c r="GT15" i="8"/>
  <c r="GS15" i="8"/>
  <c r="GR15" i="8"/>
  <c r="GQ15" i="8"/>
  <c r="GP15" i="8"/>
  <c r="GO15" i="8"/>
  <c r="GN15" i="8"/>
  <c r="GM15" i="8"/>
  <c r="GJ15" i="8"/>
  <c r="GI15" i="8"/>
  <c r="GH15" i="8"/>
  <c r="GG15" i="8"/>
  <c r="GF15" i="8"/>
  <c r="GE15" i="8"/>
  <c r="GD15" i="8"/>
  <c r="GC15" i="8"/>
  <c r="GB15" i="8"/>
  <c r="GA15" i="8"/>
  <c r="FZ15" i="8"/>
  <c r="FY15" i="8"/>
  <c r="FX15" i="8"/>
  <c r="FU15" i="8"/>
  <c r="FT15" i="8"/>
  <c r="FS15" i="8"/>
  <c r="FR15" i="8"/>
  <c r="FQ15" i="8"/>
  <c r="FP15" i="8"/>
  <c r="FO15" i="8"/>
  <c r="FN15" i="8"/>
  <c r="FM15" i="8"/>
  <c r="FL15" i="8"/>
  <c r="FK15" i="8"/>
  <c r="FJ15" i="8"/>
  <c r="FI15" i="8"/>
  <c r="FG15" i="8"/>
  <c r="FF15" i="8"/>
  <c r="FE15" i="8"/>
  <c r="FD15" i="8"/>
  <c r="FC15" i="8"/>
  <c r="FB15" i="8"/>
  <c r="FA15" i="8"/>
  <c r="EZ15" i="8"/>
  <c r="EY15" i="8"/>
  <c r="EX15" i="8"/>
  <c r="EW15" i="8"/>
  <c r="EV15" i="8"/>
  <c r="EU15" i="8"/>
  <c r="ET15" i="8"/>
  <c r="ES15" i="8"/>
  <c r="ER15" i="8"/>
  <c r="EO15" i="8"/>
  <c r="EN15" i="8"/>
  <c r="EM15" i="8"/>
  <c r="EL15" i="8"/>
  <c r="EK15" i="8"/>
  <c r="EJ15" i="8"/>
  <c r="EI15" i="8"/>
  <c r="EH15" i="8"/>
  <c r="EG15" i="8"/>
  <c r="EF15" i="8"/>
  <c r="EE15" i="8"/>
  <c r="ED15" i="8"/>
  <c r="EC15" i="8"/>
  <c r="DZ15" i="8"/>
  <c r="DY15" i="8"/>
  <c r="DX15" i="8"/>
  <c r="DW15" i="8"/>
  <c r="DV15" i="8"/>
  <c r="DU15" i="8"/>
  <c r="DT15" i="8"/>
  <c r="DS15" i="8"/>
  <c r="DR15" i="8"/>
  <c r="DQ15" i="8"/>
  <c r="DP15" i="8"/>
  <c r="DO15" i="8"/>
  <c r="DN15" i="8"/>
  <c r="DL15" i="8"/>
  <c r="DK15" i="8"/>
  <c r="DJ15" i="8"/>
  <c r="DI15" i="8"/>
  <c r="DH15" i="8"/>
  <c r="DG15" i="8"/>
  <c r="DF15" i="8"/>
  <c r="DE15" i="8"/>
  <c r="DD15" i="8"/>
  <c r="DC15" i="8"/>
  <c r="DB15" i="8"/>
  <c r="DA15" i="8"/>
  <c r="CZ15" i="8"/>
  <c r="CY15" i="8"/>
  <c r="CX15" i="8"/>
  <c r="CW15" i="8"/>
  <c r="CT15" i="8"/>
  <c r="CS15" i="8"/>
  <c r="CR15" i="8"/>
  <c r="CQ15" i="8"/>
  <c r="CP15" i="8"/>
  <c r="CO15" i="8"/>
  <c r="CN15" i="8"/>
  <c r="CM15" i="8"/>
  <c r="CL15" i="8"/>
  <c r="CK15" i="8"/>
  <c r="CJ15" i="8"/>
  <c r="CI15" i="8"/>
  <c r="CH15" i="8"/>
  <c r="CE15" i="8"/>
  <c r="CD15" i="8"/>
  <c r="CC15" i="8"/>
  <c r="CB15" i="8"/>
  <c r="CA15" i="8"/>
  <c r="BY15" i="8"/>
  <c r="BX15" i="8"/>
  <c r="BW15" i="8"/>
  <c r="BV15" i="8"/>
  <c r="BU15" i="8"/>
  <c r="BT15" i="8"/>
  <c r="BS15" i="8"/>
  <c r="BQ15" i="8"/>
  <c r="BP15" i="8"/>
  <c r="BO15" i="8"/>
  <c r="BN15" i="8"/>
  <c r="BM15" i="8"/>
  <c r="BL15" i="8"/>
  <c r="BK15" i="8"/>
  <c r="BJ15" i="8"/>
  <c r="BI15" i="8"/>
  <c r="BH15" i="8"/>
  <c r="BG15" i="8"/>
  <c r="BF15" i="8"/>
  <c r="BE15" i="8"/>
  <c r="BD15" i="8"/>
  <c r="BC15" i="8"/>
  <c r="BB15" i="8"/>
  <c r="AY15" i="8"/>
  <c r="AX15" i="8"/>
  <c r="AW15" i="8"/>
  <c r="AV15" i="8"/>
  <c r="AT15" i="8"/>
  <c r="AS15" i="8"/>
  <c r="AR15" i="8"/>
  <c r="AQ15" i="8"/>
  <c r="AP15" i="8"/>
  <c r="AO15" i="8"/>
  <c r="AN15" i="8"/>
  <c r="AM15" i="8"/>
  <c r="AJ15" i="8"/>
  <c r="AI15" i="8"/>
  <c r="AH15" i="8"/>
  <c r="AG15" i="8"/>
  <c r="AF15" i="8"/>
  <c r="AU15" i="8" s="1"/>
  <c r="AC15" i="8"/>
  <c r="AB15" i="8"/>
  <c r="AA15" i="8"/>
  <c r="Z15" i="8"/>
  <c r="Y15" i="8"/>
  <c r="X15" i="8"/>
  <c r="W15" i="8"/>
  <c r="U15" i="8"/>
  <c r="T15" i="8"/>
  <c r="S15" i="8"/>
  <c r="R15" i="8"/>
  <c r="Q15" i="8"/>
  <c r="P15" i="8"/>
  <c r="O15" i="8"/>
  <c r="N15" i="8"/>
  <c r="M15" i="8"/>
  <c r="L15" i="8"/>
  <c r="K15" i="8"/>
  <c r="J15" i="8"/>
  <c r="I15" i="8"/>
  <c r="H15" i="8"/>
  <c r="G15" i="8"/>
  <c r="F15" i="8"/>
  <c r="E15" i="8"/>
  <c r="D15" i="8"/>
  <c r="C15" i="8"/>
  <c r="B15" i="8"/>
  <c r="IR14" i="8"/>
  <c r="IQ14" i="8"/>
  <c r="IP14" i="8"/>
  <c r="IO14" i="8"/>
  <c r="IN14" i="8"/>
  <c r="IM14" i="8"/>
  <c r="IL14" i="8"/>
  <c r="IK14" i="8"/>
  <c r="IJ14" i="8"/>
  <c r="II14" i="8"/>
  <c r="IH14" i="8"/>
  <c r="IG14" i="8"/>
  <c r="IF14" i="8"/>
  <c r="HP14" i="8"/>
  <c r="HO14" i="8"/>
  <c r="HN14" i="8"/>
  <c r="HM14" i="8"/>
  <c r="HL14" i="8"/>
  <c r="HK14" i="8"/>
  <c r="HJ14" i="8"/>
  <c r="HI14" i="8"/>
  <c r="HH14" i="8"/>
  <c r="HG14" i="8"/>
  <c r="HF14" i="8"/>
  <c r="HE14" i="8"/>
  <c r="HD14" i="8"/>
  <c r="HB14" i="8"/>
  <c r="HA14" i="8"/>
  <c r="GZ14" i="8"/>
  <c r="GY14" i="8"/>
  <c r="GX14" i="8"/>
  <c r="GW14" i="8"/>
  <c r="GV14" i="8"/>
  <c r="GU14" i="8"/>
  <c r="GT14" i="8"/>
  <c r="GS14" i="8"/>
  <c r="GR14" i="8"/>
  <c r="GQ14" i="8"/>
  <c r="GP14" i="8"/>
  <c r="GO14" i="8"/>
  <c r="GN14" i="8"/>
  <c r="GM14" i="8"/>
  <c r="GJ14" i="8"/>
  <c r="GI14" i="8"/>
  <c r="GH14" i="8"/>
  <c r="GG14" i="8"/>
  <c r="GF14" i="8"/>
  <c r="GE14" i="8"/>
  <c r="GD14" i="8"/>
  <c r="GC14" i="8"/>
  <c r="GB14" i="8"/>
  <c r="GA14" i="8"/>
  <c r="FZ14" i="8"/>
  <c r="FY14" i="8"/>
  <c r="FX14" i="8"/>
  <c r="FU14" i="8"/>
  <c r="FT14" i="8"/>
  <c r="FS14" i="8"/>
  <c r="FR14" i="8"/>
  <c r="FQ14" i="8"/>
  <c r="FP14" i="8"/>
  <c r="FO14" i="8"/>
  <c r="FN14" i="8"/>
  <c r="FM14" i="8"/>
  <c r="FL14" i="8"/>
  <c r="FK14" i="8"/>
  <c r="FJ14" i="8"/>
  <c r="FI14" i="8"/>
  <c r="FG14" i="8"/>
  <c r="FF14" i="8"/>
  <c r="FE14" i="8"/>
  <c r="FD14" i="8"/>
  <c r="FC14" i="8"/>
  <c r="FB14" i="8"/>
  <c r="FA14" i="8"/>
  <c r="EZ14" i="8"/>
  <c r="EY14" i="8"/>
  <c r="EX14" i="8"/>
  <c r="EW14" i="8"/>
  <c r="EV14" i="8"/>
  <c r="EU14" i="8"/>
  <c r="ET14" i="8"/>
  <c r="ES14" i="8"/>
  <c r="ER14" i="8"/>
  <c r="EO14" i="8"/>
  <c r="EN14" i="8"/>
  <c r="EM14" i="8"/>
  <c r="EL14" i="8"/>
  <c r="EK14" i="8"/>
  <c r="EJ14" i="8"/>
  <c r="EI14" i="8"/>
  <c r="EH14" i="8"/>
  <c r="EG14" i="8"/>
  <c r="EF14" i="8"/>
  <c r="EE14" i="8"/>
  <c r="ED14" i="8"/>
  <c r="EC14" i="8"/>
  <c r="DZ14" i="8"/>
  <c r="DY14" i="8"/>
  <c r="DX14" i="8"/>
  <c r="DW14" i="8"/>
  <c r="DV14" i="8"/>
  <c r="DU14" i="8"/>
  <c r="DT14" i="8"/>
  <c r="DS14" i="8"/>
  <c r="DR14" i="8"/>
  <c r="DQ14" i="8"/>
  <c r="DP14" i="8"/>
  <c r="DO14" i="8"/>
  <c r="DN14" i="8"/>
  <c r="DL14" i="8"/>
  <c r="DK14" i="8"/>
  <c r="DJ14" i="8"/>
  <c r="DI14" i="8"/>
  <c r="DH14" i="8"/>
  <c r="DG14" i="8"/>
  <c r="DF14" i="8"/>
  <c r="DE14" i="8"/>
  <c r="DD14" i="8"/>
  <c r="DC14" i="8"/>
  <c r="DB14" i="8"/>
  <c r="DA14" i="8"/>
  <c r="CZ14" i="8"/>
  <c r="CY14" i="8"/>
  <c r="CX14" i="8"/>
  <c r="CW14" i="8"/>
  <c r="CT14" i="8"/>
  <c r="CS14" i="8"/>
  <c r="CR14" i="8"/>
  <c r="CQ14" i="8"/>
  <c r="CP14" i="8"/>
  <c r="CO14" i="8"/>
  <c r="CN14" i="8"/>
  <c r="CM14" i="8"/>
  <c r="CL14" i="8"/>
  <c r="CK14" i="8"/>
  <c r="CJ14" i="8"/>
  <c r="CI14" i="8"/>
  <c r="CH14" i="8"/>
  <c r="CE14" i="8"/>
  <c r="CD14" i="8"/>
  <c r="CC14" i="8"/>
  <c r="CB14" i="8"/>
  <c r="CA14" i="8"/>
  <c r="BY14" i="8"/>
  <c r="BX14" i="8"/>
  <c r="BW14" i="8"/>
  <c r="BV14" i="8"/>
  <c r="BU14" i="8"/>
  <c r="BT14" i="8"/>
  <c r="BS14" i="8"/>
  <c r="BQ14" i="8"/>
  <c r="BP14" i="8"/>
  <c r="BO14" i="8"/>
  <c r="BN14" i="8"/>
  <c r="BM14" i="8"/>
  <c r="BL14" i="8"/>
  <c r="BK14" i="8"/>
  <c r="BJ14" i="8"/>
  <c r="BI14" i="8"/>
  <c r="BH14" i="8"/>
  <c r="BG14" i="8"/>
  <c r="BF14" i="8"/>
  <c r="BE14" i="8"/>
  <c r="BD14" i="8"/>
  <c r="BC14" i="8"/>
  <c r="BB14" i="8"/>
  <c r="AY14" i="8"/>
  <c r="AX14" i="8"/>
  <c r="AW14" i="8"/>
  <c r="AV14" i="8"/>
  <c r="AS14" i="8"/>
  <c r="AR14" i="8"/>
  <c r="AQ14" i="8"/>
  <c r="AP14" i="8"/>
  <c r="AO14" i="8"/>
  <c r="AN14" i="8"/>
  <c r="AM14" i="8"/>
  <c r="AJ14" i="8"/>
  <c r="AI14" i="8"/>
  <c r="AH14" i="8"/>
  <c r="AG14" i="8"/>
  <c r="AF14" i="8"/>
  <c r="AU14" i="8" s="1"/>
  <c r="AT14" i="8"/>
  <c r="AC14" i="8"/>
  <c r="AB14" i="8"/>
  <c r="AA14" i="8"/>
  <c r="Z14" i="8"/>
  <c r="Y14" i="8"/>
  <c r="X14" i="8"/>
  <c r="W14" i="8"/>
  <c r="U14" i="8"/>
  <c r="T14" i="8"/>
  <c r="S14" i="8"/>
  <c r="R14" i="8"/>
  <c r="Q14" i="8"/>
  <c r="P14" i="8"/>
  <c r="O14" i="8"/>
  <c r="N14" i="8"/>
  <c r="M14" i="8"/>
  <c r="L14" i="8"/>
  <c r="K14" i="8"/>
  <c r="J14" i="8"/>
  <c r="I14" i="8"/>
  <c r="H14" i="8"/>
  <c r="G14" i="8"/>
  <c r="F14" i="8"/>
  <c r="E14" i="8"/>
  <c r="D14" i="8"/>
  <c r="C14" i="8"/>
  <c r="B14" i="8"/>
  <c r="HB13" i="8"/>
  <c r="HA13" i="8"/>
  <c r="GZ13" i="8"/>
  <c r="GY13" i="8"/>
  <c r="GX13" i="8"/>
  <c r="GW13" i="8"/>
  <c r="GV13" i="8"/>
  <c r="GU13" i="8"/>
  <c r="GT13" i="8"/>
  <c r="GS13" i="8"/>
  <c r="GR13" i="8"/>
  <c r="GQ13" i="8"/>
  <c r="GP13" i="8"/>
  <c r="GO13" i="8"/>
  <c r="GN13" i="8"/>
  <c r="GM13" i="8"/>
  <c r="FG13" i="8"/>
  <c r="FF13" i="8"/>
  <c r="FE13" i="8"/>
  <c r="FD13" i="8"/>
  <c r="FC13" i="8"/>
  <c r="FB13" i="8"/>
  <c r="FA13" i="8"/>
  <c r="EZ13" i="8"/>
  <c r="EY13" i="8"/>
  <c r="EX13" i="8"/>
  <c r="EW13" i="8"/>
  <c r="EV13" i="8"/>
  <c r="EU13" i="8"/>
  <c r="ET13" i="8"/>
  <c r="ES13" i="8"/>
  <c r="ER13" i="8"/>
  <c r="DL13" i="8"/>
  <c r="DK13" i="8"/>
  <c r="DJ13" i="8"/>
  <c r="DI13" i="8"/>
  <c r="DH13" i="8"/>
  <c r="DG13" i="8"/>
  <c r="DF13" i="8"/>
  <c r="DE13" i="8"/>
  <c r="DD13" i="8"/>
  <c r="DC13" i="8"/>
  <c r="DB13" i="8"/>
  <c r="DA13" i="8"/>
  <c r="CZ13" i="8"/>
  <c r="CY13" i="8"/>
  <c r="CX13" i="8"/>
  <c r="CW13" i="8"/>
  <c r="BQ13" i="8"/>
  <c r="BP13" i="8"/>
  <c r="BO13" i="8"/>
  <c r="BN13" i="8"/>
  <c r="BM13" i="8"/>
  <c r="BL13" i="8"/>
  <c r="BK13" i="8"/>
  <c r="BJ13" i="8"/>
  <c r="BI13" i="8"/>
  <c r="BH13" i="8"/>
  <c r="BG13" i="8"/>
  <c r="BF13" i="8"/>
  <c r="BE13" i="8"/>
  <c r="BD13" i="8"/>
  <c r="BC13" i="8"/>
  <c r="BB13" i="8"/>
  <c r="U13" i="8"/>
  <c r="T13" i="8"/>
  <c r="S13" i="8"/>
  <c r="R13" i="8"/>
  <c r="Q13" i="8"/>
  <c r="P13" i="8"/>
  <c r="O13" i="8"/>
  <c r="N13" i="8"/>
  <c r="M13" i="8"/>
  <c r="L13" i="8"/>
  <c r="K13" i="8"/>
  <c r="J13" i="8"/>
  <c r="I13" i="8"/>
  <c r="H13" i="8"/>
  <c r="G13" i="8"/>
  <c r="F13" i="8"/>
  <c r="E13" i="8"/>
  <c r="D13" i="8"/>
  <c r="C13" i="8"/>
  <c r="B13" i="8"/>
  <c r="IR12" i="8"/>
  <c r="IQ12" i="8"/>
  <c r="IP12" i="8"/>
  <c r="IO12" i="8"/>
  <c r="IN12" i="8"/>
  <c r="IM12" i="8"/>
  <c r="IL12" i="8"/>
  <c r="IK12" i="8"/>
  <c r="IJ12" i="8"/>
  <c r="II12" i="8"/>
  <c r="IH12" i="8"/>
  <c r="IG12" i="8"/>
  <c r="IF12" i="8"/>
  <c r="HP12" i="8"/>
  <c r="HO12" i="8"/>
  <c r="HN12" i="8"/>
  <c r="HM12" i="8"/>
  <c r="HL12" i="8"/>
  <c r="HK12" i="8"/>
  <c r="HJ12" i="8"/>
  <c r="HI12" i="8"/>
  <c r="HH12" i="8"/>
  <c r="HG12" i="8"/>
  <c r="HF12" i="8"/>
  <c r="HE12" i="8"/>
  <c r="HD12" i="8"/>
  <c r="HB12" i="8"/>
  <c r="HA12" i="8"/>
  <c r="GZ12" i="8"/>
  <c r="GY12" i="8"/>
  <c r="GX12" i="8"/>
  <c r="GW12" i="8"/>
  <c r="GV12" i="8"/>
  <c r="GU12" i="8"/>
  <c r="GT12" i="8"/>
  <c r="GS12" i="8"/>
  <c r="GR12" i="8"/>
  <c r="GQ12" i="8"/>
  <c r="GP12" i="8"/>
  <c r="GO12" i="8"/>
  <c r="GN12" i="8"/>
  <c r="GM12" i="8"/>
  <c r="GJ12" i="8"/>
  <c r="GI12" i="8"/>
  <c r="GH12" i="8"/>
  <c r="GG12" i="8"/>
  <c r="GF12" i="8"/>
  <c r="GE12" i="8"/>
  <c r="GD12" i="8"/>
  <c r="GC12" i="8"/>
  <c r="GB12" i="8"/>
  <c r="GA12" i="8"/>
  <c r="FZ12" i="8"/>
  <c r="FY12" i="8"/>
  <c r="FX12" i="8"/>
  <c r="FU12" i="8"/>
  <c r="FT12" i="8"/>
  <c r="FS12" i="8"/>
  <c r="FR12" i="8"/>
  <c r="FQ12" i="8"/>
  <c r="FP12" i="8"/>
  <c r="FO12" i="8"/>
  <c r="FN12" i="8"/>
  <c r="FM12" i="8"/>
  <c r="FL12" i="8"/>
  <c r="FK12" i="8"/>
  <c r="FJ12" i="8"/>
  <c r="FI12" i="8"/>
  <c r="FG12" i="8"/>
  <c r="FF12" i="8"/>
  <c r="FE12" i="8"/>
  <c r="FD12" i="8"/>
  <c r="FC12" i="8"/>
  <c r="FB12" i="8"/>
  <c r="FA12" i="8"/>
  <c r="EZ12" i="8"/>
  <c r="EY12" i="8"/>
  <c r="EX12" i="8"/>
  <c r="EW12" i="8"/>
  <c r="EV12" i="8"/>
  <c r="EU12" i="8"/>
  <c r="ET12" i="8"/>
  <c r="ES12" i="8"/>
  <c r="ER12" i="8"/>
  <c r="EO12" i="8"/>
  <c r="EN12" i="8"/>
  <c r="EM12" i="8"/>
  <c r="EL12" i="8"/>
  <c r="EK12" i="8"/>
  <c r="EJ12" i="8"/>
  <c r="EI12" i="8"/>
  <c r="EH12" i="8"/>
  <c r="EG12" i="8"/>
  <c r="EF12" i="8"/>
  <c r="EE12" i="8"/>
  <c r="ED12" i="8"/>
  <c r="EC12" i="8"/>
  <c r="DZ12" i="8"/>
  <c r="DY12" i="8"/>
  <c r="DX12" i="8"/>
  <c r="DW12" i="8"/>
  <c r="DV12" i="8"/>
  <c r="DU12" i="8"/>
  <c r="DT12" i="8"/>
  <c r="DS12" i="8"/>
  <c r="DR12" i="8"/>
  <c r="DQ12" i="8"/>
  <c r="DP12" i="8"/>
  <c r="DO12" i="8"/>
  <c r="DN12" i="8"/>
  <c r="DL12" i="8"/>
  <c r="DK12" i="8"/>
  <c r="DJ12" i="8"/>
  <c r="DI12" i="8"/>
  <c r="DH12" i="8"/>
  <c r="DG12" i="8"/>
  <c r="DF12" i="8"/>
  <c r="DE12" i="8"/>
  <c r="DD12" i="8"/>
  <c r="DC12" i="8"/>
  <c r="DB12" i="8"/>
  <c r="DA12" i="8"/>
  <c r="CZ12" i="8"/>
  <c r="CY12" i="8"/>
  <c r="CX12" i="8"/>
  <c r="CW12" i="8"/>
  <c r="CT12" i="8"/>
  <c r="CS12" i="8"/>
  <c r="CR12" i="8"/>
  <c r="CQ12" i="8"/>
  <c r="CP12" i="8"/>
  <c r="CO12" i="8"/>
  <c r="CN12" i="8"/>
  <c r="CM12" i="8"/>
  <c r="CL12" i="8"/>
  <c r="CK12" i="8"/>
  <c r="CJ12" i="8"/>
  <c r="CI12" i="8"/>
  <c r="CH12" i="8"/>
  <c r="CE12" i="8"/>
  <c r="CD12" i="8"/>
  <c r="CC12" i="8"/>
  <c r="CB12" i="8"/>
  <c r="CA12" i="8"/>
  <c r="BY12" i="8"/>
  <c r="BX12" i="8"/>
  <c r="BW12" i="8"/>
  <c r="BV12" i="8"/>
  <c r="BU12" i="8"/>
  <c r="BT12" i="8"/>
  <c r="BS12" i="8"/>
  <c r="BQ12" i="8"/>
  <c r="BP12" i="8"/>
  <c r="BO12" i="8"/>
  <c r="BN12" i="8"/>
  <c r="BM12" i="8"/>
  <c r="BL12" i="8"/>
  <c r="BK12" i="8"/>
  <c r="BJ12" i="8"/>
  <c r="BI12" i="8"/>
  <c r="BH12" i="8"/>
  <c r="BG12" i="8"/>
  <c r="BF12" i="8"/>
  <c r="BE12" i="8"/>
  <c r="BD12" i="8"/>
  <c r="BC12" i="8"/>
  <c r="BB12" i="8"/>
  <c r="AY12" i="8"/>
  <c r="AX12" i="8"/>
  <c r="AW12" i="8"/>
  <c r="AV12" i="8"/>
  <c r="AT12" i="8"/>
  <c r="AS12" i="8"/>
  <c r="AR12" i="8"/>
  <c r="AQ12" i="8"/>
  <c r="AP12" i="8"/>
  <c r="AO12" i="8"/>
  <c r="AN12" i="8"/>
  <c r="AM12" i="8"/>
  <c r="AJ12" i="8"/>
  <c r="AI12" i="8"/>
  <c r="AH12" i="8"/>
  <c r="AG12" i="8"/>
  <c r="AF12" i="8"/>
  <c r="AU12" i="8" s="1"/>
  <c r="AC12" i="8"/>
  <c r="AB12" i="8"/>
  <c r="AA12" i="8"/>
  <c r="Z12" i="8"/>
  <c r="Y12" i="8"/>
  <c r="X12" i="8"/>
  <c r="W12" i="8"/>
  <c r="U12" i="8"/>
  <c r="T12" i="8"/>
  <c r="S12" i="8"/>
  <c r="R12" i="8"/>
  <c r="Q12" i="8"/>
  <c r="P12" i="8"/>
  <c r="O12" i="8"/>
  <c r="N12" i="8"/>
  <c r="M12" i="8"/>
  <c r="L12" i="8"/>
  <c r="K12" i="8"/>
  <c r="J12" i="8"/>
  <c r="I12" i="8"/>
  <c r="H12" i="8"/>
  <c r="G12" i="8"/>
  <c r="F12" i="8"/>
  <c r="E12" i="8"/>
  <c r="D12" i="8"/>
  <c r="C12" i="8"/>
  <c r="B12" i="8"/>
  <c r="IR11" i="8"/>
  <c r="IQ11" i="8"/>
  <c r="IP11" i="8"/>
  <c r="IO11" i="8"/>
  <c r="IN11" i="8"/>
  <c r="IM11" i="8"/>
  <c r="IL11" i="8"/>
  <c r="IK11" i="8"/>
  <c r="IJ11" i="8"/>
  <c r="II11" i="8"/>
  <c r="IH11" i="8"/>
  <c r="IG11" i="8"/>
  <c r="IF11" i="8"/>
  <c r="HP11" i="8"/>
  <c r="HO11" i="8"/>
  <c r="HN11" i="8"/>
  <c r="HM11" i="8"/>
  <c r="HL11" i="8"/>
  <c r="HK11" i="8"/>
  <c r="HJ11" i="8"/>
  <c r="HI11" i="8"/>
  <c r="HH11" i="8"/>
  <c r="HG11" i="8"/>
  <c r="HF11" i="8"/>
  <c r="HE11" i="8"/>
  <c r="HD11" i="8"/>
  <c r="HB11" i="8"/>
  <c r="HA11" i="8"/>
  <c r="GZ11" i="8"/>
  <c r="GY11" i="8"/>
  <c r="GX11" i="8"/>
  <c r="GW11" i="8"/>
  <c r="GV11" i="8"/>
  <c r="GU11" i="8"/>
  <c r="GT11" i="8"/>
  <c r="GS11" i="8"/>
  <c r="GR11" i="8"/>
  <c r="GQ11" i="8"/>
  <c r="GP11" i="8"/>
  <c r="GO11" i="8"/>
  <c r="GN11" i="8"/>
  <c r="GM11" i="8"/>
  <c r="GJ11" i="8"/>
  <c r="GI11" i="8"/>
  <c r="GH11" i="8"/>
  <c r="GG11" i="8"/>
  <c r="GF11" i="8"/>
  <c r="GE11" i="8"/>
  <c r="GD11" i="8"/>
  <c r="GC11" i="8"/>
  <c r="GB11" i="8"/>
  <c r="GA11" i="8"/>
  <c r="FZ11" i="8"/>
  <c r="FY11" i="8"/>
  <c r="FX11" i="8"/>
  <c r="FU11" i="8"/>
  <c r="FT11" i="8"/>
  <c r="FS11" i="8"/>
  <c r="FR11" i="8"/>
  <c r="FQ11" i="8"/>
  <c r="FP11" i="8"/>
  <c r="FO11" i="8"/>
  <c r="FN11" i="8"/>
  <c r="FM11" i="8"/>
  <c r="FL11" i="8"/>
  <c r="FK11" i="8"/>
  <c r="FJ11" i="8"/>
  <c r="FI11" i="8"/>
  <c r="FG11" i="8"/>
  <c r="FF11" i="8"/>
  <c r="FE11" i="8"/>
  <c r="FD11" i="8"/>
  <c r="FC11" i="8"/>
  <c r="FB11" i="8"/>
  <c r="FA11" i="8"/>
  <c r="EZ11" i="8"/>
  <c r="EY11" i="8"/>
  <c r="EX11" i="8"/>
  <c r="EW11" i="8"/>
  <c r="EV11" i="8"/>
  <c r="EU11" i="8"/>
  <c r="ET11" i="8"/>
  <c r="ES11" i="8"/>
  <c r="ER11" i="8"/>
  <c r="EO11" i="8"/>
  <c r="EN11" i="8"/>
  <c r="EM11" i="8"/>
  <c r="EL11" i="8"/>
  <c r="EK11" i="8"/>
  <c r="EJ11" i="8"/>
  <c r="EI11" i="8"/>
  <c r="EH11" i="8"/>
  <c r="EG11" i="8"/>
  <c r="EF11" i="8"/>
  <c r="EE11" i="8"/>
  <c r="ED11" i="8"/>
  <c r="EC11" i="8"/>
  <c r="DZ11" i="8"/>
  <c r="DY11" i="8"/>
  <c r="DX11" i="8"/>
  <c r="DW11" i="8"/>
  <c r="DV11" i="8"/>
  <c r="DU11" i="8"/>
  <c r="DT11" i="8"/>
  <c r="DS11" i="8"/>
  <c r="DR11" i="8"/>
  <c r="DQ11" i="8"/>
  <c r="DP11" i="8"/>
  <c r="DO11" i="8"/>
  <c r="DN11" i="8"/>
  <c r="DL11" i="8"/>
  <c r="DK11" i="8"/>
  <c r="DJ11" i="8"/>
  <c r="DI11" i="8"/>
  <c r="DH11" i="8"/>
  <c r="DG11" i="8"/>
  <c r="DF11" i="8"/>
  <c r="DE11" i="8"/>
  <c r="DD11" i="8"/>
  <c r="DC11" i="8"/>
  <c r="DB11" i="8"/>
  <c r="DA11" i="8"/>
  <c r="CZ11" i="8"/>
  <c r="CY11" i="8"/>
  <c r="CX11" i="8"/>
  <c r="CW11" i="8"/>
  <c r="CT11" i="8"/>
  <c r="CS11" i="8"/>
  <c r="CR11" i="8"/>
  <c r="CQ11" i="8"/>
  <c r="CP11" i="8"/>
  <c r="CO11" i="8"/>
  <c r="CN11" i="8"/>
  <c r="CM11" i="8"/>
  <c r="CL11" i="8"/>
  <c r="CK11" i="8"/>
  <c r="CJ11" i="8"/>
  <c r="CI11" i="8"/>
  <c r="CH11" i="8"/>
  <c r="CE11" i="8"/>
  <c r="CD11" i="8"/>
  <c r="CC11" i="8"/>
  <c r="CB11" i="8"/>
  <c r="CA11" i="8"/>
  <c r="BY11" i="8"/>
  <c r="BX11" i="8"/>
  <c r="BW11" i="8"/>
  <c r="BV11" i="8"/>
  <c r="BU11" i="8"/>
  <c r="BT11" i="8"/>
  <c r="BS11" i="8"/>
  <c r="BQ11" i="8"/>
  <c r="BP11" i="8"/>
  <c r="BO11" i="8"/>
  <c r="BN11" i="8"/>
  <c r="BM11" i="8"/>
  <c r="BL11" i="8"/>
  <c r="BK11" i="8"/>
  <c r="BJ11" i="8"/>
  <c r="BI11" i="8"/>
  <c r="BH11" i="8"/>
  <c r="BG11" i="8"/>
  <c r="BF11" i="8"/>
  <c r="BE11" i="8"/>
  <c r="BD11" i="8"/>
  <c r="BC11" i="8"/>
  <c r="BB11" i="8"/>
  <c r="AY11" i="8"/>
  <c r="AX11" i="8"/>
  <c r="AW11" i="8"/>
  <c r="AV11" i="8"/>
  <c r="AT11" i="8"/>
  <c r="AS11" i="8"/>
  <c r="AR11" i="8"/>
  <c r="AQ11" i="8"/>
  <c r="AP11" i="8"/>
  <c r="AO11" i="8"/>
  <c r="AN11" i="8"/>
  <c r="AM11" i="8"/>
  <c r="AJ11" i="8"/>
  <c r="AI11" i="8"/>
  <c r="AH11" i="8"/>
  <c r="AG11" i="8"/>
  <c r="AF11" i="8"/>
  <c r="AU11" i="8" s="1"/>
  <c r="AC11" i="8"/>
  <c r="AB11" i="8"/>
  <c r="AA11" i="8"/>
  <c r="Z11" i="8"/>
  <c r="Y11" i="8"/>
  <c r="X11" i="8"/>
  <c r="W11" i="8"/>
  <c r="U11" i="8"/>
  <c r="T11" i="8"/>
  <c r="S11" i="8"/>
  <c r="R11" i="8"/>
  <c r="Q11" i="8"/>
  <c r="P11" i="8"/>
  <c r="O11" i="8"/>
  <c r="N11" i="8"/>
  <c r="M11" i="8"/>
  <c r="L11" i="8"/>
  <c r="K11" i="8"/>
  <c r="J11" i="8"/>
  <c r="I11" i="8"/>
  <c r="H11" i="8"/>
  <c r="G11" i="8"/>
  <c r="F11" i="8"/>
  <c r="E11" i="8"/>
  <c r="D11" i="8"/>
  <c r="C11" i="8"/>
  <c r="B11" i="8"/>
  <c r="IR10" i="8"/>
  <c r="IQ10" i="8"/>
  <c r="IP10" i="8"/>
  <c r="IO10" i="8"/>
  <c r="IN10" i="8"/>
  <c r="IM10" i="8"/>
  <c r="IL10" i="8"/>
  <c r="IK10" i="8"/>
  <c r="IJ10" i="8"/>
  <c r="II10" i="8"/>
  <c r="IH10" i="8"/>
  <c r="IG10" i="8"/>
  <c r="IF10" i="8"/>
  <c r="HP10" i="8"/>
  <c r="HO10" i="8"/>
  <c r="HN10" i="8"/>
  <c r="HM10" i="8"/>
  <c r="HL10" i="8"/>
  <c r="HK10" i="8"/>
  <c r="HJ10" i="8"/>
  <c r="HI10" i="8"/>
  <c r="HH10" i="8"/>
  <c r="HG10" i="8"/>
  <c r="HF10" i="8"/>
  <c r="HE10" i="8"/>
  <c r="HD10" i="8"/>
  <c r="HB10" i="8"/>
  <c r="HA10" i="8"/>
  <c r="GZ10" i="8"/>
  <c r="GY10" i="8"/>
  <c r="GX10" i="8"/>
  <c r="GW10" i="8"/>
  <c r="GV10" i="8"/>
  <c r="GU10" i="8"/>
  <c r="GT10" i="8"/>
  <c r="GS10" i="8"/>
  <c r="GR10" i="8"/>
  <c r="GQ10" i="8"/>
  <c r="GP10" i="8"/>
  <c r="GO10" i="8"/>
  <c r="GN10" i="8"/>
  <c r="GM10" i="8"/>
  <c r="GJ10" i="8"/>
  <c r="GI10" i="8"/>
  <c r="GH10" i="8"/>
  <c r="GG10" i="8"/>
  <c r="GF10" i="8"/>
  <c r="GE10" i="8"/>
  <c r="GD10" i="8"/>
  <c r="GC10" i="8"/>
  <c r="GB10" i="8"/>
  <c r="GA10" i="8"/>
  <c r="FZ10" i="8"/>
  <c r="FY10" i="8"/>
  <c r="FX10" i="8"/>
  <c r="FU10" i="8"/>
  <c r="FT10" i="8"/>
  <c r="FS10" i="8"/>
  <c r="FR10" i="8"/>
  <c r="FQ10" i="8"/>
  <c r="FP10" i="8"/>
  <c r="FO10" i="8"/>
  <c r="FN10" i="8"/>
  <c r="FM10" i="8"/>
  <c r="FL10" i="8"/>
  <c r="FK10" i="8"/>
  <c r="FJ10" i="8"/>
  <c r="FI10" i="8"/>
  <c r="FG10" i="8"/>
  <c r="FF10" i="8"/>
  <c r="FE10" i="8"/>
  <c r="FD10" i="8"/>
  <c r="FC10" i="8"/>
  <c r="FB10" i="8"/>
  <c r="FA10" i="8"/>
  <c r="EZ10" i="8"/>
  <c r="EY10" i="8"/>
  <c r="EX10" i="8"/>
  <c r="EW10" i="8"/>
  <c r="EV10" i="8"/>
  <c r="EU10" i="8"/>
  <c r="ET10" i="8"/>
  <c r="ES10" i="8"/>
  <c r="ER10" i="8"/>
  <c r="EO10" i="8"/>
  <c r="EN10" i="8"/>
  <c r="EM10" i="8"/>
  <c r="EL10" i="8"/>
  <c r="EK10" i="8"/>
  <c r="EJ10" i="8"/>
  <c r="EI10" i="8"/>
  <c r="EH10" i="8"/>
  <c r="EG10" i="8"/>
  <c r="EF10" i="8"/>
  <c r="EE10" i="8"/>
  <c r="ED10" i="8"/>
  <c r="EC10" i="8"/>
  <c r="DZ10" i="8"/>
  <c r="DY10" i="8"/>
  <c r="DX10" i="8"/>
  <c r="DW10" i="8"/>
  <c r="DV10" i="8"/>
  <c r="DU10" i="8"/>
  <c r="DT10" i="8"/>
  <c r="DS10" i="8"/>
  <c r="DR10" i="8"/>
  <c r="DQ10" i="8"/>
  <c r="DP10" i="8"/>
  <c r="DO10" i="8"/>
  <c r="DN10" i="8"/>
  <c r="DL10" i="8"/>
  <c r="DK10" i="8"/>
  <c r="DJ10" i="8"/>
  <c r="DI10" i="8"/>
  <c r="DH10" i="8"/>
  <c r="DG10" i="8"/>
  <c r="DF10" i="8"/>
  <c r="DE10" i="8"/>
  <c r="DD10" i="8"/>
  <c r="DC10" i="8"/>
  <c r="DB10" i="8"/>
  <c r="DA10" i="8"/>
  <c r="CZ10" i="8"/>
  <c r="CY10" i="8"/>
  <c r="CX10" i="8"/>
  <c r="CW10" i="8"/>
  <c r="CT10" i="8"/>
  <c r="CS10" i="8"/>
  <c r="CR10" i="8"/>
  <c r="CQ10" i="8"/>
  <c r="CP10" i="8"/>
  <c r="CO10" i="8"/>
  <c r="CN10" i="8"/>
  <c r="CM10" i="8"/>
  <c r="CL10" i="8"/>
  <c r="CK10" i="8"/>
  <c r="CJ10" i="8"/>
  <c r="CI10" i="8"/>
  <c r="CH10" i="8"/>
  <c r="CE10" i="8"/>
  <c r="CD10" i="8"/>
  <c r="CC10" i="8"/>
  <c r="CB10" i="8"/>
  <c r="CA10" i="8"/>
  <c r="BY10" i="8"/>
  <c r="BX10" i="8"/>
  <c r="BW10" i="8"/>
  <c r="BV10" i="8"/>
  <c r="BU10" i="8"/>
  <c r="BT10" i="8"/>
  <c r="BS10" i="8"/>
  <c r="BQ10" i="8"/>
  <c r="BP10" i="8"/>
  <c r="BO10" i="8"/>
  <c r="BN10" i="8"/>
  <c r="BM10" i="8"/>
  <c r="BL10" i="8"/>
  <c r="BK10" i="8"/>
  <c r="BJ10" i="8"/>
  <c r="BI10" i="8"/>
  <c r="BH10" i="8"/>
  <c r="BG10" i="8"/>
  <c r="BF10" i="8"/>
  <c r="BE10" i="8"/>
  <c r="BD10" i="8"/>
  <c r="BC10" i="8"/>
  <c r="BB10" i="8"/>
  <c r="AY10" i="8"/>
  <c r="AX10" i="8"/>
  <c r="AW10" i="8"/>
  <c r="AV10" i="8"/>
  <c r="AU10" i="8"/>
  <c r="AS10" i="8"/>
  <c r="AR10" i="8"/>
  <c r="AQ10" i="8"/>
  <c r="AP10" i="8"/>
  <c r="AO10" i="8"/>
  <c r="AN10" i="8"/>
  <c r="AM10" i="8"/>
  <c r="AJ10" i="8"/>
  <c r="AI10" i="8"/>
  <c r="AH10" i="8"/>
  <c r="AG10" i="8"/>
  <c r="AF10" i="8"/>
  <c r="AT10" i="8"/>
  <c r="AC10" i="8"/>
  <c r="AB10" i="8"/>
  <c r="AA10" i="8"/>
  <c r="Z10" i="8"/>
  <c r="Y10" i="8"/>
  <c r="X10" i="8"/>
  <c r="W10" i="8"/>
  <c r="U10" i="8"/>
  <c r="T10" i="8"/>
  <c r="S10" i="8"/>
  <c r="R10" i="8"/>
  <c r="Q10" i="8"/>
  <c r="P10" i="8"/>
  <c r="O10" i="8"/>
  <c r="N10" i="8"/>
  <c r="M10" i="8"/>
  <c r="L10" i="8"/>
  <c r="K10" i="8"/>
  <c r="J10" i="8"/>
  <c r="I10" i="8"/>
  <c r="H10" i="8"/>
  <c r="G10" i="8"/>
  <c r="F10" i="8"/>
  <c r="E10" i="8"/>
  <c r="D10" i="8"/>
  <c r="C10" i="8"/>
  <c r="B10" i="8"/>
  <c r="IR9" i="8"/>
  <c r="IQ9" i="8"/>
  <c r="IP9" i="8"/>
  <c r="IO9" i="8"/>
  <c r="IN9" i="8"/>
  <c r="IM9" i="8"/>
  <c r="IL9" i="8"/>
  <c r="IK9" i="8"/>
  <c r="IJ9" i="8"/>
  <c r="II9" i="8"/>
  <c r="IH9" i="8"/>
  <c r="IG9" i="8"/>
  <c r="IF9" i="8"/>
  <c r="HP9" i="8"/>
  <c r="HO9" i="8"/>
  <c r="HN9" i="8"/>
  <c r="HM9" i="8"/>
  <c r="HL9" i="8"/>
  <c r="HK9" i="8"/>
  <c r="HJ9" i="8"/>
  <c r="HI9" i="8"/>
  <c r="HH9" i="8"/>
  <c r="HG9" i="8"/>
  <c r="HF9" i="8"/>
  <c r="HE9" i="8"/>
  <c r="HD9" i="8"/>
  <c r="HB9" i="8"/>
  <c r="HA9" i="8"/>
  <c r="GZ9" i="8"/>
  <c r="GY9" i="8"/>
  <c r="GX9" i="8"/>
  <c r="GW9" i="8"/>
  <c r="GV9" i="8"/>
  <c r="GU9" i="8"/>
  <c r="GT9" i="8"/>
  <c r="GS9" i="8"/>
  <c r="GR9" i="8"/>
  <c r="GQ9" i="8"/>
  <c r="GP9" i="8"/>
  <c r="GO9" i="8"/>
  <c r="GN9" i="8"/>
  <c r="GM9" i="8"/>
  <c r="GJ9" i="8"/>
  <c r="GI9" i="8"/>
  <c r="GH9" i="8"/>
  <c r="GG9" i="8"/>
  <c r="GF9" i="8"/>
  <c r="GE9" i="8"/>
  <c r="GD9" i="8"/>
  <c r="GC9" i="8"/>
  <c r="GB9" i="8"/>
  <c r="GA9" i="8"/>
  <c r="FZ9" i="8"/>
  <c r="FY9" i="8"/>
  <c r="FX9" i="8"/>
  <c r="FU9" i="8"/>
  <c r="FT9" i="8"/>
  <c r="FS9" i="8"/>
  <c r="FR9" i="8"/>
  <c r="FQ9" i="8"/>
  <c r="FP9" i="8"/>
  <c r="FO9" i="8"/>
  <c r="FN9" i="8"/>
  <c r="FM9" i="8"/>
  <c r="FL9" i="8"/>
  <c r="FK9" i="8"/>
  <c r="FJ9" i="8"/>
  <c r="FI9" i="8"/>
  <c r="FG9" i="8"/>
  <c r="FF9" i="8"/>
  <c r="FE9" i="8"/>
  <c r="FD9" i="8"/>
  <c r="FC9" i="8"/>
  <c r="FB9" i="8"/>
  <c r="FA9" i="8"/>
  <c r="EZ9" i="8"/>
  <c r="EY9" i="8"/>
  <c r="EX9" i="8"/>
  <c r="EW9" i="8"/>
  <c r="EV9" i="8"/>
  <c r="EU9" i="8"/>
  <c r="ET9" i="8"/>
  <c r="ES9" i="8"/>
  <c r="ER9" i="8"/>
  <c r="EO9" i="8"/>
  <c r="EN9" i="8"/>
  <c r="EM9" i="8"/>
  <c r="EL9" i="8"/>
  <c r="EK9" i="8"/>
  <c r="EJ9" i="8"/>
  <c r="EI9" i="8"/>
  <c r="EH9" i="8"/>
  <c r="EG9" i="8"/>
  <c r="EF9" i="8"/>
  <c r="EE9" i="8"/>
  <c r="ED9" i="8"/>
  <c r="EC9" i="8"/>
  <c r="DZ9" i="8"/>
  <c r="DY9" i="8"/>
  <c r="DX9" i="8"/>
  <c r="DW9" i="8"/>
  <c r="DV9" i="8"/>
  <c r="DU9" i="8"/>
  <c r="DT9" i="8"/>
  <c r="DS9" i="8"/>
  <c r="DR9" i="8"/>
  <c r="DQ9" i="8"/>
  <c r="DP9" i="8"/>
  <c r="DO9" i="8"/>
  <c r="DN9" i="8"/>
  <c r="DL9" i="8"/>
  <c r="DK9" i="8"/>
  <c r="DJ9" i="8"/>
  <c r="DI9" i="8"/>
  <c r="DH9" i="8"/>
  <c r="DG9" i="8"/>
  <c r="DF9" i="8"/>
  <c r="DE9" i="8"/>
  <c r="DD9" i="8"/>
  <c r="DC9" i="8"/>
  <c r="DB9" i="8"/>
  <c r="DA9" i="8"/>
  <c r="CZ9" i="8"/>
  <c r="CY9" i="8"/>
  <c r="CX9" i="8"/>
  <c r="CW9" i="8"/>
  <c r="CT9" i="8"/>
  <c r="CS9" i="8"/>
  <c r="CR9" i="8"/>
  <c r="CQ9" i="8"/>
  <c r="CP9" i="8"/>
  <c r="CO9" i="8"/>
  <c r="CN9" i="8"/>
  <c r="CM9" i="8"/>
  <c r="CL9" i="8"/>
  <c r="CK9" i="8"/>
  <c r="CJ9" i="8"/>
  <c r="CI9" i="8"/>
  <c r="CH9" i="8"/>
  <c r="CE9" i="8"/>
  <c r="CD9" i="8"/>
  <c r="CC9" i="8"/>
  <c r="CB9" i="8"/>
  <c r="CA9" i="8"/>
  <c r="BY9" i="8"/>
  <c r="BX9" i="8"/>
  <c r="BW9" i="8"/>
  <c r="BV9" i="8"/>
  <c r="BU9" i="8"/>
  <c r="BT9" i="8"/>
  <c r="BS9" i="8"/>
  <c r="BQ9" i="8"/>
  <c r="BP9" i="8"/>
  <c r="BO9" i="8"/>
  <c r="BN9" i="8"/>
  <c r="BM9" i="8"/>
  <c r="BL9" i="8"/>
  <c r="BK9" i="8"/>
  <c r="BJ9" i="8"/>
  <c r="BI9" i="8"/>
  <c r="BH9" i="8"/>
  <c r="BG9" i="8"/>
  <c r="BF9" i="8"/>
  <c r="BE9" i="8"/>
  <c r="BD9" i="8"/>
  <c r="BC9" i="8"/>
  <c r="BB9" i="8"/>
  <c r="AY9" i="8"/>
  <c r="AX9" i="8"/>
  <c r="AW9" i="8"/>
  <c r="AV9" i="8"/>
  <c r="AT9" i="8"/>
  <c r="AS9" i="8"/>
  <c r="AR9" i="8"/>
  <c r="AQ9" i="8"/>
  <c r="AP9" i="8"/>
  <c r="AO9" i="8"/>
  <c r="AN9" i="8"/>
  <c r="AM9" i="8"/>
  <c r="AJ9" i="8"/>
  <c r="AI9" i="8"/>
  <c r="AH9" i="8"/>
  <c r="AG9" i="8"/>
  <c r="AF9" i="8"/>
  <c r="AU9" i="8" s="1"/>
  <c r="AC9" i="8"/>
  <c r="AB9" i="8"/>
  <c r="AA9" i="8"/>
  <c r="Z9" i="8"/>
  <c r="Y9" i="8"/>
  <c r="X9" i="8"/>
  <c r="W9" i="8"/>
  <c r="U9" i="8"/>
  <c r="T9" i="8"/>
  <c r="S9" i="8"/>
  <c r="R9" i="8"/>
  <c r="Q9" i="8"/>
  <c r="P9" i="8"/>
  <c r="O9" i="8"/>
  <c r="N9" i="8"/>
  <c r="M9" i="8"/>
  <c r="L9" i="8"/>
  <c r="K9" i="8"/>
  <c r="J9" i="8"/>
  <c r="I9" i="8"/>
  <c r="H9" i="8"/>
  <c r="G9" i="8"/>
  <c r="F9" i="8"/>
  <c r="E9" i="8"/>
  <c r="D9" i="8"/>
  <c r="C9" i="8"/>
  <c r="B9" i="8"/>
  <c r="IR8" i="8"/>
  <c r="IQ8" i="8"/>
  <c r="IP8" i="8"/>
  <c r="IO8" i="8"/>
  <c r="IN8" i="8"/>
  <c r="IM8" i="8"/>
  <c r="IL8" i="8"/>
  <c r="IK8" i="8"/>
  <c r="IJ8" i="8"/>
  <c r="II8" i="8"/>
  <c r="IH8" i="8"/>
  <c r="IG8" i="8"/>
  <c r="IF8" i="8"/>
  <c r="HP8" i="8"/>
  <c r="HO8" i="8"/>
  <c r="HN8" i="8"/>
  <c r="HM8" i="8"/>
  <c r="HL8" i="8"/>
  <c r="HK8" i="8"/>
  <c r="HJ8" i="8"/>
  <c r="HI8" i="8"/>
  <c r="HH8" i="8"/>
  <c r="HG8" i="8"/>
  <c r="HF8" i="8"/>
  <c r="HE8" i="8"/>
  <c r="HD8" i="8"/>
  <c r="HB8" i="8"/>
  <c r="HA8" i="8"/>
  <c r="GZ8" i="8"/>
  <c r="GY8" i="8"/>
  <c r="GX8" i="8"/>
  <c r="GW8" i="8"/>
  <c r="GV8" i="8"/>
  <c r="GU8" i="8"/>
  <c r="GT8" i="8"/>
  <c r="GS8" i="8"/>
  <c r="GR8" i="8"/>
  <c r="GQ8" i="8"/>
  <c r="GP8" i="8"/>
  <c r="GO8" i="8"/>
  <c r="GN8" i="8"/>
  <c r="GM8" i="8"/>
  <c r="GJ8" i="8"/>
  <c r="GI8" i="8"/>
  <c r="GH8" i="8"/>
  <c r="GG8" i="8"/>
  <c r="GF8" i="8"/>
  <c r="GE8" i="8"/>
  <c r="GD8" i="8"/>
  <c r="GC8" i="8"/>
  <c r="GB8" i="8"/>
  <c r="GA8" i="8"/>
  <c r="FZ8" i="8"/>
  <c r="FY8" i="8"/>
  <c r="FX8" i="8"/>
  <c r="FU8" i="8"/>
  <c r="FT8" i="8"/>
  <c r="FS8" i="8"/>
  <c r="FR8" i="8"/>
  <c r="FQ8" i="8"/>
  <c r="FP8" i="8"/>
  <c r="FO8" i="8"/>
  <c r="FN8" i="8"/>
  <c r="FM8" i="8"/>
  <c r="FL8" i="8"/>
  <c r="FK8" i="8"/>
  <c r="FJ8" i="8"/>
  <c r="FI8" i="8"/>
  <c r="FG8" i="8"/>
  <c r="FF8" i="8"/>
  <c r="FE8" i="8"/>
  <c r="FD8" i="8"/>
  <c r="FC8" i="8"/>
  <c r="FB8" i="8"/>
  <c r="FA8" i="8"/>
  <c r="EZ8" i="8"/>
  <c r="EY8" i="8"/>
  <c r="EX8" i="8"/>
  <c r="EW8" i="8"/>
  <c r="EV8" i="8"/>
  <c r="EU8" i="8"/>
  <c r="ET8" i="8"/>
  <c r="ES8" i="8"/>
  <c r="ER8" i="8"/>
  <c r="EO8" i="8"/>
  <c r="EN8" i="8"/>
  <c r="EM8" i="8"/>
  <c r="EL8" i="8"/>
  <c r="EK8" i="8"/>
  <c r="EJ8" i="8"/>
  <c r="EI8" i="8"/>
  <c r="EH8" i="8"/>
  <c r="EG8" i="8"/>
  <c r="EF8" i="8"/>
  <c r="EE8" i="8"/>
  <c r="ED8" i="8"/>
  <c r="EC8" i="8"/>
  <c r="DZ8" i="8"/>
  <c r="DY8" i="8"/>
  <c r="DX8" i="8"/>
  <c r="DW8" i="8"/>
  <c r="DV8" i="8"/>
  <c r="DU8" i="8"/>
  <c r="DT8" i="8"/>
  <c r="DS8" i="8"/>
  <c r="DR8" i="8"/>
  <c r="DQ8" i="8"/>
  <c r="DP8" i="8"/>
  <c r="DO8" i="8"/>
  <c r="DN8" i="8"/>
  <c r="DL8" i="8"/>
  <c r="DK8" i="8"/>
  <c r="DJ8" i="8"/>
  <c r="DI8" i="8"/>
  <c r="DH8" i="8"/>
  <c r="DG8" i="8"/>
  <c r="DF8" i="8"/>
  <c r="DE8" i="8"/>
  <c r="DD8" i="8"/>
  <c r="DC8" i="8"/>
  <c r="DB8" i="8"/>
  <c r="DA8" i="8"/>
  <c r="CZ8" i="8"/>
  <c r="CY8" i="8"/>
  <c r="CX8" i="8"/>
  <c r="CW8" i="8"/>
  <c r="CT8" i="8"/>
  <c r="CS8" i="8"/>
  <c r="CR8" i="8"/>
  <c r="CQ8" i="8"/>
  <c r="CP8" i="8"/>
  <c r="CO8" i="8"/>
  <c r="CN8" i="8"/>
  <c r="CM8" i="8"/>
  <c r="CL8" i="8"/>
  <c r="CK8" i="8"/>
  <c r="CJ8" i="8"/>
  <c r="CI8" i="8"/>
  <c r="CH8" i="8"/>
  <c r="CE8" i="8"/>
  <c r="CD8" i="8"/>
  <c r="CC8" i="8"/>
  <c r="CB8" i="8"/>
  <c r="CA8" i="8"/>
  <c r="BY8" i="8"/>
  <c r="BX8" i="8"/>
  <c r="BW8" i="8"/>
  <c r="BV8" i="8"/>
  <c r="BU8" i="8"/>
  <c r="BT8" i="8"/>
  <c r="BS8" i="8"/>
  <c r="BQ8" i="8"/>
  <c r="BP8" i="8"/>
  <c r="BO8" i="8"/>
  <c r="BN8" i="8"/>
  <c r="BM8" i="8"/>
  <c r="BL8" i="8"/>
  <c r="BK8" i="8"/>
  <c r="BJ8" i="8"/>
  <c r="BI8" i="8"/>
  <c r="BH8" i="8"/>
  <c r="BG8" i="8"/>
  <c r="BF8" i="8"/>
  <c r="BE8" i="8"/>
  <c r="BD8" i="8"/>
  <c r="BC8" i="8"/>
  <c r="BB8" i="8"/>
  <c r="AY8" i="8"/>
  <c r="AX8" i="8"/>
  <c r="AW8" i="8"/>
  <c r="AV8" i="8"/>
  <c r="AU8" i="8"/>
  <c r="AT8" i="8"/>
  <c r="AS8" i="8"/>
  <c r="AR8" i="8"/>
  <c r="AQ8" i="8"/>
  <c r="AP8" i="8"/>
  <c r="AO8" i="8"/>
  <c r="AN8" i="8"/>
  <c r="AM8" i="8"/>
  <c r="AJ8" i="8"/>
  <c r="AI8" i="8"/>
  <c r="AH8" i="8"/>
  <c r="AG8" i="8"/>
  <c r="AF8" i="8"/>
  <c r="AC8" i="8"/>
  <c r="AB8" i="8"/>
  <c r="AA8" i="8"/>
  <c r="Z8" i="8"/>
  <c r="Y8" i="8"/>
  <c r="X8" i="8"/>
  <c r="W8" i="8"/>
  <c r="U8" i="8"/>
  <c r="T8" i="8"/>
  <c r="S8" i="8"/>
  <c r="R8" i="8"/>
  <c r="Q8" i="8"/>
  <c r="P8" i="8"/>
  <c r="O8" i="8"/>
  <c r="N8" i="8"/>
  <c r="M8" i="8"/>
  <c r="L8" i="8"/>
  <c r="K8" i="8"/>
  <c r="J8" i="8"/>
  <c r="I8" i="8"/>
  <c r="H8" i="8"/>
  <c r="G8" i="8"/>
  <c r="F8" i="8"/>
  <c r="E8" i="8"/>
  <c r="D8" i="8"/>
  <c r="C8" i="8"/>
  <c r="B8" i="8"/>
  <c r="IR7" i="8"/>
  <c r="IQ7" i="8"/>
  <c r="IP7" i="8"/>
  <c r="IO7" i="8"/>
  <c r="IN7" i="8"/>
  <c r="IM7" i="8"/>
  <c r="IL7" i="8"/>
  <c r="IK7" i="8"/>
  <c r="IJ7" i="8"/>
  <c r="II7" i="8"/>
  <c r="IH7" i="8"/>
  <c r="IG7" i="8"/>
  <c r="IF7" i="8"/>
  <c r="HP7" i="8"/>
  <c r="HO7" i="8"/>
  <c r="HN7" i="8"/>
  <c r="HM7" i="8"/>
  <c r="HL7" i="8"/>
  <c r="HK7" i="8"/>
  <c r="HJ7" i="8"/>
  <c r="HI7" i="8"/>
  <c r="HH7" i="8"/>
  <c r="HG7" i="8"/>
  <c r="HF7" i="8"/>
  <c r="HE7" i="8"/>
  <c r="HD7" i="8"/>
  <c r="HB7" i="8"/>
  <c r="HA7" i="8"/>
  <c r="GZ7" i="8"/>
  <c r="GY7" i="8"/>
  <c r="GX7" i="8"/>
  <c r="GW7" i="8"/>
  <c r="GV7" i="8"/>
  <c r="GU7" i="8"/>
  <c r="GT7" i="8"/>
  <c r="GS7" i="8"/>
  <c r="GR7" i="8"/>
  <c r="GQ7" i="8"/>
  <c r="GP7" i="8"/>
  <c r="GO7" i="8"/>
  <c r="GN7" i="8"/>
  <c r="GM7" i="8"/>
  <c r="GJ7" i="8"/>
  <c r="GI7" i="8"/>
  <c r="GH7" i="8"/>
  <c r="GG7" i="8"/>
  <c r="GF7" i="8"/>
  <c r="GE7" i="8"/>
  <c r="GD7" i="8"/>
  <c r="GC7" i="8"/>
  <c r="GB7" i="8"/>
  <c r="GA7" i="8"/>
  <c r="FZ7" i="8"/>
  <c r="FY7" i="8"/>
  <c r="FX7" i="8"/>
  <c r="FU7" i="8"/>
  <c r="FT7" i="8"/>
  <c r="FS7" i="8"/>
  <c r="FR7" i="8"/>
  <c r="FQ7" i="8"/>
  <c r="FP7" i="8"/>
  <c r="FO7" i="8"/>
  <c r="FN7" i="8"/>
  <c r="FM7" i="8"/>
  <c r="FL7" i="8"/>
  <c r="FK7" i="8"/>
  <c r="FJ7" i="8"/>
  <c r="FI7" i="8"/>
  <c r="FG7" i="8"/>
  <c r="FF7" i="8"/>
  <c r="FE7" i="8"/>
  <c r="FD7" i="8"/>
  <c r="FC7" i="8"/>
  <c r="FB7" i="8"/>
  <c r="FA7" i="8"/>
  <c r="EZ7" i="8"/>
  <c r="EY7" i="8"/>
  <c r="EX7" i="8"/>
  <c r="EW7" i="8"/>
  <c r="EV7" i="8"/>
  <c r="EU7" i="8"/>
  <c r="ET7" i="8"/>
  <c r="ES7" i="8"/>
  <c r="ER7" i="8"/>
  <c r="EO7" i="8"/>
  <c r="EN7" i="8"/>
  <c r="EM7" i="8"/>
  <c r="EL7" i="8"/>
  <c r="EK7" i="8"/>
  <c r="EJ7" i="8"/>
  <c r="EI7" i="8"/>
  <c r="EH7" i="8"/>
  <c r="EG7" i="8"/>
  <c r="EF7" i="8"/>
  <c r="EE7" i="8"/>
  <c r="ED7" i="8"/>
  <c r="EC7" i="8"/>
  <c r="DZ7" i="8"/>
  <c r="DY7" i="8"/>
  <c r="DX7" i="8"/>
  <c r="DW7" i="8"/>
  <c r="DV7" i="8"/>
  <c r="DU7" i="8"/>
  <c r="DT7" i="8"/>
  <c r="DS7" i="8"/>
  <c r="DR7" i="8"/>
  <c r="DQ7" i="8"/>
  <c r="DP7" i="8"/>
  <c r="DO7" i="8"/>
  <c r="DN7" i="8"/>
  <c r="DL7" i="8"/>
  <c r="DK7" i="8"/>
  <c r="DJ7" i="8"/>
  <c r="DI7" i="8"/>
  <c r="DH7" i="8"/>
  <c r="DG7" i="8"/>
  <c r="DF7" i="8"/>
  <c r="DE7" i="8"/>
  <c r="DD7" i="8"/>
  <c r="DC7" i="8"/>
  <c r="DB7" i="8"/>
  <c r="DA7" i="8"/>
  <c r="CZ7" i="8"/>
  <c r="CY7" i="8"/>
  <c r="CX7" i="8"/>
  <c r="CW7" i="8"/>
  <c r="CT7" i="8"/>
  <c r="CS7" i="8"/>
  <c r="CR7" i="8"/>
  <c r="CQ7" i="8"/>
  <c r="CP7" i="8"/>
  <c r="CO7" i="8"/>
  <c r="CN7" i="8"/>
  <c r="CM7" i="8"/>
  <c r="CL7" i="8"/>
  <c r="CK7" i="8"/>
  <c r="CJ7" i="8"/>
  <c r="CI7" i="8"/>
  <c r="CH7" i="8"/>
  <c r="CE7" i="8"/>
  <c r="CD7" i="8"/>
  <c r="CC7" i="8"/>
  <c r="CB7" i="8"/>
  <c r="CA7" i="8"/>
  <c r="BY7" i="8"/>
  <c r="BX7" i="8"/>
  <c r="BW7" i="8"/>
  <c r="BV7" i="8"/>
  <c r="BU7" i="8"/>
  <c r="BT7" i="8"/>
  <c r="BS7" i="8"/>
  <c r="BQ7" i="8"/>
  <c r="BP7" i="8"/>
  <c r="BO7" i="8"/>
  <c r="BN7" i="8"/>
  <c r="BM7" i="8"/>
  <c r="BL7" i="8"/>
  <c r="BK7" i="8"/>
  <c r="BJ7" i="8"/>
  <c r="BI7" i="8"/>
  <c r="BH7" i="8"/>
  <c r="BG7" i="8"/>
  <c r="BF7" i="8"/>
  <c r="BE7" i="8"/>
  <c r="BD7" i="8"/>
  <c r="BC7" i="8"/>
  <c r="BB7" i="8"/>
  <c r="AY7" i="8"/>
  <c r="AX7" i="8"/>
  <c r="AW7" i="8"/>
  <c r="AV7" i="8"/>
  <c r="AS7" i="8"/>
  <c r="AR7" i="8"/>
  <c r="AQ7" i="8"/>
  <c r="AP7" i="8"/>
  <c r="AO7" i="8"/>
  <c r="AN7" i="8"/>
  <c r="AM7" i="8"/>
  <c r="AJ7" i="8"/>
  <c r="AI7" i="8"/>
  <c r="AH7" i="8"/>
  <c r="AG7" i="8"/>
  <c r="AF7" i="8"/>
  <c r="AU7" i="8" s="1"/>
  <c r="AT7" i="8"/>
  <c r="AC7" i="8"/>
  <c r="AB7" i="8"/>
  <c r="AA7" i="8"/>
  <c r="Z7" i="8"/>
  <c r="Y7" i="8"/>
  <c r="X7" i="8"/>
  <c r="W7" i="8"/>
  <c r="U7" i="8"/>
  <c r="T7" i="8"/>
  <c r="S7" i="8"/>
  <c r="R7" i="8"/>
  <c r="Q7" i="8"/>
  <c r="P7" i="8"/>
  <c r="O7" i="8"/>
  <c r="N7" i="8"/>
  <c r="M7" i="8"/>
  <c r="L7" i="8"/>
  <c r="K7" i="8"/>
  <c r="J7" i="8"/>
  <c r="I7" i="8"/>
  <c r="H7" i="8"/>
  <c r="G7" i="8"/>
  <c r="F7" i="8"/>
  <c r="E7" i="8"/>
  <c r="D7" i="8"/>
  <c r="C7" i="8"/>
  <c r="B7" i="8"/>
  <c r="IR6" i="8"/>
  <c r="IQ6" i="8"/>
  <c r="IP6" i="8"/>
  <c r="IO6" i="8"/>
  <c r="IN6" i="8"/>
  <c r="IM6" i="8"/>
  <c r="IL6" i="8"/>
  <c r="IK6" i="8"/>
  <c r="IJ6" i="8"/>
  <c r="II6" i="8"/>
  <c r="IH6" i="8"/>
  <c r="IG6" i="8"/>
  <c r="IF6" i="8"/>
  <c r="HP6" i="8"/>
  <c r="HO6" i="8"/>
  <c r="HN6" i="8"/>
  <c r="HM6" i="8"/>
  <c r="HL6" i="8"/>
  <c r="HK6" i="8"/>
  <c r="HJ6" i="8"/>
  <c r="HI6" i="8"/>
  <c r="HH6" i="8"/>
  <c r="HG6" i="8"/>
  <c r="HF6" i="8"/>
  <c r="HE6" i="8"/>
  <c r="HD6" i="8"/>
  <c r="HB6" i="8"/>
  <c r="HA6" i="8"/>
  <c r="GZ6" i="8"/>
  <c r="GY6" i="8"/>
  <c r="GX6" i="8"/>
  <c r="GW6" i="8"/>
  <c r="GV6" i="8"/>
  <c r="GU6" i="8"/>
  <c r="GT6" i="8"/>
  <c r="GS6" i="8"/>
  <c r="GR6" i="8"/>
  <c r="GQ6" i="8"/>
  <c r="GP6" i="8"/>
  <c r="GO6" i="8"/>
  <c r="GN6" i="8"/>
  <c r="GM6" i="8"/>
  <c r="GJ6" i="8"/>
  <c r="GI6" i="8"/>
  <c r="GH6" i="8"/>
  <c r="GG6" i="8"/>
  <c r="GF6" i="8"/>
  <c r="GE6" i="8"/>
  <c r="GD6" i="8"/>
  <c r="GC6" i="8"/>
  <c r="GB6" i="8"/>
  <c r="GA6" i="8"/>
  <c r="FZ6" i="8"/>
  <c r="FY6" i="8"/>
  <c r="FX6" i="8"/>
  <c r="FU6" i="8"/>
  <c r="FT6" i="8"/>
  <c r="FS6" i="8"/>
  <c r="FR6" i="8"/>
  <c r="FQ6" i="8"/>
  <c r="FP6" i="8"/>
  <c r="FO6" i="8"/>
  <c r="FN6" i="8"/>
  <c r="FM6" i="8"/>
  <c r="FL6" i="8"/>
  <c r="FK6" i="8"/>
  <c r="FJ6" i="8"/>
  <c r="FI6" i="8"/>
  <c r="FG6" i="8"/>
  <c r="FF6" i="8"/>
  <c r="FE6" i="8"/>
  <c r="FD6" i="8"/>
  <c r="FC6" i="8"/>
  <c r="FB6" i="8"/>
  <c r="FA6" i="8"/>
  <c r="EZ6" i="8"/>
  <c r="EY6" i="8"/>
  <c r="EX6" i="8"/>
  <c r="EW6" i="8"/>
  <c r="EV6" i="8"/>
  <c r="EU6" i="8"/>
  <c r="ET6" i="8"/>
  <c r="ES6" i="8"/>
  <c r="ER6" i="8"/>
  <c r="EO6" i="8"/>
  <c r="EN6" i="8"/>
  <c r="EM6" i="8"/>
  <c r="EL6" i="8"/>
  <c r="EK6" i="8"/>
  <c r="EJ6" i="8"/>
  <c r="EI6" i="8"/>
  <c r="EH6" i="8"/>
  <c r="EG6" i="8"/>
  <c r="EF6" i="8"/>
  <c r="EE6" i="8"/>
  <c r="ED6" i="8"/>
  <c r="EC6" i="8"/>
  <c r="DZ6" i="8"/>
  <c r="DY6" i="8"/>
  <c r="DX6" i="8"/>
  <c r="DW6" i="8"/>
  <c r="DV6" i="8"/>
  <c r="DU6" i="8"/>
  <c r="DT6" i="8"/>
  <c r="DS6" i="8"/>
  <c r="DR6" i="8"/>
  <c r="DQ6" i="8"/>
  <c r="DP6" i="8"/>
  <c r="DO6" i="8"/>
  <c r="DN6" i="8"/>
  <c r="DL6" i="8"/>
  <c r="DK6" i="8"/>
  <c r="DJ6" i="8"/>
  <c r="DI6" i="8"/>
  <c r="DH6" i="8"/>
  <c r="DG6" i="8"/>
  <c r="DF6" i="8"/>
  <c r="DE6" i="8"/>
  <c r="DD6" i="8"/>
  <c r="DC6" i="8"/>
  <c r="DB6" i="8"/>
  <c r="DA6" i="8"/>
  <c r="CZ6" i="8"/>
  <c r="CY6" i="8"/>
  <c r="CX6" i="8"/>
  <c r="CW6" i="8"/>
  <c r="CT6" i="8"/>
  <c r="CS6" i="8"/>
  <c r="CR6" i="8"/>
  <c r="CQ6" i="8"/>
  <c r="CP6" i="8"/>
  <c r="CO6" i="8"/>
  <c r="CN6" i="8"/>
  <c r="CM6" i="8"/>
  <c r="CL6" i="8"/>
  <c r="CK6" i="8"/>
  <c r="CJ6" i="8"/>
  <c r="CI6" i="8"/>
  <c r="CH6" i="8"/>
  <c r="CE6" i="8"/>
  <c r="CD6" i="8"/>
  <c r="CC6" i="8"/>
  <c r="CB6" i="8"/>
  <c r="CA6" i="8"/>
  <c r="BY6" i="8"/>
  <c r="BX6" i="8"/>
  <c r="BW6" i="8"/>
  <c r="BV6" i="8"/>
  <c r="BU6" i="8"/>
  <c r="BT6" i="8"/>
  <c r="BS6" i="8"/>
  <c r="BQ6" i="8"/>
  <c r="BP6" i="8"/>
  <c r="BO6" i="8"/>
  <c r="BN6" i="8"/>
  <c r="BM6" i="8"/>
  <c r="BL6" i="8"/>
  <c r="BK6" i="8"/>
  <c r="BJ6" i="8"/>
  <c r="BI6" i="8"/>
  <c r="BH6" i="8"/>
  <c r="BG6" i="8"/>
  <c r="BF6" i="8"/>
  <c r="BE6" i="8"/>
  <c r="BD6" i="8"/>
  <c r="BC6" i="8"/>
  <c r="BB6" i="8"/>
  <c r="AY6" i="8"/>
  <c r="AX6" i="8"/>
  <c r="AW6" i="8"/>
  <c r="AV6" i="8"/>
  <c r="AS6" i="8"/>
  <c r="AR6" i="8"/>
  <c r="AQ6" i="8"/>
  <c r="AP6" i="8"/>
  <c r="AO6" i="8"/>
  <c r="AN6" i="8"/>
  <c r="AM6" i="8"/>
  <c r="AJ6" i="8"/>
  <c r="AI6" i="8"/>
  <c r="AH6" i="8"/>
  <c r="AG6" i="8"/>
  <c r="AF6" i="8"/>
  <c r="AU6" i="8" s="1"/>
  <c r="AT6" i="8"/>
  <c r="AC6" i="8"/>
  <c r="AB6" i="8"/>
  <c r="AA6" i="8"/>
  <c r="Z6" i="8"/>
  <c r="Y6" i="8"/>
  <c r="X6" i="8"/>
  <c r="W6" i="8"/>
  <c r="U6" i="8"/>
  <c r="T6" i="8"/>
  <c r="S6" i="8"/>
  <c r="R6" i="8"/>
  <c r="Q6" i="8"/>
  <c r="P6" i="8"/>
  <c r="O6" i="8"/>
  <c r="N6" i="8"/>
  <c r="M6" i="8"/>
  <c r="L6" i="8"/>
  <c r="K6" i="8"/>
  <c r="J6" i="8"/>
  <c r="I6" i="8"/>
  <c r="H6" i="8"/>
  <c r="G6" i="8"/>
  <c r="F6" i="8"/>
  <c r="E6" i="8"/>
  <c r="D6" i="8"/>
  <c r="C6" i="8"/>
  <c r="B6" i="8"/>
  <c r="IR5" i="8"/>
  <c r="IQ5" i="8"/>
  <c r="IP5" i="8"/>
  <c r="IO5" i="8"/>
  <c r="IN5" i="8"/>
  <c r="IM5" i="8"/>
  <c r="IL5" i="8"/>
  <c r="IK5" i="8"/>
  <c r="IJ5" i="8"/>
  <c r="II5" i="8"/>
  <c r="IH5" i="8"/>
  <c r="IG5" i="8"/>
  <c r="IF5" i="8"/>
  <c r="HP5" i="8"/>
  <c r="HO5" i="8"/>
  <c r="HN5" i="8"/>
  <c r="HM5" i="8"/>
  <c r="HL5" i="8"/>
  <c r="HK5" i="8"/>
  <c r="HJ5" i="8"/>
  <c r="HI5" i="8"/>
  <c r="HH5" i="8"/>
  <c r="HG5" i="8"/>
  <c r="HF5" i="8"/>
  <c r="HE5" i="8"/>
  <c r="HD5" i="8"/>
  <c r="HB5" i="8"/>
  <c r="HA5" i="8"/>
  <c r="GZ5" i="8"/>
  <c r="GY5" i="8"/>
  <c r="GX5" i="8"/>
  <c r="GW5" i="8"/>
  <c r="GV5" i="8"/>
  <c r="GU5" i="8"/>
  <c r="GT5" i="8"/>
  <c r="GS5" i="8"/>
  <c r="GR5" i="8"/>
  <c r="GQ5" i="8"/>
  <c r="GP5" i="8"/>
  <c r="GO5" i="8"/>
  <c r="GN5" i="8"/>
  <c r="GM5" i="8"/>
  <c r="GJ5" i="8"/>
  <c r="GI5" i="8"/>
  <c r="GH5" i="8"/>
  <c r="GG5" i="8"/>
  <c r="GF5" i="8"/>
  <c r="GE5" i="8"/>
  <c r="GD5" i="8"/>
  <c r="GC5" i="8"/>
  <c r="GB5" i="8"/>
  <c r="GA5" i="8"/>
  <c r="FZ5" i="8"/>
  <c r="FY5" i="8"/>
  <c r="FX5" i="8"/>
  <c r="FU5" i="8"/>
  <c r="FT5" i="8"/>
  <c r="FS5" i="8"/>
  <c r="FR5" i="8"/>
  <c r="FQ5" i="8"/>
  <c r="FP5" i="8"/>
  <c r="FO5" i="8"/>
  <c r="FN5" i="8"/>
  <c r="FM5" i="8"/>
  <c r="FL5" i="8"/>
  <c r="FK5" i="8"/>
  <c r="FJ5" i="8"/>
  <c r="FI5" i="8"/>
  <c r="FG5" i="8"/>
  <c r="FF5" i="8"/>
  <c r="FE5" i="8"/>
  <c r="FD5" i="8"/>
  <c r="FC5" i="8"/>
  <c r="FB5" i="8"/>
  <c r="FA5" i="8"/>
  <c r="EZ5" i="8"/>
  <c r="EY5" i="8"/>
  <c r="EX5" i="8"/>
  <c r="EW5" i="8"/>
  <c r="EV5" i="8"/>
  <c r="EU5" i="8"/>
  <c r="ET5" i="8"/>
  <c r="ES5" i="8"/>
  <c r="ER5" i="8"/>
  <c r="EO5" i="8"/>
  <c r="EN5" i="8"/>
  <c r="EM5" i="8"/>
  <c r="EL5" i="8"/>
  <c r="EK5" i="8"/>
  <c r="EJ5" i="8"/>
  <c r="EI5" i="8"/>
  <c r="EH5" i="8"/>
  <c r="EG5" i="8"/>
  <c r="EF5" i="8"/>
  <c r="EE5" i="8"/>
  <c r="ED5" i="8"/>
  <c r="EC5" i="8"/>
  <c r="DZ5" i="8"/>
  <c r="DY5" i="8"/>
  <c r="DX5" i="8"/>
  <c r="DW5" i="8"/>
  <c r="DV5" i="8"/>
  <c r="DU5" i="8"/>
  <c r="DT5" i="8"/>
  <c r="DS5" i="8"/>
  <c r="DR5" i="8"/>
  <c r="DQ5" i="8"/>
  <c r="DP5" i="8"/>
  <c r="DO5" i="8"/>
  <c r="DN5" i="8"/>
  <c r="DL5" i="8"/>
  <c r="DK5" i="8"/>
  <c r="DJ5" i="8"/>
  <c r="DI5" i="8"/>
  <c r="DH5" i="8"/>
  <c r="DG5" i="8"/>
  <c r="DF5" i="8"/>
  <c r="DE5" i="8"/>
  <c r="DD5" i="8"/>
  <c r="DC5" i="8"/>
  <c r="DB5" i="8"/>
  <c r="DA5" i="8"/>
  <c r="CZ5" i="8"/>
  <c r="CY5" i="8"/>
  <c r="CX5" i="8"/>
  <c r="CW5" i="8"/>
  <c r="CT5" i="8"/>
  <c r="CS5" i="8"/>
  <c r="CR5" i="8"/>
  <c r="CQ5" i="8"/>
  <c r="CP5" i="8"/>
  <c r="CO5" i="8"/>
  <c r="CN5" i="8"/>
  <c r="CM5" i="8"/>
  <c r="CL5" i="8"/>
  <c r="CK5" i="8"/>
  <c r="CJ5" i="8"/>
  <c r="CI5" i="8"/>
  <c r="CH5" i="8"/>
  <c r="CE5" i="8"/>
  <c r="CD5" i="8"/>
  <c r="CC5" i="8"/>
  <c r="CB5" i="8"/>
  <c r="CA5" i="8"/>
  <c r="BY5" i="8"/>
  <c r="BX5" i="8"/>
  <c r="BW5" i="8"/>
  <c r="BV5" i="8"/>
  <c r="BU5" i="8"/>
  <c r="BT5" i="8"/>
  <c r="BS5" i="8"/>
  <c r="BQ5" i="8"/>
  <c r="BP5" i="8"/>
  <c r="BO5" i="8"/>
  <c r="BN5" i="8"/>
  <c r="BM5" i="8"/>
  <c r="BL5" i="8"/>
  <c r="BK5" i="8"/>
  <c r="BJ5" i="8"/>
  <c r="BI5" i="8"/>
  <c r="BH5" i="8"/>
  <c r="BG5" i="8"/>
  <c r="BF5" i="8"/>
  <c r="BE5" i="8"/>
  <c r="BD5" i="8"/>
  <c r="BC5" i="8"/>
  <c r="BB5" i="8"/>
  <c r="AY5" i="8"/>
  <c r="AX5" i="8"/>
  <c r="AW5" i="8"/>
  <c r="AV5" i="8"/>
  <c r="AS5" i="8"/>
  <c r="AR5" i="8"/>
  <c r="AQ5" i="8"/>
  <c r="AP5" i="8"/>
  <c r="AO5" i="8"/>
  <c r="AN5" i="8"/>
  <c r="AM5" i="8"/>
  <c r="AJ5" i="8"/>
  <c r="AI5" i="8"/>
  <c r="AH5" i="8"/>
  <c r="AG5" i="8"/>
  <c r="AF5" i="8"/>
  <c r="AU5" i="8" s="1"/>
  <c r="AT5" i="8"/>
  <c r="AC5" i="8"/>
  <c r="AB5" i="8"/>
  <c r="AA5" i="8"/>
  <c r="Z5" i="8"/>
  <c r="Y5" i="8"/>
  <c r="X5" i="8"/>
  <c r="W5" i="8"/>
  <c r="U5" i="8"/>
  <c r="T5" i="8"/>
  <c r="S5" i="8"/>
  <c r="R5" i="8"/>
  <c r="Q5" i="8"/>
  <c r="P5" i="8"/>
  <c r="O5" i="8"/>
  <c r="N5" i="8"/>
  <c r="M5" i="8"/>
  <c r="L5" i="8"/>
  <c r="K5" i="8"/>
  <c r="J5" i="8"/>
  <c r="I5" i="8"/>
  <c r="H5" i="8"/>
  <c r="G5" i="8"/>
  <c r="F5" i="8"/>
  <c r="E5" i="8"/>
  <c r="D5" i="8"/>
  <c r="C5" i="8"/>
  <c r="B5" i="8"/>
  <c r="IF2" i="8"/>
  <c r="HR2" i="8"/>
  <c r="HD2" i="8"/>
  <c r="ES1" i="8" a="1"/>
  <c r="ES1" i="8" s="1"/>
  <c r="CX1" i="8" a="1"/>
  <c r="CX1" i="8" s="1"/>
  <c r="BC1" i="8" a="1"/>
  <c r="BC1" i="8" s="1"/>
  <c r="C1" i="8" a="1"/>
  <c r="C1" i="8" s="1"/>
  <c r="EC24" i="7"/>
  <c r="EB24" i="7"/>
  <c r="EA24" i="7"/>
  <c r="DZ24" i="7"/>
  <c r="DY24" i="7"/>
  <c r="DX24" i="7"/>
  <c r="DW24" i="7"/>
  <c r="DV24" i="7"/>
  <c r="DU24" i="7"/>
  <c r="DT24" i="7"/>
  <c r="DS24" i="7"/>
  <c r="DR24" i="7"/>
  <c r="DQ24" i="7"/>
  <c r="DP24" i="7"/>
  <c r="DO24" i="7"/>
  <c r="DN24" i="7"/>
  <c r="CH24" i="7"/>
  <c r="CG24" i="7"/>
  <c r="CF24" i="7"/>
  <c r="CE24" i="7"/>
  <c r="CD24" i="7"/>
  <c r="CC24" i="7"/>
  <c r="CB24" i="7"/>
  <c r="CA24" i="7"/>
  <c r="BZ24" i="7"/>
  <c r="BY24" i="7"/>
  <c r="BX24" i="7"/>
  <c r="BW24" i="7"/>
  <c r="BV24" i="7"/>
  <c r="BU24" i="7"/>
  <c r="BT24" i="7"/>
  <c r="BS24" i="7"/>
  <c r="AM24" i="7"/>
  <c r="AL24" i="7"/>
  <c r="AI24" i="7"/>
  <c r="AH24" i="7"/>
  <c r="AG24" i="7"/>
  <c r="AF24" i="7"/>
  <c r="HE21" i="7"/>
  <c r="HD21" i="7"/>
  <c r="HP18" i="7"/>
  <c r="HB18" i="7"/>
  <c r="HA18" i="7"/>
  <c r="GZ18" i="7"/>
  <c r="GY18" i="7"/>
  <c r="GX18" i="7"/>
  <c r="GW18" i="7"/>
  <c r="GV18" i="7"/>
  <c r="GU18" i="7"/>
  <c r="GT18" i="7"/>
  <c r="GS18" i="7"/>
  <c r="GR18" i="7"/>
  <c r="GQ18" i="7"/>
  <c r="GP18" i="7"/>
  <c r="GO18" i="7"/>
  <c r="GN18" i="7"/>
  <c r="GM18" i="7"/>
  <c r="FG18" i="7"/>
  <c r="FF18" i="7"/>
  <c r="FE18" i="7"/>
  <c r="FD18" i="7"/>
  <c r="FC18" i="7"/>
  <c r="FB18" i="7"/>
  <c r="FA18" i="7"/>
  <c r="EZ18" i="7"/>
  <c r="EY18" i="7"/>
  <c r="EX18" i="7"/>
  <c r="EW18" i="7"/>
  <c r="EV18" i="7"/>
  <c r="EU18" i="7"/>
  <c r="ET18" i="7"/>
  <c r="ES18" i="7"/>
  <c r="ER18" i="7"/>
  <c r="DL18" i="7"/>
  <c r="DK18" i="7"/>
  <c r="DJ18" i="7"/>
  <c r="DI18" i="7"/>
  <c r="DH18" i="7"/>
  <c r="DG18" i="7"/>
  <c r="DF18" i="7"/>
  <c r="DE18" i="7"/>
  <c r="DD18" i="7"/>
  <c r="DC18" i="7"/>
  <c r="DB18" i="7"/>
  <c r="DA18" i="7"/>
  <c r="CZ18" i="7"/>
  <c r="CY18" i="7"/>
  <c r="CX18" i="7"/>
  <c r="CW18" i="7"/>
  <c r="BQ18" i="7"/>
  <c r="BP18" i="7"/>
  <c r="BO18" i="7"/>
  <c r="BN18" i="7"/>
  <c r="BM18" i="7"/>
  <c r="BL18" i="7"/>
  <c r="BK18" i="7"/>
  <c r="BJ18" i="7"/>
  <c r="BI18" i="7"/>
  <c r="BH18" i="7"/>
  <c r="BG18" i="7"/>
  <c r="BF18" i="7"/>
  <c r="BE18" i="7"/>
  <c r="BD18" i="7"/>
  <c r="BC18" i="7"/>
  <c r="BB18" i="7"/>
  <c r="U18" i="7"/>
  <c r="T18" i="7"/>
  <c r="S18" i="7"/>
  <c r="R18" i="7"/>
  <c r="Q18" i="7"/>
  <c r="P18" i="7"/>
  <c r="O18" i="7"/>
  <c r="N18" i="7"/>
  <c r="M18" i="7"/>
  <c r="L18" i="7"/>
  <c r="K18" i="7"/>
  <c r="J18" i="7"/>
  <c r="I18" i="7"/>
  <c r="H18" i="7"/>
  <c r="G18" i="7"/>
  <c r="F18" i="7"/>
  <c r="E18" i="7"/>
  <c r="D18" i="7"/>
  <c r="C18" i="7"/>
  <c r="B18" i="7"/>
  <c r="HB17" i="7"/>
  <c r="HA17" i="7"/>
  <c r="GZ17" i="7"/>
  <c r="GY17" i="7"/>
  <c r="GX17" i="7"/>
  <c r="GW17" i="7"/>
  <c r="GV17" i="7"/>
  <c r="GU17" i="7"/>
  <c r="GT17" i="7"/>
  <c r="GS17" i="7"/>
  <c r="GR17" i="7"/>
  <c r="GQ17" i="7"/>
  <c r="GP17" i="7"/>
  <c r="GO17" i="7"/>
  <c r="GN17" i="7"/>
  <c r="GM17" i="7"/>
  <c r="FG17" i="7"/>
  <c r="FF17" i="7"/>
  <c r="FE17" i="7"/>
  <c r="FD17" i="7"/>
  <c r="FC17" i="7"/>
  <c r="FB17" i="7"/>
  <c r="FA17" i="7"/>
  <c r="EZ17" i="7"/>
  <c r="EY17" i="7"/>
  <c r="EX17" i="7"/>
  <c r="EW17" i="7"/>
  <c r="EV17" i="7"/>
  <c r="EU17" i="7"/>
  <c r="ET17" i="7"/>
  <c r="ES17" i="7"/>
  <c r="ER17" i="7"/>
  <c r="DL17" i="7"/>
  <c r="DK17" i="7"/>
  <c r="DJ17" i="7"/>
  <c r="DI17" i="7"/>
  <c r="DH17" i="7"/>
  <c r="DG17" i="7"/>
  <c r="DF17" i="7"/>
  <c r="DE17" i="7"/>
  <c r="DD17" i="7"/>
  <c r="DC17" i="7"/>
  <c r="DB17" i="7"/>
  <c r="DA17" i="7"/>
  <c r="CZ17" i="7"/>
  <c r="CY17" i="7"/>
  <c r="CX17" i="7"/>
  <c r="CW17" i="7"/>
  <c r="BQ17" i="7"/>
  <c r="BP17" i="7"/>
  <c r="BO17" i="7"/>
  <c r="BN17" i="7"/>
  <c r="BM17" i="7"/>
  <c r="BL17" i="7"/>
  <c r="BK17" i="7"/>
  <c r="BJ17" i="7"/>
  <c r="BI17" i="7"/>
  <c r="BH17" i="7"/>
  <c r="BG17" i="7"/>
  <c r="BF17" i="7"/>
  <c r="BE17" i="7"/>
  <c r="BD17" i="7"/>
  <c r="BC17" i="7"/>
  <c r="BB17" i="7"/>
  <c r="U17" i="7"/>
  <c r="T17" i="7"/>
  <c r="S17" i="7"/>
  <c r="R17" i="7"/>
  <c r="Q17" i="7"/>
  <c r="P17" i="7"/>
  <c r="O17" i="7"/>
  <c r="N17" i="7"/>
  <c r="M17" i="7"/>
  <c r="L17" i="7"/>
  <c r="K17" i="7"/>
  <c r="J17" i="7"/>
  <c r="I17" i="7"/>
  <c r="H17" i="7"/>
  <c r="G17" i="7"/>
  <c r="F17" i="7"/>
  <c r="E17" i="7"/>
  <c r="D17" i="7"/>
  <c r="C17" i="7"/>
  <c r="IR15" i="7"/>
  <c r="IQ15" i="7"/>
  <c r="IP15" i="7"/>
  <c r="IO15" i="7"/>
  <c r="IN15" i="7"/>
  <c r="IM15" i="7"/>
  <c r="IL15" i="7"/>
  <c r="IK15" i="7"/>
  <c r="IJ15" i="7"/>
  <c r="II15" i="7"/>
  <c r="IH15" i="7"/>
  <c r="IG15" i="7"/>
  <c r="IF15" i="7"/>
  <c r="HB15" i="7"/>
  <c r="HA15" i="7"/>
  <c r="GZ15" i="7"/>
  <c r="GY15" i="7"/>
  <c r="GX15" i="7"/>
  <c r="GW15" i="7"/>
  <c r="GV15" i="7"/>
  <c r="GU15" i="7"/>
  <c r="GT15" i="7"/>
  <c r="GS15" i="7"/>
  <c r="GR15" i="7"/>
  <c r="GQ15" i="7"/>
  <c r="GP15" i="7"/>
  <c r="GO15" i="7"/>
  <c r="GN15" i="7"/>
  <c r="GM15" i="7"/>
  <c r="GJ15" i="7"/>
  <c r="GI15" i="7"/>
  <c r="GH15" i="7"/>
  <c r="GG15" i="7"/>
  <c r="GF15" i="7"/>
  <c r="GE15" i="7"/>
  <c r="GD15" i="7"/>
  <c r="GC15" i="7"/>
  <c r="GB15" i="7"/>
  <c r="GA15" i="7"/>
  <c r="FZ15" i="7"/>
  <c r="FY15" i="7"/>
  <c r="FX15" i="7"/>
  <c r="FU15" i="7"/>
  <c r="FT15" i="7"/>
  <c r="FS15" i="7"/>
  <c r="FR15" i="7"/>
  <c r="FQ15" i="7"/>
  <c r="FP15" i="7"/>
  <c r="FO15" i="7"/>
  <c r="FN15" i="7"/>
  <c r="FM15" i="7"/>
  <c r="FL15" i="7"/>
  <c r="FK15" i="7"/>
  <c r="FJ15" i="7"/>
  <c r="FI15" i="7"/>
  <c r="FG15" i="7"/>
  <c r="FF15" i="7"/>
  <c r="FE15" i="7"/>
  <c r="FD15" i="7"/>
  <c r="FC15" i="7"/>
  <c r="FB15" i="7"/>
  <c r="FA15" i="7"/>
  <c r="EZ15" i="7"/>
  <c r="EY15" i="7"/>
  <c r="EX15" i="7"/>
  <c r="EW15" i="7"/>
  <c r="EV15" i="7"/>
  <c r="EU15" i="7"/>
  <c r="ET15" i="7"/>
  <c r="ES15" i="7"/>
  <c r="ER15" i="7"/>
  <c r="EO15" i="7"/>
  <c r="EN15" i="7"/>
  <c r="EM15" i="7"/>
  <c r="EL15" i="7"/>
  <c r="EK15" i="7"/>
  <c r="EJ15" i="7"/>
  <c r="EI15" i="7"/>
  <c r="EH15" i="7"/>
  <c r="EG15" i="7"/>
  <c r="EF15" i="7"/>
  <c r="EE15" i="7"/>
  <c r="ED15" i="7"/>
  <c r="EC15" i="7"/>
  <c r="DZ15" i="7"/>
  <c r="DY15" i="7"/>
  <c r="DX15" i="7"/>
  <c r="DW15" i="7"/>
  <c r="DV15" i="7"/>
  <c r="DU15" i="7"/>
  <c r="DT15" i="7"/>
  <c r="DS15" i="7"/>
  <c r="DR15" i="7"/>
  <c r="DQ15" i="7"/>
  <c r="DP15" i="7"/>
  <c r="DO15" i="7"/>
  <c r="DN15" i="7"/>
  <c r="DL15" i="7"/>
  <c r="DK15" i="7"/>
  <c r="DJ15" i="7"/>
  <c r="DI15" i="7"/>
  <c r="DH15" i="7"/>
  <c r="DG15" i="7"/>
  <c r="DF15" i="7"/>
  <c r="DE15" i="7"/>
  <c r="DD15" i="7"/>
  <c r="DC15" i="7"/>
  <c r="DB15" i="7"/>
  <c r="DA15" i="7"/>
  <c r="CZ15" i="7"/>
  <c r="CY15" i="7"/>
  <c r="CX15" i="7"/>
  <c r="CW15" i="7"/>
  <c r="CT15" i="7"/>
  <c r="CS15" i="7"/>
  <c r="CR15" i="7"/>
  <c r="CQ15" i="7"/>
  <c r="CP15" i="7"/>
  <c r="CO15" i="7"/>
  <c r="CN15" i="7"/>
  <c r="CM15" i="7"/>
  <c r="CL15" i="7"/>
  <c r="CK15" i="7"/>
  <c r="CJ15" i="7"/>
  <c r="CI15" i="7"/>
  <c r="CH15" i="7"/>
  <c r="CE15" i="7"/>
  <c r="CD15" i="7"/>
  <c r="CC15" i="7"/>
  <c r="CB15" i="7"/>
  <c r="CA15" i="7"/>
  <c r="BY15" i="7"/>
  <c r="BX15" i="7"/>
  <c r="BW15" i="7"/>
  <c r="BV15" i="7"/>
  <c r="BU15" i="7"/>
  <c r="BT15" i="7"/>
  <c r="BS15" i="7"/>
  <c r="BQ15" i="7"/>
  <c r="BP15" i="7"/>
  <c r="BO15" i="7"/>
  <c r="BN15" i="7"/>
  <c r="BM15" i="7"/>
  <c r="BL15" i="7"/>
  <c r="BK15" i="7"/>
  <c r="BJ15" i="7"/>
  <c r="BI15" i="7"/>
  <c r="BH15" i="7"/>
  <c r="BG15" i="7"/>
  <c r="BF15" i="7"/>
  <c r="BE15" i="7"/>
  <c r="BD15" i="7"/>
  <c r="BC15" i="7"/>
  <c r="BB15" i="7"/>
  <c r="AX15" i="7"/>
  <c r="AV15" i="7"/>
  <c r="AR15" i="7"/>
  <c r="AI15" i="7"/>
  <c r="AG15" i="7"/>
  <c r="AC15" i="7"/>
  <c r="AB15" i="7"/>
  <c r="U15" i="7"/>
  <c r="T15" i="7"/>
  <c r="S15" i="7"/>
  <c r="R15" i="7"/>
  <c r="Q15" i="7"/>
  <c r="P15" i="7"/>
  <c r="O15" i="7"/>
  <c r="N15" i="7"/>
  <c r="M15" i="7"/>
  <c r="L15" i="7"/>
  <c r="K15" i="7"/>
  <c r="J15" i="7"/>
  <c r="I15" i="7"/>
  <c r="H15" i="7"/>
  <c r="G15" i="7"/>
  <c r="F15" i="7"/>
  <c r="D15" i="7"/>
  <c r="C15" i="7"/>
  <c r="IR14" i="7"/>
  <c r="IQ14" i="7"/>
  <c r="IP14" i="7"/>
  <c r="IO14" i="7"/>
  <c r="IN14" i="7"/>
  <c r="IM14" i="7"/>
  <c r="IL14" i="7"/>
  <c r="IK14" i="7"/>
  <c r="IJ14" i="7"/>
  <c r="II14" i="7"/>
  <c r="IH14" i="7"/>
  <c r="IG14" i="7"/>
  <c r="IF14" i="7"/>
  <c r="HB14" i="7"/>
  <c r="HA14" i="7"/>
  <c r="GZ14" i="7"/>
  <c r="GY14" i="7"/>
  <c r="GX14" i="7"/>
  <c r="GW14" i="7"/>
  <c r="GV14" i="7"/>
  <c r="GU14" i="7"/>
  <c r="GT14" i="7"/>
  <c r="GS14" i="7"/>
  <c r="GR14" i="7"/>
  <c r="GQ14" i="7"/>
  <c r="GP14" i="7"/>
  <c r="GO14" i="7"/>
  <c r="GN14" i="7"/>
  <c r="GM14" i="7"/>
  <c r="GJ14" i="7"/>
  <c r="GI14" i="7"/>
  <c r="GH14" i="7"/>
  <c r="GG14" i="7"/>
  <c r="GF14" i="7"/>
  <c r="GE14" i="7"/>
  <c r="GD14" i="7"/>
  <c r="GC14" i="7"/>
  <c r="GB14" i="7"/>
  <c r="GA14" i="7"/>
  <c r="FZ14" i="7"/>
  <c r="FY14" i="7"/>
  <c r="FX14" i="7"/>
  <c r="FU14" i="7"/>
  <c r="FT14" i="7"/>
  <c r="FS14" i="7"/>
  <c r="FR14" i="7"/>
  <c r="FQ14" i="7"/>
  <c r="FP14" i="7"/>
  <c r="FO14" i="7"/>
  <c r="FN14" i="7"/>
  <c r="FM14" i="7"/>
  <c r="FL14" i="7"/>
  <c r="FK14" i="7"/>
  <c r="FJ14" i="7"/>
  <c r="FI14" i="7"/>
  <c r="FG14" i="7"/>
  <c r="FF14" i="7"/>
  <c r="FE14" i="7"/>
  <c r="FD14" i="7"/>
  <c r="FC14" i="7"/>
  <c r="FB14" i="7"/>
  <c r="FA14" i="7"/>
  <c r="EZ14" i="7"/>
  <c r="EY14" i="7"/>
  <c r="EX14" i="7"/>
  <c r="EW14" i="7"/>
  <c r="EV14" i="7"/>
  <c r="EU14" i="7"/>
  <c r="ET14" i="7"/>
  <c r="ES14" i="7"/>
  <c r="ER14" i="7"/>
  <c r="EO14" i="7"/>
  <c r="EN14" i="7"/>
  <c r="EM14" i="7"/>
  <c r="EL14" i="7"/>
  <c r="EK14" i="7"/>
  <c r="EJ14" i="7"/>
  <c r="EI14" i="7"/>
  <c r="EH14" i="7"/>
  <c r="EG14" i="7"/>
  <c r="EF14" i="7"/>
  <c r="EE14" i="7"/>
  <c r="ED14" i="7"/>
  <c r="EC14" i="7"/>
  <c r="DZ14" i="7"/>
  <c r="DY14" i="7"/>
  <c r="DX14" i="7"/>
  <c r="DW14" i="7"/>
  <c r="DV14" i="7"/>
  <c r="DU14" i="7"/>
  <c r="DT14" i="7"/>
  <c r="DS14" i="7"/>
  <c r="DR14" i="7"/>
  <c r="DQ14" i="7"/>
  <c r="DP14" i="7"/>
  <c r="DO14" i="7"/>
  <c r="DN14" i="7"/>
  <c r="DL14" i="7"/>
  <c r="DK14" i="7"/>
  <c r="DJ14" i="7"/>
  <c r="DI14" i="7"/>
  <c r="DH14" i="7"/>
  <c r="DG14" i="7"/>
  <c r="DF14" i="7"/>
  <c r="DE14" i="7"/>
  <c r="DD14" i="7"/>
  <c r="DC14" i="7"/>
  <c r="DB14" i="7"/>
  <c r="DA14" i="7"/>
  <c r="CZ14" i="7"/>
  <c r="CY14" i="7"/>
  <c r="CX14" i="7"/>
  <c r="CW14" i="7"/>
  <c r="CT14" i="7"/>
  <c r="CS14" i="7"/>
  <c r="CR14" i="7"/>
  <c r="CQ14" i="7"/>
  <c r="CP14" i="7"/>
  <c r="CO14" i="7"/>
  <c r="CN14" i="7"/>
  <c r="CM14" i="7"/>
  <c r="CL14" i="7"/>
  <c r="CK14" i="7"/>
  <c r="CJ14" i="7"/>
  <c r="CI14" i="7"/>
  <c r="CH14" i="7"/>
  <c r="CE14" i="7"/>
  <c r="CD14" i="7"/>
  <c r="CC14" i="7"/>
  <c r="CB14" i="7"/>
  <c r="CA14" i="7"/>
  <c r="BY14" i="7"/>
  <c r="BX14" i="7"/>
  <c r="BW14" i="7"/>
  <c r="BV14" i="7"/>
  <c r="BU14" i="7"/>
  <c r="BT14" i="7"/>
  <c r="BS14" i="7"/>
  <c r="BQ14" i="7"/>
  <c r="BP14" i="7"/>
  <c r="BO14" i="7"/>
  <c r="BN14" i="7"/>
  <c r="BM14" i="7"/>
  <c r="BL14" i="7"/>
  <c r="BK14" i="7"/>
  <c r="BJ14" i="7"/>
  <c r="BI14" i="7"/>
  <c r="BH14" i="7"/>
  <c r="BG14" i="7"/>
  <c r="BF14" i="7"/>
  <c r="BE14" i="7"/>
  <c r="BD14" i="7"/>
  <c r="BC14" i="7"/>
  <c r="BB14" i="7"/>
  <c r="AX14" i="7"/>
  <c r="AV14" i="7"/>
  <c r="AR14" i="7"/>
  <c r="AI14" i="7"/>
  <c r="AG14" i="7"/>
  <c r="AC14" i="7"/>
  <c r="AB14" i="7"/>
  <c r="U14" i="7"/>
  <c r="T14" i="7"/>
  <c r="S14" i="7"/>
  <c r="R14" i="7"/>
  <c r="Q14" i="7"/>
  <c r="P14" i="7"/>
  <c r="O14" i="7"/>
  <c r="N14" i="7"/>
  <c r="M14" i="7"/>
  <c r="L14" i="7"/>
  <c r="K14" i="7"/>
  <c r="J14" i="7"/>
  <c r="I14" i="7"/>
  <c r="H14" i="7"/>
  <c r="G14" i="7"/>
  <c r="F14" i="7"/>
  <c r="D14" i="7"/>
  <c r="C14" i="7"/>
  <c r="B14" i="7"/>
  <c r="HB13" i="7"/>
  <c r="HA13" i="7"/>
  <c r="GZ13" i="7"/>
  <c r="GY13" i="7"/>
  <c r="GX13" i="7"/>
  <c r="GW13" i="7"/>
  <c r="GV13" i="7"/>
  <c r="GU13" i="7"/>
  <c r="GT13" i="7"/>
  <c r="GS13" i="7"/>
  <c r="GR13" i="7"/>
  <c r="GQ13" i="7"/>
  <c r="GP13" i="7"/>
  <c r="GO13" i="7"/>
  <c r="GN13" i="7"/>
  <c r="GM13" i="7"/>
  <c r="FG13" i="7"/>
  <c r="FF13" i="7"/>
  <c r="FE13" i="7"/>
  <c r="FD13" i="7"/>
  <c r="FC13" i="7"/>
  <c r="FB13" i="7"/>
  <c r="FA13" i="7"/>
  <c r="EZ13" i="7"/>
  <c r="EY13" i="7"/>
  <c r="EX13" i="7"/>
  <c r="EW13" i="7"/>
  <c r="EV13" i="7"/>
  <c r="EU13" i="7"/>
  <c r="ET13" i="7"/>
  <c r="ES13" i="7"/>
  <c r="ER13" i="7"/>
  <c r="DL13" i="7"/>
  <c r="DK13" i="7"/>
  <c r="DJ13" i="7"/>
  <c r="DI13" i="7"/>
  <c r="DH13" i="7"/>
  <c r="DG13" i="7"/>
  <c r="DF13" i="7"/>
  <c r="DE13" i="7"/>
  <c r="DD13" i="7"/>
  <c r="DC13" i="7"/>
  <c r="DB13" i="7"/>
  <c r="DA13" i="7"/>
  <c r="CZ13" i="7"/>
  <c r="CY13" i="7"/>
  <c r="CX13" i="7"/>
  <c r="CW13" i="7"/>
  <c r="BQ13" i="7"/>
  <c r="BP13" i="7"/>
  <c r="BO13" i="7"/>
  <c r="BN13" i="7"/>
  <c r="BM13" i="7"/>
  <c r="BL13" i="7"/>
  <c r="BK13" i="7"/>
  <c r="BJ13" i="7"/>
  <c r="BI13" i="7"/>
  <c r="BH13" i="7"/>
  <c r="BG13" i="7"/>
  <c r="BF13" i="7"/>
  <c r="BE13" i="7"/>
  <c r="BD13" i="7"/>
  <c r="BC13" i="7"/>
  <c r="BB13" i="7"/>
  <c r="U13" i="7"/>
  <c r="T13" i="7"/>
  <c r="S13" i="7"/>
  <c r="R13" i="7"/>
  <c r="Q13" i="7"/>
  <c r="P13" i="7"/>
  <c r="O13" i="7"/>
  <c r="N13" i="7"/>
  <c r="M13" i="7"/>
  <c r="L13" i="7"/>
  <c r="K13" i="7"/>
  <c r="J13" i="7"/>
  <c r="I13" i="7"/>
  <c r="H13" i="7"/>
  <c r="G13" i="7"/>
  <c r="F13" i="7"/>
  <c r="E13" i="7"/>
  <c r="D13" i="7"/>
  <c r="C13" i="7"/>
  <c r="B13" i="7"/>
  <c r="IR12" i="7"/>
  <c r="IQ12" i="7"/>
  <c r="IP12" i="7"/>
  <c r="IO12" i="7"/>
  <c r="IN12" i="7"/>
  <c r="IM12" i="7"/>
  <c r="IL12" i="7"/>
  <c r="IK12" i="7"/>
  <c r="IJ12" i="7"/>
  <c r="II12" i="7"/>
  <c r="IH12" i="7"/>
  <c r="IG12" i="7"/>
  <c r="IF12" i="7"/>
  <c r="HB12" i="7"/>
  <c r="HA12" i="7"/>
  <c r="GZ12" i="7"/>
  <c r="GY12" i="7"/>
  <c r="GX12" i="7"/>
  <c r="GW12" i="7"/>
  <c r="GV12" i="7"/>
  <c r="GU12" i="7"/>
  <c r="GT12" i="7"/>
  <c r="GS12" i="7"/>
  <c r="GR12" i="7"/>
  <c r="GQ12" i="7"/>
  <c r="GP12" i="7"/>
  <c r="GO12" i="7"/>
  <c r="GN12" i="7"/>
  <c r="GM12" i="7"/>
  <c r="GJ12" i="7"/>
  <c r="GI12" i="7"/>
  <c r="GH12" i="7"/>
  <c r="GG12" i="7"/>
  <c r="GF12" i="7"/>
  <c r="GE12" i="7"/>
  <c r="GD12" i="7"/>
  <c r="GC12" i="7"/>
  <c r="GB12" i="7"/>
  <c r="GA12" i="7"/>
  <c r="FZ12" i="7"/>
  <c r="FY12" i="7"/>
  <c r="FX12" i="7"/>
  <c r="FU12" i="7"/>
  <c r="FT12" i="7"/>
  <c r="FS12" i="7"/>
  <c r="FR12" i="7"/>
  <c r="FQ12" i="7"/>
  <c r="FP12" i="7"/>
  <c r="FO12" i="7"/>
  <c r="FN12" i="7"/>
  <c r="FM12" i="7"/>
  <c r="FL12" i="7"/>
  <c r="FK12" i="7"/>
  <c r="FJ12" i="7"/>
  <c r="FI12" i="7"/>
  <c r="FG12" i="7"/>
  <c r="FF12" i="7"/>
  <c r="FE12" i="7"/>
  <c r="FD12" i="7"/>
  <c r="FC12" i="7"/>
  <c r="FB12" i="7"/>
  <c r="FA12" i="7"/>
  <c r="EZ12" i="7"/>
  <c r="EY12" i="7"/>
  <c r="EX12" i="7"/>
  <c r="EW12" i="7"/>
  <c r="EV12" i="7"/>
  <c r="EU12" i="7"/>
  <c r="ET12" i="7"/>
  <c r="ES12" i="7"/>
  <c r="ER12" i="7"/>
  <c r="EO12" i="7"/>
  <c r="EN12" i="7"/>
  <c r="EM12" i="7"/>
  <c r="EL12" i="7"/>
  <c r="EK12" i="7"/>
  <c r="EJ12" i="7"/>
  <c r="EI12" i="7"/>
  <c r="EH12" i="7"/>
  <c r="EG12" i="7"/>
  <c r="EF12" i="7"/>
  <c r="EE12" i="7"/>
  <c r="ED12" i="7"/>
  <c r="EC12" i="7"/>
  <c r="DZ12" i="7"/>
  <c r="DY12" i="7"/>
  <c r="DX12" i="7"/>
  <c r="DW12" i="7"/>
  <c r="DV12" i="7"/>
  <c r="DU12" i="7"/>
  <c r="DT12" i="7"/>
  <c r="DS12" i="7"/>
  <c r="DR12" i="7"/>
  <c r="DQ12" i="7"/>
  <c r="DP12" i="7"/>
  <c r="DO12" i="7"/>
  <c r="DN12" i="7"/>
  <c r="DL12" i="7"/>
  <c r="DK12" i="7"/>
  <c r="DJ12" i="7"/>
  <c r="DI12" i="7"/>
  <c r="DH12" i="7"/>
  <c r="DG12" i="7"/>
  <c r="DF12" i="7"/>
  <c r="DE12" i="7"/>
  <c r="DD12" i="7"/>
  <c r="DC12" i="7"/>
  <c r="DB12" i="7"/>
  <c r="DA12" i="7"/>
  <c r="CZ12" i="7"/>
  <c r="CY12" i="7"/>
  <c r="CX12" i="7"/>
  <c r="CW12" i="7"/>
  <c r="CT12" i="7"/>
  <c r="CS12" i="7"/>
  <c r="CR12" i="7"/>
  <c r="CQ12" i="7"/>
  <c r="CP12" i="7"/>
  <c r="CN12" i="7"/>
  <c r="CM12" i="7"/>
  <c r="CL12" i="7"/>
  <c r="CK12" i="7"/>
  <c r="CJ12" i="7"/>
  <c r="CI12" i="7"/>
  <c r="CH12" i="7"/>
  <c r="CE12" i="7"/>
  <c r="CD12" i="7"/>
  <c r="CC12" i="7"/>
  <c r="CB12" i="7"/>
  <c r="CA12" i="7"/>
  <c r="BY12" i="7"/>
  <c r="BX12" i="7"/>
  <c r="BW12" i="7"/>
  <c r="BV12" i="7"/>
  <c r="BU12" i="7"/>
  <c r="BT12" i="7"/>
  <c r="BS12" i="7"/>
  <c r="BQ12" i="7"/>
  <c r="BP12" i="7"/>
  <c r="BO12" i="7"/>
  <c r="BN12" i="7"/>
  <c r="BM12" i="7"/>
  <c r="BL12" i="7"/>
  <c r="BK12" i="7"/>
  <c r="BJ12" i="7"/>
  <c r="BI12" i="7"/>
  <c r="BH12" i="7"/>
  <c r="BG12" i="7"/>
  <c r="BF12" i="7"/>
  <c r="BE12" i="7"/>
  <c r="BD12" i="7"/>
  <c r="BC12" i="7"/>
  <c r="BB12" i="7"/>
  <c r="AY12" i="7"/>
  <c r="AX12" i="7"/>
  <c r="AW12" i="7"/>
  <c r="AV12" i="7"/>
  <c r="AS12" i="7"/>
  <c r="AR12" i="7"/>
  <c r="AQ12" i="7"/>
  <c r="AP12" i="7"/>
  <c r="AO12" i="7"/>
  <c r="AN12" i="7"/>
  <c r="AM12" i="7"/>
  <c r="AJ12" i="7"/>
  <c r="AI12" i="7"/>
  <c r="AH12" i="7"/>
  <c r="AG12" i="7"/>
  <c r="AF12" i="7"/>
  <c r="AU12" i="7" s="1"/>
  <c r="AC12" i="7"/>
  <c r="AB12" i="7"/>
  <c r="AA12" i="7"/>
  <c r="Z12" i="7"/>
  <c r="Y12" i="7"/>
  <c r="X12" i="7"/>
  <c r="W12" i="7"/>
  <c r="U12" i="7"/>
  <c r="T12" i="7"/>
  <c r="S12" i="7"/>
  <c r="R12" i="7"/>
  <c r="Q12" i="7"/>
  <c r="P12" i="7"/>
  <c r="O12" i="7"/>
  <c r="N12" i="7"/>
  <c r="M12" i="7"/>
  <c r="L12" i="7"/>
  <c r="K12" i="7"/>
  <c r="J12" i="7"/>
  <c r="I12" i="7"/>
  <c r="H12" i="7"/>
  <c r="G12" i="7"/>
  <c r="F12" i="7"/>
  <c r="E12" i="7"/>
  <c r="D12" i="7"/>
  <c r="C12" i="7"/>
  <c r="B12" i="7"/>
  <c r="IR11" i="7"/>
  <c r="IQ11" i="7"/>
  <c r="IP11" i="7"/>
  <c r="IO11" i="7"/>
  <c r="IN11" i="7"/>
  <c r="IM11" i="7"/>
  <c r="IL11" i="7"/>
  <c r="IK11" i="7"/>
  <c r="IJ11" i="7"/>
  <c r="II11" i="7"/>
  <c r="IH11" i="7"/>
  <c r="IG11" i="7"/>
  <c r="IF11" i="7"/>
  <c r="HB11" i="7"/>
  <c r="HA11" i="7"/>
  <c r="GZ11" i="7"/>
  <c r="GY11" i="7"/>
  <c r="GX11" i="7"/>
  <c r="GW11" i="7"/>
  <c r="GV11" i="7"/>
  <c r="GU11" i="7"/>
  <c r="GT11" i="7"/>
  <c r="GS11" i="7"/>
  <c r="GR11" i="7"/>
  <c r="GQ11" i="7"/>
  <c r="GP11" i="7"/>
  <c r="GO11" i="7"/>
  <c r="GN11" i="7"/>
  <c r="GM11" i="7"/>
  <c r="GJ11" i="7"/>
  <c r="GI11" i="7"/>
  <c r="GH11" i="7"/>
  <c r="GG11" i="7"/>
  <c r="GF11" i="7"/>
  <c r="GE11" i="7"/>
  <c r="GD11" i="7"/>
  <c r="GC11" i="7"/>
  <c r="GB11" i="7"/>
  <c r="GA11" i="7"/>
  <c r="FZ11" i="7"/>
  <c r="FY11" i="7"/>
  <c r="FX11" i="7"/>
  <c r="FU11" i="7"/>
  <c r="FT11" i="7"/>
  <c r="FS11" i="7"/>
  <c r="FR11" i="7"/>
  <c r="FQ11" i="7"/>
  <c r="FP11" i="7"/>
  <c r="FO11" i="7"/>
  <c r="FN11" i="7"/>
  <c r="FM11" i="7"/>
  <c r="FL11" i="7"/>
  <c r="FK11" i="7"/>
  <c r="FJ11" i="7"/>
  <c r="FI11" i="7"/>
  <c r="FG11" i="7"/>
  <c r="FF11" i="7"/>
  <c r="FE11" i="7"/>
  <c r="FD11" i="7"/>
  <c r="FC11" i="7"/>
  <c r="FB11" i="7"/>
  <c r="FA11" i="7"/>
  <c r="EZ11" i="7"/>
  <c r="EY11" i="7"/>
  <c r="EX11" i="7"/>
  <c r="EW11" i="7"/>
  <c r="EV11" i="7"/>
  <c r="EU11" i="7"/>
  <c r="ET11" i="7"/>
  <c r="ES11" i="7"/>
  <c r="ER11" i="7"/>
  <c r="EO11" i="7"/>
  <c r="EN11" i="7"/>
  <c r="EM11" i="7"/>
  <c r="EL11" i="7"/>
  <c r="EK11" i="7"/>
  <c r="EJ11" i="7"/>
  <c r="EI11" i="7"/>
  <c r="EH11" i="7"/>
  <c r="EG11" i="7"/>
  <c r="EF11" i="7"/>
  <c r="EE11" i="7"/>
  <c r="ED11" i="7"/>
  <c r="EC11" i="7"/>
  <c r="DZ11" i="7"/>
  <c r="DY11" i="7"/>
  <c r="DX11" i="7"/>
  <c r="DW11" i="7"/>
  <c r="DV11" i="7"/>
  <c r="DU11" i="7"/>
  <c r="DT11" i="7"/>
  <c r="DS11" i="7"/>
  <c r="DR11" i="7"/>
  <c r="DQ11" i="7"/>
  <c r="DP11" i="7"/>
  <c r="DO11" i="7"/>
  <c r="DN11" i="7"/>
  <c r="DL11" i="7"/>
  <c r="DK11" i="7"/>
  <c r="DJ11" i="7"/>
  <c r="DI11" i="7"/>
  <c r="DH11" i="7"/>
  <c r="DG11" i="7"/>
  <c r="DF11" i="7"/>
  <c r="DE11" i="7"/>
  <c r="DD11" i="7"/>
  <c r="DC11" i="7"/>
  <c r="DB11" i="7"/>
  <c r="DA11" i="7"/>
  <c r="CZ11" i="7"/>
  <c r="CY11" i="7"/>
  <c r="CX11" i="7"/>
  <c r="CW11" i="7"/>
  <c r="CT11" i="7"/>
  <c r="CS11" i="7"/>
  <c r="CR11" i="7"/>
  <c r="CQ11" i="7"/>
  <c r="CP11" i="7"/>
  <c r="CO11" i="7"/>
  <c r="CN11" i="7"/>
  <c r="CM11" i="7"/>
  <c r="CL11" i="7"/>
  <c r="CK11" i="7"/>
  <c r="CJ11" i="7"/>
  <c r="CI11" i="7"/>
  <c r="CH11" i="7"/>
  <c r="CE11" i="7"/>
  <c r="CD11" i="7"/>
  <c r="CC11" i="7"/>
  <c r="CB11" i="7"/>
  <c r="CA11" i="7"/>
  <c r="BY11" i="7"/>
  <c r="BX11" i="7"/>
  <c r="BW11" i="7"/>
  <c r="BV11" i="7"/>
  <c r="BU11" i="7"/>
  <c r="BT11" i="7"/>
  <c r="BS11" i="7"/>
  <c r="BQ11" i="7"/>
  <c r="BP11" i="7"/>
  <c r="BO11" i="7"/>
  <c r="BN11" i="7"/>
  <c r="BM11" i="7"/>
  <c r="BL11" i="7"/>
  <c r="BK11" i="7"/>
  <c r="BJ11" i="7"/>
  <c r="BI11" i="7"/>
  <c r="BH11" i="7"/>
  <c r="BG11" i="7"/>
  <c r="BF11" i="7"/>
  <c r="BE11" i="7"/>
  <c r="BD11" i="7"/>
  <c r="BC11" i="7"/>
  <c r="BB11" i="7"/>
  <c r="AY11" i="7"/>
  <c r="AX11" i="7"/>
  <c r="AW11" i="7"/>
  <c r="AV11" i="7"/>
  <c r="AT11" i="7"/>
  <c r="AS11" i="7"/>
  <c r="AR11" i="7"/>
  <c r="AQ11" i="7"/>
  <c r="AP11" i="7"/>
  <c r="AO11" i="7"/>
  <c r="AN11" i="7"/>
  <c r="AM11" i="7"/>
  <c r="AJ11" i="7"/>
  <c r="AI11" i="7"/>
  <c r="AH11" i="7"/>
  <c r="AG11" i="7"/>
  <c r="AF11" i="7"/>
  <c r="AU11" i="7" s="1"/>
  <c r="AC11" i="7"/>
  <c r="AB11" i="7"/>
  <c r="AA11" i="7"/>
  <c r="Z11" i="7"/>
  <c r="Y11" i="7"/>
  <c r="X11" i="7"/>
  <c r="W11" i="7"/>
  <c r="U11" i="7"/>
  <c r="T11" i="7"/>
  <c r="S11" i="7"/>
  <c r="R11" i="7"/>
  <c r="Q11" i="7"/>
  <c r="P11" i="7"/>
  <c r="O11" i="7"/>
  <c r="N11" i="7"/>
  <c r="M11" i="7"/>
  <c r="L11" i="7"/>
  <c r="K11" i="7"/>
  <c r="J11" i="7"/>
  <c r="I11" i="7"/>
  <c r="H11" i="7"/>
  <c r="G11" i="7"/>
  <c r="F11" i="7"/>
  <c r="E11" i="7"/>
  <c r="D11" i="7"/>
  <c r="C11" i="7"/>
  <c r="B11" i="7"/>
  <c r="IR10" i="7"/>
  <c r="IQ10" i="7"/>
  <c r="IP10" i="7"/>
  <c r="IO10" i="7"/>
  <c r="IN10" i="7"/>
  <c r="IM10" i="7"/>
  <c r="IL10" i="7"/>
  <c r="IK10" i="7"/>
  <c r="IJ10" i="7"/>
  <c r="II10" i="7"/>
  <c r="IH10" i="7"/>
  <c r="IG10" i="7"/>
  <c r="IF10" i="7"/>
  <c r="HB10" i="7"/>
  <c r="HA10" i="7"/>
  <c r="GZ10" i="7"/>
  <c r="GY10" i="7"/>
  <c r="GX10" i="7"/>
  <c r="GW10" i="7"/>
  <c r="GV10" i="7"/>
  <c r="GU10" i="7"/>
  <c r="GT10" i="7"/>
  <c r="GS10" i="7"/>
  <c r="GR10" i="7"/>
  <c r="GQ10" i="7"/>
  <c r="GP10" i="7"/>
  <c r="GO10" i="7"/>
  <c r="GN10" i="7"/>
  <c r="GM10" i="7"/>
  <c r="GJ10" i="7"/>
  <c r="GI10" i="7"/>
  <c r="GH10" i="7"/>
  <c r="GG10" i="7"/>
  <c r="GF10" i="7"/>
  <c r="GE10" i="7"/>
  <c r="GD10" i="7"/>
  <c r="GC10" i="7"/>
  <c r="GB10" i="7"/>
  <c r="GA10" i="7"/>
  <c r="FZ10" i="7"/>
  <c r="FY10" i="7"/>
  <c r="FX10" i="7"/>
  <c r="FU10" i="7"/>
  <c r="FT10" i="7"/>
  <c r="FS10" i="7"/>
  <c r="FR10" i="7"/>
  <c r="FQ10" i="7"/>
  <c r="FP10" i="7"/>
  <c r="FO10" i="7"/>
  <c r="FN10" i="7"/>
  <c r="FM10" i="7"/>
  <c r="FL10" i="7"/>
  <c r="FK10" i="7"/>
  <c r="FJ10" i="7"/>
  <c r="FI10" i="7"/>
  <c r="FG10" i="7"/>
  <c r="FF10" i="7"/>
  <c r="FE10" i="7"/>
  <c r="FD10" i="7"/>
  <c r="FC10" i="7"/>
  <c r="FB10" i="7"/>
  <c r="FA10" i="7"/>
  <c r="EZ10" i="7"/>
  <c r="EY10" i="7"/>
  <c r="EX10" i="7"/>
  <c r="EW10" i="7"/>
  <c r="EV10" i="7"/>
  <c r="EU10" i="7"/>
  <c r="ET10" i="7"/>
  <c r="ES10" i="7"/>
  <c r="ER10" i="7"/>
  <c r="EO10" i="7"/>
  <c r="EN10" i="7"/>
  <c r="EM10" i="7"/>
  <c r="EL10" i="7"/>
  <c r="EK10" i="7"/>
  <c r="EJ10" i="7"/>
  <c r="EI10" i="7"/>
  <c r="EH10" i="7"/>
  <c r="EG10" i="7"/>
  <c r="EF10" i="7"/>
  <c r="EE10" i="7"/>
  <c r="ED10" i="7"/>
  <c r="EC10" i="7"/>
  <c r="DZ10" i="7"/>
  <c r="DY10" i="7"/>
  <c r="DX10" i="7"/>
  <c r="DW10" i="7"/>
  <c r="DV10" i="7"/>
  <c r="DU10" i="7"/>
  <c r="DT10" i="7"/>
  <c r="DS10" i="7"/>
  <c r="DR10" i="7"/>
  <c r="DQ10" i="7"/>
  <c r="DP10" i="7"/>
  <c r="DO10" i="7"/>
  <c r="DN10" i="7"/>
  <c r="DL10" i="7"/>
  <c r="DK10" i="7"/>
  <c r="DJ10" i="7"/>
  <c r="DI10" i="7"/>
  <c r="DH10" i="7"/>
  <c r="DG10" i="7"/>
  <c r="DF10" i="7"/>
  <c r="DE10" i="7"/>
  <c r="DD10" i="7"/>
  <c r="DC10" i="7"/>
  <c r="DB10" i="7"/>
  <c r="DA10" i="7"/>
  <c r="CZ10" i="7"/>
  <c r="CY10" i="7"/>
  <c r="CX10" i="7"/>
  <c r="CW10" i="7"/>
  <c r="CT10" i="7"/>
  <c r="CS10" i="7"/>
  <c r="CR10" i="7"/>
  <c r="CQ10" i="7"/>
  <c r="CP10" i="7"/>
  <c r="CO10" i="7"/>
  <c r="CN10" i="7"/>
  <c r="CM10" i="7"/>
  <c r="CL10" i="7"/>
  <c r="CK10" i="7"/>
  <c r="CJ10" i="7"/>
  <c r="CI10" i="7"/>
  <c r="CH10" i="7"/>
  <c r="CE10" i="7"/>
  <c r="CD10" i="7"/>
  <c r="CC10" i="7"/>
  <c r="CB10" i="7"/>
  <c r="CA10" i="7"/>
  <c r="BY10" i="7"/>
  <c r="BX10" i="7"/>
  <c r="BW10" i="7"/>
  <c r="BV10" i="7"/>
  <c r="BU10" i="7"/>
  <c r="BT10" i="7"/>
  <c r="BS10" i="7"/>
  <c r="BQ10" i="7"/>
  <c r="BP10" i="7"/>
  <c r="BO10" i="7"/>
  <c r="BN10" i="7"/>
  <c r="BM10" i="7"/>
  <c r="BL10" i="7"/>
  <c r="BK10" i="7"/>
  <c r="BJ10" i="7"/>
  <c r="BI10" i="7"/>
  <c r="BH10" i="7"/>
  <c r="BG10" i="7"/>
  <c r="BF10" i="7"/>
  <c r="BE10" i="7"/>
  <c r="BD10" i="7"/>
  <c r="BC10" i="7"/>
  <c r="BB10" i="7"/>
  <c r="AX10" i="7"/>
  <c r="AW10" i="7"/>
  <c r="AV10" i="7"/>
  <c r="AR10" i="7"/>
  <c r="AP10" i="7"/>
  <c r="AM10" i="7"/>
  <c r="AJ10" i="7"/>
  <c r="AY10" i="7" s="1"/>
  <c r="AI10" i="7"/>
  <c r="AH10" i="7"/>
  <c r="AG10" i="7"/>
  <c r="AC10" i="7"/>
  <c r="AB10" i="7"/>
  <c r="AA10" i="7"/>
  <c r="AD10" i="7" s="1"/>
  <c r="Z10" i="7"/>
  <c r="W10" i="7"/>
  <c r="U10" i="7"/>
  <c r="T10" i="7"/>
  <c r="S10" i="7"/>
  <c r="R10" i="7"/>
  <c r="Q10" i="7"/>
  <c r="P10" i="7"/>
  <c r="O10" i="7"/>
  <c r="N10" i="7"/>
  <c r="M10" i="7"/>
  <c r="L10" i="7"/>
  <c r="K10" i="7"/>
  <c r="J10" i="7"/>
  <c r="I10" i="7"/>
  <c r="H10" i="7"/>
  <c r="G10" i="7"/>
  <c r="F10" i="7"/>
  <c r="E10" i="7"/>
  <c r="E14" i="7" s="1"/>
  <c r="D10" i="7"/>
  <c r="C10" i="7"/>
  <c r="B10" i="7"/>
  <c r="IR9" i="7"/>
  <c r="IQ9" i="7"/>
  <c r="IP9" i="7"/>
  <c r="IO9" i="7"/>
  <c r="IN9" i="7"/>
  <c r="IM9" i="7"/>
  <c r="IL9" i="7"/>
  <c r="IK9" i="7"/>
  <c r="IJ9" i="7"/>
  <c r="II9" i="7"/>
  <c r="IH9" i="7"/>
  <c r="IG9" i="7"/>
  <c r="IF9" i="7"/>
  <c r="HB9" i="7"/>
  <c r="HA9" i="7"/>
  <c r="GZ9" i="7"/>
  <c r="GY9" i="7"/>
  <c r="GX9" i="7"/>
  <c r="GW9" i="7"/>
  <c r="GV9" i="7"/>
  <c r="GU9" i="7"/>
  <c r="GT9" i="7"/>
  <c r="GS9" i="7"/>
  <c r="GR9" i="7"/>
  <c r="GQ9" i="7"/>
  <c r="GP9" i="7"/>
  <c r="GO9" i="7"/>
  <c r="GN9" i="7"/>
  <c r="GM9" i="7"/>
  <c r="GJ9" i="7"/>
  <c r="GI9" i="7"/>
  <c r="GH9" i="7"/>
  <c r="GG9" i="7"/>
  <c r="GF9" i="7"/>
  <c r="GE9" i="7"/>
  <c r="GD9" i="7"/>
  <c r="GC9" i="7"/>
  <c r="GB9" i="7"/>
  <c r="GA9" i="7"/>
  <c r="FZ9" i="7"/>
  <c r="FY9" i="7"/>
  <c r="FX9" i="7"/>
  <c r="FU9" i="7"/>
  <c r="FT9" i="7"/>
  <c r="FS9" i="7"/>
  <c r="FR9" i="7"/>
  <c r="FQ9" i="7"/>
  <c r="FP9" i="7"/>
  <c r="FO9" i="7"/>
  <c r="FN9" i="7"/>
  <c r="FM9" i="7"/>
  <c r="FL9" i="7"/>
  <c r="FK9" i="7"/>
  <c r="FJ9" i="7"/>
  <c r="FI9" i="7"/>
  <c r="FG9" i="7"/>
  <c r="FF9" i="7"/>
  <c r="FE9" i="7"/>
  <c r="FD9" i="7"/>
  <c r="FC9" i="7"/>
  <c r="FB9" i="7"/>
  <c r="FA9" i="7"/>
  <c r="EZ9" i="7"/>
  <c r="EY9" i="7"/>
  <c r="EX9" i="7"/>
  <c r="EW9" i="7"/>
  <c r="EV9" i="7"/>
  <c r="EU9" i="7"/>
  <c r="ET9" i="7"/>
  <c r="ES9" i="7"/>
  <c r="ER9" i="7"/>
  <c r="EO9" i="7"/>
  <c r="EN9" i="7"/>
  <c r="EM9" i="7"/>
  <c r="EL9" i="7"/>
  <c r="EK9" i="7"/>
  <c r="EJ9" i="7"/>
  <c r="EI9" i="7"/>
  <c r="EH9" i="7"/>
  <c r="EG9" i="7"/>
  <c r="EF9" i="7"/>
  <c r="EE9" i="7"/>
  <c r="ED9" i="7"/>
  <c r="EC9" i="7"/>
  <c r="DZ9" i="7"/>
  <c r="DY9" i="7"/>
  <c r="DX9" i="7"/>
  <c r="DW9" i="7"/>
  <c r="DV9" i="7"/>
  <c r="DU9" i="7"/>
  <c r="DT9" i="7"/>
  <c r="DS9" i="7"/>
  <c r="DR9" i="7"/>
  <c r="DQ9" i="7"/>
  <c r="DP9" i="7"/>
  <c r="DO9" i="7"/>
  <c r="DN9" i="7"/>
  <c r="DL9" i="7"/>
  <c r="DK9" i="7"/>
  <c r="DJ9" i="7"/>
  <c r="DI9" i="7"/>
  <c r="DH9" i="7"/>
  <c r="DG9" i="7"/>
  <c r="DF9" i="7"/>
  <c r="DE9" i="7"/>
  <c r="DD9" i="7"/>
  <c r="DC9" i="7"/>
  <c r="DB9" i="7"/>
  <c r="DA9" i="7"/>
  <c r="CZ9" i="7"/>
  <c r="CY9" i="7"/>
  <c r="CX9" i="7"/>
  <c r="CW9" i="7"/>
  <c r="CT9" i="7"/>
  <c r="CS9" i="7"/>
  <c r="CR9" i="7"/>
  <c r="CQ9" i="7"/>
  <c r="CP9" i="7"/>
  <c r="CO9" i="7"/>
  <c r="CN9" i="7"/>
  <c r="CM9" i="7"/>
  <c r="CL9" i="7"/>
  <c r="CK9" i="7"/>
  <c r="CJ9" i="7"/>
  <c r="CI9" i="7"/>
  <c r="CH9" i="7"/>
  <c r="CE9" i="7"/>
  <c r="CD9" i="7"/>
  <c r="CC9" i="7"/>
  <c r="CB9" i="7"/>
  <c r="CA9" i="7"/>
  <c r="BY9" i="7"/>
  <c r="BX9" i="7"/>
  <c r="BW9" i="7"/>
  <c r="BV9" i="7"/>
  <c r="BU9" i="7"/>
  <c r="BT9" i="7"/>
  <c r="BS9" i="7"/>
  <c r="BQ9" i="7"/>
  <c r="BP9" i="7"/>
  <c r="BO9" i="7"/>
  <c r="BN9" i="7"/>
  <c r="BM9" i="7"/>
  <c r="BL9" i="7"/>
  <c r="BK9" i="7"/>
  <c r="BJ9" i="7"/>
  <c r="BI9" i="7"/>
  <c r="BH9" i="7"/>
  <c r="BG9" i="7"/>
  <c r="BF9" i="7"/>
  <c r="BE9" i="7"/>
  <c r="BD9" i="7"/>
  <c r="BC9" i="7"/>
  <c r="BB9" i="7"/>
  <c r="AY9" i="7"/>
  <c r="AX9" i="7"/>
  <c r="AW9" i="7"/>
  <c r="AV9" i="7"/>
  <c r="AT9" i="7"/>
  <c r="AS9" i="7"/>
  <c r="AR9" i="7"/>
  <c r="AQ9" i="7"/>
  <c r="AP9" i="7"/>
  <c r="AO9" i="7"/>
  <c r="AN9" i="7"/>
  <c r="AM9" i="7"/>
  <c r="AJ9" i="7"/>
  <c r="AI9" i="7"/>
  <c r="AH9" i="7"/>
  <c r="AG9" i="7"/>
  <c r="AF9" i="7"/>
  <c r="AU9" i="7" s="1"/>
  <c r="AC9" i="7"/>
  <c r="AB9" i="7"/>
  <c r="AA9" i="7"/>
  <c r="Z9" i="7"/>
  <c r="Y9" i="7"/>
  <c r="X9" i="7"/>
  <c r="W9" i="7"/>
  <c r="U9" i="7"/>
  <c r="T9" i="7"/>
  <c r="S9" i="7"/>
  <c r="R9" i="7"/>
  <c r="Q9" i="7"/>
  <c r="P9" i="7"/>
  <c r="O9" i="7"/>
  <c r="N9" i="7"/>
  <c r="M9" i="7"/>
  <c r="L9" i="7"/>
  <c r="K9" i="7"/>
  <c r="J9" i="7"/>
  <c r="I9" i="7"/>
  <c r="H9" i="7"/>
  <c r="G9" i="7"/>
  <c r="F9" i="7"/>
  <c r="E9" i="7"/>
  <c r="D9" i="7"/>
  <c r="C9" i="7"/>
  <c r="B9" i="7"/>
  <c r="IR8" i="7"/>
  <c r="IQ8" i="7"/>
  <c r="IP8" i="7"/>
  <c r="IO8" i="7"/>
  <c r="IN8" i="7"/>
  <c r="IM8" i="7"/>
  <c r="IL8" i="7"/>
  <c r="IK8" i="7"/>
  <c r="IJ8" i="7"/>
  <c r="II8" i="7"/>
  <c r="IH8" i="7"/>
  <c r="IG8" i="7"/>
  <c r="IF8" i="7"/>
  <c r="HB8" i="7"/>
  <c r="HA8" i="7"/>
  <c r="GZ8" i="7"/>
  <c r="GY8" i="7"/>
  <c r="GX8" i="7"/>
  <c r="GW8" i="7"/>
  <c r="GV8" i="7"/>
  <c r="GU8" i="7"/>
  <c r="GT8" i="7"/>
  <c r="GS8" i="7"/>
  <c r="GR8" i="7"/>
  <c r="GQ8" i="7"/>
  <c r="GP8" i="7"/>
  <c r="GO8" i="7"/>
  <c r="GN8" i="7"/>
  <c r="GM8" i="7"/>
  <c r="GJ8" i="7"/>
  <c r="GI8" i="7"/>
  <c r="GH8" i="7"/>
  <c r="GG8" i="7"/>
  <c r="GF8" i="7"/>
  <c r="GE8" i="7"/>
  <c r="GD8" i="7"/>
  <c r="GC8" i="7"/>
  <c r="GB8" i="7"/>
  <c r="GA8" i="7"/>
  <c r="FZ8" i="7"/>
  <c r="FY8" i="7"/>
  <c r="FX8" i="7"/>
  <c r="FU8" i="7"/>
  <c r="FT8" i="7"/>
  <c r="FS8" i="7"/>
  <c r="FR8" i="7"/>
  <c r="FQ8" i="7"/>
  <c r="FP8" i="7"/>
  <c r="FO8" i="7"/>
  <c r="FN8" i="7"/>
  <c r="FM8" i="7"/>
  <c r="FL8" i="7"/>
  <c r="FK8" i="7"/>
  <c r="FJ8" i="7"/>
  <c r="FI8" i="7"/>
  <c r="FG8" i="7"/>
  <c r="FF8" i="7"/>
  <c r="FE8" i="7"/>
  <c r="FD8" i="7"/>
  <c r="FC8" i="7"/>
  <c r="FB8" i="7"/>
  <c r="FA8" i="7"/>
  <c r="EZ8" i="7"/>
  <c r="EY8" i="7"/>
  <c r="EX8" i="7"/>
  <c r="EW8" i="7"/>
  <c r="EV8" i="7"/>
  <c r="EU8" i="7"/>
  <c r="ET8" i="7"/>
  <c r="ES8" i="7"/>
  <c r="ER8" i="7"/>
  <c r="EO8" i="7"/>
  <c r="EN8" i="7"/>
  <c r="EM8" i="7"/>
  <c r="EL8" i="7"/>
  <c r="EK8" i="7"/>
  <c r="EJ8" i="7"/>
  <c r="EI8" i="7"/>
  <c r="EH8" i="7"/>
  <c r="EG8" i="7"/>
  <c r="EF8" i="7"/>
  <c r="EE8" i="7"/>
  <c r="ED8" i="7"/>
  <c r="EC8" i="7"/>
  <c r="DZ8" i="7"/>
  <c r="DY8" i="7"/>
  <c r="DX8" i="7"/>
  <c r="DW8" i="7"/>
  <c r="DV8" i="7"/>
  <c r="DU8" i="7"/>
  <c r="DT8" i="7"/>
  <c r="DS8" i="7"/>
  <c r="DR8" i="7"/>
  <c r="DQ8" i="7"/>
  <c r="DP8" i="7"/>
  <c r="DO8" i="7"/>
  <c r="DN8" i="7"/>
  <c r="DL8" i="7"/>
  <c r="DK8" i="7"/>
  <c r="DJ8" i="7"/>
  <c r="DI8" i="7"/>
  <c r="DH8" i="7"/>
  <c r="DG8" i="7"/>
  <c r="DF8" i="7"/>
  <c r="DE8" i="7"/>
  <c r="DD8" i="7"/>
  <c r="DC8" i="7"/>
  <c r="DB8" i="7"/>
  <c r="DA8" i="7"/>
  <c r="CZ8" i="7"/>
  <c r="CY8" i="7"/>
  <c r="CX8" i="7"/>
  <c r="CW8" i="7"/>
  <c r="CT8" i="7"/>
  <c r="CS8" i="7"/>
  <c r="CR8" i="7"/>
  <c r="CQ8" i="7"/>
  <c r="CP8" i="7"/>
  <c r="CO8" i="7"/>
  <c r="CN8" i="7"/>
  <c r="CM8" i="7"/>
  <c r="CL8" i="7"/>
  <c r="CK8" i="7"/>
  <c r="CJ8" i="7"/>
  <c r="CI8" i="7"/>
  <c r="CH8" i="7"/>
  <c r="CE8" i="7"/>
  <c r="CD8" i="7"/>
  <c r="CC8" i="7"/>
  <c r="CB8" i="7"/>
  <c r="CA8" i="7"/>
  <c r="BY8" i="7"/>
  <c r="BX8" i="7"/>
  <c r="BW8" i="7"/>
  <c r="BV8" i="7"/>
  <c r="BU8" i="7"/>
  <c r="BT8" i="7"/>
  <c r="BS8" i="7"/>
  <c r="BQ8" i="7"/>
  <c r="BP8" i="7"/>
  <c r="BO8" i="7"/>
  <c r="BN8" i="7"/>
  <c r="BM8" i="7"/>
  <c r="BL8" i="7"/>
  <c r="BK8" i="7"/>
  <c r="BJ8" i="7"/>
  <c r="BI8" i="7"/>
  <c r="BH8" i="7"/>
  <c r="BG8" i="7"/>
  <c r="BF8" i="7"/>
  <c r="BE8" i="7"/>
  <c r="BD8" i="7"/>
  <c r="BC8" i="7"/>
  <c r="BB8" i="7"/>
  <c r="AY8" i="7"/>
  <c r="AX8" i="7"/>
  <c r="AW8" i="7"/>
  <c r="AV8" i="7"/>
  <c r="AT8" i="7"/>
  <c r="AS8" i="7"/>
  <c r="AR8" i="7"/>
  <c r="AQ8" i="7"/>
  <c r="AP8" i="7"/>
  <c r="AO8" i="7"/>
  <c r="AN8" i="7"/>
  <c r="AM8" i="7"/>
  <c r="AJ8" i="7"/>
  <c r="AI8" i="7"/>
  <c r="AH8" i="7"/>
  <c r="AG8" i="7"/>
  <c r="AF8" i="7"/>
  <c r="AU8" i="7" s="1"/>
  <c r="AC8" i="7"/>
  <c r="AB8" i="7"/>
  <c r="AA8" i="7"/>
  <c r="Z8" i="7"/>
  <c r="Y8" i="7"/>
  <c r="X8" i="7"/>
  <c r="W8" i="7"/>
  <c r="U8" i="7"/>
  <c r="T8" i="7"/>
  <c r="S8" i="7"/>
  <c r="R8" i="7"/>
  <c r="Q8" i="7"/>
  <c r="P8" i="7"/>
  <c r="O8" i="7"/>
  <c r="N8" i="7"/>
  <c r="M8" i="7"/>
  <c r="L8" i="7"/>
  <c r="K8" i="7"/>
  <c r="J8" i="7"/>
  <c r="I8" i="7"/>
  <c r="H8" i="7"/>
  <c r="G8" i="7"/>
  <c r="F8" i="7"/>
  <c r="E8" i="7"/>
  <c r="D8" i="7"/>
  <c r="C8" i="7"/>
  <c r="B8" i="7"/>
  <c r="IR7" i="7"/>
  <c r="IQ7" i="7"/>
  <c r="IP7" i="7"/>
  <c r="IO7" i="7"/>
  <c r="IN7" i="7"/>
  <c r="IM7" i="7"/>
  <c r="IL7" i="7"/>
  <c r="IK7" i="7"/>
  <c r="IJ7" i="7"/>
  <c r="II7" i="7"/>
  <c r="IH7" i="7"/>
  <c r="IG7" i="7"/>
  <c r="IF7" i="7"/>
  <c r="HB7" i="7"/>
  <c r="HA7" i="7"/>
  <c r="GZ7" i="7"/>
  <c r="GY7" i="7"/>
  <c r="GX7" i="7"/>
  <c r="GW7" i="7"/>
  <c r="GV7" i="7"/>
  <c r="GU7" i="7"/>
  <c r="GT7" i="7"/>
  <c r="GS7" i="7"/>
  <c r="GR7" i="7"/>
  <c r="GQ7" i="7"/>
  <c r="GP7" i="7"/>
  <c r="GO7" i="7"/>
  <c r="GN7" i="7"/>
  <c r="GM7" i="7"/>
  <c r="GJ7" i="7"/>
  <c r="GI7" i="7"/>
  <c r="GH7" i="7"/>
  <c r="GG7" i="7"/>
  <c r="GF7" i="7"/>
  <c r="GE7" i="7"/>
  <c r="GD7" i="7"/>
  <c r="GC7" i="7"/>
  <c r="GB7" i="7"/>
  <c r="GA7" i="7"/>
  <c r="FZ7" i="7"/>
  <c r="FY7" i="7"/>
  <c r="FX7" i="7"/>
  <c r="FU7" i="7"/>
  <c r="FT7" i="7"/>
  <c r="FS7" i="7"/>
  <c r="FR7" i="7"/>
  <c r="FQ7" i="7"/>
  <c r="FP7" i="7"/>
  <c r="FO7" i="7"/>
  <c r="FN7" i="7"/>
  <c r="FM7" i="7"/>
  <c r="FL7" i="7"/>
  <c r="FK7" i="7"/>
  <c r="FJ7" i="7"/>
  <c r="FI7" i="7"/>
  <c r="FG7" i="7"/>
  <c r="FF7" i="7"/>
  <c r="FE7" i="7"/>
  <c r="FD7" i="7"/>
  <c r="FC7" i="7"/>
  <c r="FB7" i="7"/>
  <c r="FA7" i="7"/>
  <c r="EZ7" i="7"/>
  <c r="EY7" i="7"/>
  <c r="EX7" i="7"/>
  <c r="EW7" i="7"/>
  <c r="EV7" i="7"/>
  <c r="EU7" i="7"/>
  <c r="ET7" i="7"/>
  <c r="ES7" i="7"/>
  <c r="ER7" i="7"/>
  <c r="EO7" i="7"/>
  <c r="EN7" i="7"/>
  <c r="EM7" i="7"/>
  <c r="EL7" i="7"/>
  <c r="EK7" i="7"/>
  <c r="EJ7" i="7"/>
  <c r="EI7" i="7"/>
  <c r="EH7" i="7"/>
  <c r="EG7" i="7"/>
  <c r="EF7" i="7"/>
  <c r="EE7" i="7"/>
  <c r="ED7" i="7"/>
  <c r="EC7" i="7"/>
  <c r="DZ7" i="7"/>
  <c r="DY7" i="7"/>
  <c r="DX7" i="7"/>
  <c r="DW7" i="7"/>
  <c r="DV7" i="7"/>
  <c r="DU7" i="7"/>
  <c r="DT7" i="7"/>
  <c r="DS7" i="7"/>
  <c r="DR7" i="7"/>
  <c r="DQ7" i="7"/>
  <c r="DP7" i="7"/>
  <c r="DO7" i="7"/>
  <c r="DN7" i="7"/>
  <c r="DL7" i="7"/>
  <c r="DK7" i="7"/>
  <c r="DJ7" i="7"/>
  <c r="DI7" i="7"/>
  <c r="DH7" i="7"/>
  <c r="DG7" i="7"/>
  <c r="DF7" i="7"/>
  <c r="DE7" i="7"/>
  <c r="DD7" i="7"/>
  <c r="DC7" i="7"/>
  <c r="DB7" i="7"/>
  <c r="DA7" i="7"/>
  <c r="CZ7" i="7"/>
  <c r="CY7" i="7"/>
  <c r="CX7" i="7"/>
  <c r="CW7" i="7"/>
  <c r="CT7" i="7"/>
  <c r="CS7" i="7"/>
  <c r="CR7" i="7"/>
  <c r="CQ7" i="7"/>
  <c r="CP7" i="7"/>
  <c r="CO7" i="7"/>
  <c r="CN7" i="7"/>
  <c r="CM7" i="7"/>
  <c r="CL7" i="7"/>
  <c r="CK7" i="7"/>
  <c r="CJ7" i="7"/>
  <c r="CI7" i="7"/>
  <c r="CH7" i="7"/>
  <c r="CE7" i="7"/>
  <c r="CD7" i="7"/>
  <c r="CC7" i="7"/>
  <c r="CB7" i="7"/>
  <c r="CA7" i="7"/>
  <c r="BY7" i="7"/>
  <c r="BX7" i="7"/>
  <c r="BW7" i="7"/>
  <c r="BV7" i="7"/>
  <c r="BU7" i="7"/>
  <c r="BT7" i="7"/>
  <c r="BS7" i="7"/>
  <c r="BQ7" i="7"/>
  <c r="BP7" i="7"/>
  <c r="BO7" i="7"/>
  <c r="BN7" i="7"/>
  <c r="BM7" i="7"/>
  <c r="BL7" i="7"/>
  <c r="BK7" i="7"/>
  <c r="BJ7" i="7"/>
  <c r="BI7" i="7"/>
  <c r="BH7" i="7"/>
  <c r="BG7" i="7"/>
  <c r="BF7" i="7"/>
  <c r="BE7" i="7"/>
  <c r="BD7" i="7"/>
  <c r="BC7" i="7"/>
  <c r="BB7" i="7"/>
  <c r="AX7" i="7"/>
  <c r="AV7" i="7"/>
  <c r="AR7" i="7"/>
  <c r="AQ7" i="7"/>
  <c r="AN7" i="7"/>
  <c r="AI7" i="7"/>
  <c r="AG7" i="7"/>
  <c r="AC7" i="7"/>
  <c r="AB7" i="7"/>
  <c r="AA7" i="7"/>
  <c r="Z7" i="7"/>
  <c r="AD7" i="7" s="1"/>
  <c r="X7" i="7"/>
  <c r="U7" i="7"/>
  <c r="T7" i="7"/>
  <c r="S7" i="7"/>
  <c r="R7" i="7"/>
  <c r="Q7" i="7"/>
  <c r="P7" i="7"/>
  <c r="O7" i="7"/>
  <c r="N7" i="7"/>
  <c r="M7" i="7"/>
  <c r="L7" i="7"/>
  <c r="K7" i="7"/>
  <c r="J7" i="7"/>
  <c r="I7" i="7"/>
  <c r="H7" i="7"/>
  <c r="G7" i="7"/>
  <c r="F7" i="7"/>
  <c r="E7" i="7"/>
  <c r="D7" i="7"/>
  <c r="C7" i="7"/>
  <c r="B7" i="7"/>
  <c r="B17" i="7" s="1"/>
  <c r="IR6" i="7"/>
  <c r="IQ6" i="7"/>
  <c r="IP6" i="7"/>
  <c r="IO6" i="7"/>
  <c r="IN6" i="7"/>
  <c r="IM6" i="7"/>
  <c r="IL6" i="7"/>
  <c r="IK6" i="7"/>
  <c r="IJ6" i="7"/>
  <c r="II6" i="7"/>
  <c r="IH6" i="7"/>
  <c r="IG6" i="7"/>
  <c r="IF6" i="7"/>
  <c r="HB6" i="7"/>
  <c r="HA6" i="7"/>
  <c r="GZ6" i="7"/>
  <c r="GY6" i="7"/>
  <c r="GX6" i="7"/>
  <c r="GW6" i="7"/>
  <c r="GV6" i="7"/>
  <c r="GU6" i="7"/>
  <c r="GT6" i="7"/>
  <c r="GS6" i="7"/>
  <c r="GR6" i="7"/>
  <c r="GQ6" i="7"/>
  <c r="GP6" i="7"/>
  <c r="GO6" i="7"/>
  <c r="GN6" i="7"/>
  <c r="GM6" i="7"/>
  <c r="GJ6" i="7"/>
  <c r="GI6" i="7"/>
  <c r="GH6" i="7"/>
  <c r="GG6" i="7"/>
  <c r="GF6" i="7"/>
  <c r="GE6" i="7"/>
  <c r="GD6" i="7"/>
  <c r="GC6" i="7"/>
  <c r="GB6" i="7"/>
  <c r="GA6" i="7"/>
  <c r="FZ6" i="7"/>
  <c r="FY6" i="7"/>
  <c r="FX6" i="7"/>
  <c r="FU6" i="7"/>
  <c r="FT6" i="7"/>
  <c r="FS6" i="7"/>
  <c r="FR6" i="7"/>
  <c r="FQ6" i="7"/>
  <c r="FP6" i="7"/>
  <c r="FO6" i="7"/>
  <c r="FN6" i="7"/>
  <c r="FM6" i="7"/>
  <c r="FL6" i="7"/>
  <c r="FK6" i="7"/>
  <c r="FJ6" i="7"/>
  <c r="FI6" i="7"/>
  <c r="FG6" i="7"/>
  <c r="FF6" i="7"/>
  <c r="FE6" i="7"/>
  <c r="FD6" i="7"/>
  <c r="FC6" i="7"/>
  <c r="FB6" i="7"/>
  <c r="FA6" i="7"/>
  <c r="EZ6" i="7"/>
  <c r="EY6" i="7"/>
  <c r="EX6" i="7"/>
  <c r="EW6" i="7"/>
  <c r="EV6" i="7"/>
  <c r="EU6" i="7"/>
  <c r="ET6" i="7"/>
  <c r="ES6" i="7"/>
  <c r="ER6" i="7"/>
  <c r="EO6" i="7"/>
  <c r="EN6" i="7"/>
  <c r="EM6" i="7"/>
  <c r="EL6" i="7"/>
  <c r="EK6" i="7"/>
  <c r="EJ6" i="7"/>
  <c r="EI6" i="7"/>
  <c r="EH6" i="7"/>
  <c r="EG6" i="7"/>
  <c r="EF6" i="7"/>
  <c r="EE6" i="7"/>
  <c r="ED6" i="7"/>
  <c r="EC6" i="7"/>
  <c r="DZ6" i="7"/>
  <c r="DY6" i="7"/>
  <c r="DX6" i="7"/>
  <c r="DW6" i="7"/>
  <c r="DV6" i="7"/>
  <c r="DU6" i="7"/>
  <c r="DT6" i="7"/>
  <c r="DS6" i="7"/>
  <c r="DR6" i="7"/>
  <c r="DQ6" i="7"/>
  <c r="DP6" i="7"/>
  <c r="DO6" i="7"/>
  <c r="DN6" i="7"/>
  <c r="DL6" i="7"/>
  <c r="DK6" i="7"/>
  <c r="DJ6" i="7"/>
  <c r="DI6" i="7"/>
  <c r="DH6" i="7"/>
  <c r="DG6" i="7"/>
  <c r="DF6" i="7"/>
  <c r="DE6" i="7"/>
  <c r="DD6" i="7"/>
  <c r="DC6" i="7"/>
  <c r="DB6" i="7"/>
  <c r="DA6" i="7"/>
  <c r="CZ6" i="7"/>
  <c r="CY6" i="7"/>
  <c r="CX6" i="7"/>
  <c r="CW6" i="7"/>
  <c r="CT6" i="7"/>
  <c r="CS6" i="7"/>
  <c r="CR6" i="7"/>
  <c r="CQ6" i="7"/>
  <c r="CP6" i="7"/>
  <c r="CO6" i="7"/>
  <c r="CN6" i="7"/>
  <c r="CM6" i="7"/>
  <c r="CL6" i="7"/>
  <c r="CK6" i="7"/>
  <c r="CJ6" i="7"/>
  <c r="CI6" i="7"/>
  <c r="CH6" i="7"/>
  <c r="CE6" i="7"/>
  <c r="CD6" i="7"/>
  <c r="CC6" i="7"/>
  <c r="CB6" i="7"/>
  <c r="CA6" i="7"/>
  <c r="BY6" i="7"/>
  <c r="BX6" i="7"/>
  <c r="BW6" i="7"/>
  <c r="BV6" i="7"/>
  <c r="BU6" i="7"/>
  <c r="BT6" i="7"/>
  <c r="BS6" i="7"/>
  <c r="BQ6" i="7"/>
  <c r="BP6" i="7"/>
  <c r="BO6" i="7"/>
  <c r="BN6" i="7"/>
  <c r="BM6" i="7"/>
  <c r="BL6" i="7"/>
  <c r="BK6" i="7"/>
  <c r="BJ6" i="7"/>
  <c r="BI6" i="7"/>
  <c r="BH6" i="7"/>
  <c r="BG6" i="7"/>
  <c r="BF6" i="7"/>
  <c r="BE6" i="7"/>
  <c r="BD6" i="7"/>
  <c r="BC6" i="7"/>
  <c r="BB6" i="7"/>
  <c r="AY6" i="7"/>
  <c r="AX6" i="7"/>
  <c r="AW6" i="7"/>
  <c r="AV6" i="7"/>
  <c r="AS6" i="7"/>
  <c r="AR6" i="7"/>
  <c r="AQ6" i="7"/>
  <c r="AP6" i="7"/>
  <c r="AO6" i="7"/>
  <c r="AN6" i="7"/>
  <c r="AM6" i="7"/>
  <c r="AJ6" i="7"/>
  <c r="AI6" i="7"/>
  <c r="AH6" i="7"/>
  <c r="AG6" i="7"/>
  <c r="AF6" i="7"/>
  <c r="AU6" i="7" s="1"/>
  <c r="AC6" i="7"/>
  <c r="AB6" i="7"/>
  <c r="AA6" i="7"/>
  <c r="Z6" i="7"/>
  <c r="Y6" i="7"/>
  <c r="X6" i="7"/>
  <c r="W6" i="7"/>
  <c r="U6" i="7"/>
  <c r="T6" i="7"/>
  <c r="S6" i="7"/>
  <c r="R6" i="7"/>
  <c r="Q6" i="7"/>
  <c r="P6" i="7"/>
  <c r="O6" i="7"/>
  <c r="N6" i="7"/>
  <c r="M6" i="7"/>
  <c r="L6" i="7"/>
  <c r="K6" i="7"/>
  <c r="J6" i="7"/>
  <c r="I6" i="7"/>
  <c r="H6" i="7"/>
  <c r="G6" i="7"/>
  <c r="F6" i="7"/>
  <c r="E6" i="7"/>
  <c r="D6" i="7"/>
  <c r="C6" i="7"/>
  <c r="B6" i="7"/>
  <c r="IR5" i="7"/>
  <c r="IQ5" i="7"/>
  <c r="IP5" i="7"/>
  <c r="IO5" i="7"/>
  <c r="IN5" i="7"/>
  <c r="IM5" i="7"/>
  <c r="IL5" i="7"/>
  <c r="IK5" i="7"/>
  <c r="IJ5" i="7"/>
  <c r="II5" i="7"/>
  <c r="IH5" i="7"/>
  <c r="IG5" i="7"/>
  <c r="IF5" i="7"/>
  <c r="HB5" i="7"/>
  <c r="HA5" i="7"/>
  <c r="GZ5" i="7"/>
  <c r="GY5" i="7"/>
  <c r="GX5" i="7"/>
  <c r="GW5" i="7"/>
  <c r="GV5" i="7"/>
  <c r="GU5" i="7"/>
  <c r="GT5" i="7"/>
  <c r="GS5" i="7"/>
  <c r="GR5" i="7"/>
  <c r="GQ5" i="7"/>
  <c r="GP5" i="7"/>
  <c r="GO5" i="7"/>
  <c r="GN5" i="7"/>
  <c r="GM5" i="7"/>
  <c r="GJ5" i="7"/>
  <c r="GI5" i="7"/>
  <c r="GH5" i="7"/>
  <c r="GG5" i="7"/>
  <c r="GF5" i="7"/>
  <c r="GE5" i="7"/>
  <c r="GD5" i="7"/>
  <c r="GC5" i="7"/>
  <c r="GB5" i="7"/>
  <c r="GA5" i="7"/>
  <c r="FZ5" i="7"/>
  <c r="FY5" i="7"/>
  <c r="FX5" i="7"/>
  <c r="FU5" i="7"/>
  <c r="FT5" i="7"/>
  <c r="FS5" i="7"/>
  <c r="FR5" i="7"/>
  <c r="FQ5" i="7"/>
  <c r="FP5" i="7"/>
  <c r="FO5" i="7"/>
  <c r="FN5" i="7"/>
  <c r="FM5" i="7"/>
  <c r="FL5" i="7"/>
  <c r="FK5" i="7"/>
  <c r="FJ5" i="7"/>
  <c r="FI5" i="7"/>
  <c r="FG5" i="7"/>
  <c r="FF5" i="7"/>
  <c r="FE5" i="7"/>
  <c r="FD5" i="7"/>
  <c r="FC5" i="7"/>
  <c r="FB5" i="7"/>
  <c r="FA5" i="7"/>
  <c r="EZ5" i="7"/>
  <c r="EY5" i="7"/>
  <c r="EX5" i="7"/>
  <c r="EW5" i="7"/>
  <c r="EV5" i="7"/>
  <c r="EU5" i="7"/>
  <c r="ET5" i="7"/>
  <c r="ES5" i="7"/>
  <c r="ER5" i="7"/>
  <c r="EO5" i="7"/>
  <c r="EN5" i="7"/>
  <c r="EM5" i="7"/>
  <c r="EL5" i="7"/>
  <c r="EK5" i="7"/>
  <c r="EJ5" i="7"/>
  <c r="EI5" i="7"/>
  <c r="EH5" i="7"/>
  <c r="EG5" i="7"/>
  <c r="EF5" i="7"/>
  <c r="EE5" i="7"/>
  <c r="ED5" i="7"/>
  <c r="EC5" i="7"/>
  <c r="DZ5" i="7"/>
  <c r="DY5" i="7"/>
  <c r="DX5" i="7"/>
  <c r="DW5" i="7"/>
  <c r="DV5" i="7"/>
  <c r="DU5" i="7"/>
  <c r="DT5" i="7"/>
  <c r="DS5" i="7"/>
  <c r="DR5" i="7"/>
  <c r="DQ5" i="7"/>
  <c r="DP5" i="7"/>
  <c r="DO5" i="7"/>
  <c r="DN5" i="7"/>
  <c r="DL5" i="7"/>
  <c r="DK5" i="7"/>
  <c r="DJ5" i="7"/>
  <c r="DI5" i="7"/>
  <c r="DH5" i="7"/>
  <c r="DG5" i="7"/>
  <c r="DF5" i="7"/>
  <c r="DE5" i="7"/>
  <c r="DD5" i="7"/>
  <c r="DC5" i="7"/>
  <c r="DB5" i="7"/>
  <c r="DA5" i="7"/>
  <c r="CZ5" i="7"/>
  <c r="CY5" i="7"/>
  <c r="CX5" i="7"/>
  <c r="CW5" i="7"/>
  <c r="CT5" i="7"/>
  <c r="CS5" i="7"/>
  <c r="CR5" i="7"/>
  <c r="CQ5" i="7"/>
  <c r="CP5" i="7"/>
  <c r="CO5" i="7"/>
  <c r="CN5" i="7"/>
  <c r="CM5" i="7"/>
  <c r="CL5" i="7"/>
  <c r="CK5" i="7"/>
  <c r="CJ5" i="7"/>
  <c r="CI5" i="7"/>
  <c r="CH5" i="7"/>
  <c r="CE5" i="7"/>
  <c r="CD5" i="7"/>
  <c r="CC5" i="7"/>
  <c r="CB5" i="7"/>
  <c r="CA5" i="7"/>
  <c r="BY5" i="7"/>
  <c r="BX5" i="7"/>
  <c r="BW5" i="7"/>
  <c r="BV5" i="7"/>
  <c r="BU5" i="7"/>
  <c r="BT5" i="7"/>
  <c r="BS5" i="7"/>
  <c r="BQ5" i="7"/>
  <c r="BP5" i="7"/>
  <c r="BO5" i="7"/>
  <c r="BN5" i="7"/>
  <c r="BM5" i="7"/>
  <c r="BL5" i="7"/>
  <c r="BK5" i="7"/>
  <c r="BJ5" i="7"/>
  <c r="BI5" i="7"/>
  <c r="BH5" i="7"/>
  <c r="BG5" i="7"/>
  <c r="BF5" i="7"/>
  <c r="BE5" i="7"/>
  <c r="BD5" i="7"/>
  <c r="BC5" i="7"/>
  <c r="BB5" i="7"/>
  <c r="AY5" i="7"/>
  <c r="AX5" i="7"/>
  <c r="AW5" i="7"/>
  <c r="AV5" i="7"/>
  <c r="AS5" i="7"/>
  <c r="AR5" i="7"/>
  <c r="AQ5" i="7"/>
  <c r="AP5" i="7"/>
  <c r="AO5" i="7"/>
  <c r="AN5" i="7"/>
  <c r="AM5" i="7"/>
  <c r="AJ5" i="7"/>
  <c r="AI5" i="7"/>
  <c r="AH5" i="7"/>
  <c r="AG5" i="7"/>
  <c r="AF5" i="7"/>
  <c r="AU5" i="7" s="1"/>
  <c r="AT5" i="7"/>
  <c r="AC5" i="7"/>
  <c r="AB5" i="7"/>
  <c r="AA5" i="7"/>
  <c r="Z5" i="7"/>
  <c r="Y5" i="7"/>
  <c r="X5" i="7"/>
  <c r="W5" i="7"/>
  <c r="U5" i="7"/>
  <c r="T5" i="7"/>
  <c r="S5" i="7"/>
  <c r="R5" i="7"/>
  <c r="Q5" i="7"/>
  <c r="P5" i="7"/>
  <c r="O5" i="7"/>
  <c r="N5" i="7"/>
  <c r="M5" i="7"/>
  <c r="L5" i="7"/>
  <c r="K5" i="7"/>
  <c r="J5" i="7"/>
  <c r="I5" i="7"/>
  <c r="H5" i="7"/>
  <c r="G5" i="7"/>
  <c r="F5" i="7"/>
  <c r="E5" i="7"/>
  <c r="D5" i="7"/>
  <c r="C5" i="7"/>
  <c r="B5" i="7"/>
  <c r="IF2" i="7"/>
  <c r="HR2" i="7"/>
  <c r="HD2" i="7"/>
  <c r="ES1" i="7" a="1"/>
  <c r="ES1" i="7" s="1"/>
  <c r="CX1" i="7" a="1"/>
  <c r="CX1" i="7" s="1"/>
  <c r="CH2" i="7" s="1"/>
  <c r="BC1" i="7" a="1"/>
  <c r="BC1" i="7" s="1"/>
  <c r="C1" i="7" a="1"/>
  <c r="C1" i="7" s="1"/>
  <c r="AM2" i="7" s="1"/>
  <c r="D104" i="1"/>
  <c r="C104" i="1"/>
  <c r="C105" i="1" s="1"/>
  <c r="G103" i="1"/>
  <c r="F103" i="1"/>
  <c r="E103" i="1"/>
  <c r="G102" i="1"/>
  <c r="F102" i="1"/>
  <c r="E102" i="1"/>
  <c r="G101" i="1"/>
  <c r="F101" i="1"/>
  <c r="E101" i="1"/>
  <c r="G100" i="1"/>
  <c r="F100" i="1"/>
  <c r="E100" i="1"/>
  <c r="G99" i="1"/>
  <c r="F99" i="1"/>
  <c r="E99" i="1"/>
  <c r="G98" i="1"/>
  <c r="F98" i="1"/>
  <c r="E98" i="1"/>
  <c r="M71" i="1"/>
  <c r="L71" i="1"/>
  <c r="K71" i="1"/>
  <c r="J71" i="1"/>
  <c r="I71" i="1"/>
  <c r="M70" i="1"/>
  <c r="L70" i="1"/>
  <c r="K70" i="1"/>
  <c r="J70" i="1"/>
  <c r="I70" i="1"/>
  <c r="M69" i="1"/>
  <c r="L69" i="1"/>
  <c r="K69" i="1"/>
  <c r="J69" i="1"/>
  <c r="I69" i="1"/>
  <c r="J58" i="1"/>
  <c r="I58" i="1"/>
  <c r="H58" i="1"/>
  <c r="G58" i="1"/>
  <c r="F58" i="1"/>
  <c r="E58" i="1"/>
  <c r="D58" i="1"/>
  <c r="C58" i="1"/>
  <c r="M41" i="1"/>
  <c r="M40" i="1"/>
  <c r="M39" i="1"/>
  <c r="M24" i="1"/>
  <c r="M23" i="1"/>
  <c r="AC20" i="1"/>
  <c r="AC22" i="1" s="1"/>
  <c r="K11" i="1"/>
  <c r="J11" i="1"/>
  <c r="I11" i="1"/>
  <c r="H11" i="1"/>
  <c r="G11" i="1"/>
  <c r="F11" i="1"/>
  <c r="E11" i="1"/>
  <c r="D11" i="1"/>
  <c r="L10" i="1"/>
  <c r="L11" i="1" s="1"/>
  <c r="M9" i="1"/>
  <c r="M8" i="1"/>
  <c r="M7" i="1"/>
  <c r="B25" i="2" a="1"/>
  <c r="G28" i="2" a="1"/>
  <c r="S6" i="2" a="1"/>
  <c r="V23" i="2" a="1"/>
  <c r="F12" i="2" a="1"/>
  <c r="D19" i="2" a="1"/>
  <c r="U7" i="2" a="1"/>
  <c r="I25" i="2" a="1"/>
  <c r="H12" i="2" a="1"/>
  <c r="AA15" i="2" a="1"/>
  <c r="P23" i="2" a="1"/>
  <c r="T23" i="2" a="1"/>
  <c r="E21" i="2" a="1"/>
  <c r="U21" i="2" a="1"/>
  <c r="U13" i="2" a="1"/>
  <c r="AA12" i="2" a="1"/>
  <c r="P5" i="2" a="1"/>
  <c r="E5" i="2" a="1"/>
  <c r="C6" i="2" a="1"/>
  <c r="H25" i="2" a="1"/>
  <c r="E20" i="2" a="1"/>
  <c r="V15" i="2" a="1"/>
  <c r="L12" i="2" a="1"/>
  <c r="F20" i="2" a="1"/>
  <c r="L17" i="2" a="1"/>
  <c r="X11" i="2" a="1"/>
  <c r="R18" i="2" a="1"/>
  <c r="V12" i="2" a="1"/>
  <c r="N20" i="2" a="1"/>
  <c r="B17" i="2" a="1"/>
  <c r="V5" i="2" a="1"/>
  <c r="B5" i="2" a="1"/>
  <c r="C21" i="2" a="1"/>
  <c r="T11" i="2" a="1"/>
  <c r="AB15" i="2" a="1"/>
  <c r="Z13" i="2" a="1"/>
  <c r="I21" i="2" a="1"/>
  <c r="P3" i="2" a="1"/>
  <c r="U15" i="2" a="1"/>
  <c r="Q5" i="2" a="1"/>
  <c r="Y7" i="2" a="1"/>
  <c r="G25" i="2" a="1"/>
  <c r="E18" i="2" a="1"/>
  <c r="G21" i="2" a="1"/>
  <c r="C17" i="2" a="1"/>
  <c r="J17" i="2" a="1"/>
  <c r="W9" i="2" a="1"/>
  <c r="H21" i="2" a="1"/>
  <c r="M3" i="2" a="1"/>
  <c r="J18" i="2" a="1"/>
  <c r="J3" i="2" a="1"/>
  <c r="S11" i="2" a="1"/>
  <c r="Q20" i="2" a="1"/>
  <c r="D3" i="2" a="1"/>
  <c r="AA20" i="2" a="1"/>
  <c r="B21" i="2" a="1"/>
  <c r="E11" i="2" a="1"/>
  <c r="D21" i="2" a="1"/>
  <c r="C5" i="2" a="1"/>
  <c r="T6" i="2" a="1"/>
  <c r="H20" i="2" a="1"/>
  <c r="X12" i="2" a="1"/>
  <c r="Z31" i="2" a="1"/>
  <c r="T21" i="2" a="1"/>
  <c r="C20" i="2" a="1"/>
  <c r="V17" i="2" a="1"/>
  <c r="T31" i="2" a="1"/>
  <c r="Q7" i="2" a="1"/>
  <c r="J20" i="2" a="1"/>
  <c r="U23" i="2" a="1"/>
  <c r="V7" i="2" a="1"/>
  <c r="D17" i="2" a="1"/>
  <c r="Z9" i="2" a="1"/>
  <c r="AB3" i="2" a="1"/>
  <c r="N28" i="2" a="1"/>
  <c r="AB6" i="2" a="1"/>
  <c r="N11" i="2" a="1"/>
  <c r="S13" i="2" a="1"/>
  <c r="AA18" i="2" a="1"/>
  <c r="W15" i="2" a="1"/>
  <c r="W23" i="2" a="1"/>
  <c r="P9" i="2" a="1"/>
  <c r="S20" i="2" a="1"/>
  <c r="S15" i="2" a="1"/>
  <c r="H17" i="2" a="1"/>
  <c r="R9" i="2" a="1"/>
  <c r="I19" i="2" a="1"/>
  <c r="Q17" i="2" a="1"/>
  <c r="G20" i="2" a="1"/>
  <c r="L7" i="2" a="1"/>
  <c r="K5" i="2" a="1"/>
  <c r="S5" i="2" a="1"/>
  <c r="T7" i="2" a="1"/>
  <c r="F19" i="2" a="1"/>
  <c r="C18" i="2" a="1"/>
  <c r="M20" i="2" a="1"/>
  <c r="S7" i="2" a="1"/>
  <c r="F21" i="2" a="1"/>
  <c r="L20" i="2" a="1"/>
  <c r="N6" i="2" a="1"/>
  <c r="Q31" i="2" a="1"/>
  <c r="AB5" i="2" a="1"/>
  <c r="X23" i="2" a="1"/>
  <c r="U6" i="2" a="1"/>
  <c r="V11" i="2" a="1"/>
  <c r="L21" i="2" a="1"/>
  <c r="U3" i="2" a="1"/>
  <c r="F28" i="2" a="1"/>
  <c r="X3" i="2" a="1"/>
  <c r="Z7" i="2" a="1"/>
  <c r="N21" i="2" a="1"/>
  <c r="AA9" i="2" a="1"/>
  <c r="W7" i="2" a="1"/>
  <c r="G17" i="2" a="1"/>
  <c r="P11" i="2" a="1"/>
  <c r="M28" i="2" a="1"/>
  <c r="Y15" i="2" a="1"/>
  <c r="V21" i="2" a="1"/>
  <c r="Y3" i="2" a="1"/>
  <c r="V3" i="2" a="1"/>
  <c r="AB17" i="2" a="1"/>
  <c r="I5" i="2" a="1"/>
  <c r="R5" i="2" a="1"/>
  <c r="Z18" i="2" a="1"/>
  <c r="Y18" i="2" a="1"/>
  <c r="Z20" i="2" a="1"/>
  <c r="R21" i="2" a="1"/>
  <c r="D12" i="2" a="1"/>
  <c r="J7" i="2" a="1"/>
  <c r="F7" i="2" a="1"/>
  <c r="K11" i="2" a="1"/>
  <c r="K20" i="2" a="1"/>
  <c r="D6" i="2" a="1"/>
  <c r="F3" i="2" a="1"/>
  <c r="W12" i="2" a="1"/>
  <c r="R11" i="2" a="1"/>
  <c r="L11" i="2" a="1"/>
  <c r="J19" i="2" a="1"/>
  <c r="T15" i="2" a="1"/>
  <c r="N25" i="2" a="1"/>
  <c r="E28" i="2" a="1"/>
  <c r="V9" i="2" a="1"/>
  <c r="N12" i="2" a="1"/>
  <c r="Y5" i="2" a="1"/>
  <c r="X13" i="2" a="1"/>
  <c r="W18" i="2" a="1"/>
  <c r="Q12" i="2" a="1"/>
  <c r="AA6" i="2" a="1"/>
  <c r="AA23" i="2" a="1"/>
  <c r="X6" i="2" a="1"/>
  <c r="J6" i="2" a="1"/>
  <c r="K7" i="2" a="1"/>
  <c r="U12" i="2" a="1"/>
  <c r="W17" i="2" a="1"/>
  <c r="R13" i="2" a="1"/>
  <c r="W11" i="2" a="1"/>
  <c r="F25" i="2" a="1"/>
  <c r="L28" i="2" a="1"/>
  <c r="R12" i="2" a="1"/>
  <c r="M18" i="2" a="1"/>
  <c r="J11" i="2" a="1"/>
  <c r="Y13" i="2" a="1"/>
  <c r="S18" i="2" a="1"/>
  <c r="Q11" i="2" a="1"/>
  <c r="U18" i="2" a="1"/>
  <c r="P7" i="2" a="1"/>
  <c r="F18" i="2" a="1"/>
  <c r="R6" i="2" a="1"/>
  <c r="G7" i="2" a="1"/>
  <c r="T3" i="2" a="1"/>
  <c r="W3" i="2" a="1"/>
  <c r="I7" i="2" a="1"/>
  <c r="N5" i="2" a="1"/>
  <c r="K3" i="2" a="1"/>
  <c r="N3" i="2" a="1"/>
  <c r="L6" i="2" a="1"/>
  <c r="X15" i="2" a="1"/>
  <c r="M12" i="2" a="1"/>
  <c r="W21" i="2" a="1"/>
  <c r="AA11" i="2" a="1"/>
  <c r="P6" i="2" a="1"/>
  <c r="P20" i="2" a="1"/>
  <c r="H7" i="2" a="1"/>
  <c r="I20" i="2" a="1"/>
  <c r="AB12" i="2" a="1"/>
  <c r="AA7" i="2" a="1"/>
  <c r="M25" i="2" a="1"/>
  <c r="D28" i="2" a="1"/>
  <c r="R7" i="2" a="1"/>
  <c r="C19" i="2" a="1"/>
  <c r="Y12" i="2" a="1"/>
  <c r="K12" i="2" a="1"/>
  <c r="X5" i="2" a="1"/>
  <c r="X20" i="2" a="1"/>
  <c r="T18" i="2" a="1"/>
  <c r="P15" i="2" a="1"/>
  <c r="W6" i="2" a="1"/>
  <c r="T17" i="2" a="1"/>
  <c r="B3" i="2" a="1"/>
  <c r="H18" i="2" a="1"/>
  <c r="G3" i="2" a="1"/>
  <c r="F11" i="2" a="1"/>
  <c r="P17" i="2" a="1"/>
  <c r="Z12" i="2" a="1"/>
  <c r="Y9" i="2" a="1"/>
  <c r="Y11" i="2" a="1"/>
  <c r="AB9" i="2" a="1"/>
  <c r="AA17" i="2" a="1"/>
  <c r="Z17" i="2" a="1"/>
  <c r="R23" i="2" a="1"/>
  <c r="G5" i="2" a="1"/>
  <c r="B19" i="2" a="1"/>
  <c r="G6" i="2" a="1"/>
  <c r="E25" i="2" a="1"/>
  <c r="K28" i="2" a="1"/>
  <c r="I6" i="2" a="1"/>
  <c r="Z21" i="2" a="1"/>
  <c r="S12" i="2" a="1"/>
  <c r="F5" i="2" a="1"/>
  <c r="X17" i="2" a="1"/>
  <c r="L5" i="2" a="1"/>
  <c r="K19" i="2" a="1"/>
  <c r="Y6" i="2" a="1"/>
  <c r="Q13" i="2" a="1"/>
  <c r="AA13" i="2" a="1"/>
  <c r="T20" i="2" a="1"/>
  <c r="U20" i="2" a="1"/>
  <c r="P12" i="2" a="1"/>
  <c r="R20" i="2" a="1"/>
  <c r="M17" i="2" a="1"/>
  <c r="E12" i="2" a="1"/>
  <c r="T5" i="2" a="1"/>
  <c r="G12" i="2" a="1"/>
  <c r="L19" i="2" a="1"/>
  <c r="R15" i="2" a="1"/>
  <c r="Q9" i="2" a="1"/>
  <c r="H3" i="2" a="1"/>
  <c r="C11" i="2" a="1"/>
  <c r="M11" i="2" a="1"/>
  <c r="E6" i="2" a="1"/>
  <c r="T9" i="2" a="1"/>
  <c r="C7" i="2" a="1"/>
  <c r="L25" i="2" a="1"/>
  <c r="C28" i="2" a="1"/>
  <c r="AB11" i="2" a="1"/>
  <c r="X21" i="2" a="1"/>
  <c r="S9" i="2" a="1"/>
  <c r="D5" i="2" a="1"/>
  <c r="I12" i="2" a="1"/>
  <c r="W20" i="2" a="1"/>
  <c r="AB23" i="2" a="1"/>
  <c r="U9" i="2" a="1"/>
  <c r="E19" i="2" a="1"/>
  <c r="D20" i="2" a="1"/>
  <c r="T12" i="2" a="1"/>
  <c r="G11" i="2" a="1"/>
  <c r="P21" i="2" a="1"/>
  <c r="Z23" i="2" a="1"/>
  <c r="S31" i="2" a="1"/>
  <c r="U17" i="2" a="1"/>
  <c r="V18" i="2" a="1"/>
  <c r="N17" i="2" a="1"/>
  <c r="M6" i="2" a="1"/>
  <c r="Z3" i="2" a="1"/>
  <c r="D25" i="2" a="1"/>
  <c r="J28" i="2" a="1"/>
  <c r="Y23" i="2" a="1"/>
  <c r="I11" i="2" a="1"/>
  <c r="S21" i="2" a="1"/>
  <c r="W13" i="2" a="1"/>
  <c r="M21" i="2" a="1"/>
  <c r="V20" i="2" a="1"/>
  <c r="Z5" i="2" a="1"/>
  <c r="AB18" i="2" a="1"/>
  <c r="J21" i="2" a="1"/>
  <c r="B18" i="2" a="1"/>
  <c r="AA3" i="2" a="1"/>
  <c r="Q23" i="2" a="1"/>
  <c r="N18" i="2" a="1"/>
  <c r="H11" i="2" a="1"/>
  <c r="M7" i="2" a="1"/>
  <c r="K25" i="2" a="1"/>
  <c r="B28" i="2" a="1"/>
  <c r="F6" i="2" a="1"/>
  <c r="E17" i="2" a="1"/>
  <c r="X18" i="2" a="1"/>
  <c r="T13" i="2" a="1"/>
  <c r="Q18" i="2" a="1"/>
  <c r="B12" i="2" a="1"/>
  <c r="AB7" i="2" a="1"/>
  <c r="M5" i="2" a="1"/>
  <c r="AB13" i="2" a="1"/>
  <c r="Q15" i="2" a="1"/>
  <c r="K17" i="2" a="1"/>
  <c r="L18" i="2" a="1"/>
  <c r="B7" i="2" a="1"/>
  <c r="F17" i="2" a="1"/>
  <c r="C25" i="2" a="1"/>
  <c r="H28" i="2" a="1"/>
  <c r="C3" i="2" a="1"/>
  <c r="P18" i="2" a="1"/>
  <c r="H19" i="2" a="1"/>
  <c r="G19" i="2" a="1"/>
  <c r="M19" i="2" a="1"/>
  <c r="Z11" i="2" a="1"/>
  <c r="Y17" i="2" a="1"/>
  <c r="U5" i="2" a="1"/>
  <c r="Q21" i="2" a="1"/>
  <c r="Y21" i="2" a="1"/>
  <c r="U11" i="2" a="1"/>
  <c r="Z15" i="2" a="1"/>
  <c r="Q3" i="2" a="1"/>
  <c r="D7" i="2" a="1"/>
  <c r="X9" i="2" a="1"/>
  <c r="X7" i="2" a="1"/>
  <c r="AA5" i="2" a="1"/>
  <c r="S23" i="2" a="1"/>
  <c r="AA21" i="2" a="1"/>
  <c r="L3" i="2" a="1"/>
  <c r="G18" i="2" a="1"/>
  <c r="S17" i="2" a="1"/>
  <c r="J25" i="2" a="1"/>
  <c r="I28" i="2" a="1"/>
  <c r="H5" i="2" a="1"/>
  <c r="K18" i="2" a="1"/>
  <c r="Q6" i="2" a="1"/>
  <c r="J5" i="2" a="1"/>
  <c r="AB20" i="2" a="1"/>
  <c r="E3" i="2" a="1"/>
  <c r="N19" i="2" a="1"/>
  <c r="N7" i="2" a="1"/>
  <c r="AB21" i="2" a="1"/>
  <c r="D11" i="2" a="1"/>
  <c r="I18" i="2" a="1"/>
  <c r="K21" i="2" a="1"/>
  <c r="Y20" i="2" a="1"/>
  <c r="D18" i="2" a="1"/>
  <c r="I3" i="2" a="1"/>
  <c r="B20" i="2" a="1"/>
  <c r="K6" i="2" a="1"/>
  <c r="J12" i="2" a="1"/>
  <c r="R3" i="2" a="1"/>
  <c r="V6" i="2" a="1"/>
  <c r="B6" i="2" a="1"/>
  <c r="E7" i="2" a="1"/>
  <c r="Z6" i="2" a="1"/>
  <c r="R17" i="2" a="1"/>
  <c r="P13" i="2" a="1"/>
  <c r="C12" i="2" a="1"/>
  <c r="S3" i="2" a="1"/>
  <c r="V13" i="2" a="1"/>
  <c r="H6" i="2" a="1"/>
  <c r="B11" i="2" a="1"/>
  <c r="I17" i="2" a="1"/>
  <c r="W5" i="2" a="1"/>
  <c r="G25" i="2" l="1"/>
  <c r="H25" i="2"/>
  <c r="I25" i="2"/>
  <c r="B25" i="2"/>
  <c r="J25" i="2"/>
  <c r="C25" i="2"/>
  <c r="K25" i="2"/>
  <c r="D25" i="2"/>
  <c r="L25" i="2"/>
  <c r="E25" i="2"/>
  <c r="M25" i="2"/>
  <c r="F25" i="2"/>
  <c r="N25" i="2"/>
  <c r="AC24" i="7"/>
  <c r="AA14" i="7"/>
  <c r="X14" i="7"/>
  <c r="AE24" i="7"/>
  <c r="AD24" i="7" s="1"/>
  <c r="AN14" i="27"/>
  <c r="Y14" i="27"/>
  <c r="AO14" i="27" s="1"/>
  <c r="AF10" i="7"/>
  <c r="AU10" i="7" s="1"/>
  <c r="AS10" i="7"/>
  <c r="X15" i="26"/>
  <c r="AN15" i="26" s="1"/>
  <c r="AA15" i="26"/>
  <c r="AQ15" i="26" s="1"/>
  <c r="AF10" i="26"/>
  <c r="AU10" i="26" s="1"/>
  <c r="AS10" i="26"/>
  <c r="E15" i="7"/>
  <c r="AJ10" i="26"/>
  <c r="AY10" i="26" s="1"/>
  <c r="E14" i="26"/>
  <c r="AA14" i="27"/>
  <c r="AC24" i="27"/>
  <c r="AH15" i="27"/>
  <c r="AE10" i="7"/>
  <c r="AT10" i="7" s="1"/>
  <c r="AE24" i="27"/>
  <c r="AD24" i="27" s="1"/>
  <c r="AJ15" i="27"/>
  <c r="AY15" i="27" s="1"/>
  <c r="AQ10" i="7"/>
  <c r="AH14" i="7"/>
  <c r="AD10" i="27"/>
  <c r="AF10" i="27" s="1"/>
  <c r="AU10" i="27" s="1"/>
  <c r="X10" i="7"/>
  <c r="AQ10" i="26"/>
  <c r="X10" i="26"/>
  <c r="AN10" i="27"/>
  <c r="AJ14" i="27"/>
  <c r="AY14" i="27" s="1"/>
  <c r="AE10" i="27"/>
  <c r="AT10" i="27" s="1"/>
  <c r="E18" i="26"/>
  <c r="X15" i="27"/>
  <c r="AN15" i="27" s="1"/>
  <c r="AJ24" i="7"/>
  <c r="AW14" i="7"/>
  <c r="AE15" i="27"/>
  <c r="AT15" i="27" s="1"/>
  <c r="AP15" i="27"/>
  <c r="AD15" i="27"/>
  <c r="AE15" i="26"/>
  <c r="AT15" i="26" s="1"/>
  <c r="AD15" i="26"/>
  <c r="AP15" i="26"/>
  <c r="AS7" i="7"/>
  <c r="AF7" i="7"/>
  <c r="AU7" i="7" s="1"/>
  <c r="W7" i="7"/>
  <c r="AP7" i="7"/>
  <c r="AH15" i="26"/>
  <c r="AE7" i="27"/>
  <c r="AT7" i="27" s="1"/>
  <c r="AJ14" i="7"/>
  <c r="AJ7" i="26"/>
  <c r="AY7" i="26" s="1"/>
  <c r="AJ15" i="26"/>
  <c r="AY15" i="26" s="1"/>
  <c r="W7" i="26"/>
  <c r="W14" i="7"/>
  <c r="AD7" i="27"/>
  <c r="B15" i="7"/>
  <c r="W15" i="26"/>
  <c r="Z7" i="26"/>
  <c r="AE7" i="7"/>
  <c r="AT7" i="7" s="1"/>
  <c r="Z14" i="7"/>
  <c r="AH7" i="7"/>
  <c r="AW7" i="7" s="1"/>
  <c r="B14" i="26"/>
  <c r="AH14" i="27"/>
  <c r="W15" i="27"/>
  <c r="AJ7" i="7"/>
  <c r="AY7" i="7" s="1"/>
  <c r="B17" i="26"/>
  <c r="G28" i="2"/>
  <c r="I28" i="2"/>
  <c r="H28" i="2"/>
  <c r="B28" i="2"/>
  <c r="J28" i="2"/>
  <c r="C28" i="2"/>
  <c r="K28" i="2"/>
  <c r="D28" i="2"/>
  <c r="L28" i="2"/>
  <c r="E28" i="2"/>
  <c r="M28" i="2"/>
  <c r="F28" i="2"/>
  <c r="N28" i="2"/>
  <c r="AT12" i="7"/>
  <c r="AT5" i="18"/>
  <c r="CO8" i="30"/>
  <c r="AT5" i="31"/>
  <c r="CO12" i="24"/>
  <c r="CO12" i="26"/>
  <c r="AT8" i="28"/>
  <c r="CO12" i="30"/>
  <c r="AT12" i="28"/>
  <c r="AT5" i="23"/>
  <c r="CO14" i="21"/>
  <c r="AF15" i="21"/>
  <c r="AU15" i="21" s="1"/>
  <c r="AS15" i="22"/>
  <c r="AT5" i="30"/>
  <c r="AT11" i="30"/>
  <c r="AT5" i="21"/>
  <c r="AT10" i="16"/>
  <c r="AF5" i="23"/>
  <c r="AU5" i="23" s="1"/>
  <c r="AF10" i="16"/>
  <c r="AU10" i="16" s="1"/>
  <c r="AT5" i="27"/>
  <c r="AS5" i="29"/>
  <c r="AS10" i="21"/>
  <c r="AT5" i="25"/>
  <c r="AS5" i="30"/>
  <c r="AS11" i="30"/>
  <c r="AF8" i="31"/>
  <c r="AU8" i="31" s="1"/>
  <c r="AF5" i="25"/>
  <c r="AU5" i="25" s="1"/>
  <c r="AS5" i="31"/>
  <c r="AS10" i="23"/>
  <c r="AS10" i="27"/>
  <c r="AT5" i="29"/>
  <c r="AT10" i="21"/>
  <c r="AT10" i="29"/>
  <c r="AT10" i="23"/>
  <c r="AS10" i="25"/>
  <c r="AS10" i="29"/>
  <c r="AS10" i="14"/>
  <c r="AS10" i="18"/>
  <c r="AS10" i="31"/>
  <c r="AS5" i="23"/>
  <c r="AT10" i="14"/>
  <c r="AT10" i="18"/>
  <c r="AT10" i="31"/>
  <c r="AA24" i="17"/>
  <c r="AA24" i="14"/>
  <c r="Y24" i="15"/>
  <c r="Y24" i="10"/>
  <c r="Y24" i="22"/>
  <c r="Y24" i="30"/>
  <c r="Y24" i="28"/>
  <c r="Y24" i="9"/>
  <c r="Y24" i="20"/>
  <c r="Y24" i="24"/>
  <c r="Y24" i="31"/>
  <c r="X15" i="32"/>
  <c r="Y11" i="32"/>
  <c r="AO11" i="32" s="1"/>
  <c r="Y10" i="32"/>
  <c r="AO10" i="32" s="1"/>
  <c r="AS11" i="32"/>
  <c r="Y8" i="32"/>
  <c r="AO8" i="32" s="1"/>
  <c r="Y9" i="32"/>
  <c r="AO9" i="32" s="1"/>
  <c r="Y7" i="32"/>
  <c r="AO7" i="32" s="1"/>
  <c r="AG14" i="32"/>
  <c r="AH24" i="32" s="1"/>
  <c r="AT8" i="32"/>
  <c r="Y5" i="32"/>
  <c r="AO5" i="32" s="1"/>
  <c r="AT9" i="32"/>
  <c r="AF5" i="32"/>
  <c r="AU5" i="32" s="1"/>
  <c r="AT7" i="32"/>
  <c r="AF8" i="32"/>
  <c r="AU8" i="32" s="1"/>
  <c r="AS10" i="32"/>
  <c r="AC24" i="32"/>
  <c r="AD24" i="32" s="1"/>
  <c r="AS8" i="32"/>
  <c r="AA14" i="32"/>
  <c r="AQ14" i="32" s="1"/>
  <c r="AC15" i="32"/>
  <c r="AG24" i="32" s="1"/>
  <c r="W15" i="32"/>
  <c r="AM15" i="32" s="1"/>
  <c r="AN11" i="32"/>
  <c r="AP11" i="32"/>
  <c r="AI15" i="32"/>
  <c r="AX15" i="32" s="1"/>
  <c r="W14" i="32"/>
  <c r="AM14" i="32" s="1"/>
  <c r="AI14" i="32"/>
  <c r="AL24" i="32" s="1"/>
  <c r="X14" i="32"/>
  <c r="AN14" i="32" s="1"/>
  <c r="AA15" i="32"/>
  <c r="AQ8" i="32"/>
  <c r="AF24" i="32"/>
  <c r="AR14" i="32"/>
  <c r="AM2" i="32"/>
  <c r="W2" i="32"/>
  <c r="AS9" i="32"/>
  <c r="AR9" i="32"/>
  <c r="Y12" i="32"/>
  <c r="AO12" i="32" s="1"/>
  <c r="AQ12" i="32"/>
  <c r="Z14" i="32"/>
  <c r="AN8" i="32"/>
  <c r="AF10" i="32"/>
  <c r="AU10" i="32" s="1"/>
  <c r="AR12" i="32"/>
  <c r="AP5" i="32"/>
  <c r="AS12" i="32"/>
  <c r="AR11" i="32"/>
  <c r="AG15" i="32"/>
  <c r="AN10" i="32"/>
  <c r="AH15" i="32"/>
  <c r="AH14" i="32"/>
  <c r="AJ15" i="32"/>
  <c r="AY15" i="32" s="1"/>
  <c r="AJ14" i="32"/>
  <c r="AY14" i="32" s="1"/>
  <c r="AN6" i="32"/>
  <c r="D105" i="1"/>
  <c r="M25" i="1"/>
  <c r="K72" i="1"/>
  <c r="G60" i="1"/>
  <c r="M72" i="1"/>
  <c r="M42" i="1"/>
  <c r="E59" i="1"/>
  <c r="EC2" i="27"/>
  <c r="CH2" i="27"/>
  <c r="H60" i="1"/>
  <c r="E60" i="1"/>
  <c r="F60" i="1"/>
  <c r="I60" i="1"/>
  <c r="J72" i="1"/>
  <c r="F104" i="1"/>
  <c r="J60" i="1"/>
  <c r="C59" i="1"/>
  <c r="L72" i="1"/>
  <c r="D59" i="1"/>
  <c r="F59" i="1"/>
  <c r="H59" i="1"/>
  <c r="G59" i="1"/>
  <c r="I59" i="1"/>
  <c r="CH2" i="25"/>
  <c r="J59" i="1"/>
  <c r="E104" i="1"/>
  <c r="E105" i="1" s="1"/>
  <c r="C60" i="1"/>
  <c r="I72" i="1"/>
  <c r="D60" i="1"/>
  <c r="G104" i="1"/>
  <c r="M10" i="1"/>
  <c r="M11" i="1" s="1"/>
  <c r="AM2" i="13"/>
  <c r="BS2" i="10"/>
  <c r="FI2" i="18"/>
  <c r="DN2" i="27"/>
  <c r="AC21" i="1"/>
  <c r="AM2" i="26"/>
  <c r="EC2" i="22"/>
  <c r="W2" i="14"/>
  <c r="AM2" i="14"/>
  <c r="DN2" i="9"/>
  <c r="EC2" i="9"/>
  <c r="CH2" i="9"/>
  <c r="AM2" i="11"/>
  <c r="W2" i="11"/>
  <c r="FX2" i="21"/>
  <c r="FI2" i="21"/>
  <c r="AM2" i="21"/>
  <c r="W2" i="21"/>
  <c r="BS2" i="19"/>
  <c r="EC2" i="19"/>
  <c r="DN2" i="19"/>
  <c r="CH2" i="19"/>
  <c r="W2" i="30"/>
  <c r="AM2" i="30"/>
  <c r="W2" i="22"/>
  <c r="AM2" i="22"/>
  <c r="AM2" i="27"/>
  <c r="W2" i="27"/>
  <c r="CH2" i="23"/>
  <c r="EC2" i="23"/>
  <c r="DN2" i="23"/>
  <c r="BS2" i="23"/>
  <c r="W2" i="10"/>
  <c r="AM2" i="10"/>
  <c r="CH2" i="13"/>
  <c r="BS2" i="13"/>
  <c r="EC2" i="13"/>
  <c r="DN2" i="13"/>
  <c r="FX2" i="22"/>
  <c r="FI2" i="22"/>
  <c r="AM2" i="16"/>
  <c r="W2" i="16"/>
  <c r="DN2" i="28"/>
  <c r="EC2" i="28"/>
  <c r="CH2" i="28"/>
  <c r="AM2" i="17"/>
  <c r="CH2" i="15"/>
  <c r="FX2" i="17"/>
  <c r="W2" i="23"/>
  <c r="CH2" i="10"/>
  <c r="EC2" i="10"/>
  <c r="FI2" i="9"/>
  <c r="FX2" i="19"/>
  <c r="P3" i="2"/>
  <c r="P15" i="2"/>
  <c r="T31" i="2"/>
  <c r="E3" i="2"/>
  <c r="AB3" i="2"/>
  <c r="K5" i="2"/>
  <c r="I6" i="2"/>
  <c r="V6" i="2"/>
  <c r="K7" i="2"/>
  <c r="AB7" i="2"/>
  <c r="Z9" i="2"/>
  <c r="S11" i="2"/>
  <c r="M12" i="2"/>
  <c r="R15" i="2"/>
  <c r="X17" i="2"/>
  <c r="C19" i="2"/>
  <c r="AB18" i="2"/>
  <c r="AA9" i="2"/>
  <c r="T11" i="2"/>
  <c r="N12" i="2"/>
  <c r="Q13" i="2"/>
  <c r="D21" i="2"/>
  <c r="V17" i="2"/>
  <c r="R3" i="2"/>
  <c r="B5" i="2"/>
  <c r="X5" i="2"/>
  <c r="AB9" i="2"/>
  <c r="Q12" i="2"/>
  <c r="K6" i="2"/>
  <c r="B11" i="2"/>
  <c r="R12" i="2"/>
  <c r="X15" i="2"/>
  <c r="C18" i="2"/>
  <c r="I19" i="2"/>
  <c r="G3" i="2"/>
  <c r="T3" i="2"/>
  <c r="C5" i="2"/>
  <c r="C11" i="2"/>
  <c r="X11" i="2"/>
  <c r="Z15" i="2"/>
  <c r="E18" i="2"/>
  <c r="K19" i="2"/>
  <c r="L21" i="2"/>
  <c r="M5" i="2"/>
  <c r="Y11" i="2"/>
  <c r="V12" i="2"/>
  <c r="E5" i="2"/>
  <c r="P9" i="2"/>
  <c r="G11" i="2"/>
  <c r="AB11" i="2"/>
  <c r="W12" i="2"/>
  <c r="Y13" i="2"/>
  <c r="E17" i="2"/>
  <c r="K18" i="2"/>
  <c r="D20" i="2"/>
  <c r="U21" i="2"/>
  <c r="Q23" i="2"/>
  <c r="K3" i="2"/>
  <c r="V3" i="2"/>
  <c r="R5" i="2"/>
  <c r="C7" i="2"/>
  <c r="T7" i="2"/>
  <c r="H11" i="2"/>
  <c r="Y12" i="2"/>
  <c r="G17" i="2"/>
  <c r="M18" i="2"/>
  <c r="F20" i="2"/>
  <c r="S23" i="2"/>
  <c r="C6" i="2"/>
  <c r="R9" i="2"/>
  <c r="I11" i="2"/>
  <c r="Z12" i="2"/>
  <c r="I3" i="2"/>
  <c r="U3" i="2"/>
  <c r="P5" i="2"/>
  <c r="AB5" i="2"/>
  <c r="M6" i="2"/>
  <c r="AB6" i="2"/>
  <c r="R7" i="2"/>
  <c r="AA11" i="2"/>
  <c r="W13" i="2"/>
  <c r="S5" i="2"/>
  <c r="J11" i="2"/>
  <c r="E12" i="2"/>
  <c r="Y23" i="2"/>
  <c r="V5" i="2"/>
  <c r="R6" i="2"/>
  <c r="X3" i="2"/>
  <c r="T9" i="2"/>
  <c r="K11" i="2"/>
  <c r="F12" i="2"/>
  <c r="M17" i="2"/>
  <c r="T18" i="2"/>
  <c r="N20" i="2"/>
  <c r="AA23" i="2"/>
  <c r="G5" i="2"/>
  <c r="C3" i="2"/>
  <c r="I5" i="2"/>
  <c r="T5" i="2"/>
  <c r="E6" i="2"/>
  <c r="U9" i="2"/>
  <c r="H12" i="2"/>
  <c r="P17" i="2"/>
  <c r="V18" i="2"/>
  <c r="S9" i="2"/>
  <c r="M3" i="2"/>
  <c r="T6" i="2"/>
  <c r="V9" i="2"/>
  <c r="I12" i="2"/>
  <c r="Q11" i="2"/>
  <c r="L3" i="2"/>
  <c r="D3" i="2"/>
  <c r="Z3" i="2"/>
  <c r="J5" i="2"/>
  <c r="I7" i="2"/>
  <c r="Z7" i="2"/>
  <c r="P11" i="2"/>
  <c r="W20" i="2"/>
  <c r="D11" i="2"/>
  <c r="U11" i="2"/>
  <c r="B12" i="2"/>
  <c r="J12" i="2"/>
  <c r="S12" i="2"/>
  <c r="AA12" i="2"/>
  <c r="T15" i="2"/>
  <c r="AB15" i="2"/>
  <c r="I17" i="2"/>
  <c r="R17" i="2"/>
  <c r="Z17" i="2"/>
  <c r="G18" i="2"/>
  <c r="P18" i="2"/>
  <c r="X18" i="2"/>
  <c r="E19" i="2"/>
  <c r="M19" i="2"/>
  <c r="H20" i="2"/>
  <c r="Q20" i="2"/>
  <c r="Y20" i="2"/>
  <c r="F21" i="2"/>
  <c r="N21" i="2"/>
  <c r="W21" i="2"/>
  <c r="W9" i="2"/>
  <c r="L11" i="2"/>
  <c r="H3" i="2"/>
  <c r="Q3" i="2"/>
  <c r="Y3" i="2"/>
  <c r="F5" i="2"/>
  <c r="N5" i="2"/>
  <c r="W5" i="2"/>
  <c r="D6" i="2"/>
  <c r="L6" i="2"/>
  <c r="U6" i="2"/>
  <c r="B7" i="2"/>
  <c r="J7" i="2"/>
  <c r="S7" i="2"/>
  <c r="AA7" i="2"/>
  <c r="P13" i="2"/>
  <c r="X13" i="2"/>
  <c r="R23" i="2"/>
  <c r="Z23" i="2"/>
  <c r="X9" i="2"/>
  <c r="E11" i="2"/>
  <c r="M11" i="2"/>
  <c r="V11" i="2"/>
  <c r="C12" i="2"/>
  <c r="K12" i="2"/>
  <c r="T12" i="2"/>
  <c r="AB12" i="2"/>
  <c r="U15" i="2"/>
  <c r="B17" i="2"/>
  <c r="J17" i="2"/>
  <c r="S17" i="2"/>
  <c r="AA17" i="2"/>
  <c r="H18" i="2"/>
  <c r="Q18" i="2"/>
  <c r="Y18" i="2"/>
  <c r="F19" i="2"/>
  <c r="N19" i="2"/>
  <c r="I20" i="2"/>
  <c r="R20" i="2"/>
  <c r="Z20" i="2"/>
  <c r="G21" i="2"/>
  <c r="P21" i="2"/>
  <c r="X21" i="2"/>
  <c r="Q9" i="2"/>
  <c r="Y9" i="2"/>
  <c r="F11" i="2"/>
  <c r="N11" i="2"/>
  <c r="W11" i="2"/>
  <c r="D12" i="2"/>
  <c r="L12" i="2"/>
  <c r="U12" i="2"/>
  <c r="V15" i="2"/>
  <c r="C17" i="2"/>
  <c r="K17" i="2"/>
  <c r="T17" i="2"/>
  <c r="AB17" i="2"/>
  <c r="I18" i="2"/>
  <c r="R18" i="2"/>
  <c r="Z18" i="2"/>
  <c r="G19" i="2"/>
  <c r="B20" i="2"/>
  <c r="J20" i="2"/>
  <c r="S20" i="2"/>
  <c r="AA20" i="2"/>
  <c r="H21" i="2"/>
  <c r="Q21" i="2"/>
  <c r="Y21" i="2"/>
  <c r="B3" i="2"/>
  <c r="J3" i="2"/>
  <c r="S3" i="2"/>
  <c r="AA3" i="2"/>
  <c r="H5" i="2"/>
  <c r="Q5" i="2"/>
  <c r="Y5" i="2"/>
  <c r="F6" i="2"/>
  <c r="N6" i="2"/>
  <c r="W6" i="2"/>
  <c r="D7" i="2"/>
  <c r="L7" i="2"/>
  <c r="U7" i="2"/>
  <c r="R13" i="2"/>
  <c r="Z13" i="2"/>
  <c r="T23" i="2"/>
  <c r="AB23" i="2"/>
  <c r="W15" i="2"/>
  <c r="D17" i="2"/>
  <c r="L17" i="2"/>
  <c r="U17" i="2"/>
  <c r="B18" i="2"/>
  <c r="J18" i="2"/>
  <c r="S18" i="2"/>
  <c r="AA18" i="2"/>
  <c r="H19" i="2"/>
  <c r="C20" i="2"/>
  <c r="K20" i="2"/>
  <c r="T20" i="2"/>
  <c r="AB20" i="2"/>
  <c r="I21" i="2"/>
  <c r="R21" i="2"/>
  <c r="Z21" i="2"/>
  <c r="Q31" i="2"/>
  <c r="Z5" i="2"/>
  <c r="G6" i="2"/>
  <c r="P6" i="2"/>
  <c r="X6" i="2"/>
  <c r="E7" i="2"/>
  <c r="M7" i="2"/>
  <c r="V7" i="2"/>
  <c r="S13" i="2"/>
  <c r="AA13" i="2"/>
  <c r="U23" i="2"/>
  <c r="L20" i="2"/>
  <c r="U20" i="2"/>
  <c r="B21" i="2"/>
  <c r="J21" i="2"/>
  <c r="S21" i="2"/>
  <c r="AA21" i="2"/>
  <c r="Z31" i="2"/>
  <c r="AA5" i="2"/>
  <c r="H6" i="2"/>
  <c r="Q6" i="2"/>
  <c r="Y6" i="2"/>
  <c r="F7" i="2"/>
  <c r="N7" i="2"/>
  <c r="W7" i="2"/>
  <c r="T13" i="2"/>
  <c r="AB13" i="2"/>
  <c r="V23" i="2"/>
  <c r="R11" i="2"/>
  <c r="Z11" i="2"/>
  <c r="G12" i="2"/>
  <c r="P12" i="2"/>
  <c r="X12" i="2"/>
  <c r="Q15" i="2"/>
  <c r="Y15" i="2"/>
  <c r="F17" i="2"/>
  <c r="N17" i="2"/>
  <c r="W17" i="2"/>
  <c r="D18" i="2"/>
  <c r="L18" i="2"/>
  <c r="U18" i="2"/>
  <c r="B19" i="2"/>
  <c r="J19" i="2"/>
  <c r="E20" i="2"/>
  <c r="M20" i="2"/>
  <c r="V20" i="2"/>
  <c r="C21" i="2"/>
  <c r="K21" i="2"/>
  <c r="T21" i="2"/>
  <c r="AB21" i="2"/>
  <c r="S31" i="2"/>
  <c r="Z6" i="2"/>
  <c r="G7" i="2"/>
  <c r="P7" i="2"/>
  <c r="X7" i="2"/>
  <c r="U13" i="2"/>
  <c r="W23" i="2"/>
  <c r="F3" i="2"/>
  <c r="N3" i="2"/>
  <c r="W3" i="2"/>
  <c r="D5" i="2"/>
  <c r="L5" i="2"/>
  <c r="U5" i="2"/>
  <c r="B6" i="2"/>
  <c r="J6" i="2"/>
  <c r="S6" i="2"/>
  <c r="AA6" i="2"/>
  <c r="H7" i="2"/>
  <c r="Q7" i="2"/>
  <c r="Y7" i="2"/>
  <c r="V13" i="2"/>
  <c r="P23" i="2"/>
  <c r="X23" i="2"/>
  <c r="S15" i="2"/>
  <c r="AA15" i="2"/>
  <c r="H17" i="2"/>
  <c r="Q17" i="2"/>
  <c r="Y17" i="2"/>
  <c r="F18" i="2"/>
  <c r="N18" i="2"/>
  <c r="W18" i="2"/>
  <c r="D19" i="2"/>
  <c r="L19" i="2"/>
  <c r="G20" i="2"/>
  <c r="P20" i="2"/>
  <c r="X20" i="2"/>
  <c r="E21" i="2"/>
  <c r="M21" i="2"/>
  <c r="V21" i="2"/>
  <c r="EC2" i="11"/>
  <c r="DN2" i="11"/>
  <c r="CH2" i="11"/>
  <c r="BS2" i="11"/>
  <c r="EC2" i="16"/>
  <c r="DN2" i="16"/>
  <c r="CH2" i="16"/>
  <c r="BS2" i="16"/>
  <c r="AM2" i="18"/>
  <c r="W2" i="18"/>
  <c r="EC2" i="18"/>
  <c r="DN2" i="18"/>
  <c r="CH2" i="18"/>
  <c r="BS2" i="18"/>
  <c r="FI2" i="8"/>
  <c r="FX2" i="8"/>
  <c r="FX2" i="12"/>
  <c r="FI2" i="12"/>
  <c r="FX2" i="15"/>
  <c r="FI2" i="15"/>
  <c r="DN2" i="7"/>
  <c r="FI2" i="10"/>
  <c r="EC2" i="17"/>
  <c r="DN2" i="17"/>
  <c r="CH2" i="17"/>
  <c r="EC2" i="7"/>
  <c r="AM2" i="12"/>
  <c r="W2" i="12"/>
  <c r="EC2" i="14"/>
  <c r="BS2" i="14"/>
  <c r="EC2" i="21"/>
  <c r="DN2" i="21"/>
  <c r="FX2" i="25"/>
  <c r="FI2" i="25"/>
  <c r="AM2" i="28"/>
  <c r="W2" i="28"/>
  <c r="FX2" i="27"/>
  <c r="FI2" i="27"/>
  <c r="FX2" i="14"/>
  <c r="FI2" i="14"/>
  <c r="EC2" i="20"/>
  <c r="DN2" i="20"/>
  <c r="BS2" i="20"/>
  <c r="EC2" i="12"/>
  <c r="CH2" i="12"/>
  <c r="BS2" i="12"/>
  <c r="EC2" i="24"/>
  <c r="BS2" i="24"/>
  <c r="FX2" i="13"/>
  <c r="FI2" i="13"/>
  <c r="CH2" i="14"/>
  <c r="FX2" i="20"/>
  <c r="CH2" i="21"/>
  <c r="AM2" i="9"/>
  <c r="W2" i="9"/>
  <c r="DN2" i="12"/>
  <c r="DN2" i="14"/>
  <c r="FX2" i="24"/>
  <c r="FI2" i="24"/>
  <c r="AM2" i="31"/>
  <c r="W2" i="31"/>
  <c r="AM2" i="8"/>
  <c r="W2" i="8"/>
  <c r="W2" i="24"/>
  <c r="DN2" i="29"/>
  <c r="CH2" i="29"/>
  <c r="BS2" i="29"/>
  <c r="CH2" i="24"/>
  <c r="EC2" i="26"/>
  <c r="DN2" i="26"/>
  <c r="CH2" i="26"/>
  <c r="FI2" i="28"/>
  <c r="EC2" i="31"/>
  <c r="DN2" i="31"/>
  <c r="CH2" i="31"/>
  <c r="BS2" i="31"/>
  <c r="FX2" i="23"/>
  <c r="FI2" i="23"/>
  <c r="DN2" i="24"/>
  <c r="BS2" i="30"/>
  <c r="EC2" i="30"/>
  <c r="DN2" i="30"/>
  <c r="CH2" i="30"/>
  <c r="EC2" i="8"/>
  <c r="CH2" i="8"/>
  <c r="FX2" i="7"/>
  <c r="FI2" i="7"/>
  <c r="EC2" i="15"/>
  <c r="DN2" i="15"/>
  <c r="FI2" i="16"/>
  <c r="AM2" i="25"/>
  <c r="W2" i="25"/>
  <c r="W2" i="7"/>
  <c r="FX2" i="26"/>
  <c r="BS2" i="8"/>
  <c r="FI2" i="11"/>
  <c r="DN2" i="22"/>
  <c r="CH2" i="22"/>
  <c r="BS2" i="7"/>
  <c r="DN2" i="8"/>
  <c r="W2" i="15"/>
  <c r="AM2" i="19"/>
  <c r="AM2" i="20"/>
  <c r="W2" i="20"/>
  <c r="EC2" i="25"/>
  <c r="DN2" i="25"/>
  <c r="BS2" i="27"/>
  <c r="W2" i="29"/>
  <c r="FI2" i="30"/>
  <c r="FI2" i="29"/>
  <c r="BS2" i="9"/>
  <c r="BS2" i="28"/>
  <c r="P31" i="2" a="1"/>
  <c r="R31" i="2" a="1"/>
  <c r="N29" i="2" l="1"/>
  <c r="E29" i="2"/>
  <c r="K29" i="2"/>
  <c r="M29" i="2"/>
  <c r="L29" i="2"/>
  <c r="C29" i="2"/>
  <c r="G29" i="2"/>
  <c r="F29" i="2"/>
  <c r="H29" i="2"/>
  <c r="B29" i="2"/>
  <c r="P31" i="2"/>
  <c r="AQ14" i="27"/>
  <c r="Z24" i="27"/>
  <c r="AC24" i="26"/>
  <c r="AE24" i="26"/>
  <c r="AA14" i="26"/>
  <c r="X14" i="26"/>
  <c r="AN14" i="26" s="1"/>
  <c r="X15" i="7"/>
  <c r="AN15" i="7" s="1"/>
  <c r="AA15" i="7"/>
  <c r="AQ15" i="7" s="1"/>
  <c r="Y10" i="26"/>
  <c r="AO10" i="26" s="1"/>
  <c r="AN10" i="26"/>
  <c r="Y10" i="7"/>
  <c r="AO10" i="7" s="1"/>
  <c r="AN10" i="7"/>
  <c r="AE14" i="27"/>
  <c r="AT14" i="27" s="1"/>
  <c r="AN14" i="7"/>
  <c r="N41" i="1"/>
  <c r="AW15" i="27"/>
  <c r="AK24" i="27"/>
  <c r="N70" i="1"/>
  <c r="Z24" i="7"/>
  <c r="AQ14" i="7"/>
  <c r="AD14" i="27"/>
  <c r="R31" i="2"/>
  <c r="AW14" i="27"/>
  <c r="AJ24" i="27"/>
  <c r="AW15" i="26"/>
  <c r="AK24" i="26"/>
  <c r="W14" i="26"/>
  <c r="AJ14" i="26"/>
  <c r="AY14" i="26" s="1"/>
  <c r="AH14" i="26"/>
  <c r="Z14" i="26"/>
  <c r="Y7" i="7"/>
  <c r="AO7" i="7" s="1"/>
  <c r="AM7" i="7"/>
  <c r="AE14" i="7"/>
  <c r="AT14" i="7" s="1"/>
  <c r="N69" i="1"/>
  <c r="AP14" i="7"/>
  <c r="AD14" i="7"/>
  <c r="AD7" i="26"/>
  <c r="AE7" i="26"/>
  <c r="AT7" i="26" s="1"/>
  <c r="AP7" i="26"/>
  <c r="Y15" i="26"/>
  <c r="AO15" i="26" s="1"/>
  <c r="AM15" i="26"/>
  <c r="AF15" i="26"/>
  <c r="AU15" i="26" s="1"/>
  <c r="AS15" i="26"/>
  <c r="X24" i="26"/>
  <c r="Z15" i="7"/>
  <c r="AH15" i="7"/>
  <c r="W15" i="7"/>
  <c r="AJ15" i="7"/>
  <c r="AY15" i="7" s="1"/>
  <c r="AF7" i="27"/>
  <c r="AU7" i="27" s="1"/>
  <c r="AS7" i="27"/>
  <c r="AS15" i="27"/>
  <c r="X24" i="27"/>
  <c r="AF15" i="27"/>
  <c r="AU15" i="27" s="1"/>
  <c r="Y14" i="7"/>
  <c r="AM14" i="7"/>
  <c r="N40" i="1"/>
  <c r="Y7" i="26"/>
  <c r="AO7" i="26" s="1"/>
  <c r="AM7" i="26"/>
  <c r="N72" i="1"/>
  <c r="AY14" i="7"/>
  <c r="N42" i="1"/>
  <c r="N25" i="1"/>
  <c r="Y15" i="27"/>
  <c r="AO15" i="27" s="1"/>
  <c r="AM15" i="27"/>
  <c r="AS7" i="32"/>
  <c r="AF9" i="32"/>
  <c r="AU9" i="32" s="1"/>
  <c r="AM24" i="32"/>
  <c r="Y15" i="32"/>
  <c r="AO15" i="32" s="1"/>
  <c r="AN15" i="32"/>
  <c r="AS5" i="32"/>
  <c r="AT10" i="32"/>
  <c r="Z24" i="32"/>
  <c r="Y14" i="32"/>
  <c r="AO14" i="32" s="1"/>
  <c r="AF7" i="32"/>
  <c r="AU7" i="32" s="1"/>
  <c r="AT12" i="32"/>
  <c r="AT15" i="32"/>
  <c r="AT5" i="32"/>
  <c r="AQ15" i="32"/>
  <c r="AF11" i="32"/>
  <c r="AU11" i="32" s="1"/>
  <c r="AX14" i="32"/>
  <c r="AV14" i="32"/>
  <c r="AT11" i="32"/>
  <c r="AR15" i="32"/>
  <c r="X24" i="32"/>
  <c r="AS15" i="32"/>
  <c r="AT6" i="32"/>
  <c r="AS6" i="32"/>
  <c r="AF6" i="32"/>
  <c r="AU6" i="32" s="1"/>
  <c r="AP14" i="32"/>
  <c r="AF15" i="32"/>
  <c r="AU15" i="32" s="1"/>
  <c r="AJ24" i="32"/>
  <c r="AW14" i="32"/>
  <c r="AK24" i="32"/>
  <c r="AW15" i="32"/>
  <c r="AI24" i="32"/>
  <c r="AV15" i="32"/>
  <c r="AF12" i="32"/>
  <c r="AU12" i="32" s="1"/>
  <c r="G105" i="1"/>
  <c r="K9" i="2"/>
  <c r="N13" i="2"/>
  <c r="F105" i="1"/>
  <c r="F13" i="2"/>
  <c r="M13" i="2"/>
  <c r="L9" i="2"/>
  <c r="L23" i="2"/>
  <c r="L13" i="2"/>
  <c r="C9" i="2"/>
  <c r="G9" i="2"/>
  <c r="M9" i="2"/>
  <c r="B13" i="2"/>
  <c r="E13" i="2"/>
  <c r="H23" i="2"/>
  <c r="M23" i="2"/>
  <c r="E23" i="2"/>
  <c r="K13" i="2"/>
  <c r="G23" i="2"/>
  <c r="C13" i="2"/>
  <c r="N23" i="2"/>
  <c r="H9" i="2"/>
  <c r="K23" i="2"/>
  <c r="N9" i="2"/>
  <c r="F23" i="2"/>
  <c r="C23" i="2"/>
  <c r="F9" i="2"/>
  <c r="H13" i="2"/>
  <c r="G13" i="2"/>
  <c r="B9" i="2"/>
  <c r="B23" i="2"/>
  <c r="E9" i="2"/>
  <c r="U31" i="2" a="1"/>
  <c r="AB31" i="2" a="1"/>
  <c r="X31" i="2" a="1"/>
  <c r="Y31" i="2" a="1"/>
  <c r="V31" i="2" a="1"/>
  <c r="K15" i="2" l="1"/>
  <c r="I29" i="2"/>
  <c r="J29" i="2"/>
  <c r="D29" i="2"/>
  <c r="V31" i="2"/>
  <c r="Y31" i="2"/>
  <c r="AF14" i="27"/>
  <c r="AU14" i="27" s="1"/>
  <c r="W24" i="27"/>
  <c r="AS14" i="27"/>
  <c r="Z24" i="26"/>
  <c r="AQ14" i="26"/>
  <c r="AD24" i="26"/>
  <c r="X31" i="2"/>
  <c r="AB31" i="2"/>
  <c r="U31" i="2"/>
  <c r="AM15" i="7"/>
  <c r="Y15" i="7"/>
  <c r="AO15" i="7" s="1"/>
  <c r="AK24" i="7"/>
  <c r="AW15" i="7"/>
  <c r="AP14" i="26"/>
  <c r="AD14" i="26"/>
  <c r="AE14" i="26"/>
  <c r="AT14" i="26" s="1"/>
  <c r="AP15" i="7"/>
  <c r="AE15" i="7"/>
  <c r="AT15" i="7" s="1"/>
  <c r="AD15" i="7"/>
  <c r="AJ24" i="26"/>
  <c r="AW14" i="26"/>
  <c r="W24" i="7"/>
  <c r="AS14" i="7"/>
  <c r="N23" i="1"/>
  <c r="AF14" i="7"/>
  <c r="AU14" i="7" s="1"/>
  <c r="AM14" i="26"/>
  <c r="Y14" i="26"/>
  <c r="AO14" i="26" s="1"/>
  <c r="N39" i="1"/>
  <c r="AO14" i="7"/>
  <c r="AF7" i="26"/>
  <c r="AU7" i="26" s="1"/>
  <c r="AS7" i="26"/>
  <c r="N15" i="2"/>
  <c r="N31" i="2" s="1"/>
  <c r="AS14" i="32"/>
  <c r="W24" i="32"/>
  <c r="AF14" i="32"/>
  <c r="AU14" i="32" s="1"/>
  <c r="AT14" i="32"/>
  <c r="K31" i="2"/>
  <c r="M15" i="2"/>
  <c r="M31" i="2" s="1"/>
  <c r="L15" i="2"/>
  <c r="L31" i="2" s="1"/>
  <c r="D9" i="2"/>
  <c r="J23" i="2"/>
  <c r="D23" i="2"/>
  <c r="I23" i="2"/>
  <c r="J9" i="2"/>
  <c r="E15" i="2"/>
  <c r="E31" i="2" s="1"/>
  <c r="G15" i="2"/>
  <c r="G31" i="2" s="1"/>
  <c r="J13" i="2"/>
  <c r="H15" i="2"/>
  <c r="H31" i="2" s="1"/>
  <c r="I9" i="2"/>
  <c r="F15" i="2"/>
  <c r="F31" i="2" s="1"/>
  <c r="I13" i="2"/>
  <c r="B15" i="2"/>
  <c r="B31" i="2" s="1"/>
  <c r="D13" i="2"/>
  <c r="C15" i="2"/>
  <c r="C31" i="2" s="1"/>
  <c r="W31" i="2" a="1"/>
  <c r="AA31" i="2" a="1"/>
  <c r="Y24" i="27" l="1"/>
  <c r="AA24" i="27"/>
  <c r="W31" i="2"/>
  <c r="AA31" i="2"/>
  <c r="AA24" i="7"/>
  <c r="Y24" i="7"/>
  <c r="AF14" i="26"/>
  <c r="AU14" i="26" s="1"/>
  <c r="W24" i="26"/>
  <c r="AS14" i="26"/>
  <c r="X24" i="7"/>
  <c r="AF15" i="7"/>
  <c r="AU15" i="7" s="1"/>
  <c r="AS15" i="7"/>
  <c r="AA24" i="32"/>
  <c r="Y24" i="32"/>
  <c r="J31" i="2"/>
  <c r="I31" i="2"/>
  <c r="D15" i="2"/>
  <c r="J15" i="2"/>
  <c r="D31" i="2"/>
  <c r="I15" i="2"/>
  <c r="AA24" i="26" l="1"/>
  <c r="Y24"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Y7" authorId="0" shapeId="0" xr:uid="{00000000-0006-0000-0F00-000004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+ 6 child passengers</t>
        </r>
      </text>
    </comment>
    <comment ref="CY8" authorId="0" shapeId="0" xr:uid="{00000000-0006-0000-0F00-000005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 ref="CZ9" authorId="0" shapeId="0" xr:uid="{00000000-0006-0000-0F00-000007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 ref="DC9" authorId="0" shapeId="0" xr:uid="{00000000-0006-0000-0F00-000008000000}">
      <text>
        <r>
          <rPr>
            <sz val="11"/>
            <color rgb="FF000000"/>
            <rFont val="Calibri"/>
            <family val="2"/>
            <charset val="1"/>
          </rPr>
          <t xml:space="preserve">[Threaded comment]
Your version of Excel allows you to read this threaded comment; however, any edits to it will get removed if the file is opened in a newer version of Excel. Learn more: https://go.microsoft.com/fwlink/?linkid=870924
Comment:
    + 1 child </t>
        </r>
      </text>
    </comment>
    <comment ref="CW10" authorId="0" shapeId="0" xr:uid="{00000000-0006-0000-0F00-000001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 ref="CY10" authorId="0" shapeId="0" xr:uid="{00000000-0006-0000-0F00-000006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 ref="CW12" authorId="0" shapeId="0" xr:uid="{00000000-0006-0000-0F00-000002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 ref="CX12" authorId="0" shapeId="0" xr:uid="{00000000-0006-0000-0F00-000003000000}">
      <text>
        <r>
          <rPr>
            <sz val="11"/>
            <color rgb="FF000000"/>
            <rFont val="Calibri"/>
            <family val="2"/>
            <charset val="1"/>
          </rPr>
          <t>[Threaded comment]
Your version of Excel allows you to read this threaded comment; however, any edits to it will get removed if the file is opened in a newer version of Excel. Learn more: https://go.microsoft.com/fwlink/?linkid=870924
Comment:
    + 1 child passenger</t>
        </r>
      </text>
    </comment>
  </commentList>
</comments>
</file>

<file path=xl/sharedStrings.xml><?xml version="1.0" encoding="utf-8"?>
<sst xmlns="http://schemas.openxmlformats.org/spreadsheetml/2006/main" count="8638" uniqueCount="200">
  <si>
    <t>Evolution Mobilité douce (piétons+cyclistes)</t>
  </si>
  <si>
    <t>Mategnin</t>
  </si>
  <si>
    <t>Ferney</t>
  </si>
  <si>
    <t>StGenis</t>
  </si>
  <si>
    <t>Traffic voiture</t>
  </si>
  <si>
    <t>Moy. Journalière annuelle</t>
  </si>
  <si>
    <t>TOTAL</t>
  </si>
  <si>
    <t>Crassier</t>
  </si>
  <si>
    <t>Divonne</t>
  </si>
  <si>
    <t>Sauverny</t>
  </si>
  <si>
    <t>Versonnex</t>
  </si>
  <si>
    <t>Vireloup</t>
  </si>
  <si>
    <t>Meyrin</t>
  </si>
  <si>
    <t>St Jean</t>
  </si>
  <si>
    <t xml:space="preserve">Evolution Piétons/Cyclistes </t>
  </si>
  <si>
    <t>Challex</t>
  </si>
  <si>
    <t>Collonge</t>
  </si>
  <si>
    <t>Total</t>
  </si>
  <si>
    <t>Jours ouvrés one way</t>
  </si>
  <si>
    <t>Cyclistes</t>
  </si>
  <si>
    <t>Piétons</t>
  </si>
  <si>
    <t xml:space="preserve"> </t>
  </si>
  <si>
    <t>EvolutionHommes/Femmes</t>
  </si>
  <si>
    <t>Année</t>
  </si>
  <si>
    <t>%femme</t>
  </si>
  <si>
    <t>Hommes</t>
  </si>
  <si>
    <t>Femmes</t>
  </si>
  <si>
    <t>Pdg Centre</t>
  </si>
  <si>
    <t>PdG Nord</t>
  </si>
  <si>
    <t>Evolution par mode</t>
  </si>
  <si>
    <t>Vélo</t>
  </si>
  <si>
    <t>VAE</t>
  </si>
  <si>
    <t>Nouveau</t>
  </si>
  <si>
    <t>Crassier voie verte</t>
  </si>
  <si>
    <t>Crassier douane</t>
  </si>
  <si>
    <t>Vélos + piétons</t>
  </si>
  <si>
    <t>DONNEES 2024</t>
  </si>
  <si>
    <t>CHANGEMENT</t>
  </si>
  <si>
    <t>%Femmes</t>
  </si>
  <si>
    <t>VT</t>
  </si>
  <si>
    <t>2r</t>
  </si>
  <si>
    <t>%VAE</t>
  </si>
  <si>
    <t>%Nouveau</t>
  </si>
  <si>
    <t>&gt;FR</t>
  </si>
  <si>
    <t>&gt;CH</t>
  </si>
  <si>
    <t>TOT</t>
  </si>
  <si>
    <t>Ferney-&gt;Genève</t>
  </si>
  <si>
    <t>StGenis-&gt;Meyrin</t>
  </si>
  <si>
    <t>StGenis-&gt;Bourdigny</t>
  </si>
  <si>
    <t>StGenis-&gt;CERN</t>
  </si>
  <si>
    <t>RteEurope-&gt;Meyrin</t>
  </si>
  <si>
    <t>StGenis Total</t>
  </si>
  <si>
    <t>MategninAnneaux</t>
  </si>
  <si>
    <t>MategninDouane</t>
  </si>
  <si>
    <t>Mategnin Total</t>
  </si>
  <si>
    <t>PdG Centre Total</t>
  </si>
  <si>
    <t>Vireloup Douane</t>
  </si>
  <si>
    <t>Divonne-&gt;Chavanne</t>
  </si>
  <si>
    <t>Crassier Voie Verte</t>
  </si>
  <si>
    <t>Crassier Douane</t>
  </si>
  <si>
    <t>PdG Nord Total</t>
  </si>
  <si>
    <t>StJeanDeG</t>
  </si>
  <si>
    <t>Challex-&gt;Dardagny</t>
  </si>
  <si>
    <t>Challex-&gt;LaPlaine</t>
  </si>
  <si>
    <t>Pougny</t>
  </si>
  <si>
    <t>PdG Sud Total</t>
  </si>
  <si>
    <t>APiCy total</t>
  </si>
  <si>
    <t>W14</t>
  </si>
  <si>
    <t>X14</t>
  </si>
  <si>
    <t>Y14</t>
  </si>
  <si>
    <t>Z14</t>
  </si>
  <si>
    <t>AA14</t>
  </si>
  <si>
    <t>AC14</t>
  </si>
  <si>
    <t>AD14</t>
  </si>
  <si>
    <t>AE14</t>
  </si>
  <si>
    <t>AH14</t>
  </si>
  <si>
    <t>AI14</t>
  </si>
  <si>
    <t>AJ14</t>
  </si>
  <si>
    <t>AK14</t>
  </si>
  <si>
    <t>AL14</t>
  </si>
  <si>
    <t>AM14</t>
  </si>
  <si>
    <t>AN14</t>
  </si>
  <si>
    <t>AO14</t>
  </si>
  <si>
    <t>AP14</t>
  </si>
  <si>
    <t>AQ14</t>
  </si>
  <si>
    <t>AR14</t>
  </si>
  <si>
    <t>AS14</t>
  </si>
  <si>
    <t>AT14</t>
  </si>
  <si>
    <t>% VAE dans le total</t>
  </si>
  <si>
    <t>NB VAE dans le total</t>
  </si>
  <si>
    <t>% femmes dans le total</t>
  </si>
  <si>
    <t>NB de femmes dans le total</t>
  </si>
  <si>
    <t>% de VAE chez les femmes</t>
  </si>
  <si>
    <t>NB de VAE chez les femmes</t>
  </si>
  <si>
    <t>Velos total</t>
  </si>
  <si>
    <t>Vélos HP</t>
  </si>
  <si>
    <t>Autres modes total</t>
  </si>
  <si>
    <t>Autres Modes HP</t>
  </si>
  <si>
    <t>Pietons total</t>
  </si>
  <si>
    <t>Pietons HP</t>
  </si>
  <si>
    <t>&gt;CH total</t>
  </si>
  <si>
    <t>&gt;CH HP</t>
  </si>
  <si>
    <t>&gt;FR total</t>
  </si>
  <si>
    <t>&gt;FR HP</t>
  </si>
  <si>
    <t>F</t>
  </si>
  <si>
    <t>H</t>
  </si>
  <si>
    <t xml:space="preserve">Lieu: </t>
  </si>
  <si>
    <t>APiCy Frontière Total</t>
  </si>
  <si>
    <t>France -&gt; Suisse</t>
  </si>
  <si>
    <t>Suisse -&gt; France</t>
  </si>
  <si>
    <t xml:space="preserve">Vélo traditionel </t>
  </si>
  <si>
    <r>
      <rPr>
        <b/>
        <sz val="11"/>
        <color rgb="FF000000"/>
        <rFont val="Ubuntu"/>
        <family val="2"/>
        <charset val="1"/>
      </rPr>
      <t xml:space="preserve">Mode Nouveau </t>
    </r>
    <r>
      <rPr>
        <b/>
        <sz val="8"/>
        <color rgb="FF000000"/>
        <rFont val="Ubuntu"/>
        <family val="2"/>
        <charset val="1"/>
      </rPr>
      <t>Electrique</t>
    </r>
  </si>
  <si>
    <t>Piéton/ne</t>
  </si>
  <si>
    <t>Vélo traditionel</t>
  </si>
  <si>
    <t xml:space="preserve">Mode Nouveau Electrique
</t>
  </si>
  <si>
    <t>Mode Nouveau Electrique
(trotinette, scateboard , …)</t>
  </si>
  <si>
    <t>Heure</t>
  </si>
  <si>
    <t>Total HP</t>
  </si>
  <si>
    <t>Tot 7h</t>
  </si>
  <si>
    <t>Tot 8h</t>
  </si>
  <si>
    <t>Tot 7</t>
  </si>
  <si>
    <t>Tot 8</t>
  </si>
  <si>
    <t>Ferney-Tunnel</t>
  </si>
  <si>
    <t>x</t>
  </si>
  <si>
    <t>STGenis -&gt; Meyrin</t>
  </si>
  <si>
    <t xml:space="preserve">Lieu de comptage : </t>
  </si>
  <si>
    <t>Porte de France : Saint-Genis-Pouilly &lt;-&gt; Meyrin</t>
  </si>
  <si>
    <t>Giratoire St Genis</t>
  </si>
  <si>
    <t>Nom du compteur :</t>
  </si>
  <si>
    <t>Florian CASSAYRE</t>
  </si>
  <si>
    <t>JY Tainturier</t>
  </si>
  <si>
    <t>/home/juan/Documents/Apicy/Comptage/Comptage 2024/resultats/Porte de France 2.png</t>
  </si>
  <si>
    <t>StGenis -&gt; Bourdigny</t>
  </si>
  <si>
    <t>TotVelo</t>
  </si>
  <si>
    <t>Marco Cattaneo</t>
  </si>
  <si>
    <t>Remarques</t>
  </si>
  <si>
    <t>Le comptage a été fait en regardant la route de Bourdigny depuis l'entrée E du CERN. Au vu de l'eloignment, pas possible de faire la distinction Homme-Femme et/ou VAE-Vélo traditionnel.</t>
  </si>
  <si>
    <t>Passage déjà emprunté avant 7:00 (3 velos comptabilisés entre 6:50 et 7:00, pas inclus dans le tableau ci-dessus)</t>
  </si>
  <si>
    <t>La voie agricole entre Porte de France et Thoiry est très empruntéé dans les deux sens, aussi pour des trajets France-France.</t>
  </si>
  <si>
    <t>Pendant la durée du comptage, 4 tracteurs et 3 vehicules de la DDE de l'Ain ont emprunté la voie agricole. La cohabitation avec les cycles est correcte mais assez penible du fait de la largeur de la voie.</t>
  </si>
  <si>
    <t>STGenis - CERN</t>
  </si>
  <si>
    <t>Entrée "E" du CERN, rond-point Porte de France à Saint-Genis</t>
  </si>
  <si>
    <t>Fin du comptage à 9:15</t>
  </si>
  <si>
    <t>La porte E du CERN est ouverte le matin de 7:00 à 9:30, uniquement dans le sens de l'entrée au CERN (sens France - Suisse). Pas de sortie (sens Suisse - France) possible le matin</t>
  </si>
  <si>
    <t>Plusieurs vélos (et meme un piéton!) empruntent le rond-point Porte de France sur la chaussée avec les voitures (au lieu de faire le tour en contre sens sur la voie cyclable)</t>
  </si>
  <si>
    <t>Le carrefour entre la voie agricole depuis Thory (très empruntéé par les velos) et la voie d'accès au CERN est dangereux: depuis le cedez le passage les cyclistes ne voient pas les voitures qui approchent assez vite (et vice versa) à cause du virage dans la voie d'approche et d'un buisson qui cache la vue. Il serait opportun, au minimum, de mettre un panneau attention au cycles ou, mieux, un ralentisseur juste avant le croisement.</t>
  </si>
  <si>
    <t>RteEurope-Meyrin</t>
  </si>
  <si>
    <t>Le comptage a commencé à 07:05 et j'ai observé les usagers venant sur la route de l'Europe vers la Suisse. Je n'ai pas toujours su distinguer un VAE d'un vélo traditionnel.</t>
  </si>
  <si>
    <t xml:space="preserve">J'ai précisé TIM lorsque j'ai vu que le piéton venait d'un véhicule garé sur le bas coté le long de la forêt (vers le parcours vita) ou qu'il a été déposé à cet endroit </t>
  </si>
  <si>
    <t>J'ai noté en négatif entre parenthèses les usagers qui venaient de portes de F (et donc ont été comptés et qui ne sont pas allés en CH et qui ont pris la route de l'Europe pour aller vers Prévessin.</t>
  </si>
  <si>
    <t xml:space="preserve">2 cyclistes ont circulé avec 2 sièges bébé à l'arrière ! 2 cyclistes sur un brompton. Un conducteur m'a hélé pour me demander un flyer car il a un vélo cargo et "n'en peut plus". Un jardinier professionnel est passé avec un vélo cargo. </t>
  </si>
  <si>
    <t>pendant le comptage, le traffic TIM et bus roulent au pas mais à 08:45 est presque à l'arrêt sur le giratoire jusqu'à 9 heures</t>
  </si>
  <si>
    <t>En circulant vers le giratoire portes de France à 06:50 j'ai vu devant moi une quinzaine de vélos devant moi aller vers douane de Meyrin CERN et 1 trottinette.</t>
  </si>
  <si>
    <t>les chiffres en rouge comprenne 1 cycliste sur la route, qui n'utilisait pas sur la bande réservée au cycles</t>
  </si>
  <si>
    <t xml:space="preserve">observé les bus TPG: aucun avant 07:00, tous pleins entre 07:00 et 08:00, </t>
  </si>
  <si>
    <t>les bus TPG de 08:25 archi plein et le no.67 de 08:55 aussi</t>
  </si>
  <si>
    <t>les TPG qui sont passés à 08:00 et 08:50 avaient des places assises encore disponibles</t>
  </si>
  <si>
    <r>
      <rPr>
        <sz val="11"/>
        <color rgb="FF000000"/>
        <rFont val="Calibri"/>
        <family val="2"/>
        <charset val="1"/>
      </rPr>
      <t xml:space="preserve">j'ai compté les bus réservé aux employés CERN pour aller de site en site: celui en </t>
    </r>
    <r>
      <rPr>
        <sz val="10"/>
        <color rgb="FFA02B93"/>
        <rFont val="Arial"/>
        <family val="2"/>
        <charset val="1"/>
      </rPr>
      <t xml:space="preserve">violet </t>
    </r>
    <r>
      <rPr>
        <sz val="10"/>
        <rFont val="Arial"/>
        <family val="2"/>
        <charset val="1"/>
      </rPr>
      <t>venait de Saint-Genis-Pouilly vers la douane</t>
    </r>
  </si>
  <si>
    <t>Mategnin Anneaux</t>
  </si>
  <si>
    <t>Lieu de comptage : Mategnin Rond point des Anneaux, 28.05.2024</t>
  </si>
  <si>
    <t>Nom du compteur : Blaise Bachmann
François Blanck 
Philip Jenkins
Rose Coleman</t>
  </si>
  <si>
    <t>Commentaire : il y a beaucoup de cyclistes qui passent la douane avant 7h.</t>
  </si>
  <si>
    <t>Mategnin Douane</t>
  </si>
  <si>
    <t>Lieu de comptage : Mategnin Douane, 28.05.2024</t>
  </si>
  <si>
    <t>Nom du compteur : Blaise Bachmann
Joël Sirven</t>
  </si>
  <si>
    <t>Commentaire : il faut absolument finaliser la voie cyclable entre Mategnin et Bois-Candide !</t>
  </si>
  <si>
    <t>Julie Samuelson</t>
  </si>
  <si>
    <t>Jacques Dubout</t>
  </si>
  <si>
    <t>Grilly (Pont)</t>
  </si>
  <si>
    <t>Divonne-Chavanne</t>
  </si>
  <si>
    <t xml:space="preserve">Lieu de comptage : Voie Verte Crassier, de 7h00 à 8h45 </t>
  </si>
  <si>
    <r>
      <rPr>
        <b/>
        <sz val="12"/>
        <rFont val="Arial"/>
        <family val="2"/>
        <charset val="1"/>
      </rPr>
      <t xml:space="preserve">Nom du compteur : </t>
    </r>
    <r>
      <rPr>
        <sz val="12"/>
        <rFont val="Arial"/>
        <family val="2"/>
        <charset val="1"/>
      </rPr>
      <t>Claude Farine (ATE) et</t>
    </r>
    <r>
      <rPr>
        <b/>
        <sz val="12"/>
        <rFont val="Arial"/>
        <family val="2"/>
        <charset val="1"/>
      </rPr>
      <t xml:space="preserve"> </t>
    </r>
    <r>
      <rPr>
        <sz val="12"/>
        <rFont val="Arial"/>
        <family val="2"/>
        <charset val="1"/>
      </rPr>
      <t>Juliane Görisch (Pro VéloLa Côte)</t>
    </r>
  </si>
  <si>
    <t>Crassier Douane (D984c)</t>
  </si>
  <si>
    <t xml:space="preserve">Lieu de comptage : Douane de Crassier </t>
  </si>
  <si>
    <t>Nom du compteur : Annick Janin (7h00-7h40) et Jean-Claude Kessareff (7h40-8h45)</t>
  </si>
  <si>
    <t>Notes:</t>
  </si>
  <si>
    <t>8h20 vélo dans une voiture</t>
  </si>
  <si>
    <t xml:space="preserve">8h38  vélo derrière voiture </t>
  </si>
  <si>
    <t>Macchioni</t>
  </si>
  <si>
    <t>St Jean de  gonville devant d’épuration</t>
  </si>
  <si>
    <t>Mark McLean</t>
  </si>
  <si>
    <r>
      <t xml:space="preserve">Vélos </t>
    </r>
    <r>
      <rPr>
        <b/>
        <sz val="11"/>
        <color rgb="FF000000"/>
        <rFont val="Ubuntu"/>
        <family val="2"/>
      </rPr>
      <t>Speciaux</t>
    </r>
  </si>
  <si>
    <r>
      <t xml:space="preserve">Vélos </t>
    </r>
    <r>
      <rPr>
        <sz val="9"/>
        <color rgb="FF000000"/>
        <rFont val="Calibri"/>
        <family val="2"/>
      </rPr>
      <t>Speciaux</t>
    </r>
  </si>
  <si>
    <r>
      <t xml:space="preserve">%VAE
</t>
    </r>
    <r>
      <rPr>
        <sz val="8"/>
        <color rgb="FF000000"/>
        <rFont val="Calibri"/>
        <family val="2"/>
      </rPr>
      <t>(incl speciaux)</t>
    </r>
  </si>
  <si>
    <t>EDPM</t>
  </si>
  <si>
    <r>
      <t xml:space="preserve">VAE
 </t>
    </r>
    <r>
      <rPr>
        <sz val="8"/>
        <color rgb="FF000000"/>
        <rFont val="Calibri"/>
        <family val="2"/>
      </rPr>
      <t>(incl speciaux)</t>
    </r>
  </si>
  <si>
    <t>TOTAL 2roues</t>
  </si>
  <si>
    <t>EDPM (trotinette)</t>
  </si>
  <si>
    <t>Vélo traditionels</t>
  </si>
  <si>
    <t>COMPTAGE EXPERIMENTEL NON INCLUS AU TOTAL</t>
  </si>
  <si>
    <r>
      <t xml:space="preserve">Tot 2roues
</t>
    </r>
    <r>
      <rPr>
        <sz val="8"/>
        <color rgb="FF000000"/>
        <rFont val="Calibri"/>
        <family val="2"/>
      </rPr>
      <t>(vélo+ EDPM)</t>
    </r>
  </si>
  <si>
    <t>AF14</t>
  </si>
  <si>
    <t>AG14</t>
  </si>
  <si>
    <t>An14</t>
  </si>
  <si>
    <t>AU14</t>
  </si>
  <si>
    <t>AV14</t>
  </si>
  <si>
    <t>AW14</t>
  </si>
  <si>
    <t>AX14</t>
  </si>
  <si>
    <t>AY14</t>
  </si>
  <si>
    <t>Depuis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</si>
</sst>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
  </numFmts>
  <fonts count="42" x14ac:knownFonts="1">
    <font>
      <sz val="11"/>
      <color rgb="FF000000"/>
      <name val="Calibri"/>
      <family val="2"/>
      <charset val="1"/>
    </font>
    <font>
      <b/>
      <sz val="14"/>
      <color rgb="FF595959"/>
      <name val="Calibri"/>
      <family val="2"/>
      <charset val="1"/>
    </font>
    <font>
      <b/>
      <sz val="11"/>
      <color rgb="FF000000"/>
      <name val="Calibri"/>
      <family val="2"/>
      <charset val="1"/>
    </font>
    <font>
      <b/>
      <sz val="12"/>
      <color rgb="FF000000"/>
      <name val="Ubuntu"/>
      <family val="2"/>
      <charset val="1"/>
    </font>
    <font>
      <b/>
      <sz val="18"/>
      <color rgb="FF000000"/>
      <name val="Calibri"/>
      <family val="2"/>
      <charset val="1"/>
    </font>
    <font>
      <b/>
      <sz val="12"/>
      <color rgb="FF000000"/>
      <name val="Calibri"/>
      <family val="2"/>
      <charset val="1"/>
    </font>
    <font>
      <i/>
      <sz val="11"/>
      <color rgb="FF000000"/>
      <name val="Calibri"/>
      <family val="2"/>
      <charset val="1"/>
    </font>
    <font>
      <sz val="11"/>
      <name val="Calibri"/>
      <family val="2"/>
      <charset val="1"/>
    </font>
    <font>
      <sz val="20"/>
      <color rgb="FF000000"/>
      <name val="Calibri"/>
      <family val="2"/>
      <charset val="1"/>
    </font>
    <font>
      <b/>
      <sz val="16"/>
      <color rgb="FFFF0000"/>
      <name val="Calibri"/>
      <family val="2"/>
      <charset val="1"/>
    </font>
    <font>
      <b/>
      <sz val="20"/>
      <color rgb="FF000000"/>
      <name val="Calibri"/>
      <family val="2"/>
      <charset val="1"/>
    </font>
    <font>
      <b/>
      <sz val="16"/>
      <color rgb="FF000000"/>
      <name val="Calibri"/>
      <family val="2"/>
      <charset val="1"/>
    </font>
    <font>
      <sz val="12"/>
      <color rgb="FF000000"/>
      <name val="Calibri"/>
      <family val="2"/>
      <charset val="1"/>
    </font>
    <font>
      <b/>
      <sz val="11"/>
      <color rgb="FF000000"/>
      <name val="Ubuntu"/>
      <family val="2"/>
      <charset val="1"/>
    </font>
    <font>
      <b/>
      <sz val="8"/>
      <color rgb="FF000000"/>
      <name val="Ubuntu"/>
      <family val="2"/>
      <charset val="1"/>
    </font>
    <font>
      <b/>
      <sz val="16"/>
      <color rgb="FF000000"/>
      <name val="Ubuntu"/>
      <family val="2"/>
      <charset val="1"/>
    </font>
    <font>
      <sz val="12"/>
      <color rgb="FF000000"/>
      <name val="Ubuntu"/>
      <family val="2"/>
      <charset val="1"/>
    </font>
    <font>
      <sz val="16"/>
      <color rgb="FF000000"/>
      <name val="Ubuntu"/>
      <family val="2"/>
      <charset val="1"/>
    </font>
    <font>
      <b/>
      <sz val="10"/>
      <color rgb="FF000000"/>
      <name val="Ubuntu"/>
      <family val="2"/>
      <charset val="1"/>
    </font>
    <font>
      <sz val="12"/>
      <color rgb="FF000000"/>
      <name val="Ubuntu"/>
      <family val="2"/>
    </font>
    <font>
      <sz val="10"/>
      <color rgb="FF000000"/>
      <name val="Ubuntu"/>
      <family val="2"/>
      <charset val="1"/>
    </font>
    <font>
      <sz val="12"/>
      <color rgb="FF000000"/>
      <name val="Calibri"/>
      <family val="2"/>
    </font>
    <font>
      <sz val="10"/>
      <color rgb="FF000000"/>
      <name val="Calibri"/>
      <family val="2"/>
      <charset val="1"/>
    </font>
    <font>
      <b/>
      <sz val="10"/>
      <color rgb="FF000000"/>
      <name val="Arial"/>
      <family val="2"/>
    </font>
    <font>
      <sz val="11"/>
      <color rgb="FF000000"/>
      <name val="Arial"/>
      <family val="2"/>
    </font>
    <font>
      <b/>
      <sz val="10"/>
      <name val="Arial"/>
      <family val="2"/>
      <charset val="1"/>
    </font>
    <font>
      <sz val="10"/>
      <name val="Arial"/>
      <family val="2"/>
      <charset val="1"/>
    </font>
    <font>
      <sz val="12"/>
      <color rgb="FFFF0000"/>
      <name val="Ubuntu"/>
      <family val="2"/>
      <charset val="1"/>
    </font>
    <font>
      <sz val="10"/>
      <color rgb="FFFF0000"/>
      <name val="Arial"/>
      <family val="2"/>
      <charset val="1"/>
    </font>
    <font>
      <sz val="10"/>
      <color rgb="FFA02B93"/>
      <name val="Arial"/>
      <family val="2"/>
      <charset val="1"/>
    </font>
    <font>
      <i/>
      <sz val="12"/>
      <color rgb="FF000000"/>
      <name val="Ubuntu"/>
      <family val="2"/>
      <charset val="1"/>
    </font>
    <font>
      <b/>
      <sz val="20"/>
      <color rgb="FF000000"/>
      <name val="Ubuntu"/>
      <family val="2"/>
      <charset val="1"/>
    </font>
    <font>
      <b/>
      <sz val="12"/>
      <name val="Arial"/>
      <family val="2"/>
      <charset val="1"/>
    </font>
    <font>
      <sz val="12"/>
      <name val="Arial"/>
      <family val="2"/>
      <charset val="1"/>
    </font>
    <font>
      <sz val="11"/>
      <color rgb="FF000000"/>
      <name val="Calibri"/>
      <family val="2"/>
      <charset val="1"/>
    </font>
    <font>
      <b/>
      <sz val="11"/>
      <color rgb="FF000000"/>
      <name val="Ubuntu"/>
      <family val="2"/>
    </font>
    <font>
      <b/>
      <sz val="12"/>
      <color rgb="FF000000"/>
      <name val="Ubuntu"/>
      <family val="2"/>
    </font>
    <font>
      <sz val="9"/>
      <color rgb="FF000000"/>
      <name val="Calibri"/>
      <family val="2"/>
    </font>
    <font>
      <sz val="11"/>
      <color rgb="FF000000"/>
      <name val="Calibri"/>
      <family val="2"/>
    </font>
    <font>
      <sz val="8"/>
      <color rgb="FF000000"/>
      <name val="Calibri"/>
      <family val="2"/>
    </font>
    <font>
      <b/>
      <sz val="11"/>
      <color rgb="FF000000"/>
      <name val="Calibri"/>
      <family val="2"/>
    </font>
    <font>
      <strike/>
      <sz val="11"/>
      <color rgb="FF000000"/>
      <name val="Calibri"/>
      <family val="2"/>
      <charset val="1"/>
    </font>
  </fonts>
  <fills count="12">
    <fill>
      <patternFill patternType="none"/>
    </fill>
    <fill>
      <patternFill patternType="gray125"/>
    </fill>
    <fill>
      <patternFill patternType="solid">
        <fgColor rgb="FFFFFF00"/>
        <bgColor rgb="FFFFD320"/>
      </patternFill>
    </fill>
    <fill>
      <patternFill patternType="solid">
        <fgColor rgb="FFF2F2F2"/>
        <bgColor rgb="FFF3F3F3"/>
      </patternFill>
    </fill>
    <fill>
      <patternFill patternType="solid">
        <fgColor rgb="FFFFFFFF"/>
        <bgColor rgb="FFF3F3F3"/>
      </patternFill>
    </fill>
    <fill>
      <patternFill patternType="solid">
        <fgColor rgb="FF92D050"/>
        <bgColor rgb="FF81D41A"/>
      </patternFill>
    </fill>
    <fill>
      <patternFill patternType="solid">
        <fgColor rgb="FFFF99CC"/>
        <bgColor rgb="FFFF8080"/>
      </patternFill>
    </fill>
    <fill>
      <patternFill patternType="solid">
        <fgColor rgb="FFF3F3F3"/>
        <bgColor rgb="FFF2F2F2"/>
      </patternFill>
    </fill>
    <fill>
      <patternFill patternType="solid">
        <fgColor theme="0"/>
        <bgColor indexed="64"/>
      </patternFill>
    </fill>
    <fill>
      <patternFill patternType="solid">
        <fgColor theme="0"/>
        <bgColor rgb="FFFFD320"/>
      </patternFill>
    </fill>
    <fill>
      <patternFill patternType="solid">
        <fgColor rgb="FFFFFF00"/>
        <bgColor indexed="64"/>
      </patternFill>
    </fill>
    <fill>
      <patternFill patternType="solid">
        <fgColor rgb="FFFFC000"/>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style="thin">
        <color auto="1"/>
      </left>
      <right/>
      <top/>
      <bottom/>
      <diagonal/>
    </border>
    <border>
      <left/>
      <right style="medium">
        <color auto="1"/>
      </right>
      <top/>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thin">
        <color auto="1"/>
      </right>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diagonal/>
    </border>
    <border>
      <left style="thin">
        <color auto="1"/>
      </left>
      <right/>
      <top style="medium">
        <color auto="1"/>
      </top>
      <bottom/>
      <diagonal/>
    </border>
    <border>
      <left style="thin">
        <color auto="1"/>
      </left>
      <right/>
      <top style="medium">
        <color auto="1"/>
      </top>
      <bottom style="thin">
        <color auto="1"/>
      </bottom>
      <diagonal/>
    </border>
    <border>
      <left style="medium">
        <color auto="1"/>
      </left>
      <right style="thin">
        <color auto="1"/>
      </right>
      <top/>
      <bottom/>
      <diagonal/>
    </border>
    <border>
      <left style="thin">
        <color auto="1"/>
      </left>
      <right/>
      <top style="thin">
        <color auto="1"/>
      </top>
      <bottom/>
      <diagonal/>
    </border>
    <border>
      <left style="thin">
        <color auto="1"/>
      </left>
      <right/>
      <top style="thin">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thick">
        <color auto="1"/>
      </left>
      <right style="thin">
        <color auto="1"/>
      </right>
      <top/>
      <bottom/>
      <diagonal/>
    </border>
    <border>
      <left style="thin">
        <color auto="1"/>
      </left>
      <right style="thick">
        <color auto="1"/>
      </right>
      <top/>
      <bottom/>
      <diagonal/>
    </border>
    <border>
      <left/>
      <right style="thin">
        <color auto="1"/>
      </right>
      <top/>
      <bottom/>
      <diagonal/>
    </border>
    <border>
      <left style="thin">
        <color auto="1"/>
      </left>
      <right style="thin">
        <color auto="1"/>
      </right>
      <top/>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s>
  <cellStyleXfs count="3">
    <xf numFmtId="0" fontId="0" fillId="0" borderId="0"/>
    <xf numFmtId="9" fontId="34" fillId="0" borderId="0" applyBorder="0" applyProtection="0"/>
    <xf numFmtId="0" fontId="34" fillId="0" borderId="0"/>
  </cellStyleXfs>
  <cellXfs count="232">
    <xf numFmtId="0" fontId="0" fillId="0" borderId="0" xfId="0"/>
    <xf numFmtId="1" fontId="0" fillId="0" borderId="0" xfId="0" applyNumberFormat="1"/>
    <xf numFmtId="9" fontId="0" fillId="0" borderId="0" xfId="0" applyNumberFormat="1"/>
    <xf numFmtId="0" fontId="0" fillId="0" borderId="1" xfId="0" applyBorder="1"/>
    <xf numFmtId="0" fontId="2" fillId="0" borderId="1" xfId="0" applyFont="1" applyBorder="1"/>
    <xf numFmtId="0" fontId="2" fillId="0" borderId="2" xfId="0" applyFont="1" applyBorder="1"/>
    <xf numFmtId="1" fontId="2" fillId="0" borderId="1" xfId="0" applyNumberFormat="1" applyFont="1" applyBorder="1"/>
    <xf numFmtId="0" fontId="0" fillId="0" borderId="2" xfId="0" applyBorder="1"/>
    <xf numFmtId="1" fontId="0" fillId="0" borderId="1" xfId="0" applyNumberFormat="1" applyBorder="1"/>
    <xf numFmtId="0" fontId="2" fillId="0" borderId="0" xfId="0" applyFont="1"/>
    <xf numFmtId="164" fontId="0" fillId="0" borderId="0" xfId="0" applyNumberFormat="1"/>
    <xf numFmtId="9" fontId="2" fillId="0" borderId="1" xfId="0" applyNumberFormat="1" applyFont="1" applyBorder="1"/>
    <xf numFmtId="9" fontId="0" fillId="0" borderId="1" xfId="0" applyNumberFormat="1" applyBorder="1"/>
    <xf numFmtId="165" fontId="3" fillId="0" borderId="1" xfId="0" applyNumberFormat="1" applyFont="1" applyBorder="1" applyAlignment="1">
      <alignment horizontal="center" vertical="center"/>
    </xf>
    <xf numFmtId="165" fontId="0" fillId="0" borderId="1" xfId="0" applyNumberFormat="1" applyBorder="1"/>
    <xf numFmtId="3" fontId="0" fillId="0" borderId="1" xfId="0" applyNumberFormat="1" applyBorder="1"/>
    <xf numFmtId="0" fontId="0" fillId="2" borderId="0" xfId="0" applyFill="1"/>
    <xf numFmtId="0" fontId="0" fillId="0" borderId="4" xfId="0" applyBorder="1"/>
    <xf numFmtId="0" fontId="2" fillId="3" borderId="5" xfId="0" applyFont="1" applyFill="1" applyBorder="1"/>
    <xf numFmtId="0" fontId="2" fillId="3" borderId="6" xfId="0" applyFont="1" applyFill="1" applyBorder="1"/>
    <xf numFmtId="9" fontId="2" fillId="3" borderId="5" xfId="0" applyNumberFormat="1" applyFont="1" applyFill="1" applyBorder="1"/>
    <xf numFmtId="0" fontId="2" fillId="3" borderId="7" xfId="0" applyFont="1" applyFill="1" applyBorder="1"/>
    <xf numFmtId="0" fontId="5" fillId="3" borderId="5" xfId="0" applyFont="1" applyFill="1" applyBorder="1"/>
    <xf numFmtId="0" fontId="0" fillId="0" borderId="8" xfId="0" applyBorder="1"/>
    <xf numFmtId="9" fontId="0" fillId="0" borderId="8" xfId="0" applyNumberFormat="1" applyBorder="1"/>
    <xf numFmtId="0" fontId="6" fillId="0" borderId="8" xfId="0" applyFont="1" applyBorder="1" applyAlignment="1">
      <alignment horizontal="right"/>
    </xf>
    <xf numFmtId="0" fontId="6" fillId="0" borderId="8" xfId="0" applyFont="1" applyBorder="1"/>
    <xf numFmtId="9" fontId="6" fillId="0" borderId="8" xfId="0" applyNumberFormat="1" applyFont="1" applyBorder="1"/>
    <xf numFmtId="0" fontId="0" fillId="0" borderId="9" xfId="0" applyBorder="1"/>
    <xf numFmtId="0" fontId="2" fillId="0" borderId="9" xfId="0" applyFont="1" applyBorder="1"/>
    <xf numFmtId="9" fontId="2" fillId="0" borderId="9" xfId="0" applyNumberFormat="1" applyFont="1" applyBorder="1"/>
    <xf numFmtId="9" fontId="0" fillId="0" borderId="9" xfId="0" applyNumberFormat="1" applyBorder="1"/>
    <xf numFmtId="0" fontId="7" fillId="5" borderId="1" xfId="0" applyFont="1" applyFill="1" applyBorder="1" applyAlignment="1">
      <alignment horizontal="center" vertical="center" wrapText="1"/>
    </xf>
    <xf numFmtId="9" fontId="7" fillId="4" borderId="1" xfId="1" applyFont="1" applyFill="1" applyBorder="1" applyAlignment="1" applyProtection="1">
      <alignment horizontal="center" vertical="center" wrapText="1"/>
    </xf>
    <xf numFmtId="3" fontId="7" fillId="5" borderId="1" xfId="1" applyNumberFormat="1" applyFont="1" applyFill="1" applyBorder="1" applyAlignment="1" applyProtection="1">
      <alignment horizontal="center" vertical="center" wrapText="1"/>
    </xf>
    <xf numFmtId="0" fontId="7" fillId="6" borderId="1" xfId="0" applyFont="1" applyFill="1" applyBorder="1" applyAlignment="1">
      <alignment horizontal="center" vertical="center" wrapText="1"/>
    </xf>
    <xf numFmtId="0" fontId="8" fillId="2" borderId="0" xfId="0" applyFont="1" applyFill="1"/>
    <xf numFmtId="0" fontId="5" fillId="0" borderId="0" xfId="0" applyFont="1"/>
    <xf numFmtId="0" fontId="9" fillId="0" borderId="0" xfId="0" applyFont="1"/>
    <xf numFmtId="0" fontId="10" fillId="2" borderId="0" xfId="0" applyFont="1" applyFill="1"/>
    <xf numFmtId="0" fontId="11" fillId="0" borderId="0" xfId="0" applyFont="1"/>
    <xf numFmtId="0" fontId="3" fillId="0" borderId="0" xfId="0" applyFont="1" applyAlignment="1">
      <alignment horizontal="left" vertical="center"/>
    </xf>
    <xf numFmtId="0" fontId="12" fillId="0" borderId="0" xfId="0" applyFont="1"/>
    <xf numFmtId="0" fontId="11" fillId="0" borderId="22" xfId="0" applyFont="1" applyBorder="1" applyAlignment="1">
      <alignment horizontal="center"/>
    </xf>
    <xf numFmtId="0" fontId="0" fillId="0" borderId="23" xfId="0" applyBorder="1"/>
    <xf numFmtId="0" fontId="0" fillId="0" borderId="24" xfId="0" applyBorder="1"/>
    <xf numFmtId="0" fontId="0" fillId="0" borderId="25" xfId="0" applyBorder="1"/>
    <xf numFmtId="0" fontId="12" fillId="0" borderId="5" xfId="0" applyFont="1" applyBorder="1"/>
    <xf numFmtId="0" fontId="12" fillId="0" borderId="26" xfId="0" applyFont="1" applyBorder="1"/>
    <xf numFmtId="0" fontId="12" fillId="0" borderId="1" xfId="0" applyFont="1" applyBorder="1"/>
    <xf numFmtId="0" fontId="12" fillId="0" borderId="19" xfId="0" applyFont="1" applyBorder="1"/>
    <xf numFmtId="0" fontId="15" fillId="0" borderId="0" xfId="0" applyFont="1" applyAlignment="1">
      <alignment horizontal="center" vertical="center"/>
    </xf>
    <xf numFmtId="0" fontId="15" fillId="0" borderId="14" xfId="0" applyFont="1" applyBorder="1" applyAlignment="1">
      <alignment horizontal="center" vertical="center" wrapText="1"/>
    </xf>
    <xf numFmtId="0" fontId="15" fillId="0" borderId="33" xfId="0" applyFont="1" applyBorder="1" applyAlignment="1">
      <alignment horizontal="center" vertical="center" wrapText="1"/>
    </xf>
    <xf numFmtId="0" fontId="15" fillId="0" borderId="16" xfId="0" applyFont="1" applyBorder="1" applyAlignment="1">
      <alignment horizontal="center" vertical="center" wrapText="1"/>
    </xf>
    <xf numFmtId="0" fontId="0" fillId="0" borderId="26" xfId="0" applyBorder="1"/>
    <xf numFmtId="10" fontId="0" fillId="0" borderId="1" xfId="0" applyNumberFormat="1" applyBorder="1"/>
    <xf numFmtId="0" fontId="0" fillId="0" borderId="19" xfId="0" applyBorder="1"/>
    <xf numFmtId="0" fontId="0" fillId="0" borderId="34" xfId="0" applyBorder="1"/>
    <xf numFmtId="165" fontId="3" fillId="0" borderId="20" xfId="0" applyNumberFormat="1" applyFont="1" applyBorder="1" applyAlignment="1">
      <alignment horizontal="center" vertical="center"/>
    </xf>
    <xf numFmtId="0" fontId="16" fillId="0" borderId="23" xfId="0" applyFont="1" applyBorder="1" applyAlignment="1">
      <alignment horizontal="center" vertical="center"/>
    </xf>
    <xf numFmtId="165" fontId="3" fillId="0" borderId="4" xfId="0" applyNumberFormat="1" applyFont="1" applyBorder="1" applyAlignment="1">
      <alignment horizontal="center" vertical="center"/>
    </xf>
    <xf numFmtId="9" fontId="0" fillId="0" borderId="26" xfId="0" applyNumberFormat="1" applyBorder="1"/>
    <xf numFmtId="9" fontId="0" fillId="0" borderId="19" xfId="0" applyNumberFormat="1" applyBorder="1"/>
    <xf numFmtId="165" fontId="3" fillId="0" borderId="14" xfId="0" applyNumberFormat="1" applyFont="1" applyBorder="1" applyAlignment="1">
      <alignment horizontal="center" vertical="center"/>
    </xf>
    <xf numFmtId="165" fontId="3" fillId="0" borderId="8" xfId="0" applyNumberFormat="1" applyFont="1" applyBorder="1" applyAlignment="1">
      <alignment horizontal="center" vertical="center"/>
    </xf>
    <xf numFmtId="0" fontId="0" fillId="0" borderId="30" xfId="0" applyBorder="1"/>
    <xf numFmtId="0" fontId="0" fillId="0" borderId="31" xfId="0" applyBorder="1"/>
    <xf numFmtId="10" fontId="0" fillId="0" borderId="31" xfId="0" applyNumberFormat="1" applyBorder="1"/>
    <xf numFmtId="0" fontId="0" fillId="0" borderId="32" xfId="0" applyBorder="1"/>
    <xf numFmtId="0" fontId="0" fillId="0" borderId="35" xfId="0" applyBorder="1"/>
    <xf numFmtId="0" fontId="2" fillId="0" borderId="10" xfId="0" applyFont="1" applyBorder="1"/>
    <xf numFmtId="0" fontId="2" fillId="0" borderId="36" xfId="0" applyFont="1" applyBorder="1"/>
    <xf numFmtId="0" fontId="2" fillId="0" borderId="27" xfId="0" applyFont="1" applyBorder="1"/>
    <xf numFmtId="0" fontId="2" fillId="0" borderId="28" xfId="0" applyFont="1" applyBorder="1"/>
    <xf numFmtId="10" fontId="2" fillId="0" borderId="28" xfId="0" applyNumberFormat="1" applyFont="1" applyBorder="1"/>
    <xf numFmtId="0" fontId="2" fillId="0" borderId="29" xfId="0" applyFont="1" applyBorder="1"/>
    <xf numFmtId="0" fontId="2" fillId="0" borderId="37" xfId="0" applyFont="1" applyBorder="1"/>
    <xf numFmtId="0" fontId="2" fillId="0" borderId="38" xfId="0" applyFont="1" applyBorder="1"/>
    <xf numFmtId="0" fontId="2" fillId="0" borderId="39" xfId="0" applyFont="1" applyBorder="1"/>
    <xf numFmtId="10" fontId="2" fillId="0" borderId="38" xfId="0" applyNumberFormat="1" applyFont="1" applyBorder="1"/>
    <xf numFmtId="9" fontId="0" fillId="0" borderId="38" xfId="0" applyNumberFormat="1" applyBorder="1"/>
    <xf numFmtId="0" fontId="2" fillId="0" borderId="11" xfId="0" applyFont="1" applyBorder="1"/>
    <xf numFmtId="9" fontId="0" fillId="0" borderId="27" xfId="0" applyNumberFormat="1" applyBorder="1"/>
    <xf numFmtId="9" fontId="0" fillId="0" borderId="28" xfId="0" applyNumberFormat="1" applyBorder="1"/>
    <xf numFmtId="9" fontId="0" fillId="0" borderId="29" xfId="0" applyNumberFormat="1" applyBorder="1"/>
    <xf numFmtId="0" fontId="16" fillId="0" borderId="25" xfId="0" applyFont="1" applyBorder="1" applyAlignment="1">
      <alignment horizontal="center" vertical="center"/>
    </xf>
    <xf numFmtId="0" fontId="17" fillId="0" borderId="23" xfId="0" applyFont="1" applyBorder="1" applyAlignment="1">
      <alignment horizontal="center" vertical="center"/>
    </xf>
    <xf numFmtId="0" fontId="17" fillId="0" borderId="25" xfId="0" applyFont="1" applyBorder="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6" fillId="0" borderId="26" xfId="0" applyFont="1" applyBorder="1" applyAlignment="1">
      <alignment horizontal="center" vertical="center"/>
    </xf>
    <xf numFmtId="0" fontId="16" fillId="0" borderId="19" xfId="0" applyFont="1" applyBorder="1" applyAlignment="1">
      <alignment horizontal="center" vertical="center"/>
    </xf>
    <xf numFmtId="0" fontId="12" fillId="0" borderId="26" xfId="0" applyFont="1" applyBorder="1" applyAlignment="1">
      <alignment horizontal="center"/>
    </xf>
    <xf numFmtId="0" fontId="16" fillId="0" borderId="27" xfId="0" applyFont="1" applyBorder="1" applyAlignment="1">
      <alignment horizontal="center" vertical="center"/>
    </xf>
    <xf numFmtId="0" fontId="16" fillId="0" borderId="29" xfId="0" applyFont="1" applyBorder="1" applyAlignment="1">
      <alignment horizontal="center" vertical="center"/>
    </xf>
    <xf numFmtId="0" fontId="17" fillId="0" borderId="40" xfId="0" applyFont="1" applyBorder="1" applyAlignment="1">
      <alignment horizontal="center" vertical="center"/>
    </xf>
    <xf numFmtId="0" fontId="17" fillId="0" borderId="41" xfId="0" applyFont="1" applyBorder="1" applyAlignment="1">
      <alignment horizontal="center" vertical="center"/>
    </xf>
    <xf numFmtId="0" fontId="17" fillId="0" borderId="21" xfId="0" applyFont="1" applyBorder="1" applyAlignment="1">
      <alignment horizontal="center" vertical="center"/>
    </xf>
    <xf numFmtId="0" fontId="0" fillId="0" borderId="42" xfId="0" applyBorder="1"/>
    <xf numFmtId="0" fontId="18" fillId="0" borderId="14"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16" xfId="0" applyFont="1" applyBorder="1" applyAlignment="1">
      <alignment horizontal="center" vertical="center" wrapText="1"/>
    </xf>
    <xf numFmtId="0" fontId="19" fillId="0" borderId="23" xfId="0" applyFont="1" applyBorder="1" applyAlignment="1">
      <alignment horizontal="center" vertical="center"/>
    </xf>
    <xf numFmtId="0" fontId="19" fillId="0" borderId="25" xfId="0" applyFont="1" applyBorder="1" applyAlignment="1">
      <alignment horizontal="center" vertical="center"/>
    </xf>
    <xf numFmtId="0" fontId="20" fillId="4" borderId="43" xfId="0" applyFont="1" applyFill="1" applyBorder="1" applyAlignment="1">
      <alignment horizontal="center" vertical="center"/>
    </xf>
    <xf numFmtId="0" fontId="19" fillId="0" borderId="26" xfId="0" applyFont="1" applyBorder="1" applyAlignment="1">
      <alignment horizontal="center" vertical="center"/>
    </xf>
    <xf numFmtId="0" fontId="19" fillId="0" borderId="19" xfId="0" applyFont="1" applyBorder="1" applyAlignment="1">
      <alignment horizontal="center" vertical="center"/>
    </xf>
    <xf numFmtId="0" fontId="20" fillId="4" borderId="23" xfId="0" applyFont="1" applyFill="1" applyBorder="1" applyAlignment="1">
      <alignment horizontal="center" vertical="center"/>
    </xf>
    <xf numFmtId="0" fontId="20" fillId="4" borderId="25" xfId="0" applyFont="1" applyFill="1" applyBorder="1" applyAlignment="1">
      <alignment horizontal="center" vertical="center"/>
    </xf>
    <xf numFmtId="0" fontId="20" fillId="4" borderId="6" xfId="0" applyFont="1" applyFill="1" applyBorder="1" applyAlignment="1">
      <alignment horizontal="center" vertical="center"/>
    </xf>
    <xf numFmtId="0" fontId="20" fillId="4" borderId="7" xfId="0" applyFont="1" applyFill="1" applyBorder="1" applyAlignment="1">
      <alignment horizontal="center" vertical="center"/>
    </xf>
    <xf numFmtId="0" fontId="21" fillId="0" borderId="26" xfId="0" applyFont="1" applyBorder="1"/>
    <xf numFmtId="0" fontId="22" fillId="4" borderId="0" xfId="0" applyFont="1" applyFill="1" applyAlignment="1">
      <alignment horizontal="center"/>
    </xf>
    <xf numFmtId="0" fontId="20" fillId="4" borderId="12" xfId="0" applyFont="1" applyFill="1" applyBorder="1" applyAlignment="1">
      <alignment horizontal="center" vertical="center"/>
    </xf>
    <xf numFmtId="0" fontId="20" fillId="4" borderId="13" xfId="0" applyFont="1" applyFill="1" applyBorder="1" applyAlignment="1">
      <alignment horizontal="center" vertical="center"/>
    </xf>
    <xf numFmtId="0" fontId="20" fillId="4" borderId="20" xfId="0" applyFont="1" applyFill="1" applyBorder="1" applyAlignment="1">
      <alignment horizontal="center" vertical="center"/>
    </xf>
    <xf numFmtId="0" fontId="20" fillId="4" borderId="22" xfId="0" applyFont="1" applyFill="1" applyBorder="1" applyAlignment="1">
      <alignment horizontal="center" vertical="center"/>
    </xf>
    <xf numFmtId="0" fontId="19" fillId="0" borderId="27" xfId="0" applyFont="1" applyBorder="1" applyAlignment="1">
      <alignment horizontal="center" vertical="center"/>
    </xf>
    <xf numFmtId="0" fontId="19" fillId="0" borderId="29" xfId="0" applyFont="1" applyBorder="1" applyAlignment="1">
      <alignment horizontal="center" vertical="center"/>
    </xf>
    <xf numFmtId="0" fontId="20" fillId="4" borderId="40" xfId="0" applyFont="1" applyFill="1" applyBorder="1" applyAlignment="1">
      <alignment horizontal="center" vertical="center"/>
    </xf>
    <xf numFmtId="0" fontId="20" fillId="4" borderId="41" xfId="0" applyFont="1" applyFill="1" applyBorder="1" applyAlignment="1">
      <alignment horizontal="center" vertical="center"/>
    </xf>
    <xf numFmtId="0" fontId="20" fillId="4" borderId="21" xfId="0" applyFont="1" applyFill="1" applyBorder="1" applyAlignment="1">
      <alignment horizontal="center" vertical="center"/>
    </xf>
    <xf numFmtId="0" fontId="0" fillId="0" borderId="44" xfId="0" applyBorder="1"/>
    <xf numFmtId="0" fontId="2" fillId="0" borderId="45" xfId="0" applyFont="1" applyBorder="1"/>
    <xf numFmtId="0" fontId="23" fillId="0" borderId="0" xfId="0" applyFont="1"/>
    <xf numFmtId="0" fontId="24" fillId="0" borderId="0" xfId="0" applyFont="1"/>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20" xfId="0" applyFont="1" applyBorder="1" applyAlignment="1">
      <alignment horizontal="center" vertical="center"/>
    </xf>
    <xf numFmtId="0" fontId="16" fillId="0" borderId="22" xfId="0" applyFont="1" applyBorder="1" applyAlignment="1">
      <alignment horizontal="center" vertical="center"/>
    </xf>
    <xf numFmtId="0" fontId="16" fillId="0" borderId="40" xfId="0" applyFont="1" applyBorder="1" applyAlignment="1">
      <alignment horizontal="center" vertical="center"/>
    </xf>
    <xf numFmtId="0" fontId="16" fillId="0" borderId="41" xfId="0" applyFont="1" applyBorder="1" applyAlignment="1">
      <alignment horizontal="center" vertical="center"/>
    </xf>
    <xf numFmtId="0" fontId="16" fillId="0" borderId="21" xfId="0" applyFont="1" applyBorder="1" applyAlignment="1">
      <alignment horizontal="center" vertical="center"/>
    </xf>
    <xf numFmtId="0" fontId="25" fillId="0" borderId="0" xfId="0" applyFont="1"/>
    <xf numFmtId="0" fontId="26" fillId="0" borderId="0" xfId="0" applyFont="1"/>
    <xf numFmtId="0" fontId="27" fillId="0" borderId="26" xfId="0" applyFont="1" applyBorder="1" applyAlignment="1">
      <alignment horizontal="center" vertical="center"/>
    </xf>
    <xf numFmtId="0" fontId="16" fillId="0" borderId="46" xfId="0" applyFont="1" applyBorder="1" applyAlignment="1">
      <alignment horizontal="center" vertical="center"/>
    </xf>
    <xf numFmtId="0" fontId="16" fillId="0" borderId="47" xfId="0" applyFont="1" applyBorder="1" applyAlignment="1">
      <alignment horizontal="center" vertical="center"/>
    </xf>
    <xf numFmtId="0" fontId="16" fillId="0" borderId="33" xfId="0" applyFont="1" applyBorder="1" applyAlignment="1">
      <alignment horizontal="center" vertical="center"/>
    </xf>
    <xf numFmtId="0" fontId="28" fillId="0" borderId="0" xfId="0" applyFont="1"/>
    <xf numFmtId="0" fontId="30" fillId="0" borderId="23" xfId="0" applyFont="1" applyBorder="1" applyAlignment="1">
      <alignment horizontal="center" vertical="center"/>
    </xf>
    <xf numFmtId="0" fontId="30" fillId="0" borderId="25" xfId="0" applyFont="1" applyBorder="1" applyAlignment="1">
      <alignment horizontal="center" vertical="center"/>
    </xf>
    <xf numFmtId="0" fontId="17" fillId="0" borderId="24" xfId="0" applyFont="1" applyBorder="1" applyAlignment="1">
      <alignment horizontal="center" vertical="center"/>
    </xf>
    <xf numFmtId="0" fontId="30" fillId="0" borderId="26" xfId="0" applyFont="1" applyBorder="1" applyAlignment="1">
      <alignment horizontal="center" vertical="center"/>
    </xf>
    <xf numFmtId="0" fontId="30" fillId="0" borderId="19" xfId="0" applyFont="1" applyBorder="1" applyAlignment="1">
      <alignment horizontal="center" vertical="center"/>
    </xf>
    <xf numFmtId="0" fontId="17" fillId="0" borderId="1" xfId="0" applyFont="1" applyBorder="1" applyAlignment="1">
      <alignment horizontal="center" vertical="center"/>
    </xf>
    <xf numFmtId="0" fontId="17" fillId="0" borderId="19" xfId="0" applyFont="1" applyBorder="1" applyAlignment="1">
      <alignment horizontal="center" vertical="center"/>
    </xf>
    <xf numFmtId="0" fontId="17" fillId="0" borderId="26" xfId="0" applyFont="1" applyBorder="1" applyAlignment="1">
      <alignment horizontal="center" vertical="center"/>
    </xf>
    <xf numFmtId="0" fontId="17" fillId="0" borderId="17" xfId="0" applyFont="1" applyBorder="1" applyAlignment="1">
      <alignment horizontal="center" vertical="center"/>
    </xf>
    <xf numFmtId="0" fontId="17" fillId="0" borderId="48" xfId="0" applyFont="1" applyBorder="1" applyAlignment="1">
      <alignment horizontal="center" vertical="center"/>
    </xf>
    <xf numFmtId="0" fontId="17" fillId="0" borderId="27" xfId="0" applyFont="1" applyBorder="1" applyAlignment="1">
      <alignment horizontal="center" vertical="center"/>
    </xf>
    <xf numFmtId="0" fontId="17" fillId="0" borderId="29" xfId="0" applyFont="1" applyBorder="1" applyAlignment="1">
      <alignment horizontal="center" vertical="center"/>
    </xf>
    <xf numFmtId="0" fontId="17" fillId="0" borderId="49" xfId="0" applyFont="1" applyBorder="1" applyAlignment="1">
      <alignment horizontal="center" vertical="center"/>
    </xf>
    <xf numFmtId="0" fontId="17" fillId="0" borderId="50" xfId="0" applyFont="1" applyBorder="1" applyAlignment="1">
      <alignment horizontal="center" vertical="center"/>
    </xf>
    <xf numFmtId="0" fontId="17" fillId="0" borderId="28" xfId="0" applyFont="1" applyBorder="1" applyAlignment="1">
      <alignment horizontal="center" vertical="center"/>
    </xf>
    <xf numFmtId="0" fontId="12" fillId="0" borderId="26" xfId="0" applyFont="1" applyBorder="1" applyAlignment="1">
      <alignment horizontal="center" vertical="center"/>
    </xf>
    <xf numFmtId="0" fontId="30" fillId="0" borderId="27" xfId="0" applyFont="1" applyBorder="1" applyAlignment="1">
      <alignment horizontal="center" vertical="center"/>
    </xf>
    <xf numFmtId="0" fontId="30" fillId="0" borderId="29" xfId="0" applyFont="1" applyBorder="1" applyAlignment="1">
      <alignment horizontal="center" vertical="center"/>
    </xf>
    <xf numFmtId="0" fontId="16" fillId="4" borderId="26" xfId="0" applyFont="1" applyFill="1" applyBorder="1" applyAlignment="1">
      <alignment horizontal="center" vertical="center"/>
    </xf>
    <xf numFmtId="0" fontId="16" fillId="4" borderId="19" xfId="0" applyFont="1" applyFill="1" applyBorder="1" applyAlignment="1">
      <alignment horizontal="center" vertical="center"/>
    </xf>
    <xf numFmtId="0" fontId="30" fillId="4" borderId="26" xfId="0" applyFont="1" applyFill="1" applyBorder="1" applyAlignment="1">
      <alignment horizontal="center" vertical="center"/>
    </xf>
    <xf numFmtId="0" fontId="30" fillId="4" borderId="19" xfId="0" applyFont="1" applyFill="1" applyBorder="1" applyAlignment="1">
      <alignment horizontal="center" vertical="center"/>
    </xf>
    <xf numFmtId="0" fontId="31" fillId="0" borderId="43" xfId="0" applyFont="1" applyBorder="1" applyAlignment="1">
      <alignment horizontal="center" vertical="center"/>
    </xf>
    <xf numFmtId="0" fontId="31" fillId="0" borderId="33" xfId="0" applyFont="1" applyBorder="1" applyAlignment="1">
      <alignment horizontal="center" vertical="center"/>
    </xf>
    <xf numFmtId="0" fontId="31" fillId="0" borderId="14" xfId="0" applyFont="1" applyBorder="1" applyAlignment="1">
      <alignment horizontal="center" vertical="center"/>
    </xf>
    <xf numFmtId="0" fontId="31" fillId="0" borderId="16" xfId="0" applyFont="1" applyBorder="1" applyAlignment="1">
      <alignment horizontal="center" vertical="center"/>
    </xf>
    <xf numFmtId="0" fontId="31" fillId="0" borderId="51" xfId="0" applyFont="1" applyBorder="1" applyAlignment="1">
      <alignment horizontal="center" vertical="center"/>
    </xf>
    <xf numFmtId="0" fontId="31" fillId="0" borderId="52" xfId="0" applyFont="1" applyBorder="1" applyAlignment="1">
      <alignment horizontal="center" vertical="center"/>
    </xf>
    <xf numFmtId="0" fontId="31" fillId="0" borderId="53" xfId="0" applyFont="1" applyBorder="1" applyAlignment="1">
      <alignment horizontal="center" vertical="center"/>
    </xf>
    <xf numFmtId="0" fontId="31" fillId="0" borderId="15" xfId="0" applyFont="1" applyBorder="1" applyAlignment="1">
      <alignment horizontal="center" vertical="center"/>
    </xf>
    <xf numFmtId="0" fontId="31" fillId="0" borderId="0" xfId="0" applyFont="1" applyAlignment="1">
      <alignment horizontal="center" vertical="center"/>
    </xf>
    <xf numFmtId="0" fontId="16" fillId="0" borderId="0" xfId="0" applyFont="1" applyAlignment="1">
      <alignment horizontal="center" vertical="center"/>
    </xf>
    <xf numFmtId="0" fontId="17" fillId="0" borderId="23" xfId="2" applyFont="1" applyBorder="1" applyAlignment="1">
      <alignment horizontal="center" vertical="center"/>
    </xf>
    <xf numFmtId="0" fontId="17" fillId="0" borderId="25" xfId="2" applyFont="1" applyBorder="1" applyAlignment="1">
      <alignment horizontal="center" vertical="center"/>
    </xf>
    <xf numFmtId="0" fontId="17" fillId="0" borderId="6" xfId="2" applyFont="1" applyBorder="1" applyAlignment="1">
      <alignment horizontal="center" vertical="center"/>
    </xf>
    <xf numFmtId="0" fontId="17" fillId="0" borderId="7" xfId="2" applyFont="1" applyBorder="1" applyAlignment="1">
      <alignment horizontal="center" vertical="center"/>
    </xf>
    <xf numFmtId="9" fontId="0" fillId="0" borderId="31" xfId="0" applyNumberFormat="1" applyBorder="1"/>
    <xf numFmtId="0" fontId="0" fillId="0" borderId="43" xfId="0" applyBorder="1"/>
    <xf numFmtId="0" fontId="0" fillId="0" borderId="54" xfId="0" applyBorder="1"/>
    <xf numFmtId="10" fontId="0" fillId="0" borderId="54" xfId="0" applyNumberFormat="1" applyBorder="1"/>
    <xf numFmtId="9" fontId="0" fillId="0" borderId="54" xfId="0" applyNumberFormat="1" applyBorder="1"/>
    <xf numFmtId="0" fontId="0" fillId="0" borderId="33" xfId="0" applyBorder="1"/>
    <xf numFmtId="0" fontId="32" fillId="0" borderId="0" xfId="0" applyFont="1"/>
    <xf numFmtId="0" fontId="19" fillId="7" borderId="26" xfId="0" applyFont="1" applyFill="1" applyBorder="1" applyAlignment="1">
      <alignment horizontal="center" vertical="center"/>
    </xf>
    <xf numFmtId="0" fontId="19" fillId="7" borderId="19" xfId="0" applyFont="1" applyFill="1" applyBorder="1" applyAlignment="1">
      <alignment horizontal="center" vertical="center"/>
    </xf>
    <xf numFmtId="0" fontId="21" fillId="7" borderId="26" xfId="0" applyFont="1" applyFill="1" applyBorder="1"/>
    <xf numFmtId="0" fontId="19" fillId="7" borderId="27" xfId="0" applyFont="1" applyFill="1" applyBorder="1" applyAlignment="1">
      <alignment horizontal="center" vertical="center"/>
    </xf>
    <xf numFmtId="0" fontId="19" fillId="7" borderId="29" xfId="0" applyFont="1" applyFill="1" applyBorder="1" applyAlignment="1">
      <alignment horizontal="center" vertical="center"/>
    </xf>
    <xf numFmtId="0" fontId="25" fillId="0" borderId="0" xfId="0" applyFont="1" applyAlignment="1">
      <alignment horizontal="left" vertical="top" wrapText="1"/>
    </xf>
    <xf numFmtId="0" fontId="16" fillId="0" borderId="2" xfId="0" applyFont="1" applyBorder="1" applyAlignment="1">
      <alignment horizontal="center" vertical="center"/>
    </xf>
    <xf numFmtId="0" fontId="19" fillId="0" borderId="2" xfId="0" applyFont="1" applyBorder="1" applyAlignment="1">
      <alignment horizontal="center" vertical="center"/>
    </xf>
    <xf numFmtId="0" fontId="19" fillId="7" borderId="2" xfId="0" applyFont="1" applyFill="1" applyBorder="1" applyAlignment="1">
      <alignment horizontal="center" vertical="center"/>
    </xf>
    <xf numFmtId="0" fontId="30" fillId="0" borderId="2" xfId="0" applyFont="1" applyBorder="1" applyAlignment="1">
      <alignment horizontal="center" vertical="center"/>
    </xf>
    <xf numFmtId="0" fontId="30" fillId="4" borderId="2" xfId="0" applyFont="1" applyFill="1" applyBorder="1" applyAlignment="1">
      <alignment horizontal="center" vertical="center"/>
    </xf>
    <xf numFmtId="0" fontId="16" fillId="0" borderId="18" xfId="0" applyFont="1" applyBorder="1" applyAlignment="1">
      <alignment horizontal="center" vertical="center"/>
    </xf>
    <xf numFmtId="0" fontId="0" fillId="0" borderId="24" xfId="0" applyBorder="1" applyAlignment="1">
      <alignment wrapText="1"/>
    </xf>
    <xf numFmtId="0" fontId="38" fillId="0" borderId="24" xfId="0" applyFont="1" applyBorder="1" applyAlignment="1">
      <alignment wrapText="1"/>
    </xf>
    <xf numFmtId="0" fontId="0" fillId="0" borderId="23" xfId="0" applyBorder="1" applyAlignment="1">
      <alignment wrapText="1"/>
    </xf>
    <xf numFmtId="0" fontId="0" fillId="0" borderId="25" xfId="0" applyBorder="1" applyAlignment="1">
      <alignment wrapText="1"/>
    </xf>
    <xf numFmtId="0" fontId="12" fillId="0" borderId="5" xfId="0" applyFont="1" applyBorder="1" applyAlignment="1">
      <alignment wrapText="1"/>
    </xf>
    <xf numFmtId="0" fontId="12" fillId="0" borderId="18" xfId="0" applyFont="1" applyBorder="1"/>
    <xf numFmtId="0" fontId="12" fillId="0" borderId="29" xfId="0" applyFont="1" applyBorder="1"/>
    <xf numFmtId="0" fontId="12" fillId="0" borderId="27" xfId="0" applyFont="1" applyBorder="1"/>
    <xf numFmtId="0" fontId="0" fillId="8" borderId="1" xfId="0" applyFill="1" applyBorder="1"/>
    <xf numFmtId="9" fontId="2" fillId="9" borderId="1" xfId="0" applyNumberFormat="1" applyFont="1" applyFill="1" applyBorder="1"/>
    <xf numFmtId="0" fontId="0" fillId="9" borderId="1" xfId="0" applyFill="1" applyBorder="1"/>
    <xf numFmtId="0" fontId="0" fillId="10" borderId="1" xfId="0" applyFill="1" applyBorder="1"/>
    <xf numFmtId="10" fontId="2" fillId="10" borderId="1" xfId="0" applyNumberFormat="1" applyFont="1" applyFill="1" applyBorder="1"/>
    <xf numFmtId="1" fontId="0" fillId="10" borderId="1" xfId="0" applyNumberFormat="1" applyFill="1" applyBorder="1"/>
    <xf numFmtId="0" fontId="2" fillId="8" borderId="1" xfId="0" applyFont="1" applyFill="1" applyBorder="1"/>
    <xf numFmtId="3" fontId="0" fillId="9" borderId="1" xfId="0" applyNumberFormat="1" applyFill="1" applyBorder="1"/>
    <xf numFmtId="0" fontId="2" fillId="10" borderId="1" xfId="0" applyFont="1" applyFill="1" applyBorder="1"/>
    <xf numFmtId="0" fontId="40" fillId="11" borderId="0" xfId="0" applyFont="1" applyFill="1"/>
    <xf numFmtId="0" fontId="12" fillId="0" borderId="55" xfId="0" applyFont="1" applyBorder="1"/>
    <xf numFmtId="0" fontId="16" fillId="0" borderId="42" xfId="0" applyFont="1" applyBorder="1" applyAlignment="1">
      <alignment horizontal="center" vertical="center"/>
    </xf>
    <xf numFmtId="0" fontId="12" fillId="0" borderId="56" xfId="0" applyFont="1" applyBorder="1"/>
    <xf numFmtId="0" fontId="16" fillId="0" borderId="45" xfId="0" applyFont="1" applyBorder="1" applyAlignment="1">
      <alignment horizontal="center" vertical="center"/>
    </xf>
    <xf numFmtId="0" fontId="41" fillId="0" borderId="0" xfId="0" applyFont="1"/>
    <xf numFmtId="9" fontId="41" fillId="0" borderId="0" xfId="0" applyNumberFormat="1" applyFont="1"/>
    <xf numFmtId="0" fontId="1" fillId="0" borderId="0" xfId="0" applyFont="1" applyAlignment="1">
      <alignment horizontal="center" vertical="center" readingOrder="1"/>
    </xf>
    <xf numFmtId="0" fontId="4" fillId="0" borderId="3" xfId="0" applyFont="1" applyBorder="1" applyAlignment="1">
      <alignment horizontal="center"/>
    </xf>
    <xf numFmtId="0" fontId="3" fillId="0" borderId="4" xfId="0" applyFont="1" applyBorder="1" applyAlignment="1">
      <alignment horizontal="center" vertical="center" wrapText="1"/>
    </xf>
    <xf numFmtId="0" fontId="11" fillId="0" borderId="3" xfId="0" applyFont="1" applyBorder="1" applyAlignment="1">
      <alignment horizontal="center"/>
    </xf>
    <xf numFmtId="0" fontId="11" fillId="0" borderId="20" xfId="0" applyFont="1" applyBorder="1" applyAlignment="1">
      <alignment horizontal="center"/>
    </xf>
    <xf numFmtId="0" fontId="13" fillId="0" borderId="4" xfId="0" applyFont="1" applyBorder="1" applyAlignment="1">
      <alignment horizontal="center" vertical="center" wrapText="1"/>
    </xf>
    <xf numFmtId="0" fontId="36" fillId="0" borderId="20" xfId="0" applyFont="1" applyBorder="1" applyAlignment="1">
      <alignment horizontal="center" vertical="center" wrapText="1"/>
    </xf>
    <xf numFmtId="0" fontId="0" fillId="0" borderId="22" xfId="0" applyBorder="1" applyAlignment="1">
      <alignment horizontal="center" vertical="center" wrapText="1"/>
    </xf>
    <xf numFmtId="0" fontId="25" fillId="0" borderId="0" xfId="0" applyFont="1" applyAlignment="1">
      <alignment horizontal="left" vertical="top" wrapText="1"/>
    </xf>
    <xf numFmtId="0" fontId="3" fillId="0" borderId="20" xfId="0" applyFont="1" applyBorder="1" applyAlignment="1">
      <alignment horizontal="center" vertical="center" wrapText="1"/>
    </xf>
  </cellXfs>
  <cellStyles count="3">
    <cellStyle name="Normal" xfId="0" builtinId="0"/>
    <cellStyle name="Normal 2" xfId="2" xr:uid="{00000000-0005-0000-0000-00000600000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E0021"/>
      <rgbColor rgb="FF00A933"/>
      <rgbColor rgb="FF000080"/>
      <rgbColor rgb="FF808000"/>
      <rgbColor rgb="FF800080"/>
      <rgbColor rgb="FF008080"/>
      <rgbColor rgb="FFB3B3B3"/>
      <rgbColor rgb="FF7F7F7F"/>
      <rgbColor rgb="FF9999FF"/>
      <rgbColor rgb="FFA02B93"/>
      <rgbColor rgb="FFFFF2CC"/>
      <rgbColor rgb="FFF2F2F2"/>
      <rgbColor rgb="FF660066"/>
      <rgbColor rgb="FFFF8080"/>
      <rgbColor rgb="FF0066CC"/>
      <rgbColor rgb="FFD9D9D9"/>
      <rgbColor rgb="FF000080"/>
      <rgbColor rgb="FFFF00FF"/>
      <rgbColor rgb="FFFFD320"/>
      <rgbColor rgb="FF00FFFF"/>
      <rgbColor rgb="FF800080"/>
      <rgbColor rgb="FF800000"/>
      <rgbColor rgb="FF008080"/>
      <rgbColor rgb="FF0000FF"/>
      <rgbColor rgb="FF00B0F0"/>
      <rgbColor rgb="FFF3F3F3"/>
      <rgbColor rgb="FF92D050"/>
      <rgbColor rgb="FFFFE699"/>
      <rgbColor rgb="FF83CAFF"/>
      <rgbColor rgb="FFFF99CC"/>
      <rgbColor rgb="FFCC99FF"/>
      <rgbColor rgb="FFFFD966"/>
      <rgbColor rgb="FF4472C4"/>
      <rgbColor rgb="FF33CCCC"/>
      <rgbColor rgb="FF81D41A"/>
      <rgbColor rgb="FFFFC000"/>
      <rgbColor rgb="FFFF9900"/>
      <rgbColor rgb="FFED7D31"/>
      <rgbColor rgb="FF595959"/>
      <rgbColor rgb="FFA5A5A5"/>
      <rgbColor rgb="FF004586"/>
      <rgbColor rgb="FF579D1C"/>
      <rgbColor rgb="FF003300"/>
      <rgbColor rgb="FF333300"/>
      <rgbColor rgb="FFFF420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Evolution Piétons/Cyclistes </a:t>
            </a:r>
          </a:p>
        </c:rich>
      </c:tx>
      <c:overlay val="0"/>
      <c:spPr>
        <a:noFill/>
        <a:ln w="0">
          <a:noFill/>
        </a:ln>
      </c:spPr>
    </c:title>
    <c:autoTitleDeleted val="0"/>
    <c:plotArea>
      <c:layout>
        <c:manualLayout>
          <c:xMode val="edge"/>
          <c:yMode val="edge"/>
          <c:x val="2.2915190172454501E-2"/>
          <c:y val="0.14688815564910701"/>
          <c:w val="0.82606898180959099"/>
          <c:h val="0.852315394242804"/>
        </c:manualLayout>
      </c:layout>
      <c:lineChart>
        <c:grouping val="standard"/>
        <c:varyColors val="0"/>
        <c:ser>
          <c:idx val="0"/>
          <c:order val="0"/>
          <c:tx>
            <c:strRef>
              <c:f>'Evolution 2'!$B$23</c:f>
              <c:strCache>
                <c:ptCount val="1"/>
                <c:pt idx="0">
                  <c:v>Cyclistes</c:v>
                </c:pt>
              </c:strCache>
            </c:strRef>
          </c:tx>
          <c:spPr>
            <a:ln w="19080">
              <a:solidFill>
                <a:srgbClr val="4472C4"/>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2'!$C$22:$N$22</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2'!$C$23:$N$23</c:f>
              <c:numCache>
                <c:formatCode>General</c:formatCode>
                <c:ptCount val="12"/>
                <c:pt idx="0">
                  <c:v>654</c:v>
                </c:pt>
                <c:pt idx="1">
                  <c:v>769</c:v>
                </c:pt>
                <c:pt idx="2">
                  <c:v>781</c:v>
                </c:pt>
                <c:pt idx="3">
                  <c:v>1119</c:v>
                </c:pt>
                <c:pt idx="4">
                  <c:v>1048</c:v>
                </c:pt>
                <c:pt idx="5">
                  <c:v>1049</c:v>
                </c:pt>
                <c:pt idx="6" formatCode="0">
                  <c:v>561</c:v>
                </c:pt>
                <c:pt idx="7">
                  <c:v>929</c:v>
                </c:pt>
                <c:pt idx="8">
                  <c:v>1318</c:v>
                </c:pt>
                <c:pt idx="9">
                  <c:v>1884</c:v>
                </c:pt>
                <c:pt idx="10">
                  <c:v>1886</c:v>
                </c:pt>
                <c:pt idx="11">
                  <c:v>2005</c:v>
                </c:pt>
              </c:numCache>
            </c:numRef>
          </c:val>
          <c:smooth val="0"/>
          <c:extLst>
            <c:ext xmlns:c16="http://schemas.microsoft.com/office/drawing/2014/chart" uri="{C3380CC4-5D6E-409C-BE32-E72D297353CC}">
              <c16:uniqueId val="{00000000-E597-47FE-9952-59227D530B87}"/>
            </c:ext>
          </c:extLst>
        </c:ser>
        <c:ser>
          <c:idx val="1"/>
          <c:order val="1"/>
          <c:tx>
            <c:strRef>
              <c:f>'Evolution 2'!$B$24</c:f>
              <c:strCache>
                <c:ptCount val="1"/>
                <c:pt idx="0">
                  <c:v>Piétons</c:v>
                </c:pt>
              </c:strCache>
            </c:strRef>
          </c:tx>
          <c:spPr>
            <a:ln w="19080">
              <a:solidFill>
                <a:srgbClr val="ED7D31"/>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2'!$C$22:$N$22</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2'!$C$24:$N$24</c:f>
              <c:numCache>
                <c:formatCode>General</c:formatCode>
                <c:ptCount val="12"/>
                <c:pt idx="0">
                  <c:v>143</c:v>
                </c:pt>
                <c:pt idx="1">
                  <c:v>225</c:v>
                </c:pt>
                <c:pt idx="2">
                  <c:v>185</c:v>
                </c:pt>
                <c:pt idx="3">
                  <c:v>272</c:v>
                </c:pt>
                <c:pt idx="4">
                  <c:v>202</c:v>
                </c:pt>
                <c:pt idx="5">
                  <c:v>160</c:v>
                </c:pt>
                <c:pt idx="6" formatCode="0">
                  <c:v>77</c:v>
                </c:pt>
                <c:pt idx="7">
                  <c:v>101</c:v>
                </c:pt>
                <c:pt idx="8">
                  <c:v>173</c:v>
                </c:pt>
                <c:pt idx="9">
                  <c:v>186</c:v>
                </c:pt>
                <c:pt idx="10">
                  <c:v>223</c:v>
                </c:pt>
                <c:pt idx="11">
                  <c:v>308</c:v>
                </c:pt>
              </c:numCache>
            </c:numRef>
          </c:val>
          <c:smooth val="0"/>
          <c:extLst>
            <c:ext xmlns:c16="http://schemas.microsoft.com/office/drawing/2014/chart" uri="{C3380CC4-5D6E-409C-BE32-E72D297353CC}">
              <c16:uniqueId val="{00000001-E597-47FE-9952-59227D530B87}"/>
            </c:ext>
          </c:extLst>
        </c:ser>
        <c:ser>
          <c:idx val="2"/>
          <c:order val="2"/>
          <c:tx>
            <c:strRef>
              <c:f>'Evolution 2'!$B$25</c:f>
              <c:strCache>
                <c:ptCount val="1"/>
                <c:pt idx="0">
                  <c:v>TOTAL</c:v>
                </c:pt>
              </c:strCache>
            </c:strRef>
          </c:tx>
          <c:spPr>
            <a:ln w="19080">
              <a:solidFill>
                <a:srgbClr val="A5A5A5"/>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2'!$C$22:$N$22</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2'!$C$25:$N$25</c:f>
              <c:numCache>
                <c:formatCode>General</c:formatCode>
                <c:ptCount val="12"/>
                <c:pt idx="0">
                  <c:v>797</c:v>
                </c:pt>
                <c:pt idx="1">
                  <c:v>994</c:v>
                </c:pt>
                <c:pt idx="2">
                  <c:v>966</c:v>
                </c:pt>
                <c:pt idx="3">
                  <c:v>1391</c:v>
                </c:pt>
                <c:pt idx="4">
                  <c:v>1250</c:v>
                </c:pt>
                <c:pt idx="5">
                  <c:v>1209</c:v>
                </c:pt>
                <c:pt idx="6">
                  <c:v>638</c:v>
                </c:pt>
                <c:pt idx="7">
                  <c:v>1030</c:v>
                </c:pt>
                <c:pt idx="8">
                  <c:v>1491</c:v>
                </c:pt>
                <c:pt idx="9">
                  <c:v>2070</c:v>
                </c:pt>
                <c:pt idx="10">
                  <c:v>2109</c:v>
                </c:pt>
                <c:pt idx="11">
                  <c:v>2313</c:v>
                </c:pt>
              </c:numCache>
            </c:numRef>
          </c:val>
          <c:smooth val="0"/>
          <c:extLst>
            <c:ext xmlns:c16="http://schemas.microsoft.com/office/drawing/2014/chart" uri="{C3380CC4-5D6E-409C-BE32-E72D297353CC}">
              <c16:uniqueId val="{00000002-E597-47FE-9952-59227D530B87}"/>
            </c:ext>
          </c:extLst>
        </c:ser>
        <c:dLbls>
          <c:showLegendKey val="0"/>
          <c:showVal val="0"/>
          <c:showCatName val="0"/>
          <c:showSerName val="0"/>
          <c:showPercent val="0"/>
          <c:showBubbleSize val="0"/>
        </c:dLbls>
        <c:hiLowLines>
          <c:spPr>
            <a:ln w="0">
              <a:noFill/>
            </a:ln>
          </c:spPr>
        </c:hiLowLines>
        <c:smooth val="0"/>
        <c:axId val="9444009"/>
        <c:axId val="63815030"/>
      </c:lineChart>
      <c:catAx>
        <c:axId val="9444009"/>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lang="en-US" sz="900" b="0" strike="noStrike" spc="-1">
                <a:solidFill>
                  <a:srgbClr val="595959"/>
                </a:solidFill>
                <a:latin typeface="Calibri"/>
              </a:defRPr>
            </a:pPr>
            <a:endParaRPr lang="en-US"/>
          </a:p>
        </c:txPr>
        <c:crossAx val="63815030"/>
        <c:crosses val="autoZero"/>
        <c:auto val="1"/>
        <c:lblAlgn val="ctr"/>
        <c:lblOffset val="100"/>
        <c:noMultiLvlLbl val="0"/>
      </c:catAx>
      <c:valAx>
        <c:axId val="63815030"/>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lang="en-US" sz="900" b="0" strike="noStrike" spc="-1">
                <a:solidFill>
                  <a:srgbClr val="595959"/>
                </a:solidFill>
                <a:latin typeface="Calibri"/>
              </a:defRPr>
            </a:pPr>
            <a:endParaRPr lang="en-US"/>
          </a:p>
        </c:txPr>
        <c:crossAx val="9444009"/>
        <c:crosses val="autoZero"/>
        <c:crossBetween val="between"/>
      </c:valAx>
      <c:spPr>
        <a:noFill/>
        <a:ln w="0">
          <a:noFill/>
        </a:ln>
      </c:spPr>
    </c:plotArea>
    <c:legend>
      <c:legendPos val="r"/>
      <c:overlay val="0"/>
      <c:spPr>
        <a:noFill/>
        <a:ln w="0">
          <a:noFill/>
        </a:ln>
      </c:spPr>
      <c:txPr>
        <a:bodyPr/>
        <a:lstStyle/>
        <a:p>
          <a:pPr>
            <a:defRPr lang="en-US"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Evolution Mobilité douce aux douanes originales</a:t>
            </a:r>
          </a:p>
        </c:rich>
      </c:tx>
      <c:layout>
        <c:manualLayout>
          <c:xMode val="edge"/>
          <c:yMode val="edge"/>
          <c:x val="0.18631535707998401"/>
          <c:y val="2.6499999999999999E-2"/>
        </c:manualLayout>
      </c:layout>
      <c:overlay val="0"/>
      <c:spPr>
        <a:noFill/>
        <a:ln w="0">
          <a:noFill/>
        </a:ln>
      </c:spPr>
    </c:title>
    <c:autoTitleDeleted val="0"/>
    <c:plotArea>
      <c:layout>
        <c:manualLayout>
          <c:layoutTarget val="inner"/>
          <c:xMode val="edge"/>
          <c:yMode val="edge"/>
          <c:x val="0.143301449445455"/>
          <c:y val="0.16350000000000001"/>
          <c:w val="0.79349803415292497"/>
          <c:h val="0.73399999999999999"/>
        </c:manualLayout>
      </c:layout>
      <c:lineChart>
        <c:grouping val="standard"/>
        <c:varyColors val="0"/>
        <c:ser>
          <c:idx val="0"/>
          <c:order val="0"/>
          <c:tx>
            <c:strRef>
              <c:f>'Evolution 2'!$B$7</c:f>
              <c:strCache>
                <c:ptCount val="1"/>
                <c:pt idx="0">
                  <c:v>Mategnin</c:v>
                </c:pt>
              </c:strCache>
            </c:strRef>
          </c:tx>
          <c:spPr>
            <a:ln w="19080">
              <a:solidFill>
                <a:srgbClr val="4472C4"/>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2'!$C$6:$N$6</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2'!$C$7:$N$7</c:f>
              <c:numCache>
                <c:formatCode>General</c:formatCode>
                <c:ptCount val="12"/>
                <c:pt idx="0">
                  <c:v>94</c:v>
                </c:pt>
                <c:pt idx="1">
                  <c:v>247</c:v>
                </c:pt>
                <c:pt idx="2">
                  <c:v>237</c:v>
                </c:pt>
                <c:pt idx="3">
                  <c:v>370</c:v>
                </c:pt>
                <c:pt idx="4">
                  <c:v>313</c:v>
                </c:pt>
                <c:pt idx="5">
                  <c:v>387</c:v>
                </c:pt>
                <c:pt idx="6" formatCode="0">
                  <c:v>200</c:v>
                </c:pt>
                <c:pt idx="7">
                  <c:v>275</c:v>
                </c:pt>
                <c:pt idx="8">
                  <c:v>357</c:v>
                </c:pt>
                <c:pt idx="9">
                  <c:v>526</c:v>
                </c:pt>
                <c:pt idx="10">
                  <c:v>508</c:v>
                </c:pt>
                <c:pt idx="11">
                  <c:v>667</c:v>
                </c:pt>
              </c:numCache>
            </c:numRef>
          </c:val>
          <c:smooth val="0"/>
          <c:extLst>
            <c:ext xmlns:c16="http://schemas.microsoft.com/office/drawing/2014/chart" uri="{C3380CC4-5D6E-409C-BE32-E72D297353CC}">
              <c16:uniqueId val="{00000000-2B66-4AF5-9DF2-AD2DE714D38E}"/>
            </c:ext>
          </c:extLst>
        </c:ser>
        <c:ser>
          <c:idx val="1"/>
          <c:order val="1"/>
          <c:tx>
            <c:strRef>
              <c:f>'Evolution 2'!$B$8</c:f>
              <c:strCache>
                <c:ptCount val="1"/>
                <c:pt idx="0">
                  <c:v>Ferney</c:v>
                </c:pt>
              </c:strCache>
            </c:strRef>
          </c:tx>
          <c:spPr>
            <a:ln w="19080">
              <a:solidFill>
                <a:srgbClr val="ED7D31"/>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2'!$C$6:$N$6</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2'!$C$8:$N$8</c:f>
              <c:numCache>
                <c:formatCode>General</c:formatCode>
                <c:ptCount val="12"/>
                <c:pt idx="0">
                  <c:v>231</c:v>
                </c:pt>
                <c:pt idx="1">
                  <c:v>211</c:v>
                </c:pt>
                <c:pt idx="2">
                  <c:v>237</c:v>
                </c:pt>
                <c:pt idx="3">
                  <c:v>311</c:v>
                </c:pt>
                <c:pt idx="4">
                  <c:v>302</c:v>
                </c:pt>
                <c:pt idx="5">
                  <c:v>350</c:v>
                </c:pt>
                <c:pt idx="6" formatCode="0">
                  <c:v>160</c:v>
                </c:pt>
                <c:pt idx="7">
                  <c:v>234</c:v>
                </c:pt>
                <c:pt idx="8">
                  <c:v>291</c:v>
                </c:pt>
                <c:pt idx="9">
                  <c:v>398</c:v>
                </c:pt>
                <c:pt idx="10">
                  <c:v>414</c:v>
                </c:pt>
                <c:pt idx="11">
                  <c:v>436</c:v>
                </c:pt>
              </c:numCache>
            </c:numRef>
          </c:val>
          <c:smooth val="0"/>
          <c:extLst>
            <c:ext xmlns:c16="http://schemas.microsoft.com/office/drawing/2014/chart" uri="{C3380CC4-5D6E-409C-BE32-E72D297353CC}">
              <c16:uniqueId val="{00000001-2B66-4AF5-9DF2-AD2DE714D38E}"/>
            </c:ext>
          </c:extLst>
        </c:ser>
        <c:ser>
          <c:idx val="2"/>
          <c:order val="2"/>
          <c:tx>
            <c:strRef>
              <c:f>'Evolution 2'!$B$9</c:f>
              <c:strCache>
                <c:ptCount val="1"/>
                <c:pt idx="0">
                  <c:v>StGenis</c:v>
                </c:pt>
              </c:strCache>
            </c:strRef>
          </c:tx>
          <c:spPr>
            <a:ln w="19080">
              <a:solidFill>
                <a:srgbClr val="A5A5A5"/>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2'!$C$6:$N$6</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2'!$C$9:$N$9</c:f>
              <c:numCache>
                <c:formatCode>General</c:formatCode>
                <c:ptCount val="12"/>
                <c:pt idx="0">
                  <c:v>354</c:v>
                </c:pt>
                <c:pt idx="1">
                  <c:v>536</c:v>
                </c:pt>
                <c:pt idx="2">
                  <c:v>492</c:v>
                </c:pt>
                <c:pt idx="3">
                  <c:v>710</c:v>
                </c:pt>
                <c:pt idx="4">
                  <c:v>635</c:v>
                </c:pt>
                <c:pt idx="5">
                  <c:v>472</c:v>
                </c:pt>
                <c:pt idx="6" formatCode="0">
                  <c:v>250</c:v>
                </c:pt>
                <c:pt idx="7">
                  <c:v>396</c:v>
                </c:pt>
                <c:pt idx="8">
                  <c:v>542</c:v>
                </c:pt>
                <c:pt idx="9">
                  <c:v>669</c:v>
                </c:pt>
                <c:pt idx="10">
                  <c:v>719</c:v>
                </c:pt>
                <c:pt idx="11">
                  <c:v>716</c:v>
                </c:pt>
              </c:numCache>
            </c:numRef>
          </c:val>
          <c:smooth val="0"/>
          <c:extLst>
            <c:ext xmlns:c16="http://schemas.microsoft.com/office/drawing/2014/chart" uri="{C3380CC4-5D6E-409C-BE32-E72D297353CC}">
              <c16:uniqueId val="{00000002-2B66-4AF5-9DF2-AD2DE714D38E}"/>
            </c:ext>
          </c:extLst>
        </c:ser>
        <c:ser>
          <c:idx val="3"/>
          <c:order val="3"/>
          <c:tx>
            <c:strRef>
              <c:f>'Evolution 2'!$B$10</c:f>
              <c:strCache>
                <c:ptCount val="1"/>
                <c:pt idx="0">
                  <c:v>TOTAL</c:v>
                </c:pt>
              </c:strCache>
            </c:strRef>
          </c:tx>
          <c:spPr>
            <a:ln w="19080">
              <a:solidFill>
                <a:srgbClr val="FFC000"/>
              </a:solidFill>
              <a:round/>
            </a:ln>
          </c:spPr>
          <c:marker>
            <c:symbol val="none"/>
          </c:marker>
          <c:dLbls>
            <c:spPr>
              <a:noFill/>
              <a:ln>
                <a:noFill/>
              </a:ln>
              <a:effectLst/>
            </c:spPr>
            <c:txPr>
              <a:bodyPr wrap="square"/>
              <a:lstStyle/>
              <a:p>
                <a:pPr>
                  <a:defRPr lang="en-US"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2'!$C$6:$N$6</c:f>
              <c:numCache>
                <c:formatCode>General</c:formatCode>
                <c:ptCount val="12"/>
                <c:pt idx="0">
                  <c:v>2014</c:v>
                </c:pt>
                <c:pt idx="1">
                  <c:v>2015</c:v>
                </c:pt>
                <c:pt idx="2">
                  <c:v>2016</c:v>
                </c:pt>
                <c:pt idx="3">
                  <c:v>2017</c:v>
                </c:pt>
                <c:pt idx="4">
                  <c:v>2018</c:v>
                </c:pt>
                <c:pt idx="5">
                  <c:v>2019</c:v>
                </c:pt>
                <c:pt idx="6" formatCode="0">
                  <c:v>2020</c:v>
                </c:pt>
                <c:pt idx="7">
                  <c:v>2021</c:v>
                </c:pt>
                <c:pt idx="8">
                  <c:v>2022</c:v>
                </c:pt>
                <c:pt idx="9">
                  <c:v>2023</c:v>
                </c:pt>
                <c:pt idx="10">
                  <c:v>2024</c:v>
                </c:pt>
                <c:pt idx="11">
                  <c:v>2025</c:v>
                </c:pt>
              </c:numCache>
            </c:numRef>
          </c:cat>
          <c:val>
            <c:numRef>
              <c:f>'Evolution 2'!$C$10:$N$10</c:f>
              <c:numCache>
                <c:formatCode>General</c:formatCode>
                <c:ptCount val="12"/>
                <c:pt idx="0">
                  <c:v>679</c:v>
                </c:pt>
                <c:pt idx="1">
                  <c:v>994</c:v>
                </c:pt>
                <c:pt idx="2">
                  <c:v>966</c:v>
                </c:pt>
                <c:pt idx="3">
                  <c:v>1391</c:v>
                </c:pt>
                <c:pt idx="4">
                  <c:v>1250</c:v>
                </c:pt>
                <c:pt idx="5">
                  <c:v>1209</c:v>
                </c:pt>
                <c:pt idx="6" formatCode="0">
                  <c:v>638</c:v>
                </c:pt>
                <c:pt idx="7">
                  <c:v>1030</c:v>
                </c:pt>
                <c:pt idx="8">
                  <c:v>1190</c:v>
                </c:pt>
                <c:pt idx="9">
                  <c:v>1593</c:v>
                </c:pt>
                <c:pt idx="10">
                  <c:v>1641</c:v>
                </c:pt>
                <c:pt idx="11">
                  <c:v>1819</c:v>
                </c:pt>
              </c:numCache>
            </c:numRef>
          </c:val>
          <c:smooth val="0"/>
          <c:extLst>
            <c:ext xmlns:c16="http://schemas.microsoft.com/office/drawing/2014/chart" uri="{C3380CC4-5D6E-409C-BE32-E72D297353CC}">
              <c16:uniqueId val="{00000003-2B66-4AF5-9DF2-AD2DE714D38E}"/>
            </c:ext>
          </c:extLst>
        </c:ser>
        <c:dLbls>
          <c:showLegendKey val="0"/>
          <c:showVal val="0"/>
          <c:showCatName val="0"/>
          <c:showSerName val="0"/>
          <c:showPercent val="0"/>
          <c:showBubbleSize val="0"/>
        </c:dLbls>
        <c:hiLowLines>
          <c:spPr>
            <a:ln w="0">
              <a:noFill/>
            </a:ln>
          </c:spPr>
        </c:hiLowLines>
        <c:smooth val="0"/>
        <c:axId val="29818842"/>
        <c:axId val="49757217"/>
      </c:lineChart>
      <c:catAx>
        <c:axId val="2981884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lang="en-US" sz="900" b="0" strike="noStrike" spc="-1">
                <a:solidFill>
                  <a:srgbClr val="595959"/>
                </a:solidFill>
                <a:latin typeface="Calibri"/>
              </a:defRPr>
            </a:pPr>
            <a:endParaRPr lang="en-US"/>
          </a:p>
        </c:txPr>
        <c:crossAx val="49757217"/>
        <c:crosses val="autoZero"/>
        <c:auto val="1"/>
        <c:lblAlgn val="ctr"/>
        <c:lblOffset val="100"/>
        <c:noMultiLvlLbl val="0"/>
      </c:catAx>
      <c:valAx>
        <c:axId val="49757217"/>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lang="en-US" sz="900" b="0" strike="noStrike" spc="-1">
                <a:solidFill>
                  <a:srgbClr val="595959"/>
                </a:solidFill>
                <a:latin typeface="Calibri"/>
              </a:defRPr>
            </a:pPr>
            <a:endParaRPr lang="en-US"/>
          </a:p>
        </c:txPr>
        <c:crossAx val="29818842"/>
        <c:crosses val="autoZero"/>
        <c:crossBetween val="between"/>
      </c:valAx>
      <c:spPr>
        <a:noFill/>
        <a:ln w="0">
          <a:noFill/>
        </a:ln>
      </c:spPr>
    </c:plotArea>
    <c:legend>
      <c:legendPos val="r"/>
      <c:overlay val="0"/>
      <c:spPr>
        <a:noFill/>
        <a:ln w="0">
          <a:noFill/>
        </a:ln>
      </c:spPr>
      <c:txPr>
        <a:bodyPr/>
        <a:lstStyle/>
        <a:p>
          <a:pPr>
            <a:defRPr lang="en-US"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GB" sz="1400" b="0" strike="noStrike" spc="-1">
                <a:solidFill>
                  <a:srgbClr val="595959"/>
                </a:solidFill>
                <a:latin typeface="Calibri"/>
              </a:defRPr>
            </a:pPr>
            <a:r>
              <a:rPr lang="en-GB" sz="1400" b="0" strike="noStrike" spc="-1">
                <a:solidFill>
                  <a:srgbClr val="595959"/>
                </a:solidFill>
                <a:latin typeface="Calibri"/>
              </a:rPr>
              <a:t>Distribution horaire </a:t>
            </a:r>
          </a:p>
        </c:rich>
      </c:tx>
      <c:overlay val="0"/>
      <c:spPr>
        <a:noFill/>
        <a:ln w="0">
          <a:noFill/>
        </a:ln>
      </c:spPr>
    </c:title>
    <c:autoTitleDeleted val="0"/>
    <c:plotArea>
      <c:layout>
        <c:manualLayout>
          <c:layoutTarget val="inner"/>
          <c:xMode val="edge"/>
          <c:yMode val="edge"/>
          <c:x val="0.114989112025163"/>
          <c:y val="0.19959758551307799"/>
          <c:w val="0.88458746673118804"/>
          <c:h val="0.61462105969148195"/>
        </c:manualLayout>
      </c:layout>
      <c:lineChart>
        <c:grouping val="standard"/>
        <c:varyColors val="0"/>
        <c:ser>
          <c:idx val="0"/>
          <c:order val="0"/>
          <c:tx>
            <c:strRef>
              <c:f>'Evolution 2'!$B$59</c:f>
              <c:strCache>
                <c:ptCount val="1"/>
                <c:pt idx="0">
                  <c:v>PdG Nord</c:v>
                </c:pt>
              </c:strCache>
            </c:strRef>
          </c:tx>
          <c:spPr>
            <a:ln w="28440" cap="rnd">
              <a:solidFill>
                <a:srgbClr val="4472C4"/>
              </a:solidFill>
              <a:round/>
            </a:ln>
          </c:spPr>
          <c:marker>
            <c:symbol val="none"/>
          </c:marker>
          <c:dLbls>
            <c:spPr>
              <a:noFill/>
              <a:ln>
                <a:noFill/>
              </a:ln>
              <a:effectLst/>
            </c:spPr>
            <c:txPr>
              <a:bodyPr wrap="square"/>
              <a:lstStyle/>
              <a:p>
                <a:pPr>
                  <a:defRPr lang="fr-F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2'!$C$58:$J$58</c:f>
              <c:numCache>
                <c:formatCode>h:mm</c:formatCode>
                <c:ptCount val="8"/>
                <c:pt idx="0">
                  <c:v>0.29166666666666702</c:v>
                </c:pt>
                <c:pt idx="1">
                  <c:v>0.30208333333333298</c:v>
                </c:pt>
                <c:pt idx="2">
                  <c:v>0.3125</c:v>
                </c:pt>
                <c:pt idx="3">
                  <c:v>0.32291666666666702</c:v>
                </c:pt>
                <c:pt idx="4">
                  <c:v>0.33333333333333298</c:v>
                </c:pt>
                <c:pt idx="5">
                  <c:v>0.34375</c:v>
                </c:pt>
                <c:pt idx="6">
                  <c:v>0.35416666666666702</c:v>
                </c:pt>
                <c:pt idx="7">
                  <c:v>0.36458333333333298</c:v>
                </c:pt>
              </c:numCache>
            </c:numRef>
          </c:cat>
          <c:val>
            <c:numRef>
              <c:f>'Evolution 2'!$C$59:$J$59</c:f>
              <c:numCache>
                <c:formatCode>0%</c:formatCode>
                <c:ptCount val="8"/>
                <c:pt idx="0">
                  <c:v>6.5420560747663545E-2</c:v>
                </c:pt>
                <c:pt idx="1">
                  <c:v>9.8405717427157785E-2</c:v>
                </c:pt>
                <c:pt idx="2">
                  <c:v>9.8405717427157785E-2</c:v>
                </c:pt>
                <c:pt idx="3">
                  <c:v>0.14238592633315009</c:v>
                </c:pt>
                <c:pt idx="4">
                  <c:v>0.1462341946124244</c:v>
                </c:pt>
                <c:pt idx="5">
                  <c:v>0.15942825728422211</c:v>
                </c:pt>
                <c:pt idx="6">
                  <c:v>0.15228147333699835</c:v>
                </c:pt>
                <c:pt idx="7">
                  <c:v>0.13743815283122596</c:v>
                </c:pt>
              </c:numCache>
            </c:numRef>
          </c:val>
          <c:smooth val="0"/>
          <c:extLst>
            <c:ext xmlns:c16="http://schemas.microsoft.com/office/drawing/2014/chart" uri="{C3380CC4-5D6E-409C-BE32-E72D297353CC}">
              <c16:uniqueId val="{00000000-48A4-4560-8388-B589354C604E}"/>
            </c:ext>
          </c:extLst>
        </c:ser>
        <c:ser>
          <c:idx val="1"/>
          <c:order val="1"/>
          <c:tx>
            <c:strRef>
              <c:f>'Evolution 2'!$B$60</c:f>
              <c:strCache>
                <c:ptCount val="1"/>
                <c:pt idx="0">
                  <c:v>Pdg Centre</c:v>
                </c:pt>
              </c:strCache>
            </c:strRef>
          </c:tx>
          <c:spPr>
            <a:ln w="28440" cap="rnd">
              <a:solidFill>
                <a:srgbClr val="ED7D31"/>
              </a:solidFill>
              <a:round/>
            </a:ln>
          </c:spPr>
          <c:marker>
            <c:symbol val="none"/>
          </c:marker>
          <c:dLbls>
            <c:spPr>
              <a:noFill/>
              <a:ln>
                <a:noFill/>
              </a:ln>
              <a:effectLst/>
            </c:spPr>
            <c:txPr>
              <a:bodyPr wrap="square"/>
              <a:lstStyle/>
              <a:p>
                <a:pPr>
                  <a:defRPr lang="fr-F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2'!$C$58:$J$58</c:f>
              <c:numCache>
                <c:formatCode>h:mm</c:formatCode>
                <c:ptCount val="8"/>
                <c:pt idx="0">
                  <c:v>0.29166666666666702</c:v>
                </c:pt>
                <c:pt idx="1">
                  <c:v>0.30208333333333298</c:v>
                </c:pt>
                <c:pt idx="2">
                  <c:v>0.3125</c:v>
                </c:pt>
                <c:pt idx="3">
                  <c:v>0.32291666666666702</c:v>
                </c:pt>
                <c:pt idx="4">
                  <c:v>0.33333333333333298</c:v>
                </c:pt>
                <c:pt idx="5">
                  <c:v>0.34375</c:v>
                </c:pt>
                <c:pt idx="6">
                  <c:v>0.35416666666666702</c:v>
                </c:pt>
                <c:pt idx="7">
                  <c:v>0.36458333333333298</c:v>
                </c:pt>
              </c:numCache>
            </c:numRef>
          </c:cat>
          <c:val>
            <c:numRef>
              <c:f>'Evolution 2'!$C$60:$J$60</c:f>
              <c:numCache>
                <c:formatCode>0%</c:formatCode>
                <c:ptCount val="8"/>
                <c:pt idx="0">
                  <c:v>0.11403508771929824</c:v>
                </c:pt>
                <c:pt idx="1">
                  <c:v>0.10745614035087719</c:v>
                </c:pt>
                <c:pt idx="2">
                  <c:v>0.16885964912280702</c:v>
                </c:pt>
                <c:pt idx="3">
                  <c:v>0.16008771929824561</c:v>
                </c:pt>
                <c:pt idx="4">
                  <c:v>0.16008771929824561</c:v>
                </c:pt>
                <c:pt idx="5">
                  <c:v>0.1206140350877193</c:v>
                </c:pt>
                <c:pt idx="6">
                  <c:v>9.6491228070175433E-2</c:v>
                </c:pt>
                <c:pt idx="7">
                  <c:v>7.2368421052631582E-2</c:v>
                </c:pt>
              </c:numCache>
            </c:numRef>
          </c:val>
          <c:smooth val="0"/>
          <c:extLst>
            <c:ext xmlns:c16="http://schemas.microsoft.com/office/drawing/2014/chart" uri="{C3380CC4-5D6E-409C-BE32-E72D297353CC}">
              <c16:uniqueId val="{00000001-48A4-4560-8388-B589354C604E}"/>
            </c:ext>
          </c:extLst>
        </c:ser>
        <c:dLbls>
          <c:showLegendKey val="0"/>
          <c:showVal val="0"/>
          <c:showCatName val="0"/>
          <c:showSerName val="0"/>
          <c:showPercent val="0"/>
          <c:showBubbleSize val="0"/>
        </c:dLbls>
        <c:hiLowLines>
          <c:spPr>
            <a:ln w="0">
              <a:noFill/>
            </a:ln>
          </c:spPr>
        </c:hiLowLines>
        <c:smooth val="0"/>
        <c:axId val="38883814"/>
        <c:axId val="47550348"/>
      </c:lineChart>
      <c:catAx>
        <c:axId val="38883814"/>
        <c:scaling>
          <c:orientation val="minMax"/>
        </c:scaling>
        <c:delete val="0"/>
        <c:axPos val="b"/>
        <c:numFmt formatCode="h:mm" sourceLinked="0"/>
        <c:majorTickMark val="none"/>
        <c:minorTickMark val="none"/>
        <c:tickLblPos val="nextTo"/>
        <c:spPr>
          <a:ln w="9360">
            <a:solidFill>
              <a:srgbClr val="D9D9D9"/>
            </a:solidFill>
            <a:round/>
          </a:ln>
        </c:spPr>
        <c:txPr>
          <a:bodyPr/>
          <a:lstStyle/>
          <a:p>
            <a:pPr>
              <a:defRPr lang="fr-FR" sz="900" b="0" strike="noStrike" spc="-1">
                <a:solidFill>
                  <a:srgbClr val="595959"/>
                </a:solidFill>
                <a:latin typeface="Calibri"/>
              </a:defRPr>
            </a:pPr>
            <a:endParaRPr lang="en-US"/>
          </a:p>
        </c:txPr>
        <c:crossAx val="47550348"/>
        <c:crosses val="autoZero"/>
        <c:auto val="1"/>
        <c:lblAlgn val="ctr"/>
        <c:lblOffset val="100"/>
        <c:noMultiLvlLbl val="0"/>
      </c:catAx>
      <c:valAx>
        <c:axId val="4755034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lang="fr-FR" sz="900" b="0" strike="noStrike" spc="-1">
                <a:solidFill>
                  <a:srgbClr val="595959"/>
                </a:solidFill>
                <a:latin typeface="Calibri"/>
              </a:defRPr>
            </a:pPr>
            <a:endParaRPr lang="en-US"/>
          </a:p>
        </c:txPr>
        <c:crossAx val="38883814"/>
        <c:crosses val="autoZero"/>
        <c:crossBetween val="between"/>
      </c:valAx>
      <c:spPr>
        <a:noFill/>
        <a:ln w="0">
          <a:noFill/>
        </a:ln>
      </c:spPr>
    </c:plotArea>
    <c:legend>
      <c:legendPos val="b"/>
      <c:overlay val="0"/>
      <c:spPr>
        <a:noFill/>
        <a:ln w="0">
          <a:noFill/>
        </a:ln>
      </c:spPr>
      <c:txPr>
        <a:bodyPr/>
        <a:lstStyle/>
        <a:p>
          <a:pPr>
            <a:defRPr lang="fr-FR" sz="900" b="0" strike="noStrike" spc="-1">
              <a:solidFill>
                <a:srgbClr val="595959"/>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fr-FR" sz="1400" b="0" strike="noStrike" spc="-1">
                <a:solidFill>
                  <a:srgbClr val="595959"/>
                </a:solidFill>
                <a:latin typeface="Calibri"/>
              </a:defRPr>
            </a:pPr>
            <a:r>
              <a:rPr lang="fr-FR" sz="1400" b="0" strike="noStrike" spc="-1">
                <a:solidFill>
                  <a:srgbClr val="595959"/>
                </a:solidFill>
                <a:latin typeface="Calibri"/>
              </a:rPr>
              <a:t>%femme</a:t>
            </a:r>
          </a:p>
        </c:rich>
      </c:tx>
      <c:overlay val="0"/>
      <c:spPr>
        <a:noFill/>
        <a:ln w="0">
          <a:noFill/>
        </a:ln>
      </c:spPr>
    </c:title>
    <c:autoTitleDeleted val="0"/>
    <c:plotArea>
      <c:layout/>
      <c:lineChart>
        <c:grouping val="standard"/>
        <c:varyColors val="0"/>
        <c:ser>
          <c:idx val="1"/>
          <c:order val="1"/>
          <c:tx>
            <c:strRef>
              <c:f>'Evolution 2'!$D$39</c:f>
              <c:strCache>
                <c:ptCount val="1"/>
                <c:pt idx="0">
                  <c:v>%femme</c:v>
                </c:pt>
              </c:strCache>
            </c:strRef>
          </c:tx>
          <c:marker>
            <c:symbol val="none"/>
          </c:marker>
          <c:cat>
            <c:numRef>
              <c:f>'Evolution 2'!$E$38:$N$38</c:f>
              <c:numCache>
                <c:formatCode>General</c:formatCode>
                <c:ptCount val="10"/>
                <c:pt idx="0">
                  <c:v>2016</c:v>
                </c:pt>
                <c:pt idx="1">
                  <c:v>2017</c:v>
                </c:pt>
                <c:pt idx="2">
                  <c:v>2018</c:v>
                </c:pt>
                <c:pt idx="3">
                  <c:v>2019</c:v>
                </c:pt>
                <c:pt idx="4">
                  <c:v>2020</c:v>
                </c:pt>
                <c:pt idx="5" formatCode="0">
                  <c:v>2021</c:v>
                </c:pt>
                <c:pt idx="6" formatCode="0">
                  <c:v>2022</c:v>
                </c:pt>
                <c:pt idx="7">
                  <c:v>2023</c:v>
                </c:pt>
                <c:pt idx="8">
                  <c:v>2024</c:v>
                </c:pt>
                <c:pt idx="9">
                  <c:v>2025</c:v>
                </c:pt>
              </c:numCache>
            </c:numRef>
          </c:cat>
          <c:val>
            <c:numRef>
              <c:f>'Evolution 2'!$E$39:$N$39</c:f>
              <c:numCache>
                <c:formatCode>0%</c:formatCode>
                <c:ptCount val="10"/>
                <c:pt idx="0">
                  <c:v>0.27150259067357502</c:v>
                </c:pt>
                <c:pt idx="1">
                  <c:v>0.27606038820992101</c:v>
                </c:pt>
                <c:pt idx="2">
                  <c:v>0.24560000000000001</c:v>
                </c:pt>
                <c:pt idx="3">
                  <c:v>0.30024813895781599</c:v>
                </c:pt>
                <c:pt idx="4">
                  <c:v>0.35109717899999998</c:v>
                </c:pt>
                <c:pt idx="5">
                  <c:v>0.29368029739777002</c:v>
                </c:pt>
                <c:pt idx="6">
                  <c:v>0.32327297116029502</c:v>
                </c:pt>
                <c:pt idx="7">
                  <c:v>0.33285024154589399</c:v>
                </c:pt>
                <c:pt idx="8">
                  <c:v>0.33775185577942735</c:v>
                </c:pt>
                <c:pt idx="9" formatCode="0.00%">
                  <c:v>0.36093609360936091</c:v>
                </c:pt>
              </c:numCache>
            </c:numRef>
          </c:val>
          <c:smooth val="0"/>
          <c:extLst>
            <c:ext xmlns:c16="http://schemas.microsoft.com/office/drawing/2014/chart" uri="{C3380CC4-5D6E-409C-BE32-E72D297353CC}">
              <c16:uniqueId val="{00000002-2AFC-4278-A249-7CC4DE71DC68}"/>
            </c:ext>
          </c:extLst>
        </c:ser>
        <c:dLbls>
          <c:showLegendKey val="0"/>
          <c:showVal val="0"/>
          <c:showCatName val="0"/>
          <c:showSerName val="0"/>
          <c:showPercent val="0"/>
          <c:showBubbleSize val="0"/>
        </c:dLbls>
        <c:hiLowLines>
          <c:spPr>
            <a:ln w="0">
              <a:noFill/>
            </a:ln>
          </c:spPr>
        </c:hiLowLines>
        <c:smooth val="0"/>
        <c:axId val="36408901"/>
        <c:axId val="42377298"/>
        <c:extLst>
          <c:ext xmlns:c15="http://schemas.microsoft.com/office/drawing/2012/chart" uri="{02D57815-91ED-43cb-92C2-25804820EDAC}">
            <c15:filteredLineSeries>
              <c15:ser>
                <c:idx val="0"/>
                <c:order val="0"/>
                <c:tx>
                  <c:strRef>
                    <c:extLst>
                      <c:ext uri="{02D57815-91ED-43cb-92C2-25804820EDAC}">
                        <c15:formulaRef>
                          <c15:sqref>'Evolution 2'!$D$38</c15:sqref>
                        </c15:formulaRef>
                      </c:ext>
                    </c:extLst>
                    <c:strCache>
                      <c:ptCount val="1"/>
                      <c:pt idx="0">
                        <c:v>Année</c:v>
                      </c:pt>
                    </c:strCache>
                  </c:strRef>
                </c:tx>
                <c:spPr>
                  <a:ln w="28440" cap="rnd">
                    <a:solidFill>
                      <a:srgbClr val="ED7D31"/>
                    </a:solidFill>
                    <a:round/>
                  </a:ln>
                </c:spPr>
                <c:marker>
                  <c:symbol val="none"/>
                </c:marker>
                <c:dLbls>
                  <c:spPr>
                    <a:noFill/>
                    <a:ln>
                      <a:noFill/>
                    </a:ln>
                    <a:effectLst/>
                  </c:spPr>
                  <c:txPr>
                    <a:bodyPr wrap="square"/>
                    <a:lstStyle/>
                    <a:p>
                      <a:pPr>
                        <a:defRPr lang="fr-F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uri="{CE6537A1-D6FC-4f65-9D91-7224C49458BB}">
                      <c15:showLeaderLines val="1"/>
                    </c:ext>
                  </c:extLst>
                </c:dLbls>
                <c:cat>
                  <c:numRef>
                    <c:extLst>
                      <c:ext uri="{02D57815-91ED-43cb-92C2-25804820EDAC}">
                        <c15:formulaRef>
                          <c15:sqref>'Evolution 2'!$E$38:$N$38</c15:sqref>
                        </c15:formulaRef>
                      </c:ext>
                    </c:extLst>
                    <c:numCache>
                      <c:formatCode>General</c:formatCode>
                      <c:ptCount val="10"/>
                      <c:pt idx="0">
                        <c:v>2016</c:v>
                      </c:pt>
                      <c:pt idx="1">
                        <c:v>2017</c:v>
                      </c:pt>
                      <c:pt idx="2">
                        <c:v>2018</c:v>
                      </c:pt>
                      <c:pt idx="3">
                        <c:v>2019</c:v>
                      </c:pt>
                      <c:pt idx="4">
                        <c:v>2020</c:v>
                      </c:pt>
                      <c:pt idx="5" formatCode="0">
                        <c:v>2021</c:v>
                      </c:pt>
                      <c:pt idx="6" formatCode="0">
                        <c:v>2022</c:v>
                      </c:pt>
                      <c:pt idx="7">
                        <c:v>2023</c:v>
                      </c:pt>
                      <c:pt idx="8">
                        <c:v>2024</c:v>
                      </c:pt>
                      <c:pt idx="9">
                        <c:v>2025</c:v>
                      </c:pt>
                    </c:numCache>
                  </c:numRef>
                </c:cat>
                <c:val>
                  <c:numRef>
                    <c:extLst>
                      <c:ext uri="{02D57815-91ED-43cb-92C2-25804820EDAC}">
                        <c15:formulaRef>
                          <c15:sqref>'Evolution 2'!$E$38:$N$38</c15:sqref>
                        </c15:formulaRef>
                      </c:ext>
                    </c:extLst>
                    <c:numCache>
                      <c:formatCode>General</c:formatCode>
                      <c:ptCount val="10"/>
                      <c:pt idx="0">
                        <c:v>2016</c:v>
                      </c:pt>
                      <c:pt idx="1">
                        <c:v>2017</c:v>
                      </c:pt>
                      <c:pt idx="2">
                        <c:v>2018</c:v>
                      </c:pt>
                      <c:pt idx="3">
                        <c:v>2019</c:v>
                      </c:pt>
                      <c:pt idx="4">
                        <c:v>2020</c:v>
                      </c:pt>
                      <c:pt idx="5" formatCode="0">
                        <c:v>2021</c:v>
                      </c:pt>
                      <c:pt idx="6" formatCode="0">
                        <c:v>2022</c:v>
                      </c:pt>
                      <c:pt idx="7">
                        <c:v>2023</c:v>
                      </c:pt>
                      <c:pt idx="8">
                        <c:v>2024</c:v>
                      </c:pt>
                      <c:pt idx="9">
                        <c:v>2025</c:v>
                      </c:pt>
                    </c:numCache>
                  </c:numRef>
                </c:val>
                <c:smooth val="0"/>
                <c:extLst>
                  <c:ext xmlns:c16="http://schemas.microsoft.com/office/drawing/2014/chart" uri="{C3380CC4-5D6E-409C-BE32-E72D297353CC}">
                    <c16:uniqueId val="{00000000-6E02-40DE-BD67-3E615F9DFE97}"/>
                  </c:ext>
                </c:extLst>
              </c15:ser>
            </c15:filteredLineSeries>
          </c:ext>
        </c:extLst>
      </c:lineChart>
      <c:catAx>
        <c:axId val="36408901"/>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lang="fr-FR" sz="900" b="0" strike="noStrike" spc="-1">
                <a:solidFill>
                  <a:srgbClr val="595959"/>
                </a:solidFill>
                <a:latin typeface="Calibri"/>
              </a:defRPr>
            </a:pPr>
            <a:endParaRPr lang="en-US"/>
          </a:p>
        </c:txPr>
        <c:crossAx val="42377298"/>
        <c:crosses val="autoZero"/>
        <c:auto val="1"/>
        <c:lblAlgn val="ctr"/>
        <c:lblOffset val="100"/>
        <c:noMultiLvlLbl val="0"/>
      </c:catAx>
      <c:valAx>
        <c:axId val="4237729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lang="fr-FR" sz="900" b="0" strike="noStrike" spc="-1">
                <a:solidFill>
                  <a:srgbClr val="595959"/>
                </a:solidFill>
                <a:latin typeface="Calibri"/>
              </a:defRPr>
            </a:pPr>
            <a:endParaRPr lang="en-US"/>
          </a:p>
        </c:txPr>
        <c:crossAx val="3640890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manualLayout>
          <c:layoutTarget val="inner"/>
          <c:xMode val="edge"/>
          <c:yMode val="edge"/>
          <c:x val="8.3778124912553306E-2"/>
          <c:y val="6.0681351235128293E-2"/>
          <c:w val="0.63365030871767358"/>
          <c:h val="0.82282717760045865"/>
        </c:manualLayout>
      </c:layout>
      <c:lineChart>
        <c:grouping val="standard"/>
        <c:varyColors val="0"/>
        <c:ser>
          <c:idx val="0"/>
          <c:order val="0"/>
          <c:tx>
            <c:strRef>
              <c:f>'Evolution 2'!$H$69</c:f>
              <c:strCache>
                <c:ptCount val="1"/>
                <c:pt idx="0">
                  <c:v>Vélo traditionels</c:v>
                </c:pt>
              </c:strCache>
            </c:strRef>
          </c:tx>
          <c:spPr>
            <a:ln w="28800">
              <a:solidFill>
                <a:srgbClr val="004586"/>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2'!$I$68:$N$68</c:f>
              <c:numCache>
                <c:formatCode>General</c:formatCode>
                <c:ptCount val="6"/>
                <c:pt idx="0" formatCode="0">
                  <c:v>2020</c:v>
                </c:pt>
                <c:pt idx="1">
                  <c:v>2021</c:v>
                </c:pt>
                <c:pt idx="2">
                  <c:v>2022</c:v>
                </c:pt>
                <c:pt idx="3">
                  <c:v>2023</c:v>
                </c:pt>
                <c:pt idx="4">
                  <c:v>2024</c:v>
                </c:pt>
                <c:pt idx="5">
                  <c:v>2025</c:v>
                </c:pt>
              </c:numCache>
            </c:numRef>
          </c:cat>
          <c:val>
            <c:numRef>
              <c:f>'Evolution 2'!$I$69:$N$69</c:f>
              <c:numCache>
                <c:formatCode>#,##0</c:formatCode>
                <c:ptCount val="6"/>
                <c:pt idx="0">
                  <c:v>344</c:v>
                </c:pt>
                <c:pt idx="1">
                  <c:v>582</c:v>
                </c:pt>
                <c:pt idx="2">
                  <c:v>752</c:v>
                </c:pt>
                <c:pt idx="3">
                  <c:v>1017</c:v>
                </c:pt>
                <c:pt idx="4">
                  <c:v>945</c:v>
                </c:pt>
                <c:pt idx="5" formatCode="General">
                  <c:v>891</c:v>
                </c:pt>
              </c:numCache>
            </c:numRef>
          </c:val>
          <c:smooth val="0"/>
          <c:extLst>
            <c:ext xmlns:c16="http://schemas.microsoft.com/office/drawing/2014/chart" uri="{C3380CC4-5D6E-409C-BE32-E72D297353CC}">
              <c16:uniqueId val="{00000000-1D6F-4A5F-8EC6-E93645E97ACD}"/>
            </c:ext>
          </c:extLst>
        </c:ser>
        <c:ser>
          <c:idx val="1"/>
          <c:order val="1"/>
          <c:tx>
            <c:strRef>
              <c:f>'Evolution 2'!$H$70</c:f>
              <c:strCache>
                <c:ptCount val="1"/>
                <c:pt idx="0">
                  <c:v>VAE</c:v>
                </c:pt>
              </c:strCache>
            </c:strRef>
          </c:tx>
          <c:spPr>
            <a:ln w="28800">
              <a:solidFill>
                <a:srgbClr val="FF420E"/>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2'!$I$68:$N$68</c:f>
              <c:numCache>
                <c:formatCode>General</c:formatCode>
                <c:ptCount val="6"/>
                <c:pt idx="0" formatCode="0">
                  <c:v>2020</c:v>
                </c:pt>
                <c:pt idx="1">
                  <c:v>2021</c:v>
                </c:pt>
                <c:pt idx="2">
                  <c:v>2022</c:v>
                </c:pt>
                <c:pt idx="3">
                  <c:v>2023</c:v>
                </c:pt>
                <c:pt idx="4">
                  <c:v>2024</c:v>
                </c:pt>
                <c:pt idx="5">
                  <c:v>2025</c:v>
                </c:pt>
              </c:numCache>
            </c:numRef>
          </c:cat>
          <c:val>
            <c:numRef>
              <c:f>'Evolution 2'!$I$70:$N$70</c:f>
              <c:numCache>
                <c:formatCode>#,##0</c:formatCode>
                <c:ptCount val="6"/>
                <c:pt idx="0">
                  <c:v>175</c:v>
                </c:pt>
                <c:pt idx="1">
                  <c:v>337</c:v>
                </c:pt>
                <c:pt idx="2">
                  <c:v>498</c:v>
                </c:pt>
                <c:pt idx="3">
                  <c:v>752</c:v>
                </c:pt>
                <c:pt idx="4">
                  <c:v>809</c:v>
                </c:pt>
                <c:pt idx="5" formatCode="General">
                  <c:v>986</c:v>
                </c:pt>
              </c:numCache>
            </c:numRef>
          </c:val>
          <c:smooth val="0"/>
          <c:extLst>
            <c:ext xmlns:c16="http://schemas.microsoft.com/office/drawing/2014/chart" uri="{C3380CC4-5D6E-409C-BE32-E72D297353CC}">
              <c16:uniqueId val="{00000001-1D6F-4A5F-8EC6-E93645E97ACD}"/>
            </c:ext>
          </c:extLst>
        </c:ser>
        <c:ser>
          <c:idx val="2"/>
          <c:order val="2"/>
          <c:tx>
            <c:strRef>
              <c:f>'Evolution 2'!$H$71</c:f>
              <c:strCache>
                <c:ptCount val="1"/>
                <c:pt idx="0">
                  <c:v>EDPM (trotinette)</c:v>
                </c:pt>
              </c:strCache>
            </c:strRef>
          </c:tx>
          <c:spPr>
            <a:ln w="28800">
              <a:solidFill>
                <a:srgbClr val="FFD320"/>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2'!$I$68:$N$68</c:f>
              <c:numCache>
                <c:formatCode>General</c:formatCode>
                <c:ptCount val="6"/>
                <c:pt idx="0" formatCode="0">
                  <c:v>2020</c:v>
                </c:pt>
                <c:pt idx="1">
                  <c:v>2021</c:v>
                </c:pt>
                <c:pt idx="2">
                  <c:v>2022</c:v>
                </c:pt>
                <c:pt idx="3">
                  <c:v>2023</c:v>
                </c:pt>
                <c:pt idx="4">
                  <c:v>2024</c:v>
                </c:pt>
                <c:pt idx="5">
                  <c:v>2025</c:v>
                </c:pt>
              </c:numCache>
            </c:numRef>
          </c:cat>
          <c:val>
            <c:numRef>
              <c:f>'Evolution 2'!$I$71:$N$71</c:f>
              <c:numCache>
                <c:formatCode>#,##0</c:formatCode>
                <c:ptCount val="6"/>
                <c:pt idx="0">
                  <c:v>42</c:v>
                </c:pt>
                <c:pt idx="1">
                  <c:v>46</c:v>
                </c:pt>
                <c:pt idx="2">
                  <c:v>68</c:v>
                </c:pt>
                <c:pt idx="3">
                  <c:v>115</c:v>
                </c:pt>
                <c:pt idx="4">
                  <c:v>132</c:v>
                </c:pt>
                <c:pt idx="5" formatCode="General">
                  <c:v>128</c:v>
                </c:pt>
              </c:numCache>
            </c:numRef>
          </c:val>
          <c:smooth val="0"/>
          <c:extLst>
            <c:ext xmlns:c16="http://schemas.microsoft.com/office/drawing/2014/chart" uri="{C3380CC4-5D6E-409C-BE32-E72D297353CC}">
              <c16:uniqueId val="{00000002-1D6F-4A5F-8EC6-E93645E97ACD}"/>
            </c:ext>
          </c:extLst>
        </c:ser>
        <c:ser>
          <c:idx val="3"/>
          <c:order val="3"/>
          <c:tx>
            <c:strRef>
              <c:f>'Evolution 2'!$H$72</c:f>
              <c:strCache>
                <c:ptCount val="1"/>
                <c:pt idx="0">
                  <c:v>TOTAL 2roues</c:v>
                </c:pt>
              </c:strCache>
            </c:strRef>
          </c:tx>
          <c:spPr>
            <a:ln w="28800">
              <a:solidFill>
                <a:srgbClr val="579D1C"/>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2'!$I$68:$N$68</c:f>
              <c:numCache>
                <c:formatCode>General</c:formatCode>
                <c:ptCount val="6"/>
                <c:pt idx="0" formatCode="0">
                  <c:v>2020</c:v>
                </c:pt>
                <c:pt idx="1">
                  <c:v>2021</c:v>
                </c:pt>
                <c:pt idx="2">
                  <c:v>2022</c:v>
                </c:pt>
                <c:pt idx="3">
                  <c:v>2023</c:v>
                </c:pt>
                <c:pt idx="4">
                  <c:v>2024</c:v>
                </c:pt>
                <c:pt idx="5">
                  <c:v>2025</c:v>
                </c:pt>
              </c:numCache>
            </c:numRef>
          </c:cat>
          <c:val>
            <c:numRef>
              <c:f>'Evolution 2'!$I$72:$N$72</c:f>
              <c:numCache>
                <c:formatCode>#,##0</c:formatCode>
                <c:ptCount val="6"/>
                <c:pt idx="0">
                  <c:v>561</c:v>
                </c:pt>
                <c:pt idx="1">
                  <c:v>965</c:v>
                </c:pt>
                <c:pt idx="2">
                  <c:v>1318</c:v>
                </c:pt>
                <c:pt idx="3">
                  <c:v>1884</c:v>
                </c:pt>
                <c:pt idx="4">
                  <c:v>1886</c:v>
                </c:pt>
                <c:pt idx="5" formatCode="General">
                  <c:v>2313</c:v>
                </c:pt>
              </c:numCache>
            </c:numRef>
          </c:val>
          <c:smooth val="0"/>
          <c:extLst>
            <c:ext xmlns:c16="http://schemas.microsoft.com/office/drawing/2014/chart" uri="{C3380CC4-5D6E-409C-BE32-E72D297353CC}">
              <c16:uniqueId val="{00000003-1D6F-4A5F-8EC6-E93645E97ACD}"/>
            </c:ext>
          </c:extLst>
        </c:ser>
        <c:dLbls>
          <c:showLegendKey val="0"/>
          <c:showVal val="0"/>
          <c:showCatName val="0"/>
          <c:showSerName val="0"/>
          <c:showPercent val="0"/>
          <c:showBubbleSize val="0"/>
        </c:dLbls>
        <c:hiLowLines>
          <c:spPr>
            <a:ln w="0">
              <a:noFill/>
            </a:ln>
          </c:spPr>
        </c:hiLowLines>
        <c:smooth val="0"/>
        <c:axId val="32578567"/>
        <c:axId val="20763335"/>
      </c:lineChart>
      <c:catAx>
        <c:axId val="32578567"/>
        <c:scaling>
          <c:orientation val="minMax"/>
        </c:scaling>
        <c:delete val="0"/>
        <c:axPos val="b"/>
        <c:numFmt formatCode="0" sourceLinked="0"/>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20763335"/>
        <c:crosses val="autoZero"/>
        <c:auto val="1"/>
        <c:lblAlgn val="ctr"/>
        <c:lblOffset val="100"/>
        <c:noMultiLvlLbl val="0"/>
      </c:catAx>
      <c:valAx>
        <c:axId val="20763335"/>
        <c:scaling>
          <c:orientation val="minMax"/>
        </c:scaling>
        <c:delete val="0"/>
        <c:axPos val="l"/>
        <c:majorGridlines>
          <c:spPr>
            <a:ln w="0">
              <a:solidFill>
                <a:srgbClr val="B3B3B3"/>
              </a:solidFill>
            </a:ln>
          </c:spPr>
        </c:majorGridlines>
        <c:numFmt formatCode="#,##0" sourceLinked="0"/>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32578567"/>
        <c:crosses val="autoZero"/>
        <c:crossBetween val="midCat"/>
      </c:valAx>
      <c:spPr>
        <a:noFill/>
        <a:ln w="0">
          <a:solidFill>
            <a:srgbClr val="B3B3B3"/>
          </a:solidFill>
        </a:ln>
      </c:spPr>
    </c:plotArea>
    <c:legend>
      <c:legendPos val="r"/>
      <c:overlay val="0"/>
      <c:spPr>
        <a:noFill/>
        <a:ln w="0">
          <a:noFill/>
        </a:ln>
      </c:spPr>
      <c:txPr>
        <a:bodyPr/>
        <a:lstStyle/>
        <a:p>
          <a:pPr>
            <a:defRPr lang="fr-FR" sz="1000" b="0" strike="noStrike" spc="-1">
              <a:latin typeface="Arial"/>
            </a:defRPr>
          </a:pPr>
          <a:endParaRPr lang="en-US"/>
        </a:p>
      </c:txPr>
    </c:legend>
    <c:plotVisOnly val="1"/>
    <c:dispBlanksAs val="gap"/>
    <c:showDLblsOverMax val="1"/>
  </c:chart>
  <c:spPr>
    <a:solidFill>
      <a:srgbClr val="FFFFFF"/>
    </a:solidFill>
    <a:ln w="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'Evolution 2'!$B$98</c:f>
              <c:strCache>
                <c:ptCount val="1"/>
                <c:pt idx="0">
                  <c:v>Vireloup</c:v>
                </c:pt>
              </c:strCache>
            </c:strRef>
          </c:tx>
          <c:spPr>
            <a:ln w="28800">
              <a:solidFill>
                <a:srgbClr val="004586"/>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2'!$C$98:$G$98</c:f>
              <c:numCache>
                <c:formatCode>General</c:formatCode>
                <c:ptCount val="5"/>
                <c:pt idx="2">
                  <c:v>113</c:v>
                </c:pt>
                <c:pt idx="3">
                  <c:v>187</c:v>
                </c:pt>
                <c:pt idx="4">
                  <c:v>157</c:v>
                </c:pt>
              </c:numCache>
            </c:numRef>
          </c:val>
          <c:smooth val="0"/>
          <c:extLst>
            <c:ext xmlns:c16="http://schemas.microsoft.com/office/drawing/2014/chart" uri="{C3380CC4-5D6E-409C-BE32-E72D297353CC}">
              <c16:uniqueId val="{00000000-A5EE-4659-A000-06AA4F394A6E}"/>
            </c:ext>
          </c:extLst>
        </c:ser>
        <c:ser>
          <c:idx val="1"/>
          <c:order val="1"/>
          <c:tx>
            <c:strRef>
              <c:f>'Evolution 2'!$B$99</c:f>
              <c:strCache>
                <c:ptCount val="1"/>
                <c:pt idx="0">
                  <c:v>Versonnex</c:v>
                </c:pt>
              </c:strCache>
            </c:strRef>
          </c:tx>
          <c:spPr>
            <a:ln w="28800">
              <a:solidFill>
                <a:srgbClr val="FF420E"/>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2'!$C$99:$G$99</c:f>
              <c:numCache>
                <c:formatCode>General</c:formatCode>
                <c:ptCount val="5"/>
                <c:pt idx="2">
                  <c:v>53</c:v>
                </c:pt>
                <c:pt idx="3">
                  <c:v>90</c:v>
                </c:pt>
                <c:pt idx="4">
                  <c:v>65</c:v>
                </c:pt>
              </c:numCache>
            </c:numRef>
          </c:val>
          <c:smooth val="0"/>
          <c:extLst>
            <c:ext xmlns:c16="http://schemas.microsoft.com/office/drawing/2014/chart" uri="{C3380CC4-5D6E-409C-BE32-E72D297353CC}">
              <c16:uniqueId val="{00000001-A5EE-4659-A000-06AA4F394A6E}"/>
            </c:ext>
          </c:extLst>
        </c:ser>
        <c:ser>
          <c:idx val="2"/>
          <c:order val="2"/>
          <c:tx>
            <c:strRef>
              <c:f>'Evolution 2'!$B$100</c:f>
              <c:strCache>
                <c:ptCount val="1"/>
                <c:pt idx="0">
                  <c:v>Sauverny</c:v>
                </c:pt>
              </c:strCache>
            </c:strRef>
          </c:tx>
          <c:spPr>
            <a:ln w="28800">
              <a:solidFill>
                <a:srgbClr val="FFD320"/>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2'!$C$100:$G$100</c:f>
              <c:numCache>
                <c:formatCode>General</c:formatCode>
                <c:ptCount val="5"/>
                <c:pt idx="2">
                  <c:v>0</c:v>
                </c:pt>
                <c:pt idx="3">
                  <c:v>58</c:v>
                </c:pt>
                <c:pt idx="4">
                  <c:v>69</c:v>
                </c:pt>
              </c:numCache>
            </c:numRef>
          </c:val>
          <c:smooth val="0"/>
          <c:extLst>
            <c:ext xmlns:c16="http://schemas.microsoft.com/office/drawing/2014/chart" uri="{C3380CC4-5D6E-409C-BE32-E72D297353CC}">
              <c16:uniqueId val="{00000002-A5EE-4659-A000-06AA4F394A6E}"/>
            </c:ext>
          </c:extLst>
        </c:ser>
        <c:ser>
          <c:idx val="3"/>
          <c:order val="3"/>
          <c:tx>
            <c:strRef>
              <c:f>'Evolution 2'!$B$101</c:f>
              <c:strCache>
                <c:ptCount val="1"/>
                <c:pt idx="0">
                  <c:v>Divonne</c:v>
                </c:pt>
              </c:strCache>
            </c:strRef>
          </c:tx>
          <c:spPr>
            <a:ln w="28800">
              <a:solidFill>
                <a:srgbClr val="579D1C"/>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2'!$C$101:$G$101</c:f>
              <c:numCache>
                <c:formatCode>General</c:formatCode>
                <c:ptCount val="5"/>
                <c:pt idx="2">
                  <c:v>67</c:v>
                </c:pt>
                <c:pt idx="3">
                  <c:v>83</c:v>
                </c:pt>
                <c:pt idx="4">
                  <c:v>98</c:v>
                </c:pt>
              </c:numCache>
            </c:numRef>
          </c:val>
          <c:smooth val="0"/>
          <c:extLst>
            <c:ext xmlns:c16="http://schemas.microsoft.com/office/drawing/2014/chart" uri="{C3380CC4-5D6E-409C-BE32-E72D297353CC}">
              <c16:uniqueId val="{00000003-A5EE-4659-A000-06AA4F394A6E}"/>
            </c:ext>
          </c:extLst>
        </c:ser>
        <c:ser>
          <c:idx val="4"/>
          <c:order val="4"/>
          <c:tx>
            <c:strRef>
              <c:f>'Evolution 2'!$B$102</c:f>
              <c:strCache>
                <c:ptCount val="1"/>
                <c:pt idx="0">
                  <c:v>Crassier voie verte</c:v>
                </c:pt>
              </c:strCache>
            </c:strRef>
          </c:tx>
          <c:spPr>
            <a:ln w="28800">
              <a:solidFill>
                <a:srgbClr val="7E0021"/>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2'!$C$102:$G$102</c:f>
              <c:numCache>
                <c:formatCode>General</c:formatCode>
                <c:ptCount val="5"/>
                <c:pt idx="2">
                  <c:v>20</c:v>
                </c:pt>
                <c:pt idx="3">
                  <c:v>52</c:v>
                </c:pt>
                <c:pt idx="4">
                  <c:v>39</c:v>
                </c:pt>
              </c:numCache>
            </c:numRef>
          </c:val>
          <c:smooth val="0"/>
          <c:extLst>
            <c:ext xmlns:c16="http://schemas.microsoft.com/office/drawing/2014/chart" uri="{C3380CC4-5D6E-409C-BE32-E72D297353CC}">
              <c16:uniqueId val="{00000004-A5EE-4659-A000-06AA4F394A6E}"/>
            </c:ext>
          </c:extLst>
        </c:ser>
        <c:ser>
          <c:idx val="5"/>
          <c:order val="5"/>
          <c:tx>
            <c:strRef>
              <c:f>'Evolution 2'!$B$103</c:f>
              <c:strCache>
                <c:ptCount val="1"/>
                <c:pt idx="0">
                  <c:v>Crassier douane</c:v>
                </c:pt>
              </c:strCache>
            </c:strRef>
          </c:tx>
          <c:spPr>
            <a:ln w="28800">
              <a:solidFill>
                <a:srgbClr val="83CAFF"/>
              </a:solidFill>
              <a:round/>
            </a:ln>
          </c:spPr>
          <c:marker>
            <c:symbol val="none"/>
          </c:marker>
          <c:dLbls>
            <c:spPr>
              <a:noFill/>
              <a:ln>
                <a:noFill/>
              </a:ln>
              <a:effectLst/>
            </c:spPr>
            <c:txPr>
              <a:bodyPr wrap="none"/>
              <a:lstStyle/>
              <a:p>
                <a:pPr>
                  <a:defRPr lang="fr-FR" sz="1000" b="0" strike="noStrike" spc="-1">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2'!$C$97:$G$97</c:f>
              <c:numCache>
                <c:formatCode>General</c:formatCode>
                <c:ptCount val="5"/>
                <c:pt idx="0">
                  <c:v>2020</c:v>
                </c:pt>
                <c:pt idx="1">
                  <c:v>2021</c:v>
                </c:pt>
                <c:pt idx="2">
                  <c:v>2022</c:v>
                </c:pt>
                <c:pt idx="3">
                  <c:v>2023</c:v>
                </c:pt>
                <c:pt idx="4">
                  <c:v>2024</c:v>
                </c:pt>
              </c:numCache>
            </c:numRef>
          </c:cat>
          <c:val>
            <c:numRef>
              <c:f>'Evolution 2'!$C$103:$G$103</c:f>
              <c:numCache>
                <c:formatCode>General</c:formatCode>
                <c:ptCount val="5"/>
                <c:pt idx="2">
                  <c:v>9</c:v>
                </c:pt>
                <c:pt idx="3">
                  <c:v>7</c:v>
                </c:pt>
                <c:pt idx="4">
                  <c:v>24</c:v>
                </c:pt>
              </c:numCache>
            </c:numRef>
          </c:val>
          <c:smooth val="0"/>
          <c:extLst>
            <c:ext xmlns:c16="http://schemas.microsoft.com/office/drawing/2014/chart" uri="{C3380CC4-5D6E-409C-BE32-E72D297353CC}">
              <c16:uniqueId val="{00000005-A5EE-4659-A000-06AA4F394A6E}"/>
            </c:ext>
          </c:extLst>
        </c:ser>
        <c:dLbls>
          <c:showLegendKey val="0"/>
          <c:showVal val="0"/>
          <c:showCatName val="0"/>
          <c:showSerName val="0"/>
          <c:showPercent val="0"/>
          <c:showBubbleSize val="0"/>
        </c:dLbls>
        <c:hiLowLines>
          <c:spPr>
            <a:ln w="0">
              <a:noFill/>
            </a:ln>
          </c:spPr>
        </c:hiLowLines>
        <c:smooth val="0"/>
        <c:axId val="52562414"/>
        <c:axId val="57350441"/>
      </c:lineChart>
      <c:catAx>
        <c:axId val="52562414"/>
        <c:scaling>
          <c:orientation val="minMax"/>
        </c:scaling>
        <c:delete val="0"/>
        <c:axPos val="b"/>
        <c:numFmt formatCode="General" sourceLinked="0"/>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57350441"/>
        <c:crosses val="autoZero"/>
        <c:auto val="1"/>
        <c:lblAlgn val="ctr"/>
        <c:lblOffset val="100"/>
        <c:noMultiLvlLbl val="0"/>
      </c:catAx>
      <c:valAx>
        <c:axId val="57350441"/>
        <c:scaling>
          <c:orientation val="minMax"/>
        </c:scaling>
        <c:delete val="0"/>
        <c:axPos val="l"/>
        <c:majorGridlines>
          <c:spPr>
            <a:ln w="0">
              <a:solidFill>
                <a:srgbClr val="B3B3B3"/>
              </a:solidFill>
            </a:ln>
          </c:spPr>
        </c:majorGridlines>
        <c:numFmt formatCode="General" sourceLinked="0"/>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52562414"/>
        <c:crosses val="autoZero"/>
        <c:crossBetween val="midCat"/>
      </c:valAx>
      <c:spPr>
        <a:noFill/>
        <a:ln w="0">
          <a:solidFill>
            <a:srgbClr val="B3B3B3"/>
          </a:solidFill>
        </a:ln>
      </c:spPr>
    </c:plotArea>
    <c:legend>
      <c:legendPos val="r"/>
      <c:overlay val="0"/>
      <c:spPr>
        <a:noFill/>
        <a:ln w="0">
          <a:noFill/>
        </a:ln>
      </c:spPr>
      <c:txPr>
        <a:bodyPr/>
        <a:lstStyle/>
        <a:p>
          <a:pPr>
            <a:defRPr lang="fr-FR" sz="1000" b="0" strike="noStrike" spc="-1">
              <a:latin typeface="Arial"/>
            </a:defRPr>
          </a:pPr>
          <a:endParaRPr lang="en-US"/>
        </a:p>
      </c:txPr>
    </c:legend>
    <c:plotVisOnly val="1"/>
    <c:dispBlanksAs val="gap"/>
    <c:showDLblsOverMax val="1"/>
  </c:chart>
  <c:spPr>
    <a:solidFill>
      <a:srgbClr val="FFFFFF"/>
    </a:solidFill>
    <a:ln w="0">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'Evolution 2'!$B$53</c:f>
              <c:strCache>
                <c:ptCount val="1"/>
                <c:pt idx="0">
                  <c:v>Pdg Centre</c:v>
                </c:pt>
              </c:strCache>
            </c:strRef>
          </c:tx>
          <c:spPr>
            <a:ln w="28800">
              <a:solidFill>
                <a:srgbClr val="004586"/>
              </a:solidFill>
              <a:round/>
            </a:ln>
          </c:spPr>
          <c:marker>
            <c:symbol val="none"/>
          </c:marker>
          <c:dLbls>
            <c:spPr>
              <a:noFill/>
              <a:ln>
                <a:noFill/>
              </a:ln>
              <a:effectLst/>
            </c:spPr>
            <c:txPr>
              <a:bodyPr wrap="none"/>
              <a:lstStyle/>
              <a:p>
                <a:pPr>
                  <a:defRPr lang="fr-F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2'!$C$52:$J$52</c:f>
              <c:numCache>
                <c:formatCode>h:mm</c:formatCode>
                <c:ptCount val="8"/>
                <c:pt idx="0">
                  <c:v>0.29166666666666702</c:v>
                </c:pt>
                <c:pt idx="1">
                  <c:v>0.30208333333333298</c:v>
                </c:pt>
                <c:pt idx="2">
                  <c:v>0.3125</c:v>
                </c:pt>
                <c:pt idx="3">
                  <c:v>0.32291666666666702</c:v>
                </c:pt>
                <c:pt idx="4">
                  <c:v>0.33333333333333298</c:v>
                </c:pt>
                <c:pt idx="5">
                  <c:v>0.34375</c:v>
                </c:pt>
                <c:pt idx="6">
                  <c:v>0.35416666666666702</c:v>
                </c:pt>
                <c:pt idx="7">
                  <c:v>0.36458333333333298</c:v>
                </c:pt>
              </c:numCache>
            </c:numRef>
          </c:cat>
          <c:val>
            <c:numRef>
              <c:f>'Evolution 2'!$C$53:$J$53</c:f>
              <c:numCache>
                <c:formatCode>General</c:formatCode>
                <c:ptCount val="8"/>
                <c:pt idx="0">
                  <c:v>119</c:v>
                </c:pt>
                <c:pt idx="1">
                  <c:v>179</c:v>
                </c:pt>
                <c:pt idx="2">
                  <c:v>179</c:v>
                </c:pt>
                <c:pt idx="3">
                  <c:v>259</c:v>
                </c:pt>
                <c:pt idx="4">
                  <c:v>266</c:v>
                </c:pt>
                <c:pt idx="5">
                  <c:v>290</c:v>
                </c:pt>
                <c:pt idx="6">
                  <c:v>277</c:v>
                </c:pt>
                <c:pt idx="7">
                  <c:v>250</c:v>
                </c:pt>
              </c:numCache>
            </c:numRef>
          </c:val>
          <c:smooth val="0"/>
          <c:extLst>
            <c:ext xmlns:c16="http://schemas.microsoft.com/office/drawing/2014/chart" uri="{C3380CC4-5D6E-409C-BE32-E72D297353CC}">
              <c16:uniqueId val="{00000000-7D6A-43DE-8E8F-7B462D969003}"/>
            </c:ext>
          </c:extLst>
        </c:ser>
        <c:ser>
          <c:idx val="1"/>
          <c:order val="1"/>
          <c:tx>
            <c:strRef>
              <c:f>'Evolution 2'!$B$54</c:f>
              <c:strCache>
                <c:ptCount val="1"/>
                <c:pt idx="0">
                  <c:v>PdG Nord</c:v>
                </c:pt>
              </c:strCache>
            </c:strRef>
          </c:tx>
          <c:spPr>
            <a:ln w="28800">
              <a:solidFill>
                <a:srgbClr val="FF420E"/>
              </a:solidFill>
              <a:round/>
            </a:ln>
          </c:spPr>
          <c:marker>
            <c:symbol val="none"/>
          </c:marker>
          <c:dLbls>
            <c:spPr>
              <a:noFill/>
              <a:ln>
                <a:noFill/>
              </a:ln>
              <a:effectLst/>
            </c:spPr>
            <c:txPr>
              <a:bodyPr wrap="none"/>
              <a:lstStyle/>
              <a:p>
                <a:pPr>
                  <a:defRPr lang="fr-F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2'!$C$52:$J$52</c:f>
              <c:numCache>
                <c:formatCode>h:mm</c:formatCode>
                <c:ptCount val="8"/>
                <c:pt idx="0">
                  <c:v>0.29166666666666702</c:v>
                </c:pt>
                <c:pt idx="1">
                  <c:v>0.30208333333333298</c:v>
                </c:pt>
                <c:pt idx="2">
                  <c:v>0.3125</c:v>
                </c:pt>
                <c:pt idx="3">
                  <c:v>0.32291666666666702</c:v>
                </c:pt>
                <c:pt idx="4">
                  <c:v>0.33333333333333298</c:v>
                </c:pt>
                <c:pt idx="5">
                  <c:v>0.34375</c:v>
                </c:pt>
                <c:pt idx="6">
                  <c:v>0.35416666666666702</c:v>
                </c:pt>
                <c:pt idx="7">
                  <c:v>0.36458333333333298</c:v>
                </c:pt>
              </c:numCache>
            </c:numRef>
          </c:cat>
          <c:val>
            <c:numRef>
              <c:f>'Evolution 2'!$C$54:$J$54</c:f>
              <c:numCache>
                <c:formatCode>General</c:formatCode>
                <c:ptCount val="8"/>
                <c:pt idx="0">
                  <c:v>52</c:v>
                </c:pt>
                <c:pt idx="1">
                  <c:v>49</c:v>
                </c:pt>
                <c:pt idx="2">
                  <c:v>77</c:v>
                </c:pt>
                <c:pt idx="3">
                  <c:v>73</c:v>
                </c:pt>
                <c:pt idx="4">
                  <c:v>73</c:v>
                </c:pt>
                <c:pt idx="5">
                  <c:v>55</c:v>
                </c:pt>
                <c:pt idx="6">
                  <c:v>44</c:v>
                </c:pt>
                <c:pt idx="7">
                  <c:v>33</c:v>
                </c:pt>
              </c:numCache>
            </c:numRef>
          </c:val>
          <c:smooth val="0"/>
          <c:extLst>
            <c:ext xmlns:c16="http://schemas.microsoft.com/office/drawing/2014/chart" uri="{C3380CC4-5D6E-409C-BE32-E72D297353CC}">
              <c16:uniqueId val="{00000001-7D6A-43DE-8E8F-7B462D969003}"/>
            </c:ext>
          </c:extLst>
        </c:ser>
        <c:ser>
          <c:idx val="2"/>
          <c:order val="2"/>
          <c:tx>
            <c:strRef>
              <c:f>'Evolution 2'!$B$55</c:f>
              <c:strCache>
                <c:ptCount val="1"/>
                <c:pt idx="0">
                  <c:v>Total</c:v>
                </c:pt>
              </c:strCache>
            </c:strRef>
          </c:tx>
          <c:spPr>
            <a:ln w="28800">
              <a:solidFill>
                <a:srgbClr val="FFD320"/>
              </a:solidFill>
              <a:round/>
            </a:ln>
          </c:spPr>
          <c:marker>
            <c:symbol val="none"/>
          </c:marker>
          <c:dLbls>
            <c:spPr>
              <a:noFill/>
              <a:ln>
                <a:noFill/>
              </a:ln>
              <a:effectLst/>
            </c:spPr>
            <c:txPr>
              <a:bodyPr wrap="none"/>
              <a:lstStyle/>
              <a:p>
                <a:pPr>
                  <a:defRPr lang="fr-F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'Evolution 2'!$C$52:$J$52</c:f>
              <c:numCache>
                <c:formatCode>h:mm</c:formatCode>
                <c:ptCount val="8"/>
                <c:pt idx="0">
                  <c:v>0.29166666666666702</c:v>
                </c:pt>
                <c:pt idx="1">
                  <c:v>0.30208333333333298</c:v>
                </c:pt>
                <c:pt idx="2">
                  <c:v>0.3125</c:v>
                </c:pt>
                <c:pt idx="3">
                  <c:v>0.32291666666666702</c:v>
                </c:pt>
                <c:pt idx="4">
                  <c:v>0.33333333333333298</c:v>
                </c:pt>
                <c:pt idx="5">
                  <c:v>0.34375</c:v>
                </c:pt>
                <c:pt idx="6">
                  <c:v>0.35416666666666702</c:v>
                </c:pt>
                <c:pt idx="7">
                  <c:v>0.36458333333333298</c:v>
                </c:pt>
              </c:numCache>
            </c:numRef>
          </c:cat>
          <c:val>
            <c:numRef>
              <c:f>'Evolution 2'!$C$55:$J$55</c:f>
              <c:numCache>
                <c:formatCode>General</c:formatCode>
                <c:ptCount val="8"/>
              </c:numCache>
            </c:numRef>
          </c:val>
          <c:smooth val="0"/>
          <c:extLst>
            <c:ext xmlns:c16="http://schemas.microsoft.com/office/drawing/2014/chart" uri="{C3380CC4-5D6E-409C-BE32-E72D297353CC}">
              <c16:uniqueId val="{00000002-7D6A-43DE-8E8F-7B462D969003}"/>
            </c:ext>
          </c:extLst>
        </c:ser>
        <c:dLbls>
          <c:showLegendKey val="0"/>
          <c:showVal val="0"/>
          <c:showCatName val="0"/>
          <c:showSerName val="0"/>
          <c:showPercent val="0"/>
          <c:showBubbleSize val="0"/>
        </c:dLbls>
        <c:hiLowLines>
          <c:spPr>
            <a:ln w="0">
              <a:noFill/>
            </a:ln>
          </c:spPr>
        </c:hiLowLines>
        <c:smooth val="0"/>
        <c:axId val="23587337"/>
        <c:axId val="381671"/>
      </c:lineChart>
      <c:catAx>
        <c:axId val="23587337"/>
        <c:scaling>
          <c:orientation val="minMax"/>
        </c:scaling>
        <c:delete val="0"/>
        <c:axPos val="b"/>
        <c:numFmt formatCode="h:mm" sourceLinked="1"/>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381671"/>
        <c:crosses val="autoZero"/>
        <c:auto val="1"/>
        <c:lblAlgn val="ctr"/>
        <c:lblOffset val="100"/>
        <c:noMultiLvlLbl val="0"/>
      </c:catAx>
      <c:valAx>
        <c:axId val="381671"/>
        <c:scaling>
          <c:orientation val="minMax"/>
        </c:scaling>
        <c:delete val="0"/>
        <c:axPos val="l"/>
        <c:majorGridlines>
          <c:spPr>
            <a:ln w="0">
              <a:solidFill>
                <a:srgbClr val="B3B3B3"/>
              </a:solidFill>
            </a:ln>
          </c:spPr>
        </c:majorGridlines>
        <c:numFmt formatCode="General" sourceLinked="1"/>
        <c:majorTickMark val="out"/>
        <c:minorTickMark val="none"/>
        <c:tickLblPos val="nextTo"/>
        <c:spPr>
          <a:ln w="0">
            <a:solidFill>
              <a:srgbClr val="B3B3B3"/>
            </a:solidFill>
          </a:ln>
        </c:spPr>
        <c:txPr>
          <a:bodyPr/>
          <a:lstStyle/>
          <a:p>
            <a:pPr>
              <a:defRPr lang="fr-FR" sz="1000" b="0" strike="noStrike" spc="-1">
                <a:latin typeface="Arial"/>
              </a:defRPr>
            </a:pPr>
            <a:endParaRPr lang="en-US"/>
          </a:p>
        </c:txPr>
        <c:crossAx val="23587337"/>
        <c:crosses val="autoZero"/>
        <c:crossBetween val="midCat"/>
      </c:valAx>
      <c:spPr>
        <a:noFill/>
        <a:ln w="0">
          <a:solidFill>
            <a:srgbClr val="B3B3B3"/>
          </a:solidFill>
        </a:ln>
      </c:spPr>
    </c:plotArea>
    <c:legend>
      <c:legendPos val="r"/>
      <c:overlay val="0"/>
      <c:spPr>
        <a:noFill/>
        <a:ln w="0">
          <a:noFill/>
        </a:ln>
      </c:spPr>
      <c:txPr>
        <a:bodyPr/>
        <a:lstStyle/>
        <a:p>
          <a:pPr>
            <a:defRPr lang="fr-FR" sz="1000" b="0" strike="noStrike" spc="-1">
              <a:latin typeface="Arial"/>
            </a:defRPr>
          </a:pPr>
          <a:endParaRPr lang="en-US"/>
        </a:p>
      </c:txPr>
    </c:legend>
    <c:plotVisOnly val="1"/>
    <c:dispBlanksAs val="gap"/>
    <c:showDLblsOverMax val="1"/>
  </c:chart>
  <c:spPr>
    <a:solidFill>
      <a:srgbClr val="FFFFFF"/>
    </a:solidFill>
    <a:ln w="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307080</xdr:colOff>
      <xdr:row>16</xdr:row>
      <xdr:rowOff>39960</xdr:rowOff>
    </xdr:from>
    <xdr:to>
      <xdr:col>24</xdr:col>
      <xdr:colOff>63500</xdr:colOff>
      <xdr:row>33</xdr:row>
      <xdr:rowOff>90720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273600</xdr:colOff>
      <xdr:row>0</xdr:row>
      <xdr:rowOff>42840</xdr:rowOff>
    </xdr:from>
    <xdr:to>
      <xdr:col>24</xdr:col>
      <xdr:colOff>63500</xdr:colOff>
      <xdr:row>15</xdr:row>
      <xdr:rowOff>177480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325440</xdr:colOff>
      <xdr:row>49</xdr:row>
      <xdr:rowOff>360</xdr:rowOff>
    </xdr:from>
    <xdr:to>
      <xdr:col>22</xdr:col>
      <xdr:colOff>200880</xdr:colOff>
      <xdr:row>63</xdr:row>
      <xdr:rowOff>174960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270000</xdr:colOff>
      <xdr:row>33</xdr:row>
      <xdr:rowOff>95400</xdr:rowOff>
    </xdr:from>
    <xdr:to>
      <xdr:col>22</xdr:col>
      <xdr:colOff>64440</xdr:colOff>
      <xdr:row>48</xdr:row>
      <xdr:rowOff>46080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431800</xdr:colOff>
      <xdr:row>66</xdr:row>
      <xdr:rowOff>148580</xdr:rowOff>
    </xdr:from>
    <xdr:to>
      <xdr:col>25</xdr:col>
      <xdr:colOff>220430</xdr:colOff>
      <xdr:row>79</xdr:row>
      <xdr:rowOff>183560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196560</xdr:colOff>
      <xdr:row>93</xdr:row>
      <xdr:rowOff>81000</xdr:rowOff>
    </xdr:from>
    <xdr:to>
      <xdr:col>21</xdr:col>
      <xdr:colOff>1185</xdr:colOff>
      <xdr:row>111</xdr:row>
      <xdr:rowOff>117360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486360</xdr:colOff>
      <xdr:row>51</xdr:row>
      <xdr:rowOff>26280</xdr:rowOff>
    </xdr:from>
    <xdr:to>
      <xdr:col>28</xdr:col>
      <xdr:colOff>1102320</xdr:colOff>
      <xdr:row>64</xdr:row>
      <xdr:rowOff>41760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52</xdr:col>
      <xdr:colOff>0</xdr:colOff>
      <xdr:row>35</xdr:row>
      <xdr:rowOff>0</xdr:rowOff>
    </xdr:from>
    <xdr:to>
      <xdr:col>68</xdr:col>
      <xdr:colOff>1440</xdr:colOff>
      <xdr:row>69</xdr:row>
      <xdr:rowOff>179640</xdr:rowOff>
    </xdr:to>
    <xdr:pic>
      <xdr:nvPicPr>
        <xdr:cNvPr id="7" name="Image 1">
          <a:extLst>
            <a:ext uri="{FF2B5EF4-FFF2-40B4-BE49-F238E27FC236}">
              <a16:creationId xmlns:a16="http://schemas.microsoft.com/office/drawing/2014/main" id="{00000000-0008-0000-0A00-000007000000}"/>
            </a:ext>
          </a:extLst>
        </xdr:cNvPr>
        <xdr:cNvPicPr/>
      </xdr:nvPicPr>
      <xdr:blipFill>
        <a:blip xmlns:r="http://schemas.openxmlformats.org/officeDocument/2006/relationships" r:embed="rId1"/>
        <a:stretch/>
      </xdr:blipFill>
      <xdr:spPr>
        <a:xfrm>
          <a:off x="0" y="8677440"/>
          <a:ext cx="7587720" cy="6327000"/>
        </a:xfrm>
        <a:prstGeom prst="rect">
          <a:avLst/>
        </a:prstGeom>
        <a:ln w="0">
          <a:noFill/>
        </a:ln>
      </xdr:spPr>
    </xdr:pic>
    <xdr:clientData/>
  </xdr:twoCellAnchor>
  <xdr:oneCellAnchor>
    <xdr:from>
      <xdr:col>0</xdr:col>
      <xdr:colOff>0</xdr:colOff>
      <xdr:row>35</xdr:row>
      <xdr:rowOff>0</xdr:rowOff>
    </xdr:from>
    <xdr:ext cx="5640240" cy="6656640"/>
    <xdr:pic>
      <xdr:nvPicPr>
        <xdr:cNvPr id="2" name="Image 1">
          <a:extLst>
            <a:ext uri="{FF2B5EF4-FFF2-40B4-BE49-F238E27FC236}">
              <a16:creationId xmlns:a16="http://schemas.microsoft.com/office/drawing/2014/main" id="{7A182D59-B8B2-4855-A51C-FB870A5B2C3A}"/>
            </a:ext>
          </a:extLst>
        </xdr:cNvPr>
        <xdr:cNvPicPr/>
      </xdr:nvPicPr>
      <xdr:blipFill>
        <a:blip xmlns:r="http://schemas.openxmlformats.org/officeDocument/2006/relationships" r:embed="rId1"/>
        <a:stretch/>
      </xdr:blipFill>
      <xdr:spPr>
        <a:xfrm>
          <a:off x="27432000" y="8953500"/>
          <a:ext cx="5640240" cy="6656640"/>
        </a:xfrm>
        <a:prstGeom prst="rect">
          <a:avLst/>
        </a:prstGeom>
        <a:ln w="0">
          <a:noFill/>
        </a:ln>
      </xdr:spPr>
    </xdr:pic>
    <xdr:clientData/>
  </xdr:oneCellAnchor>
  <xdr:oneCellAnchor>
    <xdr:from>
      <xdr:col>0</xdr:col>
      <xdr:colOff>0</xdr:colOff>
      <xdr:row>35</xdr:row>
      <xdr:rowOff>0</xdr:rowOff>
    </xdr:from>
    <xdr:ext cx="5640240" cy="6656640"/>
    <xdr:pic>
      <xdr:nvPicPr>
        <xdr:cNvPr id="3" name="Image 1">
          <a:extLst>
            <a:ext uri="{FF2B5EF4-FFF2-40B4-BE49-F238E27FC236}">
              <a16:creationId xmlns:a16="http://schemas.microsoft.com/office/drawing/2014/main" id="{25ED8BBA-823C-4015-A8DA-4E5036C70165}"/>
            </a:ext>
          </a:extLst>
        </xdr:cNvPr>
        <xdr:cNvPicPr/>
      </xdr:nvPicPr>
      <xdr:blipFill>
        <a:blip xmlns:r="http://schemas.openxmlformats.org/officeDocument/2006/relationships" r:embed="rId1"/>
        <a:stretch/>
      </xdr:blipFill>
      <xdr:spPr>
        <a:xfrm>
          <a:off x="23114000" y="8991600"/>
          <a:ext cx="5640240" cy="6656640"/>
        </a:xfrm>
        <a:prstGeom prst="rect">
          <a:avLst/>
        </a:prstGeom>
        <a:ln w="0">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5"/>
  <sheetViews>
    <sheetView topLeftCell="A42" zoomScale="75" zoomScaleNormal="75" workbookViewId="0">
      <selection activeCell="L83" sqref="L83"/>
    </sheetView>
  </sheetViews>
  <sheetFormatPr defaultColWidth="8.5703125" defaultRowHeight="15" x14ac:dyDescent="0.25"/>
  <cols>
    <col min="2" max="2" width="14.85546875" customWidth="1"/>
    <col min="3" max="3" width="5.5703125" customWidth="1"/>
    <col min="4" max="6" width="5.28515625" customWidth="1"/>
    <col min="9" max="9" width="8.5703125" style="1"/>
    <col min="13" max="13" width="10.140625" customWidth="1"/>
    <col min="28" max="28" width="15.7109375" customWidth="1"/>
    <col min="29" max="29" width="24.140625" customWidth="1"/>
  </cols>
  <sheetData>
    <row r="1" spans="1:29" x14ac:dyDescent="0.25">
      <c r="H1" s="2"/>
    </row>
    <row r="2" spans="1:29" x14ac:dyDescent="0.25">
      <c r="H2" s="2"/>
    </row>
    <row r="3" spans="1:29" ht="18.75" x14ac:dyDescent="0.25">
      <c r="A3" s="222" t="s">
        <v>0</v>
      </c>
      <c r="B3" s="222"/>
      <c r="C3" s="222"/>
      <c r="D3" s="222"/>
      <c r="E3" s="222"/>
      <c r="F3" s="222"/>
      <c r="H3" s="2"/>
    </row>
    <row r="4" spans="1:29" x14ac:dyDescent="0.25">
      <c r="H4" s="2"/>
    </row>
    <row r="5" spans="1:29" x14ac:dyDescent="0.25">
      <c r="H5" s="2"/>
    </row>
    <row r="6" spans="1:29" x14ac:dyDescent="0.25">
      <c r="B6" s="3"/>
      <c r="C6" s="4">
        <v>2014</v>
      </c>
      <c r="D6" s="4">
        <v>2015</v>
      </c>
      <c r="E6" s="4">
        <v>2016</v>
      </c>
      <c r="F6" s="4">
        <v>2017</v>
      </c>
      <c r="G6" s="5">
        <v>2018</v>
      </c>
      <c r="H6" s="4">
        <v>2019</v>
      </c>
      <c r="I6" s="6">
        <v>2020</v>
      </c>
      <c r="J6" s="4">
        <v>2021</v>
      </c>
      <c r="K6" s="5">
        <v>2022</v>
      </c>
      <c r="L6" s="4">
        <v>2023</v>
      </c>
      <c r="M6" s="212">
        <v>2024</v>
      </c>
      <c r="N6" s="214">
        <v>2025</v>
      </c>
    </row>
    <row r="7" spans="1:29" x14ac:dyDescent="0.25">
      <c r="B7" s="3" t="s">
        <v>1</v>
      </c>
      <c r="C7" s="3">
        <v>94</v>
      </c>
      <c r="D7" s="3">
        <v>247</v>
      </c>
      <c r="E7" s="3">
        <v>237</v>
      </c>
      <c r="F7" s="3">
        <v>370</v>
      </c>
      <c r="G7" s="7">
        <v>313</v>
      </c>
      <c r="H7" s="3">
        <v>387</v>
      </c>
      <c r="I7" s="8">
        <v>200</v>
      </c>
      <c r="J7" s="3">
        <v>275</v>
      </c>
      <c r="K7" s="7">
        <v>357</v>
      </c>
      <c r="L7" s="3">
        <v>526</v>
      </c>
      <c r="M7" s="208">
        <f>'Mategnin Total'!CE14</f>
        <v>508</v>
      </c>
      <c r="N7" s="209">
        <f>'Mategnin Total'!AJ14</f>
        <v>667</v>
      </c>
    </row>
    <row r="8" spans="1:29" x14ac:dyDescent="0.25">
      <c r="B8" s="3" t="s">
        <v>2</v>
      </c>
      <c r="C8" s="3">
        <v>231</v>
      </c>
      <c r="D8" s="3">
        <v>211</v>
      </c>
      <c r="E8" s="3">
        <v>237</v>
      </c>
      <c r="F8" s="3">
        <v>311</v>
      </c>
      <c r="G8" s="7">
        <v>302</v>
      </c>
      <c r="H8" s="3">
        <v>350</v>
      </c>
      <c r="I8" s="8">
        <v>160</v>
      </c>
      <c r="J8" s="3">
        <v>234</v>
      </c>
      <c r="K8" s="7">
        <v>291</v>
      </c>
      <c r="L8" s="3">
        <v>398</v>
      </c>
      <c r="M8" s="208">
        <f>'Ferney-&gt;Genève'!CE14</f>
        <v>414</v>
      </c>
      <c r="N8" s="209">
        <f>'Ferney-&gt;Genève'!AJ14</f>
        <v>436</v>
      </c>
    </row>
    <row r="9" spans="1:29" x14ac:dyDescent="0.25">
      <c r="B9" s="3" t="s">
        <v>3</v>
      </c>
      <c r="C9" s="3">
        <v>354</v>
      </c>
      <c r="D9" s="3">
        <v>536</v>
      </c>
      <c r="E9" s="3">
        <v>492</v>
      </c>
      <c r="F9" s="3">
        <v>710</v>
      </c>
      <c r="G9" s="7">
        <v>635</v>
      </c>
      <c r="H9" s="3">
        <v>472</v>
      </c>
      <c r="I9" s="8">
        <v>250</v>
      </c>
      <c r="J9" s="3">
        <v>396</v>
      </c>
      <c r="K9" s="7">
        <v>542</v>
      </c>
      <c r="L9" s="3">
        <v>669</v>
      </c>
      <c r="M9" s="208">
        <f>'StGenis total'!CE14</f>
        <v>719</v>
      </c>
      <c r="N9" s="209">
        <f>'StGenis total'!AJ14</f>
        <v>716</v>
      </c>
      <c r="AB9" s="9" t="s">
        <v>4</v>
      </c>
      <c r="AC9" s="9" t="s">
        <v>5</v>
      </c>
    </row>
    <row r="10" spans="1:29" x14ac:dyDescent="0.25">
      <c r="B10" s="3" t="s">
        <v>6</v>
      </c>
      <c r="C10" s="3">
        <v>679</v>
      </c>
      <c r="D10" s="3">
        <v>994</v>
      </c>
      <c r="E10" s="3">
        <v>966</v>
      </c>
      <c r="F10" s="3">
        <v>1391</v>
      </c>
      <c r="G10" s="7">
        <v>1250</v>
      </c>
      <c r="H10" s="3">
        <v>1209</v>
      </c>
      <c r="I10" s="8">
        <v>638</v>
      </c>
      <c r="J10" s="3">
        <v>1030</v>
      </c>
      <c r="K10" s="7">
        <v>1190</v>
      </c>
      <c r="L10" s="3">
        <f>SUM(L7:L9)</f>
        <v>1593</v>
      </c>
      <c r="M10" s="208">
        <f>SUM(M7:M9)</f>
        <v>1641</v>
      </c>
      <c r="N10" s="208">
        <f>SUM(N7:N9)</f>
        <v>1819</v>
      </c>
      <c r="AB10" t="s">
        <v>7</v>
      </c>
      <c r="AC10">
        <v>7165</v>
      </c>
    </row>
    <row r="11" spans="1:29" x14ac:dyDescent="0.25">
      <c r="D11" s="10">
        <f t="shared" ref="D11:N11" si="0">(D10/C10)-1</f>
        <v>0.46391752577319578</v>
      </c>
      <c r="E11" s="10">
        <f t="shared" si="0"/>
        <v>-2.8169014084507005E-2</v>
      </c>
      <c r="F11" s="10">
        <f t="shared" si="0"/>
        <v>0.4399585921325051</v>
      </c>
      <c r="G11" s="10">
        <f t="shared" si="0"/>
        <v>-0.10136592379583031</v>
      </c>
      <c r="H11" s="10">
        <f t="shared" si="0"/>
        <v>-3.2800000000000051E-2</v>
      </c>
      <c r="I11" s="10">
        <f t="shared" si="0"/>
        <v>-0.47229114971050457</v>
      </c>
      <c r="J11" s="10">
        <f t="shared" si="0"/>
        <v>0.61442006269592486</v>
      </c>
      <c r="K11" s="10">
        <f t="shared" si="0"/>
        <v>0.15533980582524265</v>
      </c>
      <c r="L11" s="10">
        <f t="shared" si="0"/>
        <v>0.33865546218487386</v>
      </c>
      <c r="M11" s="10">
        <f t="shared" si="0"/>
        <v>3.0131826741996326E-2</v>
      </c>
      <c r="N11" s="10">
        <f t="shared" si="0"/>
        <v>0.10847044485070079</v>
      </c>
      <c r="AB11" t="s">
        <v>8</v>
      </c>
      <c r="AC11">
        <v>13740</v>
      </c>
    </row>
    <row r="12" spans="1:29" x14ac:dyDescent="0.25">
      <c r="H12" s="2"/>
      <c r="AB12" t="s">
        <v>9</v>
      </c>
      <c r="AC12">
        <v>4339</v>
      </c>
    </row>
    <row r="13" spans="1:29" x14ac:dyDescent="0.25">
      <c r="B13" t="s">
        <v>199</v>
      </c>
      <c r="H13" s="2"/>
      <c r="N13" s="2">
        <f>(N10/C10)-1</f>
        <v>1.6789396170839468</v>
      </c>
      <c r="AB13" t="s">
        <v>10</v>
      </c>
      <c r="AC13">
        <v>4626</v>
      </c>
    </row>
    <row r="14" spans="1:29" x14ac:dyDescent="0.25">
      <c r="H14" s="2"/>
      <c r="AB14" t="s">
        <v>11</v>
      </c>
      <c r="AC14">
        <v>8131</v>
      </c>
    </row>
    <row r="15" spans="1:29" x14ac:dyDescent="0.25">
      <c r="H15" s="2"/>
      <c r="AB15" t="s">
        <v>2</v>
      </c>
      <c r="AC15">
        <v>13786</v>
      </c>
    </row>
    <row r="16" spans="1:29" x14ac:dyDescent="0.25">
      <c r="H16" s="2"/>
      <c r="AB16" t="s">
        <v>12</v>
      </c>
      <c r="AC16">
        <v>24947</v>
      </c>
    </row>
    <row r="17" spans="1:29" x14ac:dyDescent="0.25">
      <c r="H17" s="2"/>
      <c r="AB17" t="s">
        <v>13</v>
      </c>
      <c r="AC17">
        <v>1659</v>
      </c>
    </row>
    <row r="18" spans="1:29" ht="18.75" x14ac:dyDescent="0.25">
      <c r="A18" s="222" t="s">
        <v>14</v>
      </c>
      <c r="B18" s="222"/>
      <c r="C18" s="222"/>
      <c r="D18" s="222"/>
      <c r="E18" s="222"/>
      <c r="F18" s="222"/>
      <c r="H18" s="2"/>
      <c r="AB18" t="s">
        <v>15</v>
      </c>
      <c r="AC18">
        <v>1601</v>
      </c>
    </row>
    <row r="19" spans="1:29" x14ac:dyDescent="0.25">
      <c r="H19" s="2"/>
      <c r="AB19" t="s">
        <v>16</v>
      </c>
      <c r="AC19">
        <v>1724</v>
      </c>
    </row>
    <row r="20" spans="1:29" x14ac:dyDescent="0.25">
      <c r="H20" s="2"/>
      <c r="AB20" s="9" t="s">
        <v>17</v>
      </c>
      <c r="AC20" s="9">
        <f>SUM(AC10:AC19)</f>
        <v>81718</v>
      </c>
    </row>
    <row r="21" spans="1:29" x14ac:dyDescent="0.25">
      <c r="H21" s="2"/>
      <c r="AC21">
        <f>AC20/2</f>
        <v>40859</v>
      </c>
    </row>
    <row r="22" spans="1:29" x14ac:dyDescent="0.25">
      <c r="B22" s="3"/>
      <c r="C22" s="4">
        <v>2014</v>
      </c>
      <c r="D22" s="4">
        <v>2015</v>
      </c>
      <c r="E22" s="4">
        <v>2016</v>
      </c>
      <c r="F22" s="4">
        <v>2017</v>
      </c>
      <c r="G22" s="4">
        <v>2018</v>
      </c>
      <c r="H22" s="4">
        <v>2019</v>
      </c>
      <c r="I22" s="6">
        <v>2020</v>
      </c>
      <c r="J22" s="4">
        <v>2021</v>
      </c>
      <c r="K22" s="4">
        <v>2022</v>
      </c>
      <c r="L22" s="4">
        <v>2023</v>
      </c>
      <c r="M22" s="212">
        <v>2024</v>
      </c>
      <c r="N22" s="209">
        <v>2025</v>
      </c>
      <c r="AB22" t="s">
        <v>18</v>
      </c>
      <c r="AC22">
        <f>AC20*0.8/2</f>
        <v>32687.200000000001</v>
      </c>
    </row>
    <row r="23" spans="1:29" x14ac:dyDescent="0.25">
      <c r="B23" s="3" t="s">
        <v>19</v>
      </c>
      <c r="C23" s="3">
        <v>654</v>
      </c>
      <c r="D23" s="3">
        <v>769</v>
      </c>
      <c r="E23" s="3">
        <v>781</v>
      </c>
      <c r="F23" s="3">
        <v>1119</v>
      </c>
      <c r="G23" s="3">
        <v>1048</v>
      </c>
      <c r="H23" s="3">
        <v>1049</v>
      </c>
      <c r="I23" s="8">
        <v>561</v>
      </c>
      <c r="J23" s="3">
        <v>929</v>
      </c>
      <c r="K23" s="3">
        <v>1318</v>
      </c>
      <c r="L23" s="3">
        <v>1884</v>
      </c>
      <c r="M23" s="208">
        <f>'APiCy total'!BS24</f>
        <v>1886</v>
      </c>
      <c r="N23" s="209">
        <f>'APiCy total'!AD14</f>
        <v>2005</v>
      </c>
    </row>
    <row r="24" spans="1:29" x14ac:dyDescent="0.25">
      <c r="B24" s="3" t="s">
        <v>20</v>
      </c>
      <c r="C24" s="3">
        <v>143</v>
      </c>
      <c r="D24" s="3">
        <v>225</v>
      </c>
      <c r="E24" s="3">
        <v>185</v>
      </c>
      <c r="F24" s="3">
        <v>272</v>
      </c>
      <c r="G24" s="3">
        <v>202</v>
      </c>
      <c r="H24" s="3">
        <v>160</v>
      </c>
      <c r="I24" s="8">
        <v>77</v>
      </c>
      <c r="J24" s="3">
        <v>101</v>
      </c>
      <c r="K24" s="3">
        <v>173</v>
      </c>
      <c r="L24" s="3">
        <v>186</v>
      </c>
      <c r="M24" s="208">
        <f>'APiCy total'!CC24</f>
        <v>223</v>
      </c>
      <c r="N24" s="209">
        <f>'APiCy total'!AG14</f>
        <v>308</v>
      </c>
    </row>
    <row r="25" spans="1:29" x14ac:dyDescent="0.25">
      <c r="B25" s="3" t="s">
        <v>6</v>
      </c>
      <c r="C25" s="3">
        <v>797</v>
      </c>
      <c r="D25" s="3">
        <v>994</v>
      </c>
      <c r="E25" s="3">
        <v>966</v>
      </c>
      <c r="F25" s="3">
        <v>1391</v>
      </c>
      <c r="G25" s="3">
        <v>1250</v>
      </c>
      <c r="H25" s="3">
        <v>1209</v>
      </c>
      <c r="I25" s="3">
        <v>638</v>
      </c>
      <c r="J25" s="3">
        <v>1030</v>
      </c>
      <c r="K25" s="3">
        <v>1491</v>
      </c>
      <c r="L25" s="3">
        <v>2070</v>
      </c>
      <c r="M25" s="208">
        <f>SUM(M23:M24)</f>
        <v>2109</v>
      </c>
      <c r="N25" s="209">
        <f>'APiCy total'!AJ14</f>
        <v>2313</v>
      </c>
    </row>
    <row r="26" spans="1:29" x14ac:dyDescent="0.25">
      <c r="H26" s="2"/>
    </row>
    <row r="27" spans="1:29" x14ac:dyDescent="0.25">
      <c r="H27" s="2"/>
    </row>
    <row r="28" spans="1:29" x14ac:dyDescent="0.25">
      <c r="H28" s="2"/>
    </row>
    <row r="29" spans="1:29" x14ac:dyDescent="0.25">
      <c r="H29" s="2"/>
    </row>
    <row r="30" spans="1:29" x14ac:dyDescent="0.25">
      <c r="H30" s="2"/>
    </row>
    <row r="31" spans="1:29" x14ac:dyDescent="0.25">
      <c r="H31" s="2"/>
    </row>
    <row r="32" spans="1:29" x14ac:dyDescent="0.25">
      <c r="H32" s="2"/>
    </row>
    <row r="33" spans="1:29" x14ac:dyDescent="0.25">
      <c r="AC33" t="s">
        <v>21</v>
      </c>
    </row>
    <row r="36" spans="1:29" ht="18.75" x14ac:dyDescent="0.25">
      <c r="A36" s="222" t="s">
        <v>22</v>
      </c>
      <c r="B36" s="222"/>
      <c r="C36" s="222"/>
      <c r="D36" s="222"/>
      <c r="E36" s="222"/>
      <c r="F36" s="222"/>
      <c r="H36" s="2"/>
    </row>
    <row r="37" spans="1:29" x14ac:dyDescent="0.25">
      <c r="H37" s="2"/>
    </row>
    <row r="38" spans="1:29" x14ac:dyDescent="0.25">
      <c r="D38" s="3" t="s">
        <v>23</v>
      </c>
      <c r="E38" s="3">
        <v>2016</v>
      </c>
      <c r="F38" s="3">
        <v>2017</v>
      </c>
      <c r="G38" s="3">
        <v>2018</v>
      </c>
      <c r="H38" s="3">
        <v>2019</v>
      </c>
      <c r="I38" s="3">
        <v>2020</v>
      </c>
      <c r="J38" s="8">
        <v>2021</v>
      </c>
      <c r="K38" s="8">
        <v>2022</v>
      </c>
      <c r="L38" s="3">
        <v>2023</v>
      </c>
      <c r="M38" s="206">
        <v>2024</v>
      </c>
      <c r="N38" s="209">
        <v>2025</v>
      </c>
    </row>
    <row r="39" spans="1:29" x14ac:dyDescent="0.25">
      <c r="D39" s="3" t="s">
        <v>24</v>
      </c>
      <c r="E39" s="11">
        <v>0.27150259067357502</v>
      </c>
      <c r="F39" s="11">
        <v>0.27606038820992101</v>
      </c>
      <c r="G39" s="11">
        <v>0.24560000000000001</v>
      </c>
      <c r="H39" s="11">
        <v>0.30024813895781599</v>
      </c>
      <c r="I39" s="11">
        <v>0.35109717899999998</v>
      </c>
      <c r="J39" s="11">
        <v>0.29368029739777002</v>
      </c>
      <c r="K39" s="11">
        <v>0.32327297116029502</v>
      </c>
      <c r="L39" s="11">
        <v>0.33285024154589399</v>
      </c>
      <c r="M39" s="207">
        <f>'APiCy total'!BW24</f>
        <v>0.33775185577942735</v>
      </c>
      <c r="N39" s="210">
        <f>'APiCy total'!Y14</f>
        <v>0.36093609360936091</v>
      </c>
    </row>
    <row r="40" spans="1:29" x14ac:dyDescent="0.25">
      <c r="D40" s="3" t="s">
        <v>25</v>
      </c>
      <c r="E40" s="8">
        <v>703</v>
      </c>
      <c r="F40" s="8">
        <v>1007</v>
      </c>
      <c r="G40" s="8">
        <v>943</v>
      </c>
      <c r="H40" s="8">
        <v>846</v>
      </c>
      <c r="I40" s="8">
        <v>414</v>
      </c>
      <c r="J40" s="8">
        <v>760</v>
      </c>
      <c r="K40" s="8">
        <v>1009</v>
      </c>
      <c r="L40" s="8">
        <v>1381</v>
      </c>
      <c r="M40" s="208">
        <f>'APiCy total'!BS14</f>
        <v>1384</v>
      </c>
      <c r="N40" s="211">
        <f>'APiCy total'!W14</f>
        <v>1420</v>
      </c>
    </row>
    <row r="41" spans="1:29" x14ac:dyDescent="0.25">
      <c r="D41" s="3" t="s">
        <v>26</v>
      </c>
      <c r="E41" s="3">
        <v>262</v>
      </c>
      <c r="F41" s="3">
        <v>384</v>
      </c>
      <c r="G41" s="3">
        <v>307</v>
      </c>
      <c r="H41" s="3">
        <v>363</v>
      </c>
      <c r="I41" s="3">
        <v>224</v>
      </c>
      <c r="J41" s="12">
        <v>316</v>
      </c>
      <c r="K41" s="8">
        <v>482</v>
      </c>
      <c r="L41" s="3">
        <v>689</v>
      </c>
      <c r="M41" s="208">
        <f>'APiCy total'!BT14</f>
        <v>725</v>
      </c>
      <c r="N41" s="209">
        <f>'APiCy total'!X14</f>
        <v>802</v>
      </c>
    </row>
    <row r="42" spans="1:29" x14ac:dyDescent="0.25">
      <c r="D42" s="3" t="s">
        <v>17</v>
      </c>
      <c r="E42" s="3">
        <v>965</v>
      </c>
      <c r="F42" s="3">
        <v>1391</v>
      </c>
      <c r="G42" s="3">
        <v>1250</v>
      </c>
      <c r="H42" s="3">
        <v>1209</v>
      </c>
      <c r="I42" s="3">
        <v>638</v>
      </c>
      <c r="J42" s="3">
        <v>1076</v>
      </c>
      <c r="K42" s="8">
        <v>1491</v>
      </c>
      <c r="L42" s="3">
        <v>2070</v>
      </c>
      <c r="M42" s="208">
        <f>SUM(M40:M41)</f>
        <v>2109</v>
      </c>
      <c r="N42" s="209">
        <f>'APiCy total'!AJ14</f>
        <v>2313</v>
      </c>
    </row>
    <row r="52" spans="2:10" ht="17.25" x14ac:dyDescent="0.25">
      <c r="B52" s="3"/>
      <c r="C52" s="13">
        <v>0.29166666666666702</v>
      </c>
      <c r="D52" s="13">
        <v>0.30208333333333298</v>
      </c>
      <c r="E52" s="13">
        <v>0.3125</v>
      </c>
      <c r="F52" s="13">
        <v>0.32291666666666702</v>
      </c>
      <c r="G52" s="13">
        <v>0.33333333333333298</v>
      </c>
      <c r="H52" s="13">
        <v>0.34375</v>
      </c>
      <c r="I52" s="13">
        <v>0.35416666666666702</v>
      </c>
      <c r="J52" s="13">
        <v>0.36458333333333298</v>
      </c>
    </row>
    <row r="53" spans="2:10" x14ac:dyDescent="0.25">
      <c r="B53" s="3" t="s">
        <v>27</v>
      </c>
      <c r="C53" s="3">
        <f>'PdG Centre Total'!AJ$5</f>
        <v>119</v>
      </c>
      <c r="D53" s="3">
        <f>'PdG Centre Total'!AJ$6</f>
        <v>179</v>
      </c>
      <c r="E53" s="3">
        <f>'PdG Centre Total'!AJ$7</f>
        <v>179</v>
      </c>
      <c r="F53" s="3">
        <f>'PdG Centre Total'!AJ$8</f>
        <v>259</v>
      </c>
      <c r="G53" s="3">
        <f>'PdG Centre Total'!AJ$9</f>
        <v>266</v>
      </c>
      <c r="H53" s="3">
        <f>'PdG Centre Total'!AJ$10</f>
        <v>290</v>
      </c>
      <c r="I53" s="3">
        <f>'PdG Centre Total'!AJ$11</f>
        <v>277</v>
      </c>
      <c r="J53" s="3">
        <f>'PdG Centre Total'!AJ$12</f>
        <v>250</v>
      </c>
    </row>
    <row r="54" spans="2:10" x14ac:dyDescent="0.25">
      <c r="B54" s="3" t="s">
        <v>28</v>
      </c>
      <c r="C54" s="3">
        <f>'PdG Nord Total'!AJ$5</f>
        <v>52</v>
      </c>
      <c r="D54" s="3">
        <f>'PdG Nord Total'!AJ$6</f>
        <v>49</v>
      </c>
      <c r="E54" s="3">
        <f>'PdG Nord Total'!AJ$7</f>
        <v>77</v>
      </c>
      <c r="F54" s="3">
        <f>'PdG Nord Total'!AJ$8</f>
        <v>73</v>
      </c>
      <c r="G54" s="3">
        <f>'PdG Nord Total'!AJ$9</f>
        <v>73</v>
      </c>
      <c r="H54" s="3">
        <f>'PdG Nord Total'!AJ$10</f>
        <v>55</v>
      </c>
      <c r="I54" s="3">
        <f>'PdG Nord Total'!AJ$11</f>
        <v>44</v>
      </c>
      <c r="J54" s="3">
        <f>'PdG Nord Total'!AJ$12</f>
        <v>33</v>
      </c>
    </row>
    <row r="55" spans="2:10" x14ac:dyDescent="0.25">
      <c r="B55" s="3" t="s">
        <v>17</v>
      </c>
      <c r="C55" s="3"/>
      <c r="D55" s="3"/>
      <c r="E55" s="3"/>
      <c r="F55" s="3"/>
      <c r="G55" s="3"/>
      <c r="H55" s="3"/>
      <c r="I55" s="3"/>
      <c r="J55" s="3"/>
    </row>
    <row r="58" spans="2:10" x14ac:dyDescent="0.25">
      <c r="B58" s="3"/>
      <c r="C58" s="14">
        <f t="shared" ref="C58:J58" si="1">C52</f>
        <v>0.29166666666666702</v>
      </c>
      <c r="D58" s="14">
        <f t="shared" si="1"/>
        <v>0.30208333333333298</v>
      </c>
      <c r="E58" s="14">
        <f t="shared" si="1"/>
        <v>0.3125</v>
      </c>
      <c r="F58" s="14">
        <f t="shared" si="1"/>
        <v>0.32291666666666702</v>
      </c>
      <c r="G58" s="14">
        <f t="shared" si="1"/>
        <v>0.33333333333333298</v>
      </c>
      <c r="H58" s="14">
        <f t="shared" si="1"/>
        <v>0.34375</v>
      </c>
      <c r="I58" s="14">
        <f t="shared" si="1"/>
        <v>0.35416666666666702</v>
      </c>
      <c r="J58" s="14">
        <f t="shared" si="1"/>
        <v>0.36458333333333298</v>
      </c>
    </row>
    <row r="59" spans="2:10" x14ac:dyDescent="0.25">
      <c r="B59" s="3" t="s">
        <v>28</v>
      </c>
      <c r="C59" s="12">
        <f t="shared" ref="C59:J60" si="2">C53/SUM($C53:$J53)</f>
        <v>6.5420560747663545E-2</v>
      </c>
      <c r="D59" s="12">
        <f t="shared" si="2"/>
        <v>9.8405717427157785E-2</v>
      </c>
      <c r="E59" s="12">
        <f t="shared" si="2"/>
        <v>9.8405717427157785E-2</v>
      </c>
      <c r="F59" s="12">
        <f t="shared" si="2"/>
        <v>0.14238592633315009</v>
      </c>
      <c r="G59" s="12">
        <f t="shared" si="2"/>
        <v>0.1462341946124244</v>
      </c>
      <c r="H59" s="12">
        <f t="shared" si="2"/>
        <v>0.15942825728422211</v>
      </c>
      <c r="I59" s="12">
        <f t="shared" si="2"/>
        <v>0.15228147333699835</v>
      </c>
      <c r="J59" s="12">
        <f t="shared" si="2"/>
        <v>0.13743815283122596</v>
      </c>
    </row>
    <row r="60" spans="2:10" x14ac:dyDescent="0.25">
      <c r="B60" s="3" t="s">
        <v>27</v>
      </c>
      <c r="C60" s="12">
        <f t="shared" si="2"/>
        <v>0.11403508771929824</v>
      </c>
      <c r="D60" s="12">
        <f t="shared" si="2"/>
        <v>0.10745614035087719</v>
      </c>
      <c r="E60" s="12">
        <f t="shared" si="2"/>
        <v>0.16885964912280702</v>
      </c>
      <c r="F60" s="12">
        <f t="shared" si="2"/>
        <v>0.16008771929824561</v>
      </c>
      <c r="G60" s="12">
        <f t="shared" si="2"/>
        <v>0.16008771929824561</v>
      </c>
      <c r="H60" s="12">
        <f t="shared" si="2"/>
        <v>0.1206140350877193</v>
      </c>
      <c r="I60" s="12">
        <f t="shared" si="2"/>
        <v>9.6491228070175433E-2</v>
      </c>
      <c r="J60" s="12">
        <f t="shared" si="2"/>
        <v>7.2368421052631582E-2</v>
      </c>
    </row>
    <row r="65" spans="1:14" ht="18.75" x14ac:dyDescent="0.25">
      <c r="A65" s="222" t="s">
        <v>29</v>
      </c>
      <c r="B65" s="222"/>
      <c r="C65" s="222"/>
      <c r="D65" s="222"/>
      <c r="E65" s="222"/>
      <c r="F65" s="222"/>
      <c r="H65" s="2"/>
    </row>
    <row r="66" spans="1:14" x14ac:dyDescent="0.25">
      <c r="H66" s="2"/>
    </row>
    <row r="67" spans="1:14" x14ac:dyDescent="0.25">
      <c r="H67" s="2"/>
    </row>
    <row r="68" spans="1:14" x14ac:dyDescent="0.25">
      <c r="H68" s="3"/>
      <c r="I68" s="6">
        <v>2020</v>
      </c>
      <c r="J68" s="4">
        <v>2021</v>
      </c>
      <c r="K68" s="4">
        <v>2022</v>
      </c>
      <c r="L68" s="4">
        <v>2023</v>
      </c>
      <c r="M68" s="212">
        <v>2024</v>
      </c>
      <c r="N68" s="209">
        <v>2025</v>
      </c>
    </row>
    <row r="69" spans="1:14" x14ac:dyDescent="0.25">
      <c r="H69" s="3" t="s">
        <v>188</v>
      </c>
      <c r="I69" s="15">
        <f>'APiCy total'!HU14</f>
        <v>344</v>
      </c>
      <c r="J69" s="15">
        <f>'APiCy total'!HG14</f>
        <v>582</v>
      </c>
      <c r="K69" s="15">
        <f>'APiCy total'!FL14</f>
        <v>752</v>
      </c>
      <c r="L69" s="15">
        <f>'APiCy total'!DQ14</f>
        <v>1017</v>
      </c>
      <c r="M69" s="213">
        <f>'APiCy total'!BV14</f>
        <v>945</v>
      </c>
      <c r="N69" s="209">
        <f>'APiCy total'!Z14</f>
        <v>891</v>
      </c>
    </row>
    <row r="70" spans="1:14" x14ac:dyDescent="0.25">
      <c r="H70" s="3" t="s">
        <v>31</v>
      </c>
      <c r="I70" s="15">
        <f>'APiCy total'!HV14</f>
        <v>175</v>
      </c>
      <c r="J70" s="15">
        <f>'APiCy total'!HH14</f>
        <v>337</v>
      </c>
      <c r="K70" s="15">
        <f>'APiCy total'!FM14</f>
        <v>498</v>
      </c>
      <c r="L70" s="15">
        <f>'APiCy total'!DR14</f>
        <v>752</v>
      </c>
      <c r="M70" s="213">
        <f>'APiCy total'!BW14</f>
        <v>809</v>
      </c>
      <c r="N70" s="209">
        <f>'APiCy total'!AA14</f>
        <v>986</v>
      </c>
    </row>
    <row r="71" spans="1:14" x14ac:dyDescent="0.25">
      <c r="H71" s="3" t="s">
        <v>187</v>
      </c>
      <c r="I71" s="15">
        <f>'APiCy total'!HW14</f>
        <v>42</v>
      </c>
      <c r="J71" s="15">
        <f>'APiCy total'!HI14</f>
        <v>46</v>
      </c>
      <c r="K71" s="15">
        <f>'APiCy total'!FN14</f>
        <v>68</v>
      </c>
      <c r="L71" s="15">
        <f>'APiCy total'!DS14</f>
        <v>115</v>
      </c>
      <c r="M71" s="213">
        <f>'APiCy total'!BX14</f>
        <v>132</v>
      </c>
      <c r="N71" s="209">
        <f>'APiCy total'!AC14</f>
        <v>128</v>
      </c>
    </row>
    <row r="72" spans="1:14" x14ac:dyDescent="0.25">
      <c r="H72" s="3" t="s">
        <v>186</v>
      </c>
      <c r="I72" s="15">
        <f>SUM(I69:I71)</f>
        <v>561</v>
      </c>
      <c r="J72" s="15">
        <f>SUM(J69:J71)</f>
        <v>965</v>
      </c>
      <c r="K72" s="15">
        <f>SUM(K69:K71)</f>
        <v>1318</v>
      </c>
      <c r="L72" s="15">
        <f>SUM(L69:L71)</f>
        <v>1884</v>
      </c>
      <c r="M72" s="213">
        <f>SUM(M69:M71)</f>
        <v>1886</v>
      </c>
      <c r="N72" s="209">
        <f>'APiCy total'!AJ14</f>
        <v>2313</v>
      </c>
    </row>
    <row r="87" spans="2:4" x14ac:dyDescent="0.25">
      <c r="B87" t="s">
        <v>30</v>
      </c>
    </row>
    <row r="88" spans="2:4" x14ac:dyDescent="0.25">
      <c r="B88" s="9" t="s">
        <v>28</v>
      </c>
      <c r="C88" s="9">
        <v>2023</v>
      </c>
      <c r="D88" s="9">
        <v>2024</v>
      </c>
    </row>
    <row r="89" spans="2:4" x14ac:dyDescent="0.25">
      <c r="B89" t="s">
        <v>11</v>
      </c>
      <c r="C89">
        <v>183</v>
      </c>
      <c r="D89">
        <v>131</v>
      </c>
    </row>
    <row r="90" spans="2:4" x14ac:dyDescent="0.25">
      <c r="B90" t="s">
        <v>10</v>
      </c>
      <c r="C90">
        <v>90</v>
      </c>
      <c r="D90">
        <v>64</v>
      </c>
    </row>
    <row r="91" spans="2:4" x14ac:dyDescent="0.25">
      <c r="B91" t="s">
        <v>9</v>
      </c>
      <c r="C91">
        <v>38</v>
      </c>
      <c r="D91">
        <v>43</v>
      </c>
    </row>
    <row r="92" spans="2:4" x14ac:dyDescent="0.25">
      <c r="B92" t="s">
        <v>8</v>
      </c>
      <c r="C92">
        <v>70</v>
      </c>
      <c r="D92">
        <v>91</v>
      </c>
    </row>
    <row r="93" spans="2:4" x14ac:dyDescent="0.25">
      <c r="B93" t="s">
        <v>33</v>
      </c>
      <c r="C93">
        <v>26</v>
      </c>
      <c r="D93">
        <v>23</v>
      </c>
    </row>
    <row r="94" spans="2:4" x14ac:dyDescent="0.25">
      <c r="B94" t="s">
        <v>34</v>
      </c>
      <c r="C94">
        <v>7</v>
      </c>
      <c r="D94">
        <v>20</v>
      </c>
    </row>
    <row r="96" spans="2:4" x14ac:dyDescent="0.25">
      <c r="B96" s="9" t="s">
        <v>35</v>
      </c>
    </row>
    <row r="97" spans="2:7" x14ac:dyDescent="0.25">
      <c r="B97" s="9" t="s">
        <v>28</v>
      </c>
      <c r="C97" s="9">
        <v>2020</v>
      </c>
      <c r="D97" s="9">
        <v>2021</v>
      </c>
      <c r="E97" s="9">
        <v>2022</v>
      </c>
      <c r="F97" s="9">
        <v>2023</v>
      </c>
      <c r="G97" s="9">
        <v>2024</v>
      </c>
    </row>
    <row r="98" spans="2:7" x14ac:dyDescent="0.25">
      <c r="B98" t="s">
        <v>11</v>
      </c>
      <c r="C98" s="2"/>
      <c r="E98">
        <f>'Vireloup Douane'!FU14</f>
        <v>113</v>
      </c>
      <c r="F98">
        <f>'Vireloup Douane'!DZ14</f>
        <v>187</v>
      </c>
      <c r="G98" s="16">
        <f>'Vireloup Douane'!CE14</f>
        <v>157</v>
      </c>
    </row>
    <row r="99" spans="2:7" x14ac:dyDescent="0.25">
      <c r="B99" t="s">
        <v>10</v>
      </c>
      <c r="C99" s="2"/>
      <c r="E99">
        <f>Versonnex!FU14</f>
        <v>53</v>
      </c>
      <c r="F99">
        <f>Versonnex!DZ14</f>
        <v>90</v>
      </c>
      <c r="G99" s="16">
        <f>Versonnex!CE14</f>
        <v>65</v>
      </c>
    </row>
    <row r="100" spans="2:7" x14ac:dyDescent="0.25">
      <c r="B100" t="s">
        <v>9</v>
      </c>
      <c r="C100" s="2"/>
      <c r="E100">
        <f>Sauverny!FU14</f>
        <v>0</v>
      </c>
      <c r="F100">
        <f>Sauverny!DZ14</f>
        <v>58</v>
      </c>
      <c r="G100" s="16">
        <f>Sauverny!CE14</f>
        <v>69</v>
      </c>
    </row>
    <row r="101" spans="2:7" x14ac:dyDescent="0.25">
      <c r="B101" t="s">
        <v>8</v>
      </c>
      <c r="C101" s="2"/>
      <c r="E101">
        <f>'Divonne-&gt;Chavanne'!FU14</f>
        <v>67</v>
      </c>
      <c r="F101">
        <f>'Divonne-&gt;Chavanne'!DZ14</f>
        <v>83</v>
      </c>
      <c r="G101" s="16">
        <f>'Divonne-&gt;Chavanne'!CE14</f>
        <v>98</v>
      </c>
    </row>
    <row r="102" spans="2:7" x14ac:dyDescent="0.25">
      <c r="B102" t="s">
        <v>33</v>
      </c>
      <c r="C102" s="2"/>
      <c r="E102">
        <f>'Crassier Voie Verte'!FU14</f>
        <v>20</v>
      </c>
      <c r="F102">
        <f>'Crassier Voie Verte'!DZ14</f>
        <v>52</v>
      </c>
      <c r="G102" s="16">
        <f>'Crassier Voie Verte'!CE14</f>
        <v>39</v>
      </c>
    </row>
    <row r="103" spans="2:7" x14ac:dyDescent="0.25">
      <c r="B103" t="s">
        <v>34</v>
      </c>
      <c r="C103" s="2"/>
      <c r="E103">
        <f>'Crassier Douane'!FU14</f>
        <v>9</v>
      </c>
      <c r="F103">
        <f>'Crassier Douane'!DZ14</f>
        <v>7</v>
      </c>
      <c r="G103" s="16">
        <f>'Crassier Douane'!CE14</f>
        <v>24</v>
      </c>
    </row>
    <row r="104" spans="2:7" x14ac:dyDescent="0.25">
      <c r="B104" t="s">
        <v>17</v>
      </c>
      <c r="C104">
        <f>SUM(C98:C103)</f>
        <v>0</v>
      </c>
      <c r="D104">
        <f>SUM(D98:D103)</f>
        <v>0</v>
      </c>
      <c r="E104">
        <f>SUM(E98:E103)</f>
        <v>262</v>
      </c>
      <c r="F104">
        <f>SUM(F98:F103)</f>
        <v>477</v>
      </c>
      <c r="G104" s="16">
        <f>SUM(G98:G103)</f>
        <v>452</v>
      </c>
    </row>
    <row r="105" spans="2:7" x14ac:dyDescent="0.25">
      <c r="C105" s="10" t="e">
        <f>(C104/B104)-1</f>
        <v>#VALUE!</v>
      </c>
      <c r="D105" s="10" t="e">
        <f>(D104/C104)-1</f>
        <v>#DIV/0!</v>
      </c>
      <c r="E105" s="10" t="e">
        <f>(E104/D104)-1</f>
        <v>#DIV/0!</v>
      </c>
      <c r="F105" s="10">
        <f>(F104/E104)-1</f>
        <v>0.82061068702290085</v>
      </c>
      <c r="G105" s="10">
        <f>(G104/F104)-1</f>
        <v>-5.2410901467505266E-2</v>
      </c>
    </row>
  </sheetData>
  <mergeCells count="4">
    <mergeCell ref="A3:F3"/>
    <mergeCell ref="A18:F18"/>
    <mergeCell ref="A36:F36"/>
    <mergeCell ref="A65:F65"/>
  </mergeCell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40"/>
  <sheetViews>
    <sheetView tabSelected="1" zoomScale="75" zoomScaleNormal="75" workbookViewId="0">
      <pane xSplit="1" topLeftCell="B1" activePane="topRight" state="frozen"/>
      <selection pane="topRight" activeCell="N31" sqref="N31"/>
    </sheetView>
  </sheetViews>
  <sheetFormatPr defaultColWidth="8.5703125" defaultRowHeight="15" x14ac:dyDescent="0.25"/>
  <cols>
    <col min="1" max="1" width="26" customWidth="1"/>
    <col min="4" max="4" width="9" style="2" customWidth="1"/>
    <col min="9" max="10" width="9" style="2" customWidth="1"/>
    <col min="18" max="18" width="9" style="2" customWidth="1"/>
    <col min="23" max="24" width="9" style="2" customWidth="1"/>
  </cols>
  <sheetData>
    <row r="1" spans="1:28" ht="23.25" x14ac:dyDescent="0.35">
      <c r="B1" s="223" t="s">
        <v>36</v>
      </c>
      <c r="C1" s="223"/>
      <c r="D1" s="223"/>
      <c r="E1" s="223"/>
      <c r="F1" s="223"/>
      <c r="G1" s="223"/>
      <c r="H1" s="223"/>
      <c r="I1" s="223"/>
      <c r="J1" s="223"/>
      <c r="K1" s="223"/>
      <c r="L1" s="223"/>
      <c r="M1" s="223"/>
      <c r="N1" s="223"/>
      <c r="P1" s="223" t="s">
        <v>37</v>
      </c>
      <c r="Q1" s="223"/>
      <c r="R1" s="223"/>
      <c r="S1" s="223"/>
      <c r="T1" s="223"/>
      <c r="U1" s="223"/>
      <c r="V1" s="223"/>
      <c r="W1" s="223"/>
      <c r="X1" s="223"/>
      <c r="Y1" s="223"/>
      <c r="Z1" s="223"/>
      <c r="AA1" s="223"/>
      <c r="AB1" s="223"/>
    </row>
    <row r="2" spans="1:28" ht="15.75" x14ac:dyDescent="0.25">
      <c r="A2" s="17"/>
      <c r="B2" s="18" t="s">
        <v>25</v>
      </c>
      <c r="C2" s="19" t="s">
        <v>26</v>
      </c>
      <c r="D2" s="20" t="s">
        <v>38</v>
      </c>
      <c r="E2" s="21" t="s">
        <v>39</v>
      </c>
      <c r="F2" s="18" t="s">
        <v>31</v>
      </c>
      <c r="G2" s="18" t="s">
        <v>32</v>
      </c>
      <c r="H2" s="18" t="s">
        <v>40</v>
      </c>
      <c r="I2" s="20" t="s">
        <v>41</v>
      </c>
      <c r="J2" s="20" t="s">
        <v>42</v>
      </c>
      <c r="K2" s="18" t="s">
        <v>20</v>
      </c>
      <c r="L2" s="18" t="s">
        <v>43</v>
      </c>
      <c r="M2" s="18" t="s">
        <v>44</v>
      </c>
      <c r="N2" s="22" t="s">
        <v>45</v>
      </c>
      <c r="P2" s="18" t="s">
        <v>25</v>
      </c>
      <c r="Q2" s="19" t="s">
        <v>26</v>
      </c>
      <c r="R2" s="20" t="s">
        <v>38</v>
      </c>
      <c r="S2" s="21" t="s">
        <v>39</v>
      </c>
      <c r="T2" s="18" t="s">
        <v>31</v>
      </c>
      <c r="U2" s="18" t="s">
        <v>32</v>
      </c>
      <c r="V2" s="18" t="s">
        <v>40</v>
      </c>
      <c r="W2" s="20" t="s">
        <v>41</v>
      </c>
      <c r="X2" s="20" t="s">
        <v>42</v>
      </c>
      <c r="Y2" s="18" t="s">
        <v>20</v>
      </c>
      <c r="Z2" s="18" t="s">
        <v>44</v>
      </c>
      <c r="AA2" s="18" t="s">
        <v>43</v>
      </c>
      <c r="AB2" s="22" t="s">
        <v>45</v>
      </c>
    </row>
    <row r="3" spans="1:28" x14ac:dyDescent="0.25">
      <c r="A3" s="23" t="s">
        <v>46</v>
      </c>
      <c r="B3" s="23">
        <f t="array" aca="1" ref="B3" ca="1">INDIRECT( "'" &amp; $A3 &amp; "'"&amp; "!" &amp; B$33)</f>
        <v>254</v>
      </c>
      <c r="C3" s="23">
        <f t="array" aca="1" ref="C3" ca="1">INDIRECT( "'" &amp; $A3 &amp; "'"&amp; "!" &amp; C$33)</f>
        <v>165</v>
      </c>
      <c r="D3" s="24">
        <f t="array" aca="1" ref="D3" ca="1">INDIRECT( "'" &amp; $A3 &amp; "'"&amp; "!" &amp; D$33)</f>
        <v>0.3937947494033413</v>
      </c>
      <c r="E3" s="23">
        <f t="array" aca="1" ref="E3" ca="1">INDIRECT( "'" &amp; $A3 &amp; "'"&amp; "!" &amp; E$33)</f>
        <v>153</v>
      </c>
      <c r="F3" s="23">
        <f t="array" aca="1" ref="F3" ca="1">INDIRECT( "'" &amp; $A3 &amp; "'"&amp; "!" &amp; F$33)</f>
        <v>254</v>
      </c>
      <c r="G3" s="23">
        <f t="array" aca="1" ref="G3" ca="1">INDIRECT( "'" &amp; $A3 &amp; "'"&amp; "!" &amp; G$33)</f>
        <v>23</v>
      </c>
      <c r="H3" s="23">
        <f t="array" aca="1" ref="H3" ca="1">INDIRECT( "'" &amp; $A3 &amp; "'"&amp; "!" &amp; H$33)</f>
        <v>430</v>
      </c>
      <c r="I3" s="24">
        <f t="array" aca="1" ref="I3" ca="1">INDIRECT( "'" &amp; $A3 &amp; "'"&amp; "!" &amp; I$33)</f>
        <v>0.62407862407862413</v>
      </c>
      <c r="J3" s="24">
        <f t="array" aca="1" ref="J3" ca="1">INDIRECT( "'" &amp; $A3 &amp; "'"&amp; "!" &amp; J$33)</f>
        <v>5.3488372093023255E-2</v>
      </c>
      <c r="K3" s="23">
        <f t="array" aca="1" ref="K3" ca="1">INDIRECT( "'" &amp; $A3 &amp; "'"&amp; "!" &amp; K$33)</f>
        <v>6</v>
      </c>
      <c r="L3" s="23">
        <f t="array" aca="1" ref="L3" ca="1">INDIRECT( "'" &amp; $A3 &amp; "'"&amp; "!" &amp; L$33)</f>
        <v>5</v>
      </c>
      <c r="M3" s="23">
        <f t="array" aca="1" ref="M3" ca="1">INDIRECT( "'" &amp; $A3 &amp; "'"&amp; "!" &amp; M$33)</f>
        <v>431</v>
      </c>
      <c r="N3" s="23">
        <f t="array" aca="1" ref="N3" ca="1">INDIRECT( "'" &amp; $A3 &amp; "'"&amp; "!" &amp; N$33)</f>
        <v>436</v>
      </c>
      <c r="P3" s="24">
        <f t="array" aca="1" ref="P3" ca="1">INDIRECT( "'" &amp; $A3 &amp; "'"&amp; "!" &amp; P$33)</f>
        <v>4.5267489711934061E-2</v>
      </c>
      <c r="Q3" s="24">
        <f t="array" aca="1" ref="Q3" ca="1">INDIRECT( "'" &amp; $A3 &amp; "'"&amp; "!" &amp; Q$33)</f>
        <v>-3.5087719298245612E-2</v>
      </c>
      <c r="R3" s="24">
        <f t="array" aca="1" ref="R3" ca="1">INDIRECT( "'" &amp; $A3 &amp; "'"&amp; "!" &amp; R$33)</f>
        <v>-4.6602185655068462E-2</v>
      </c>
      <c r="S3" s="24">
        <f t="array" aca="1" ref="S3" ca="1">INDIRECT( "'" &amp; $A3 &amp; "'"&amp; "!" &amp; S$33)</f>
        <v>-8.3832335329341312E-2</v>
      </c>
      <c r="T3" s="24">
        <f t="array" aca="1" ref="T3" ca="1">INDIRECT( "'" &amp; $A3 &amp; "'"&amp; "!" &amp; T$33)</f>
        <v>0.25123152709359609</v>
      </c>
      <c r="U3" s="24">
        <f t="array" aca="1" ref="U3" ca="1">INDIRECT( "'" &amp; $A3 &amp; "'"&amp; "!" &amp; U$33)</f>
        <v>-0.2068965517241379</v>
      </c>
      <c r="V3" s="24">
        <f t="array" aca="1" ref="V3" ca="1">INDIRECT( "'" &amp; $A3 &amp; "'"&amp; "!" &amp; V$33)</f>
        <v>7.7694235588972482E-2</v>
      </c>
      <c r="W3" s="24">
        <f t="array" aca="1" ref="W3" ca="1">INDIRECT( "'" &amp; $A3 &amp; "'"&amp; "!" &amp; W$33)</f>
        <v>0.13748320644872392</v>
      </c>
      <c r="X3" s="24">
        <f t="array" aca="1" ref="X3" ca="1">INDIRECT( "'" &amp; $A3 &amp; "'"&amp; "!" &amp; X$33)</f>
        <v>-0.26407377706495583</v>
      </c>
      <c r="Y3" s="24">
        <f t="array" aca="1" ref="Y3" ca="1">INDIRECT( "'" &amp; $A3 &amp; "'"&amp; "!" &amp; Y$33)</f>
        <v>-0.6</v>
      </c>
      <c r="Z3" s="24">
        <f t="array" aca="1" ref="Z3" ca="1">INDIRECT( "'" &amp; $A3 &amp; "'"&amp; "!" &amp; Z$33)</f>
        <v>6.9478908188585597E-2</v>
      </c>
      <c r="AA3" s="24">
        <f t="array" aca="1" ref="AA3" ca="1">INDIRECT( "'" &amp; $A3 &amp; "'"&amp; "!" &amp; AA$33)</f>
        <v>-0.54545454545454541</v>
      </c>
      <c r="AB3" s="24">
        <f t="array" aca="1" ref="AB3" ca="1">INDIRECT( "'" &amp; $A3 &amp; "'"&amp; "!" &amp; AB$33)</f>
        <v>5.3140096618357502E-2</v>
      </c>
    </row>
    <row r="4" spans="1:28" x14ac:dyDescent="0.25">
      <c r="A4" s="23"/>
      <c r="B4" s="23"/>
      <c r="C4" s="23"/>
      <c r="D4" s="24"/>
      <c r="E4" s="23"/>
      <c r="F4" s="23"/>
      <c r="G4" s="23"/>
      <c r="H4" s="23"/>
      <c r="I4" s="24"/>
      <c r="J4" s="24"/>
      <c r="K4" s="23"/>
      <c r="L4" s="23"/>
      <c r="M4" s="23"/>
      <c r="N4" s="23"/>
      <c r="P4" s="24"/>
      <c r="Q4" s="24"/>
      <c r="R4" s="24"/>
      <c r="S4" s="24"/>
      <c r="T4" s="24"/>
      <c r="U4" s="24"/>
      <c r="V4" s="24"/>
      <c r="W4" s="24"/>
      <c r="X4" s="24"/>
      <c r="Y4" s="24"/>
      <c r="Z4" s="24"/>
      <c r="AA4" s="24"/>
      <c r="AB4" s="24"/>
    </row>
    <row r="5" spans="1:28" x14ac:dyDescent="0.25">
      <c r="A5" s="23" t="s">
        <v>47</v>
      </c>
      <c r="B5" s="23">
        <f t="array" aca="1" ref="B5" ca="1">INDIRECT( "'" &amp; $A5 &amp; "'"&amp; "!" &amp; B$33)</f>
        <v>256</v>
      </c>
      <c r="C5" s="23">
        <f t="array" aca="1" ref="C5" ca="1">INDIRECT( "'" &amp; $A5 &amp; "'"&amp; "!" &amp; C$33)</f>
        <v>116</v>
      </c>
      <c r="D5" s="24">
        <f t="array" aca="1" ref="D5" ca="1">INDIRECT( "'" &amp; $A5 &amp; "'"&amp; "!" &amp; D$33)</f>
        <v>0.31182795698924731</v>
      </c>
      <c r="E5" s="23">
        <f t="array" aca="1" ref="E5" ca="1">INDIRECT( "'" &amp; $A5 &amp; "'"&amp; "!" &amp; E$33)</f>
        <v>159</v>
      </c>
      <c r="F5" s="23">
        <f t="array" aca="1" ref="F5" ca="1">INDIRECT( "'" &amp; $A5 &amp; "'"&amp; "!" &amp; F$33)</f>
        <v>171</v>
      </c>
      <c r="G5" s="23">
        <f t="array" aca="1" ref="G5" ca="1">INDIRECT( "'" &amp; $A5 &amp; "'"&amp; "!" &amp; G$33)</f>
        <v>31</v>
      </c>
      <c r="H5" s="23">
        <f t="array" aca="1" ref="H5" ca="1">INDIRECT( "'" &amp; $A5 &amp; "'"&amp; "!" &amp; H$33)</f>
        <v>361</v>
      </c>
      <c r="I5" s="24">
        <f t="array" aca="1" ref="I5" ca="1">INDIRECT( "'" &amp; $A5 &amp; "'"&amp; "!" &amp; I$33)</f>
        <v>0.51818181818181819</v>
      </c>
      <c r="J5" s="24">
        <f t="array" aca="1" ref="J5" ca="1">INDIRECT( "'" &amp; $A5 &amp; "'"&amp; "!" &amp; J$33)</f>
        <v>8.5872576177285317E-2</v>
      </c>
      <c r="K5" s="23">
        <f t="array" aca="1" ref="K5" ca="1">INDIRECT( "'" &amp; $A5 &amp; "'"&amp; "!" &amp; K$33)</f>
        <v>27</v>
      </c>
      <c r="L5" s="23">
        <f t="array" aca="1" ref="L5" ca="1">INDIRECT( "'" &amp; $A5 &amp; "'"&amp; "!" &amp; L$33)</f>
        <v>18</v>
      </c>
      <c r="M5" s="23">
        <f t="array" aca="1" ref="M5" ca="1">INDIRECT( "'" &amp; $A5 &amp; "'"&amp; "!" &amp; M$33)</f>
        <v>370</v>
      </c>
      <c r="N5" s="23">
        <f t="array" aca="1" ref="N5" ca="1">INDIRECT( "'" &amp; $A5 &amp; "'"&amp; "!" &amp; N$33)</f>
        <v>388</v>
      </c>
      <c r="P5" s="24">
        <f t="array" aca="1" ref="P5" ca="1">INDIRECT( "'" &amp; $A5 &amp; "'"&amp; "!" &amp; P$33)</f>
        <v>-0.14381270903010035</v>
      </c>
      <c r="Q5" s="24">
        <f t="array" aca="1" ref="Q5" ca="1">INDIRECT( "'" &amp; $A5 &amp; "'"&amp; "!" &amp; Q$33)</f>
        <v>-0.21088435374149661</v>
      </c>
      <c r="R5" s="24">
        <f t="array" aca="1" ref="R5" ca="1">INDIRECT( "'" &amp; $A5 &amp; "'"&amp; "!" &amp; R$33)</f>
        <v>-5.3909735937385683E-2</v>
      </c>
      <c r="S5" s="24">
        <f t="array" aca="1" ref="S5" ca="1">INDIRECT( "'" &amp; $A5 &amp; "'"&amp; "!" &amp; S$33)</f>
        <v>-0.171875</v>
      </c>
      <c r="T5" s="24">
        <f t="array" aca="1" ref="T5" ca="1">INDIRECT( "'" &amp; $A5 &amp; "'"&amp; "!" &amp; T$33)</f>
        <v>-7.0652173913043459E-2</v>
      </c>
      <c r="U5" s="24">
        <f t="array" aca="1" ref="U5" ca="1">INDIRECT( "'" &amp; $A5 &amp; "'"&amp; "!" &amp; U$33)</f>
        <v>-0.24390243902439024</v>
      </c>
      <c r="V5" s="24">
        <f t="array" aca="1" ref="V5" ca="1">INDIRECT( "'" &amp; $A5 &amp; "'"&amp; "!" &amp; V$33)</f>
        <v>-0.13429256594724226</v>
      </c>
      <c r="W5" s="24">
        <f t="array" aca="1" ref="W5" ca="1">INDIRECT( "'" &amp; $A5 &amp; "'"&amp; "!" &amp; W$33)</f>
        <v>5.8893280632411171E-2</v>
      </c>
      <c r="X5" s="24">
        <f t="array" aca="1" ref="X5" ca="1">INDIRECT( "'" &amp; $A5 &amp; "'"&amp; "!" &amp; X$33)</f>
        <v>-0.12661306668468342</v>
      </c>
      <c r="Y5" s="24">
        <f t="array" aca="1" ref="Y5" ca="1">INDIRECT( "'" &amp; $A5 &amp; "'"&amp; "!" &amp; Y$33)</f>
        <v>-6.8965517241379337E-2</v>
      </c>
      <c r="Z5" s="24">
        <f t="array" aca="1" ref="Z5" ca="1">INDIRECT( "'" &amp; $A5 &amp; "'"&amp; "!" &amp; Z$33)</f>
        <v>-0.11904761904761907</v>
      </c>
      <c r="AA5" s="24">
        <f t="array" aca="1" ref="AA5" ca="1">INDIRECT( "'" &amp; $A5 &amp; "'"&amp; "!" &amp; AA$33)</f>
        <v>-0.30769230769230771</v>
      </c>
      <c r="AB5" s="24">
        <f t="array" aca="1" ref="AB5" ca="1">INDIRECT( "'" &amp; $A5 &amp; "'"&amp; "!" &amp; AB$33)</f>
        <v>-0.1300448430493274</v>
      </c>
    </row>
    <row r="6" spans="1:28" x14ac:dyDescent="0.25">
      <c r="A6" s="23" t="s">
        <v>48</v>
      </c>
      <c r="B6" s="23">
        <f t="array" aca="1" ref="B6" ca="1">INDIRECT( "'" &amp; $A6 &amp; "'"&amp; "!" &amp; B$33)</f>
        <v>15</v>
      </c>
      <c r="C6" s="23">
        <f t="array" aca="1" ref="C6" ca="1">INDIRECT( "'" &amp; $A6 &amp; "'"&amp; "!" &amp; C$33)</f>
        <v>9</v>
      </c>
      <c r="D6" s="24">
        <f t="array" aca="1" ref="D6" ca="1">INDIRECT( "'" &amp; $A6 &amp; "'"&amp; "!" &amp; D$33)</f>
        <v>0.375</v>
      </c>
      <c r="E6" s="23">
        <f t="array" aca="1" ref="E6" ca="1">INDIRECT( "'" &amp; $A6 &amp; "'"&amp; "!" &amp; E$33)</f>
        <v>13</v>
      </c>
      <c r="F6" s="23">
        <f t="array" aca="1" ref="F6" ca="1">INDIRECT( "'" &amp; $A6 &amp; "'"&amp; "!" &amp; F$33)</f>
        <v>13</v>
      </c>
      <c r="G6" s="23">
        <f t="array" aca="1" ref="G6" ca="1">INDIRECT( "'" &amp; $A6 &amp; "'"&amp; "!" &amp; G$33)</f>
        <v>0</v>
      </c>
      <c r="H6" s="23">
        <f t="array" aca="1" ref="H6" ca="1">INDIRECT( "'" &amp; $A6 &amp; "'"&amp; "!" &amp; H$33)</f>
        <v>26</v>
      </c>
      <c r="I6" s="24">
        <f t="array" aca="1" ref="I6" ca="1">INDIRECT( "'" &amp; $A6 &amp; "'"&amp; "!" &amp; I$33)</f>
        <v>0.5</v>
      </c>
      <c r="J6" s="24">
        <f t="array" aca="1" ref="J6" ca="1">INDIRECT( "'" &amp; $A6 &amp; "'"&amp; "!" &amp; J$33)</f>
        <v>0</v>
      </c>
      <c r="K6" s="23">
        <f t="array" aca="1" ref="K6" ca="1">INDIRECT( "'" &amp; $A6 &amp; "'"&amp; "!" &amp; K$33)</f>
        <v>0</v>
      </c>
      <c r="L6" s="23">
        <f t="array" aca="1" ref="L6" ca="1">INDIRECT( "'" &amp; $A6 &amp; "'"&amp; "!" &amp; L$33)</f>
        <v>0</v>
      </c>
      <c r="M6" s="23">
        <f t="array" aca="1" ref="M6" ca="1">INDIRECT( "'" &amp; $A6 &amp; "'"&amp; "!" &amp; M$33)</f>
        <v>26</v>
      </c>
      <c r="N6" s="23">
        <f t="array" aca="1" ref="N6" ca="1">INDIRECT( "'" &amp; $A6 &amp; "'"&amp; "!" &amp; N$33)</f>
        <v>26</v>
      </c>
      <c r="P6" s="24">
        <f t="array" aca="1" ref="P6" ca="1">INDIRECT( "'" &amp; $A6 &amp; "'"&amp; "!" &amp; P$33)</f>
        <v>-0.69387755102040816</v>
      </c>
      <c r="Q6" s="24" t="e">
        <f t="array" aca="1" ref="Q6" ca="1">INDIRECT( "'" &amp; $A6 &amp; "'"&amp; "!" &amp; Q$33)</f>
        <v>#DIV/0!</v>
      </c>
      <c r="R6" s="24" t="e">
        <f t="array" aca="1" ref="R6" ca="1">INDIRECT( "'" &amp; $A6 &amp; "'"&amp; "!" &amp; R$33)</f>
        <v>#DIV/0!</v>
      </c>
      <c r="S6" s="24">
        <f t="array" aca="1" ref="S6" ca="1">INDIRECT( "'" &amp; $A6 &amp; "'"&amp; "!" &amp; S$33)</f>
        <v>-0.72340425531914887</v>
      </c>
      <c r="T6" s="24" t="e">
        <f t="array" aca="1" ref="T6" ca="1">INDIRECT( "'" &amp; $A6 &amp; "'"&amp; "!" &amp; T$33)</f>
        <v>#DIV/0!</v>
      </c>
      <c r="U6" s="24">
        <f t="array" aca="1" ref="U6" ca="1">INDIRECT( "'" &amp; $A6 &amp; "'"&amp; "!" &amp; U$33)</f>
        <v>-1</v>
      </c>
      <c r="V6" s="24">
        <f t="array" aca="1" ref="V6" ca="1">INDIRECT( "'" &amp; $A6 &amp; "'"&amp; "!" &amp; V$33)</f>
        <v>-0.45833333333333337</v>
      </c>
      <c r="W6" s="24" t="e">
        <f t="array" aca="1" ref="W6" ca="1">INDIRECT( "'" &amp; $A6 &amp; "'"&amp; "!" &amp; W$33)</f>
        <v>#DIV/0!</v>
      </c>
      <c r="X6" s="24">
        <f t="array" aca="1" ref="X6" ca="1">INDIRECT( "'" &amp; $A6 &amp; "'"&amp; "!" &amp; X$33)</f>
        <v>-1</v>
      </c>
      <c r="Y6" s="24">
        <f t="array" aca="1" ref="Y6" ca="1">INDIRECT( "'" &amp; $A6 &amp; "'"&amp; "!" &amp; Y$33)</f>
        <v>-1</v>
      </c>
      <c r="Z6" s="24">
        <f t="array" aca="1" ref="Z6" ca="1">INDIRECT( "'" &amp; $A6 &amp; "'"&amp; "!" &amp; Z$33)</f>
        <v>-0.43478260869565222</v>
      </c>
      <c r="AA6" s="24">
        <f t="array" aca="1" ref="AA6" ca="1">INDIRECT( "'" &amp; $A6 &amp; "'"&amp; "!" &amp; AA$33)</f>
        <v>-1</v>
      </c>
      <c r="AB6" s="24">
        <f t="array" aca="1" ref="AB6" ca="1">INDIRECT( "'" &amp; $A6 &amp; "'"&amp; "!" &amp; AB$33)</f>
        <v>-0.46938775510204078</v>
      </c>
    </row>
    <row r="7" spans="1:28" x14ac:dyDescent="0.25">
      <c r="A7" s="23" t="s">
        <v>49</v>
      </c>
      <c r="B7" s="23">
        <f t="array" aca="1" ref="B7" ca="1">INDIRECT( "'" &amp; $A7 &amp; "'"&amp; "!" &amp; B$33)</f>
        <v>215</v>
      </c>
      <c r="C7" s="23">
        <f t="array" aca="1" ref="C7" ca="1">INDIRECT( "'" &amp; $A7 &amp; "'"&amp; "!" &amp; C$33)</f>
        <v>77</v>
      </c>
      <c r="D7" s="24">
        <f t="array" aca="1" ref="D7" ca="1">INDIRECT( "'" &amp; $A7 &amp; "'"&amp; "!" &amp; D$33)</f>
        <v>0.2636986301369863</v>
      </c>
      <c r="E7" s="23">
        <f t="array" aca="1" ref="E7" ca="1">INDIRECT( "'" &amp; $A7 &amp; "'"&amp; "!" &amp; E$33)</f>
        <v>139</v>
      </c>
      <c r="F7" s="23">
        <f t="array" aca="1" ref="F7" ca="1">INDIRECT( "'" &amp; $A7 &amp; "'"&amp; "!" &amp; F$33)</f>
        <v>91</v>
      </c>
      <c r="G7" s="23">
        <f t="array" aca="1" ref="G7" ca="1">INDIRECT( "'" &amp; $A7 &amp; "'"&amp; "!" &amp; G$33)</f>
        <v>9</v>
      </c>
      <c r="H7" s="23">
        <f t="array" aca="1" ref="H7" ca="1">INDIRECT( "'" &amp; $A7 &amp; "'"&amp; "!" &amp; H$33)</f>
        <v>239</v>
      </c>
      <c r="I7" s="24">
        <f t="array" aca="1" ref="I7" ca="1">INDIRECT( "'" &amp; $A7 &amp; "'"&amp; "!" &amp; I$33)</f>
        <v>0.39565217391304347</v>
      </c>
      <c r="J7" s="24">
        <f t="array" aca="1" ref="J7" ca="1">INDIRECT( "'" &amp; $A7 &amp; "'"&amp; "!" &amp; J$33)</f>
        <v>3.7656903765690378E-2</v>
      </c>
      <c r="K7" s="23">
        <f t="array" aca="1" ref="K7" ca="1">INDIRECT( "'" &amp; $A7 &amp; "'"&amp; "!" &amp; K$33)</f>
        <v>63</v>
      </c>
      <c r="L7" s="23">
        <f t="array" aca="1" ref="L7" ca="1">INDIRECT( "'" &amp; $A7 &amp; "'"&amp; "!" &amp; L$33)</f>
        <v>0</v>
      </c>
      <c r="M7" s="23">
        <f t="array" aca="1" ref="M7" ca="1">INDIRECT( "'" &amp; $A7 &amp; "'"&amp; "!" &amp; M$33)</f>
        <v>302</v>
      </c>
      <c r="N7" s="23">
        <f t="array" aca="1" ref="N7" ca="1">INDIRECT( "'" &amp; $A7 &amp; "'"&amp; "!" &amp; N$33)</f>
        <v>302</v>
      </c>
      <c r="P7" s="24">
        <f t="array" aca="1" ref="P7" ca="1">INDIRECT( "'" &amp; $A7 &amp; "'"&amp; "!" &amp; P$33)</f>
        <v>0.31901840490797539</v>
      </c>
      <c r="Q7" s="24">
        <f t="array" aca="1" ref="Q7" ca="1">INDIRECT( "'" &amp; $A7 &amp; "'"&amp; "!" &amp; Q$33)</f>
        <v>0.26229508196721318</v>
      </c>
      <c r="R7" s="24">
        <f t="array" aca="1" ref="R7" ca="1">INDIRECT( "'" &amp; $A7 &amp; "'"&amp; "!" &amp; R$33)</f>
        <v>-3.1664046710083049E-2</v>
      </c>
      <c r="S7" s="24">
        <f t="array" aca="1" ref="S7" ca="1">INDIRECT( "'" &amp; $A7 &amp; "'"&amp; "!" &amp; S$33)</f>
        <v>6.9230769230769207E-2</v>
      </c>
      <c r="T7" s="24">
        <f t="array" aca="1" ref="T7" ca="1">INDIRECT( "'" &amp; $A7 &amp; "'"&amp; "!" &amp; T$33)</f>
        <v>2.25</v>
      </c>
      <c r="U7" s="24">
        <f t="array" aca="1" ref="U7" ca="1">INDIRECT( "'" &amp; $A7 &amp; "'"&amp; "!" &amp; U$33)</f>
        <v>0.28571428571428581</v>
      </c>
      <c r="V7" s="24">
        <f t="array" aca="1" ref="V7" ca="1">INDIRECT( "'" &amp; $A7 &amp; "'"&amp; "!" &amp; V$33)</f>
        <v>0.44848484848484849</v>
      </c>
      <c r="W7" s="24">
        <f t="array" aca="1" ref="W7" ca="1">INDIRECT( "'" &amp; $A7 &amp; "'"&amp; "!" &amp; W$33)</f>
        <v>1.232608695652174</v>
      </c>
      <c r="X7" s="24">
        <f t="array" aca="1" ref="X7" ca="1">INDIRECT( "'" &amp; $A7 &amp; "'"&amp; "!" &amp; X$33)</f>
        <v>-0.1123729826658697</v>
      </c>
      <c r="Y7" s="24">
        <f t="array" aca="1" ref="Y7" ca="1">INDIRECT( "'" &amp; $A7 &amp; "'"&amp; "!" &amp; Y$33)</f>
        <v>6.7796610169491567E-2</v>
      </c>
      <c r="Z7" s="24">
        <f t="array" aca="1" ref="Z7" ca="1">INDIRECT( "'" &amp; $A7 &amp; "'"&amp; "!" &amp; Z$33)</f>
        <v>0.34821428571428581</v>
      </c>
      <c r="AA7" s="24" t="e">
        <f t="array" aca="1" ref="AA7" ca="1">INDIRECT( "'" &amp; $A7 &amp; "'"&amp; "!" &amp; AA$33)</f>
        <v>#DIV/0!</v>
      </c>
      <c r="AB7" s="24">
        <f t="array" aca="1" ref="AB7" ca="1">INDIRECT( "'" &amp; $A7 &amp; "'"&amp; "!" &amp; AB$33)</f>
        <v>0.34821428571428581</v>
      </c>
    </row>
    <row r="8" spans="1:28" x14ac:dyDescent="0.25">
      <c r="A8" s="23" t="s">
        <v>50</v>
      </c>
      <c r="B8" s="23"/>
      <c r="C8" s="23"/>
      <c r="D8" s="24"/>
      <c r="E8" s="23"/>
      <c r="F8" s="23"/>
      <c r="G8" s="23"/>
      <c r="H8" s="23"/>
      <c r="I8" s="24"/>
      <c r="J8" s="24"/>
      <c r="K8" s="23"/>
      <c r="L8" s="23"/>
      <c r="M8" s="23"/>
      <c r="N8" s="23"/>
      <c r="P8" s="24"/>
      <c r="Q8" s="24"/>
      <c r="R8" s="24"/>
      <c r="S8" s="24"/>
      <c r="T8" s="24"/>
      <c r="U8" s="24"/>
      <c r="V8" s="24"/>
      <c r="W8" s="24"/>
      <c r="X8" s="24"/>
      <c r="Y8" s="24"/>
      <c r="Z8" s="24"/>
      <c r="AA8" s="24"/>
      <c r="AB8" s="24"/>
    </row>
    <row r="9" spans="1:28" x14ac:dyDescent="0.25">
      <c r="A9" s="25" t="s">
        <v>51</v>
      </c>
      <c r="B9" s="26">
        <f ca="1">SUM(B5:B8)</f>
        <v>486</v>
      </c>
      <c r="C9" s="26">
        <f ca="1">SUM(C5:C8)</f>
        <v>202</v>
      </c>
      <c r="D9" s="27">
        <f ca="1">C9/(B9+C9)</f>
        <v>0.29360465116279072</v>
      </c>
      <c r="E9" s="26">
        <f ca="1">SUM(E5:E8)</f>
        <v>311</v>
      </c>
      <c r="F9" s="26">
        <f ca="1">SUM(F5:F8)</f>
        <v>275</v>
      </c>
      <c r="G9" s="26">
        <f ca="1">SUM(G5:G8)</f>
        <v>40</v>
      </c>
      <c r="H9" s="26">
        <f ca="1">SUM(H5:H8)</f>
        <v>626</v>
      </c>
      <c r="I9" s="27">
        <f ca="1">F9/H9</f>
        <v>0.43929712460063897</v>
      </c>
      <c r="J9" s="27">
        <f ca="1">G9/H9</f>
        <v>6.3897763578274758E-2</v>
      </c>
      <c r="K9" s="26">
        <f ca="1">SUM(K5:K8)</f>
        <v>90</v>
      </c>
      <c r="L9" s="26">
        <f ca="1">SUM(L5:L8)</f>
        <v>18</v>
      </c>
      <c r="M9" s="26">
        <f ca="1">SUM(M5:M8)</f>
        <v>698</v>
      </c>
      <c r="N9" s="26">
        <f ca="1">SUM(N5:N8)</f>
        <v>716</v>
      </c>
      <c r="P9" s="24">
        <f t="array" aca="1" ref="P9" ca="1">INDIRECT( "'" &amp; $A9 &amp; "'"&amp; "!" &amp; P$33)</f>
        <v>-4.8923679060665415E-2</v>
      </c>
      <c r="Q9" s="24">
        <f t="array" aca="1" ref="Q9" ca="1">INDIRECT( "'" &amp; $A9 &amp; "'"&amp; "!" &amp; Q$33)</f>
        <v>-2.8846153846153855E-2</v>
      </c>
      <c r="R9" s="24">
        <f t="array" aca="1" ref="R9" ca="1">INDIRECT( "'" &amp; $A9 &amp; "'"&amp; "!" &amp; R$33)</f>
        <v>1.491223166368516E-2</v>
      </c>
      <c r="S9" s="24">
        <f t="array" aca="1" ref="S9" ca="1">INDIRECT( "'" &amp; $A9 &amp; "'"&amp; "!" &amp; S$33)</f>
        <v>-0.15718157181571812</v>
      </c>
      <c r="T9" s="24">
        <f t="array" aca="1" ref="T9" ca="1">INDIRECT( "'" &amp; $A9 &amp; "'"&amp; "!" &amp; T$33)</f>
        <v>0.29716981132075482</v>
      </c>
      <c r="U9" s="24">
        <f t="array" aca="1" ref="U9" ca="1">INDIRECT( "'" &amp; $A9 &amp; "'"&amp; "!" &amp; U$33)</f>
        <v>-0.18367346938775508</v>
      </c>
      <c r="V9" s="24">
        <f t="array" aca="1" ref="V9" ca="1">INDIRECT( "'" &amp; $A9 &amp; "'"&amp; "!" &amp; V$33)</f>
        <v>-6.3492063492063266E-3</v>
      </c>
      <c r="W9" s="24">
        <f t="array" aca="1" ref="W9" ca="1">INDIRECT( "'" &amp; $A9 &amp; "'"&amp; "!" &amp; W$33)</f>
        <v>0.28610180951767661</v>
      </c>
      <c r="X9" s="24">
        <f t="array" aca="1" ref="X9" ca="1">INDIRECT( "'" &amp; $A9 &amp; "'"&amp; "!" &amp; X$33)</f>
        <v>-0.17845732542218173</v>
      </c>
      <c r="Y9" s="24">
        <f t="array" aca="1" ref="Y9" ca="1">INDIRECT( "'" &amp; $A9 &amp; "'"&amp; "!" &amp; Y$33)</f>
        <v>1.1235955056179803E-2</v>
      </c>
      <c r="Z9" s="24">
        <f t="array" aca="1" ref="Z9" ca="1">INDIRECT( "'" &amp; $A9 &amp; "'"&amp; "!" &amp; Z$33)</f>
        <v>1.1594202898550732E-2</v>
      </c>
      <c r="AA9" s="24">
        <f t="array" aca="1" ref="AA9" ca="1">INDIRECT( "'" &amp; $A9 &amp; "'"&amp; "!" &amp; AA$33)</f>
        <v>-0.37931034482758619</v>
      </c>
      <c r="AB9" s="24">
        <f t="array" aca="1" ref="AB9" ca="1">INDIRECT( "'" &amp; $A9 &amp; "'"&amp; "!" &amp; AB$33)</f>
        <v>-4.1724617524339092E-3</v>
      </c>
    </row>
    <row r="10" spans="1:28" x14ac:dyDescent="0.25">
      <c r="A10" s="23"/>
      <c r="B10" s="23"/>
      <c r="C10" s="23"/>
      <c r="D10" s="24"/>
      <c r="E10" s="23"/>
      <c r="F10" s="23"/>
      <c r="G10" s="23"/>
      <c r="H10" s="23"/>
      <c r="I10" s="24"/>
      <c r="J10" s="24"/>
      <c r="K10" s="23"/>
      <c r="L10" s="23"/>
      <c r="M10" s="23"/>
      <c r="N10" s="23"/>
      <c r="P10" s="24"/>
      <c r="Q10" s="24"/>
      <c r="R10" s="24"/>
      <c r="S10" s="24"/>
      <c r="T10" s="24"/>
      <c r="U10" s="24"/>
      <c r="V10" s="24"/>
      <c r="W10" s="24"/>
      <c r="X10" s="24"/>
      <c r="Y10" s="24"/>
      <c r="Z10" s="24"/>
      <c r="AA10" s="24"/>
      <c r="AB10" s="24"/>
    </row>
    <row r="11" spans="1:28" x14ac:dyDescent="0.25">
      <c r="A11" s="23" t="s">
        <v>52</v>
      </c>
      <c r="B11" s="23">
        <f t="array" aca="1" ref="B11" ca="1">INDIRECT( "'" &amp; $A11 &amp; "'"&amp; "!" &amp; B$33)</f>
        <v>222</v>
      </c>
      <c r="C11" s="23">
        <f t="array" aca="1" ref="C11" ca="1">INDIRECT( "'" &amp; $A11 &amp; "'"&amp; "!" &amp; C$33)</f>
        <v>118</v>
      </c>
      <c r="D11" s="24">
        <f t="array" aca="1" ref="D11" ca="1">INDIRECT( "'" &amp; $A11 &amp; "'"&amp; "!" &amp; D$33)</f>
        <v>0.34705882352941175</v>
      </c>
      <c r="E11" s="23">
        <f t="array" aca="1" ref="E11" ca="1">INDIRECT( "'" &amp; $A11 &amp; "'"&amp; "!" &amp; E$33)</f>
        <v>151</v>
      </c>
      <c r="F11" s="23">
        <f t="array" aca="1" ref="F11" ca="1">INDIRECT( "'" &amp; $A11 &amp; "'"&amp; "!" &amp; F$33)</f>
        <v>153</v>
      </c>
      <c r="G11" s="23">
        <f t="array" aca="1" ref="G11" ca="1">INDIRECT( "'" &amp; $A11 &amp; "'"&amp; "!" &amp; G$33)</f>
        <v>34</v>
      </c>
      <c r="H11" s="23">
        <f t="array" aca="1" ref="H11" ca="1">INDIRECT( "'" &amp; $A11 &amp; "'"&amp; "!" &amp; H$33)</f>
        <v>338</v>
      </c>
      <c r="I11" s="24">
        <f t="array" aca="1" ref="I11" ca="1">INDIRECT( "'" &amp; $A11 &amp; "'"&amp; "!" &amp; I$33)</f>
        <v>0.50328947368421051</v>
      </c>
      <c r="J11" s="24">
        <f t="array" aca="1" ref="J11" ca="1">INDIRECT( "'" &amp; $A11 &amp; "'"&amp; "!" &amp; J$33)</f>
        <v>0.10059171597633136</v>
      </c>
      <c r="K11" s="23">
        <f t="array" aca="1" ref="K11" ca="1">INDIRECT( "'" &amp; $A11 &amp; "'"&amp; "!" &amp; K$33)</f>
        <v>16</v>
      </c>
      <c r="L11" s="23">
        <f t="array" aca="1" ref="L11" ca="1">INDIRECT( "'" &amp; $A11 &amp; "'"&amp; "!" &amp; L$33)</f>
        <v>28</v>
      </c>
      <c r="M11" s="23">
        <f t="array" aca="1" ref="M11" ca="1">INDIRECT( "'" &amp; $A11 &amp; "'"&amp; "!" &amp; M$33)</f>
        <v>326</v>
      </c>
      <c r="N11" s="23">
        <f t="array" aca="1" ref="N11" ca="1">INDIRECT( "'" &amp; $A11 &amp; "'"&amp; "!" &amp; N$33)</f>
        <v>354</v>
      </c>
      <c r="P11" s="24">
        <f t="array" aca="1" ref="P11" ca="1">INDIRECT( "'" &amp; $A11 &amp; "'"&amp; "!" &amp; P$33)</f>
        <v>9.0909090909090384E-3</v>
      </c>
      <c r="Q11" s="24">
        <f t="array" aca="1" ref="Q11" ca="1">INDIRECT( "'" &amp; $A11 &amp; "'"&amp; "!" &amp; Q$33)</f>
        <v>0.14563106796116498</v>
      </c>
      <c r="R11" s="24">
        <f t="array" aca="1" ref="R11" ca="1">INDIRECT( "'" &amp; $A11 &amp; "'"&amp; "!" &amp; R$33)</f>
        <v>8.8349514563106801E-2</v>
      </c>
      <c r="S11" s="24">
        <f t="array" aca="1" ref="S11" ca="1">INDIRECT( "'" &amp; $A11 &amp; "'"&amp; "!" &amp; S$33)</f>
        <v>7.8571428571428514E-2</v>
      </c>
      <c r="T11" s="24">
        <f t="array" aca="1" ref="T11" ca="1">INDIRECT( "'" &amp; $A11 &amp; "'"&amp; "!" &amp; T$33)</f>
        <v>0.125</v>
      </c>
      <c r="U11" s="24">
        <f t="array" aca="1" ref="U11" ca="1">INDIRECT( "'" &amp; $A11 &amp; "'"&amp; "!" &amp; U$33)</f>
        <v>0.47826086956521729</v>
      </c>
      <c r="V11" s="24">
        <f t="array" aca="1" ref="V11" ca="1">INDIRECT( "'" &amp; $A11 &amp; "'"&amp; "!" &amp; V$33)</f>
        <v>0.13043478260869557</v>
      </c>
      <c r="W11" s="24">
        <f t="array" aca="1" ref="W11" ca="1">INDIRECT( "'" &amp; $A11 &amp; "'"&amp; "!" &amp; W$33)</f>
        <v>2.1381578947368363E-2</v>
      </c>
      <c r="X11" s="24">
        <f t="array" aca="1" ref="X11" ca="1">INDIRECT( "'" &amp; $A11 &amp; "'"&amp; "!" &amp; X$33)</f>
        <v>0.30769230769230771</v>
      </c>
      <c r="Y11" s="24">
        <f t="array" aca="1" ref="Y11" ca="1">INDIRECT( "'" &amp; $A11 &amp; "'"&amp; "!" &amp; Y$33)</f>
        <v>-0.33333333333333337</v>
      </c>
      <c r="Z11" s="24">
        <f t="array" aca="1" ref="Z11" ca="1">INDIRECT( "'" &amp; $A11 &amp; "'"&amp; "!" &amp; Z$33)</f>
        <v>0.12413793103448278</v>
      </c>
      <c r="AA11" s="24">
        <f t="array" aca="1" ref="AA11" ca="1">INDIRECT( "'" &amp; $A11 &amp; "'"&amp; "!" &amp; AA$33)</f>
        <v>-0.15151515151515149</v>
      </c>
      <c r="AB11" s="24">
        <f t="array" aca="1" ref="AB11" ca="1">INDIRECT( "'" &amp; $A11 &amp; "'"&amp; "!" &amp; AB$33)</f>
        <v>9.5975232198142413E-2</v>
      </c>
    </row>
    <row r="12" spans="1:28" x14ac:dyDescent="0.25">
      <c r="A12" s="23" t="s">
        <v>53</v>
      </c>
      <c r="B12" s="23">
        <f t="array" aca="1" ref="B12" ca="1">INDIRECT( "'" &amp; $A12 &amp; "'"&amp; "!" &amp; B$33)</f>
        <v>193</v>
      </c>
      <c r="C12" s="23">
        <f t="array" aca="1" ref="C12" ca="1">INDIRECT( "'" &amp; $A12 &amp; "'"&amp; "!" &amp; C$33)</f>
        <v>108</v>
      </c>
      <c r="D12" s="24">
        <f t="array" aca="1" ref="D12" ca="1">INDIRECT( "'" &amp; $A12 &amp; "'"&amp; "!" &amp; D$33)</f>
        <v>0.35880398671096347</v>
      </c>
      <c r="E12" s="23">
        <f t="array" aca="1" ref="E12" ca="1">INDIRECT( "'" &amp; $A12 &amp; "'"&amp; "!" &amp; E$33)</f>
        <v>102</v>
      </c>
      <c r="F12" s="23">
        <f t="array" aca="1" ref="F12" ca="1">INDIRECT( "'" &amp; $A12 &amp; "'"&amp; "!" &amp; F$33)</f>
        <v>123</v>
      </c>
      <c r="G12" s="23">
        <f t="array" aca="1" ref="G12" ca="1">INDIRECT( "'" &amp; $A12 &amp; "'"&amp; "!" &amp; G$33)</f>
        <v>18</v>
      </c>
      <c r="H12" s="23">
        <f t="array" aca="1" ref="H12" ca="1">INDIRECT( "'" &amp; $A12 &amp; "'"&amp; "!" &amp; H$33)</f>
        <v>243</v>
      </c>
      <c r="I12" s="24">
        <f t="array" aca="1" ref="I12" ca="1">INDIRECT( "'" &amp; $A12 &amp; "'"&amp; "!" &amp; I$33)</f>
        <v>0.54666666666666663</v>
      </c>
      <c r="J12" s="24">
        <f t="array" aca="1" ref="J12" ca="1">INDIRECT( "'" &amp; $A12 &amp; "'"&amp; "!" &amp; J$33)</f>
        <v>7.407407407407407E-2</v>
      </c>
      <c r="K12" s="23">
        <f t="array" aca="1" ref="K12" ca="1">INDIRECT( "'" &amp; $A12 &amp; "'"&amp; "!" &amp; K$33)</f>
        <v>70</v>
      </c>
      <c r="L12" s="23">
        <f t="array" aca="1" ref="L12" ca="1">INDIRECT( "'" &amp; $A12 &amp; "'"&amp; "!" &amp; L$33)</f>
        <v>70</v>
      </c>
      <c r="M12" s="23">
        <f t="array" aca="1" ref="M12" ca="1">INDIRECT( "'" &amp; $A12 &amp; "'"&amp; "!" &amp; M$33)</f>
        <v>243</v>
      </c>
      <c r="N12" s="23">
        <f t="array" aca="1" ref="N12" ca="1">INDIRECT( "'" &amp; $A12 &amp; "'"&amp; "!" &amp; N$33)</f>
        <v>313</v>
      </c>
      <c r="P12" s="24">
        <f t="array" aca="1" ref="P12" ca="1">INDIRECT( "'" &amp; $A12 &amp; "'"&amp; "!" &amp; P$33)</f>
        <v>0.62184873949579833</v>
      </c>
      <c r="Q12" s="24">
        <f t="array" aca="1" ref="Q12" ca="1">INDIRECT( "'" &amp; $A12 &amp; "'"&amp; "!" &amp; Q$33)</f>
        <v>0.63636363636363646</v>
      </c>
      <c r="R12" s="24">
        <f t="array" aca="1" ref="R12" ca="1">INDIRECT( "'" &amp; $A12 &amp; "'"&amp; "!" &amp; R$33)</f>
        <v>5.7384475989126216E-3</v>
      </c>
      <c r="S12" s="24">
        <f t="array" aca="1" ref="S12" ca="1">INDIRECT( "'" &amp; $A12 &amp; "'"&amp; "!" &amp; S$33)</f>
        <v>0.32467532467532467</v>
      </c>
      <c r="T12" s="24">
        <f t="array" aca="1" ref="T12" ca="1">INDIRECT( "'" &amp; $A12 &amp; "'"&amp; "!" &amp; T$33)</f>
        <v>0.53750000000000009</v>
      </c>
      <c r="U12" s="24">
        <f t="array" aca="1" ref="U12" ca="1">INDIRECT( "'" &amp; $A12 &amp; "'"&amp; "!" &amp; U$33)</f>
        <v>0.28571428571428581</v>
      </c>
      <c r="V12" s="24">
        <f t="array" aca="1" ref="V12" ca="1">INDIRECT( "'" &amp; $A12 &amp; "'"&amp; "!" &amp; V$33)</f>
        <v>0.42105263157894735</v>
      </c>
      <c r="W12" s="24">
        <f t="array" aca="1" ref="W12" ca="1">INDIRECT( "'" &amp; $A12 &amp; "'"&amp; "!" &amp; W$33)</f>
        <v>7.2833333333333306E-2</v>
      </c>
      <c r="X12" s="24">
        <f t="array" aca="1" ref="X12" ca="1">INDIRECT( "'" &amp; $A12 &amp; "'"&amp; "!" &amp; X$33)</f>
        <v>-9.5238095238095233E-2</v>
      </c>
      <c r="Y12" s="24">
        <f t="array" aca="1" ref="Y12" ca="1">INDIRECT( "'" &amp; $A12 &amp; "'"&amp; "!" &amp; Y$33)</f>
        <v>4</v>
      </c>
      <c r="Z12" s="24">
        <f t="array" aca="1" ref="Z12" ca="1">INDIRECT( "'" &amp; $A12 &amp; "'"&amp; "!" &amp; Z$33)</f>
        <v>0.49079754601226999</v>
      </c>
      <c r="AA12" s="24">
        <f t="array" aca="1" ref="AA12" ca="1">INDIRECT( "'" &amp; $A12 &amp; "'"&amp; "!" &amp; AA$33)</f>
        <v>2.1818181818181817</v>
      </c>
      <c r="AB12" s="24">
        <f t="array" aca="1" ref="AB12" ca="1">INDIRECT( "'" &amp; $A12 &amp; "'"&amp; "!" &amp; AB$33)</f>
        <v>0.69189189189189193</v>
      </c>
    </row>
    <row r="13" spans="1:28" x14ac:dyDescent="0.25">
      <c r="A13" s="25" t="s">
        <v>54</v>
      </c>
      <c r="B13" s="23">
        <f ca="1">SUM(B11:B12)</f>
        <v>415</v>
      </c>
      <c r="C13" s="23">
        <f ca="1">SUM(C11:C12)</f>
        <v>226</v>
      </c>
      <c r="D13" s="27">
        <f ca="1">C13/(B13+C13)</f>
        <v>0.35257410296411856</v>
      </c>
      <c r="E13" s="23">
        <f ca="1">SUM(E11:E12)</f>
        <v>253</v>
      </c>
      <c r="F13" s="23">
        <f ca="1">SUM(F11:F12)</f>
        <v>276</v>
      </c>
      <c r="G13" s="23">
        <f ca="1">SUM(G11:G12)</f>
        <v>52</v>
      </c>
      <c r="H13" s="23">
        <f ca="1">SUM(H11:H12)</f>
        <v>581</v>
      </c>
      <c r="I13" s="27">
        <f ca="1">F13/H13</f>
        <v>0.47504302925989672</v>
      </c>
      <c r="J13" s="27">
        <f ca="1">G13/H13</f>
        <v>8.9500860585197933E-2</v>
      </c>
      <c r="K13" s="23">
        <f ca="1">SUM(K11:K12)</f>
        <v>86</v>
      </c>
      <c r="L13" s="23">
        <f ca="1">SUM(L11:L12)</f>
        <v>98</v>
      </c>
      <c r="M13" s="23">
        <f ca="1">SUM(M11:M12)</f>
        <v>569</v>
      </c>
      <c r="N13" s="23">
        <f ca="1">SUM(N11:N12)</f>
        <v>667</v>
      </c>
      <c r="P13" s="24">
        <f t="array" aca="1" ref="P13" ca="1">INDIRECT( "'" &amp; $A13 &amp; "'"&amp; "!" &amp; P$33)</f>
        <v>0.22418879056047203</v>
      </c>
      <c r="Q13" s="24">
        <f t="array" aca="1" ref="Q13" ca="1">INDIRECT( "'" &amp; $A13 &amp; "'"&amp; "!" &amp; Q$33)</f>
        <v>0.33727810650887569</v>
      </c>
      <c r="R13" s="24">
        <f t="array" aca="1" ref="R13" ca="1">INDIRECT( "'" &amp; $A13 &amp; "'"&amp; "!" &amp; R$33)</f>
        <v>5.9808546188001355E-2</v>
      </c>
      <c r="S13" s="24">
        <f t="array" aca="1" ref="S13" ca="1">INDIRECT( "'" &amp; $A13 &amp; "'"&amp; "!" &amp; S$33)</f>
        <v>0.16589861751152069</v>
      </c>
      <c r="T13" s="24">
        <f t="array" aca="1" ref="T13" ca="1">INDIRECT( "'" &amp; $A13 &amp; "'"&amp; "!" &amp; T$33)</f>
        <v>0.27777777777777768</v>
      </c>
      <c r="U13" s="24">
        <f t="array" aca="1" ref="U13" ca="1">INDIRECT( "'" &amp; $A13 &amp; "'"&amp; "!" &amp; U$33)</f>
        <v>0.40540540540540548</v>
      </c>
      <c r="V13" s="24">
        <f t="array" aca="1" ref="V13" ca="1">INDIRECT( "'" &amp; $A13 &amp; "'"&amp; "!" &amp; V$33)</f>
        <v>0.23617021276595751</v>
      </c>
      <c r="W13" s="24">
        <f t="array" aca="1" ref="W13" ca="1">INDIRECT( "'" &amp; $A13 &amp; "'"&amp; "!" &amp; W$33)</f>
        <v>4.5893719806763267E-2</v>
      </c>
      <c r="X13" s="24">
        <f t="array" aca="1" ref="X13" ca="1">INDIRECT( "'" &amp; $A13 &amp; "'"&amp; "!" &amp; X$33)</f>
        <v>0.13690282364981154</v>
      </c>
      <c r="Y13" s="24">
        <f t="array" aca="1" ref="Y13" ca="1">INDIRECT( "'" &amp; $A13 &amp; "'"&amp; "!" &amp; Y$33)</f>
        <v>1.263157894736842</v>
      </c>
      <c r="Z13" s="24">
        <f t="array" aca="1" ref="Z13" ca="1">INDIRECT( "'" &amp; $A13 &amp; "'"&amp; "!" &amp; Z$33)</f>
        <v>0.25607064017660042</v>
      </c>
      <c r="AA13" s="24">
        <f t="array" aca="1" ref="AA13" ca="1">INDIRECT( "'" &amp; $A13 &amp; "'"&amp; "!" &amp; AA$33)</f>
        <v>0.78181818181818175</v>
      </c>
      <c r="AB13" s="24">
        <f t="array" aca="1" ref="AB13" ca="1">INDIRECT( "'" &amp; $A13 &amp; "'"&amp; "!" &amp; AB$33)</f>
        <v>0.31299212598425208</v>
      </c>
    </row>
    <row r="14" spans="1:28" x14ac:dyDescent="0.25">
      <c r="A14" s="23"/>
      <c r="B14" s="23"/>
      <c r="C14" s="23"/>
      <c r="D14" s="24"/>
      <c r="E14" s="23"/>
      <c r="F14" s="23"/>
      <c r="G14" s="23"/>
      <c r="H14" s="23"/>
      <c r="I14" s="24"/>
      <c r="J14" s="24"/>
      <c r="K14" s="23"/>
      <c r="L14" s="23"/>
      <c r="M14" s="23"/>
      <c r="N14" s="23"/>
      <c r="P14" s="24"/>
      <c r="Q14" s="24"/>
      <c r="R14" s="24"/>
      <c r="S14" s="24"/>
      <c r="T14" s="24"/>
      <c r="U14" s="24"/>
      <c r="V14" s="24"/>
      <c r="W14" s="24"/>
      <c r="X14" s="24"/>
      <c r="Y14" s="24"/>
      <c r="Z14" s="24"/>
      <c r="AA14" s="24"/>
      <c r="AB14" s="24"/>
    </row>
    <row r="15" spans="1:28" x14ac:dyDescent="0.25">
      <c r="A15" s="25" t="s">
        <v>55</v>
      </c>
      <c r="B15" s="23">
        <f ca="1">B13+B9+B3</f>
        <v>1155</v>
      </c>
      <c r="C15" s="23">
        <f ca="1">C13+C9+C3</f>
        <v>593</v>
      </c>
      <c r="D15" s="27">
        <f ca="1">C15/(B15+C15)</f>
        <v>0.33924485125858123</v>
      </c>
      <c r="E15" s="23">
        <f ca="1">E13+E9+E3</f>
        <v>717</v>
      </c>
      <c r="F15" s="23">
        <f ca="1">F13+F9+F3</f>
        <v>805</v>
      </c>
      <c r="G15" s="23">
        <f ca="1">G13+G9+G3</f>
        <v>115</v>
      </c>
      <c r="H15" s="23">
        <f ca="1">H13+H9+H3</f>
        <v>1637</v>
      </c>
      <c r="I15" s="27">
        <f ca="1">F15/H15</f>
        <v>0.49175320708613318</v>
      </c>
      <c r="J15" s="27">
        <f ca="1">G15/H15</f>
        <v>7.0250458155161885E-2</v>
      </c>
      <c r="K15" s="23">
        <f ca="1">K13+K9+K3</f>
        <v>182</v>
      </c>
      <c r="L15" s="23">
        <f ca="1">L13+L9+L3</f>
        <v>121</v>
      </c>
      <c r="M15" s="23">
        <f ca="1">M13+M9+M3</f>
        <v>1698</v>
      </c>
      <c r="N15" s="23">
        <f ca="1">N13+N9+N3</f>
        <v>1819</v>
      </c>
      <c r="P15" s="24">
        <f t="array" aca="1" ref="P15" ca="1">INDIRECT( "'" &amp; $A15 &amp; "'"&amp; "!" &amp; P$33)</f>
        <v>5.672461116193972E-2</v>
      </c>
      <c r="Q15" s="24">
        <f t="array" aca="1" ref="Q15" ca="1">INDIRECT( "'" &amp; $A15 &amp; "'"&amp; "!" &amp; Q$33)</f>
        <v>8.2116788321167977E-2</v>
      </c>
      <c r="R15" s="24">
        <f t="array" aca="1" ref="R15" ca="1">INDIRECT( "'" &amp; $A15 &amp; "'"&amp; "!" &amp; R$33)</f>
        <v>1.5877373933087302E-2</v>
      </c>
      <c r="S15" s="24">
        <f t="array" aca="1" ref="S15" ca="1">INDIRECT( "'" &amp; $A15 &amp; "'"&amp; "!" &amp; S$33)</f>
        <v>-4.7808764940239001E-2</v>
      </c>
      <c r="T15" s="24">
        <f t="array" aca="1" ref="T15" ca="1">INDIRECT( "'" &amp; $A15 &amp; "'"&amp; "!" &amp; T$33)</f>
        <v>0.27575277337559423</v>
      </c>
      <c r="U15" s="24">
        <f t="array" aca="1" ref="U15" ca="1">INDIRECT( "'" &amp; $A15 &amp; "'"&amp; "!" &amp; U$33)</f>
        <v>0</v>
      </c>
      <c r="V15" s="24">
        <f t="array" aca="1" ref="V15" ca="1">INDIRECT( "'" &amp; $A15 &amp; "'"&amp; "!" &amp; V$33)</f>
        <v>9.2061374249499561E-2</v>
      </c>
      <c r="W15" s="24">
        <f t="array" aca="1" ref="W15" ca="1">INDIRECT( "'" &amp; $A15 &amp; "'"&amp; "!" &amp; W$33)</f>
        <v>0.16008005147951554</v>
      </c>
      <c r="X15" s="24">
        <f t="array" aca="1" ref="X15" ca="1">INDIRECT( "'" &amp; $A15 &amp; "'"&amp; "!" &amp; X$33)</f>
        <v>-8.4300549786194168E-2</v>
      </c>
      <c r="Y15" s="24">
        <f t="array" aca="1" ref="Y15" ca="1">INDIRECT( "'" &amp; $A15 &amp; "'"&amp; "!" &amp; Y$33)</f>
        <v>0.28169014084507049</v>
      </c>
      <c r="Z15" s="24">
        <f t="array" aca="1" ref="Z15" ca="1">INDIRECT( "'" &amp; $A15 &amp; "'"&amp; "!" &amp; Z$33)</f>
        <v>9.8318240620957287E-2</v>
      </c>
      <c r="AA15" s="24">
        <f t="array" aca="1" ref="AA15" ca="1">INDIRECT( "'" &amp; $A15 &amp; "'"&amp; "!" &amp; AA$33)</f>
        <v>0.27368421052631575</v>
      </c>
      <c r="AB15" s="24">
        <f t="array" aca="1" ref="AB15" ca="1">INDIRECT( "'" &amp; $A15 &amp; "'"&amp; "!" &amp; AB$33)</f>
        <v>0.10847044485070079</v>
      </c>
    </row>
    <row r="16" spans="1:28" x14ac:dyDescent="0.25">
      <c r="A16" s="23"/>
      <c r="B16" s="23"/>
      <c r="C16" s="23"/>
      <c r="D16" s="24"/>
      <c r="E16" s="23"/>
      <c r="F16" s="23"/>
      <c r="G16" s="23"/>
      <c r="H16" s="23"/>
      <c r="I16" s="24"/>
      <c r="J16" s="24"/>
      <c r="K16" s="23"/>
      <c r="L16" s="23"/>
      <c r="M16" s="23"/>
      <c r="N16" s="23"/>
      <c r="P16" s="24"/>
      <c r="Q16" s="24"/>
      <c r="R16" s="24"/>
      <c r="S16" s="24"/>
      <c r="T16" s="24"/>
      <c r="U16" s="24"/>
      <c r="V16" s="24"/>
      <c r="W16" s="24"/>
      <c r="X16" s="24"/>
      <c r="Y16" s="24"/>
      <c r="Z16" s="24"/>
      <c r="AA16" s="24"/>
      <c r="AB16" s="24"/>
    </row>
    <row r="17" spans="1:28" x14ac:dyDescent="0.25">
      <c r="A17" s="23" t="s">
        <v>56</v>
      </c>
      <c r="B17" s="23">
        <f t="array" aca="1" ref="B17" ca="1">INDIRECT( "'" &amp; $A17 &amp; "'"&amp; "!" &amp; B$33)</f>
        <v>65</v>
      </c>
      <c r="C17" s="23">
        <f t="array" aca="1" ref="C17" ca="1">INDIRECT( "'" &amp; $A17 &amp; "'"&amp; "!" &amp; C$33)</f>
        <v>36</v>
      </c>
      <c r="D17" s="24">
        <f t="array" aca="1" ref="D17" ca="1">INDIRECT( "'" &amp; $A17 &amp; "'"&amp; "!" &amp; D$33)</f>
        <v>0.35643564356435642</v>
      </c>
      <c r="E17" s="23">
        <f t="array" aca="1" ref="E17" ca="1">INDIRECT( "'" &amp; $A17 &amp; "'"&amp; "!" &amp; E$33)</f>
        <v>51</v>
      </c>
      <c r="F17" s="23">
        <f t="array" aca="1" ref="F17" ca="1">INDIRECT( "'" &amp; $A17 &amp; "'"&amp; "!" &amp; F$33)</f>
        <v>30</v>
      </c>
      <c r="G17" s="23">
        <f t="array" aca="1" ref="G17" ca="1">INDIRECT( "'" &amp; $A17 &amp; "'"&amp; "!" &amp; G$33)</f>
        <v>7</v>
      </c>
      <c r="H17" s="23">
        <f t="array" aca="1" ref="H17" ca="1">INDIRECT( "'" &amp; $A17 &amp; "'"&amp; "!" &amp; H$33)</f>
        <v>88</v>
      </c>
      <c r="I17" s="24">
        <f t="array" aca="1" ref="I17" ca="1">INDIRECT( "'" &amp; $A17 &amp; "'"&amp; "!" &amp; I$33)</f>
        <v>0.37037037037037035</v>
      </c>
      <c r="J17" s="24">
        <f t="array" aca="1" ref="J17" ca="1">INDIRECT( "'" &amp; $A17 &amp; "'"&amp; "!" &amp; J$33)</f>
        <v>7.9545454545454544E-2</v>
      </c>
      <c r="K17" s="23">
        <f t="array" aca="1" ref="K17" ca="1">INDIRECT( "'" &amp; $A17 &amp; "'"&amp; "!" &amp; K$33)</f>
        <v>17</v>
      </c>
      <c r="L17" s="23">
        <f t="array" aca="1" ref="L17" ca="1">INDIRECT( "'" &amp; $A17 &amp; "'"&amp; "!" &amp; L$33)</f>
        <v>50</v>
      </c>
      <c r="M17" s="23">
        <f t="array" aca="1" ref="M17" ca="1">INDIRECT( "'" &amp; $A17 &amp; "'"&amp; "!" &amp; M$33)</f>
        <v>55</v>
      </c>
      <c r="N17" s="23">
        <f t="array" aca="1" ref="N17" ca="1">INDIRECT( "'" &amp; $A17 &amp; "'"&amp; "!" &amp; N$33)</f>
        <v>105</v>
      </c>
      <c r="P17" s="24">
        <f t="array" aca="1" ref="P17" ca="1">INDIRECT( "'" &amp; $A17 &amp; "'"&amp; "!" &amp; P$33)</f>
        <v>-0.30107526881720426</v>
      </c>
      <c r="Q17" s="24">
        <f t="array" aca="1" ref="Q17" ca="1">INDIRECT( "'" &amp; $A17 &amp; "'"&amp; "!" &amp; Q$33)</f>
        <v>-0.4375</v>
      </c>
      <c r="R17" s="24">
        <f t="array" aca="1" ref="R17" ca="1">INDIRECT( "'" &amp; $A17 &amp; "'"&amp; "!" &amp; R$33)</f>
        <v>-0.12561881188118817</v>
      </c>
      <c r="S17" s="24">
        <f t="array" aca="1" ref="S17" ca="1">INDIRECT( "'" &amp; $A17 &amp; "'"&amp; "!" &amp; S$33)</f>
        <v>-0.10526315789473684</v>
      </c>
      <c r="T17" s="24">
        <f t="array" aca="1" ref="T17" ca="1">INDIRECT( "'" &amp; $A17 &amp; "'"&amp; "!" &amp; T$33)</f>
        <v>-0.53125</v>
      </c>
      <c r="U17" s="24">
        <f t="array" aca="1" ref="U17" ca="1">INDIRECT( "'" &amp; $A17 &amp; "'"&amp; "!" &amp; U$33)</f>
        <v>-0.30000000000000004</v>
      </c>
      <c r="V17" s="24">
        <f t="array" aca="1" ref="V17" ca="1">INDIRECT( "'" &amp; $A17 &amp; "'"&amp; "!" &amp; V$33)</f>
        <v>-0.3282442748091603</v>
      </c>
      <c r="W17" s="24">
        <f t="array" aca="1" ref="W17" ca="1">INDIRECT( "'" &amp; $A17 &amp; "'"&amp; "!" &amp; W$33)</f>
        <v>-0.2997685185185186</v>
      </c>
      <c r="X17" s="24">
        <f t="array" aca="1" ref="X17" ca="1">INDIRECT( "'" &amp; $A17 &amp; "'"&amp; "!" &amp; X$33)</f>
        <v>4.2045454545454497E-2</v>
      </c>
      <c r="Y17" s="24">
        <f t="array" aca="1" ref="Y17" ca="1">INDIRECT( "'" &amp; $A17 &amp; "'"&amp; "!" &amp; Y$33)</f>
        <v>-0.34615384615384615</v>
      </c>
      <c r="Z17" s="24">
        <f t="array" aca="1" ref="Z17" ca="1">INDIRECT( "'" &amp; $A17 &amp; "'"&amp; "!" &amp; Z$33)</f>
        <v>-0.36046511627906974</v>
      </c>
      <c r="AA17" s="24">
        <f t="array" aca="1" ref="AA17" ca="1">INDIRECT( "'" &amp; $A17 &amp; "'"&amp; "!" &amp; AA$33)</f>
        <v>-0.29577464788732399</v>
      </c>
      <c r="AB17" s="24">
        <f t="array" aca="1" ref="AB17" ca="1">INDIRECT( "'" &amp; $A17 &amp; "'"&amp; "!" &amp; AB$33)</f>
        <v>-0.33121019108280259</v>
      </c>
    </row>
    <row r="18" spans="1:28" x14ac:dyDescent="0.25">
      <c r="A18" s="23" t="s">
        <v>10</v>
      </c>
      <c r="B18" s="23">
        <f t="array" aca="1" ref="B18" ca="1">INDIRECT( "'" &amp; $A18 &amp; "'"&amp; "!" &amp; B$33)</f>
        <v>49</v>
      </c>
      <c r="C18" s="23">
        <f t="array" aca="1" ref="C18" ca="1">INDIRECT( "'" &amp; $A18 &amp; "'"&amp; "!" &amp; C$33)</f>
        <v>27</v>
      </c>
      <c r="D18" s="24">
        <f t="array" aca="1" ref="D18" ca="1">INDIRECT( "'" &amp; $A18 &amp; "'"&amp; "!" &amp; D$33)</f>
        <v>0.35526315789473684</v>
      </c>
      <c r="E18" s="23">
        <f t="array" aca="1" ref="E18" ca="1">INDIRECT( "'" &amp; $A18 &amp; "'"&amp; "!" &amp; E$33)</f>
        <v>28</v>
      </c>
      <c r="F18" s="23">
        <f t="array" aca="1" ref="F18" ca="1">INDIRECT( "'" &amp; $A18 &amp; "'"&amp; "!" &amp; F$33)</f>
        <v>48</v>
      </c>
      <c r="G18" s="23">
        <f t="array" aca="1" ref="G18" ca="1">INDIRECT( "'" &amp; $A18 &amp; "'"&amp; "!" &amp; G$33)</f>
        <v>0</v>
      </c>
      <c r="H18" s="23">
        <f t="array" aca="1" ref="H18" ca="1">INDIRECT( "'" &amp; $A18 &amp; "'"&amp; "!" &amp; H$33)</f>
        <v>76</v>
      </c>
      <c r="I18" s="24">
        <f t="array" aca="1" ref="I18" ca="1">INDIRECT( "'" &amp; $A18 &amp; "'"&amp; "!" &amp; I$33)</f>
        <v>0.63157894736842102</v>
      </c>
      <c r="J18" s="24">
        <f t="array" aca="1" ref="J18" ca="1">INDIRECT( "'" &amp; $A18 &amp; "'"&amp; "!" &amp; J$33)</f>
        <v>0</v>
      </c>
      <c r="K18" s="23">
        <f t="array" aca="1" ref="K18" ca="1">INDIRECT( "'" &amp; $A18 &amp; "'"&amp; "!" &amp; K$33)</f>
        <v>0</v>
      </c>
      <c r="L18" s="23">
        <f t="array" aca="1" ref="L18" ca="1">INDIRECT( "'" &amp; $A18 &amp; "'"&amp; "!" &amp; L$33)</f>
        <v>4</v>
      </c>
      <c r="M18" s="23">
        <f t="array" aca="1" ref="M18" ca="1">INDIRECT( "'" &amp; $A18 &amp; "'"&amp; "!" &amp; M$33)</f>
        <v>72</v>
      </c>
      <c r="N18" s="23">
        <f t="array" aca="1" ref="N18" ca="1">INDIRECT( "'" &amp; $A18 &amp; "'"&amp; "!" &amp; N$33)</f>
        <v>76</v>
      </c>
      <c r="P18" s="24">
        <f t="array" aca="1" ref="P18" ca="1">INDIRECT( "'" &amp; $A18 &amp; "'"&amp; "!" &amp; P$33)</f>
        <v>0.11363636363636354</v>
      </c>
      <c r="Q18" s="24">
        <f t="array" aca="1" ref="Q18" ca="1">INDIRECT( "'" &amp; $A18 &amp; "'"&amp; "!" &amp; Q$33)</f>
        <v>0.28571428571428581</v>
      </c>
      <c r="R18" s="24">
        <f t="array" aca="1" ref="R18" ca="1">INDIRECT( "'" &amp; $A18 &amp; "'"&amp; "!" &amp; R$33)</f>
        <v>9.9624060150375948E-2</v>
      </c>
      <c r="S18" s="24">
        <f t="array" aca="1" ref="S18" ca="1">INDIRECT( "'" &amp; $A18 &amp; "'"&amp; "!" &amp; S$33)</f>
        <v>0.21739130434782616</v>
      </c>
      <c r="T18" s="24">
        <f t="array" aca="1" ref="T18" ca="1">INDIRECT( "'" &amp; $A18 &amp; "'"&amp; "!" &amp; T$33)</f>
        <v>0.1707317073170731</v>
      </c>
      <c r="U18" s="24" t="e">
        <f t="array" aca="1" ref="U18" ca="1">INDIRECT( "'" &amp; $A18 &amp; "'"&amp; "!" &amp; U$33)</f>
        <v>#DIV/0!</v>
      </c>
      <c r="V18" s="24">
        <f t="array" aca="1" ref="V18" ca="1">INDIRECT( "'" &amp; $A18 &amp; "'"&amp; "!" &amp; V$33)</f>
        <v>0.1875</v>
      </c>
      <c r="W18" s="24">
        <f t="array" aca="1" ref="W18" ca="1">INDIRECT( "'" &amp; $A18 &amp; "'"&amp; "!" &amp; W$33)</f>
        <v>-1.4120667522464769E-2</v>
      </c>
      <c r="X18" s="24" t="e">
        <f t="array" aca="1" ref="X18" ca="1">INDIRECT( "'" &amp; $A18 &amp; "'"&amp; "!" &amp; X$33)</f>
        <v>#DIV/0!</v>
      </c>
      <c r="Y18" s="24">
        <f t="array" aca="1" ref="Y18" ca="1">INDIRECT( "'" &amp; $A18 &amp; "'"&amp; "!" &amp; Y$33)</f>
        <v>-1</v>
      </c>
      <c r="Z18" s="24">
        <f t="array" aca="1" ref="Z18" ca="1">INDIRECT( "'" &amp; $A18 &amp; "'"&amp; "!" &amp; Z$33)</f>
        <v>0.19999999999999996</v>
      </c>
      <c r="AA18" s="24">
        <f t="array" aca="1" ref="AA18" ca="1">INDIRECT( "'" &amp; $A18 &amp; "'"&amp; "!" &amp; AA$33)</f>
        <v>-0.19999999999999996</v>
      </c>
      <c r="AB18" s="24">
        <f t="array" aca="1" ref="AB18" ca="1">INDIRECT( "'" &amp; $A18 &amp; "'"&amp; "!" &amp; AB$33)</f>
        <v>0.1692307692307693</v>
      </c>
    </row>
    <row r="19" spans="1:28" x14ac:dyDescent="0.25">
      <c r="A19" s="23" t="s">
        <v>9</v>
      </c>
      <c r="B19" s="23">
        <f t="array" aca="1" ref="B19" ca="1">INDIRECT( "'" &amp; $A19 &amp; "'"&amp; "!" &amp; B$33)</f>
        <v>41</v>
      </c>
      <c r="C19" s="23">
        <f t="array" aca="1" ref="C19" ca="1">INDIRECT( "'" &amp; $A19 &amp; "'"&amp; "!" &amp; C$33)</f>
        <v>45</v>
      </c>
      <c r="D19" s="24">
        <f t="array" aca="1" ref="D19" ca="1">INDIRECT( "'" &amp; $A19 &amp; "'"&amp; "!" &amp; D$33)</f>
        <v>0.52325581395348841</v>
      </c>
      <c r="E19" s="23">
        <f t="array" aca="1" ref="E19" ca="1">INDIRECT( "'" &amp; $A19 &amp; "'"&amp; "!" &amp; E$33)</f>
        <v>25</v>
      </c>
      <c r="F19" s="23">
        <f t="array" aca="1" ref="F19" ca="1">INDIRECT( "'" &amp; $A19 &amp; "'"&amp; "!" &amp; F$33)</f>
        <v>16</v>
      </c>
      <c r="G19" s="23">
        <f t="array" aca="1" ref="G19" ca="1">INDIRECT( "'" &amp; $A19 &amp; "'"&amp; "!" &amp; G$33)</f>
        <v>1</v>
      </c>
      <c r="H19" s="23">
        <f t="array" aca="1" ref="H19" ca="1">INDIRECT( "'" &amp; $A19 &amp; "'"&amp; "!" &amp; H$33)</f>
        <v>42</v>
      </c>
      <c r="I19" s="24">
        <f t="array" aca="1" ref="I19" ca="1">INDIRECT( "'" &amp; $A19 &amp; "'"&amp; "!" &amp; I$33)</f>
        <v>0.3902439024390244</v>
      </c>
      <c r="J19" s="24">
        <f t="array" aca="1" ref="J19" ca="1">INDIRECT( "'" &amp; $A19 &amp; "'"&amp; "!" &amp; J$33)</f>
        <v>2.3809523809523808E-2</v>
      </c>
      <c r="K19" s="23">
        <f t="array" aca="1" ref="K19" ca="1">INDIRECT( "'" &amp; $A19 &amp; "'"&amp; "!" &amp; K$33)</f>
        <v>44</v>
      </c>
      <c r="L19" s="23">
        <f t="array" aca="1" ref="L19" ca="1">INDIRECT( "'" &amp; $A19 &amp; "'"&amp; "!" &amp; L$33)</f>
        <v>4</v>
      </c>
      <c r="M19" s="23">
        <f t="array" aca="1" ref="M19" ca="1">INDIRECT( "'" &amp; $A19 &amp; "'"&amp; "!" &amp; M$33)</f>
        <v>82</v>
      </c>
      <c r="N19" s="23">
        <f t="array" aca="1" ref="N19" ca="1">INDIRECT( "'" &amp; $A19 &amp; "'"&amp; "!" &amp; N$33)</f>
        <v>86</v>
      </c>
      <c r="P19" s="24"/>
      <c r="Q19" s="24"/>
      <c r="R19" s="24"/>
      <c r="S19" s="24"/>
      <c r="T19" s="24"/>
      <c r="U19" s="24"/>
      <c r="V19" s="24"/>
      <c r="W19" s="24"/>
      <c r="X19" s="24"/>
      <c r="Y19" s="24"/>
      <c r="Z19" s="24"/>
      <c r="AA19" s="24"/>
      <c r="AB19" s="24"/>
    </row>
    <row r="20" spans="1:28" x14ac:dyDescent="0.25">
      <c r="A20" s="23" t="s">
        <v>57</v>
      </c>
      <c r="B20" s="23">
        <f t="array" aca="1" ref="B20" ca="1">INDIRECT( "'" &amp; $A20 &amp; "'"&amp; "!" &amp; B$33)</f>
        <v>53</v>
      </c>
      <c r="C20" s="23">
        <f t="array" aca="1" ref="C20" ca="1">INDIRECT( "'" &amp; $A20 &amp; "'"&amp; "!" &amp; C$33)</f>
        <v>48</v>
      </c>
      <c r="D20" s="24">
        <f t="array" aca="1" ref="D20" ca="1">INDIRECT( "'" &amp; $A20 &amp; "'"&amp; "!" &amp; D$33)</f>
        <v>0.47524752475247523</v>
      </c>
      <c r="E20" s="23">
        <f t="array" aca="1" ref="E20" ca="1">INDIRECT( "'" &amp; $A20 &amp; "'"&amp; "!" &amp; E$33)</f>
        <v>26</v>
      </c>
      <c r="F20" s="23">
        <f t="array" aca="1" ref="F20" ca="1">INDIRECT( "'" &amp; $A20 &amp; "'"&amp; "!" &amp; F$33)</f>
        <v>48</v>
      </c>
      <c r="G20" s="23">
        <f t="array" aca="1" ref="G20" ca="1">INDIRECT( "'" &amp; $A20 &amp; "'"&amp; "!" &amp; G$33)</f>
        <v>5</v>
      </c>
      <c r="H20" s="23">
        <f t="array" aca="1" ref="H20" ca="1">INDIRECT( "'" &amp; $A20 &amp; "'"&amp; "!" &amp; H$33)</f>
        <v>79</v>
      </c>
      <c r="I20" s="24">
        <f t="array" aca="1" ref="I20" ca="1">INDIRECT( "'" &amp; $A20 &amp; "'"&amp; "!" &amp; I$33)</f>
        <v>0.64864864864864868</v>
      </c>
      <c r="J20" s="24">
        <f t="array" aca="1" ref="J20" ca="1">INDIRECT( "'" &amp; $A20 &amp; "'"&amp; "!" &amp; J$33)</f>
        <v>6.3291139240506333E-2</v>
      </c>
      <c r="K20" s="23">
        <f t="array" aca="1" ref="K20" ca="1">INDIRECT( "'" &amp; $A20 &amp; "'"&amp; "!" &amp; K$33)</f>
        <v>35</v>
      </c>
      <c r="L20" s="23">
        <f t="array" aca="1" ref="L20" ca="1">INDIRECT( "'" &amp; $A20 &amp; "'"&amp; "!" &amp; L$33)</f>
        <v>6</v>
      </c>
      <c r="M20" s="23">
        <f t="array" aca="1" ref="M20" ca="1">INDIRECT( "'" &amp; $A20 &amp; "'"&amp; "!" &amp; M$33)</f>
        <v>108</v>
      </c>
      <c r="N20" s="23">
        <f t="array" aca="1" ref="N20" ca="1">INDIRECT( "'" &amp; $A20 &amp; "'"&amp; "!" &amp; N$33)</f>
        <v>114</v>
      </c>
      <c r="P20" s="24">
        <f t="array" aca="1" ref="P20" ca="1">INDIRECT( "'" &amp; $A20 &amp; "'"&amp; "!" &amp; P$33)</f>
        <v>-5.3571428571428603E-2</v>
      </c>
      <c r="Q20" s="24">
        <f t="array" aca="1" ref="Q20" ca="1">INDIRECT( "'" &amp; $A20 &amp; "'"&amp; "!" &amp; Q$33)</f>
        <v>0.14285714285714279</v>
      </c>
      <c r="R20" s="24">
        <f t="array" aca="1" ref="R20" ca="1">INDIRECT( "'" &amp; $A20 &amp; "'"&amp; "!" &amp; R$33)</f>
        <v>0.10891089108910901</v>
      </c>
      <c r="S20" s="24">
        <f t="array" aca="1" ref="S20" ca="1">INDIRECT( "'" &amp; $A20 &amp; "'"&amp; "!" &amp; S$33)</f>
        <v>-0.58064516129032251</v>
      </c>
      <c r="T20" s="24">
        <f t="array" aca="1" ref="T20" ca="1">INDIRECT( "'" &amp; $A20 &amp; "'"&amp; "!" &amp; T$33)</f>
        <v>0.77777777777777768</v>
      </c>
      <c r="U20" s="24">
        <f t="array" aca="1" ref="U20" ca="1">INDIRECT( "'" &amp; $A20 &amp; "'"&amp; "!" &amp; U$33)</f>
        <v>1.5</v>
      </c>
      <c r="V20" s="24">
        <f t="array" aca="1" ref="V20" ca="1">INDIRECT( "'" &amp; $A20 &amp; "'"&amp; "!" &amp; V$33)</f>
        <v>-0.13186813186813184</v>
      </c>
      <c r="W20" s="24">
        <f t="array" aca="1" ref="W20" ca="1">INDIRECT( "'" &amp; $A20 &amp; "'"&amp; "!" &amp; W$33)</f>
        <v>1.1381381381381379</v>
      </c>
      <c r="X20" s="24">
        <f t="array" aca="1" ref="X20" ca="1">INDIRECT( "'" &amp; $A20 &amp; "'"&amp; "!" &amp; X$33)</f>
        <v>1.8797468354430378</v>
      </c>
      <c r="Y20" s="24">
        <f t="array" aca="1" ref="Y20" ca="1">INDIRECT( "'" &amp; $A20 &amp; "'"&amp; "!" &amp; Y$33)</f>
        <v>4</v>
      </c>
      <c r="Z20" s="24">
        <f t="array" aca="1" ref="Z20" ca="1">INDIRECT( "'" &amp; $A20 &amp; "'"&amp; "!" &amp; Z$33)</f>
        <v>0.61194029850746268</v>
      </c>
      <c r="AA20" s="24">
        <f t="array" aca="1" ref="AA20" ca="1">INDIRECT( "'" &amp; $A20 &amp; "'"&amp; "!" &amp; AA$33)</f>
        <v>-0.80645161290322576</v>
      </c>
      <c r="AB20" s="24">
        <f t="array" aca="1" ref="AB20" ca="1">INDIRECT( "'" &amp; $A20 &amp; "'"&amp; "!" &amp; AB$33)</f>
        <v>0.16326530612244894</v>
      </c>
    </row>
    <row r="21" spans="1:28" x14ac:dyDescent="0.25">
      <c r="A21" s="23" t="s">
        <v>58</v>
      </c>
      <c r="B21" s="23">
        <f t="array" aca="1" ref="B21" ca="1">INDIRECT( "'" &amp; $A21 &amp; "'"&amp; "!" &amp; B$33)</f>
        <v>42</v>
      </c>
      <c r="C21" s="23">
        <f t="array" aca="1" ref="C21" ca="1">INDIRECT( "'" &amp; $A21 &amp; "'"&amp; "!" &amp; C$33)</f>
        <v>32</v>
      </c>
      <c r="D21" s="24">
        <f t="array" aca="1" ref="D21" ca="1">INDIRECT( "'" &amp; $A21 &amp; "'"&amp; "!" &amp; D$33)</f>
        <v>0.43243243243243246</v>
      </c>
      <c r="E21" s="23">
        <f t="array" aca="1" ref="E21" ca="1">INDIRECT( "'" &amp; $A21 &amp; "'"&amp; "!" &amp; E$33)</f>
        <v>30</v>
      </c>
      <c r="F21" s="23">
        <f t="array" aca="1" ref="F21" ca="1">INDIRECT( "'" &amp; $A21 &amp; "'"&amp; "!" &amp; F$33)</f>
        <v>33</v>
      </c>
      <c r="G21" s="23">
        <f t="array" aca="1" ref="G21" ca="1">INDIRECT( "'" &amp; $A21 &amp; "'"&amp; "!" &amp; G$33)</f>
        <v>0</v>
      </c>
      <c r="H21" s="23">
        <f t="array" aca="1" ref="H21" ca="1">INDIRECT( "'" &amp; $A21 &amp; "'"&amp; "!" &amp; H$33)</f>
        <v>63</v>
      </c>
      <c r="I21" s="24">
        <f t="array" aca="1" ref="I21" ca="1">INDIRECT( "'" &amp; $A21 &amp; "'"&amp; "!" &amp; I$33)</f>
        <v>0.52380952380952384</v>
      </c>
      <c r="J21" s="24">
        <f t="array" aca="1" ref="J21" ca="1">INDIRECT( "'" &amp; $A21 &amp; "'"&amp; "!" &amp; J$33)</f>
        <v>0</v>
      </c>
      <c r="K21" s="23">
        <f t="array" aca="1" ref="K21" ca="1">INDIRECT( "'" &amp; $A21 &amp; "'"&amp; "!" &amp; K$33)</f>
        <v>12</v>
      </c>
      <c r="L21" s="23">
        <f t="array" aca="1" ref="L21" ca="1">INDIRECT( "'" &amp; $A21 &amp; "'"&amp; "!" &amp; L$33)</f>
        <v>8</v>
      </c>
      <c r="M21" s="23">
        <f t="array" aca="1" ref="M21" ca="1">INDIRECT( "'" &amp; $A21 &amp; "'"&amp; "!" &amp; M$33)</f>
        <v>67</v>
      </c>
      <c r="N21" s="23">
        <f t="array" aca="1" ref="N21" ca="1">INDIRECT( "'" &amp; $A21 &amp; "'"&amp; "!" &amp; N$33)</f>
        <v>75</v>
      </c>
      <c r="P21" s="24">
        <f t="array" aca="1" ref="P21" ca="1">INDIRECT( "'" &amp; $A21 &amp; "'"&amp; "!" &amp; P$33)</f>
        <v>0.5</v>
      </c>
      <c r="Q21" s="24">
        <f t="array" aca="1" ref="Q21" ca="1">INDIRECT( "'" &amp; $A21 &amp; "'"&amp; "!" &amp; Q$33)</f>
        <v>1.9090909090909092</v>
      </c>
      <c r="R21" s="24">
        <f t="array" aca="1" ref="R21" ca="1">INDIRECT( "'" &amp; $A21 &amp; "'"&amp; "!" &amp; R$33)</f>
        <v>0.53316953316953319</v>
      </c>
      <c r="S21" s="24">
        <f t="array" aca="1" ref="S21" ca="1">INDIRECT( "'" &amp; $A21 &amp; "'"&amp; "!" &amp; S$33)</f>
        <v>3.2857142857142856</v>
      </c>
      <c r="T21" s="24">
        <f t="array" aca="1" ref="T21" ca="1">INDIRECT( "'" &amp; $A21 &amp; "'"&amp; "!" &amp; T$33)</f>
        <v>1.0625</v>
      </c>
      <c r="U21" s="24" t="e">
        <f t="array" aca="1" ref="U21" ca="1">INDIRECT( "'" &amp; $A21 &amp; "'"&amp; "!" &amp; U$33)</f>
        <v>#DIV/0!</v>
      </c>
      <c r="V21" s="24">
        <f t="array" aca="1" ref="V21" ca="1">INDIRECT( "'" &amp; $A21 &amp; "'"&amp; "!" &amp; V$33)</f>
        <v>1.7391304347826089</v>
      </c>
      <c r="W21" s="24">
        <f t="array" aca="1" ref="W21" ca="1">INDIRECT( "'" &amp; $A21 &amp; "'"&amp; "!" &amp; W$33)</f>
        <v>-0.24702380952380942</v>
      </c>
      <c r="X21" s="24" t="e">
        <f t="array" aca="1" ref="X21" ca="1">INDIRECT( "'" &amp; $A21 &amp; "'"&amp; "!" &amp; X$33)</f>
        <v>#DIV/0!</v>
      </c>
      <c r="Y21" s="24">
        <f t="array" aca="1" ref="Y21" ca="1">INDIRECT( "'" &amp; $A21 &amp; "'"&amp; "!" &amp; Y$33)</f>
        <v>-0.25</v>
      </c>
      <c r="Z21" s="24">
        <f t="array" aca="1" ref="Z21" ca="1">INDIRECT( "'" &amp; $A21 &amp; "'"&amp; "!" &amp; Z$33)</f>
        <v>0.97058823529411775</v>
      </c>
      <c r="AA21" s="24">
        <f t="array" aca="1" ref="AA21" ca="1">INDIRECT( "'" &amp; $A21 &amp; "'"&amp; "!" &amp; AA$33)</f>
        <v>0.60000000000000009</v>
      </c>
      <c r="AB21" s="24">
        <f t="array" aca="1" ref="AB21" ca="1">INDIRECT( "'" &amp; $A21 &amp; "'"&amp; "!" &amp; AB$33)</f>
        <v>0.92307692307692313</v>
      </c>
    </row>
    <row r="22" spans="1:28" x14ac:dyDescent="0.25">
      <c r="A22" s="23" t="s">
        <v>59</v>
      </c>
      <c r="B22" s="23"/>
      <c r="C22" s="23"/>
      <c r="D22" s="24"/>
      <c r="E22" s="23"/>
      <c r="F22" s="23"/>
      <c r="G22" s="23"/>
      <c r="H22" s="23"/>
      <c r="I22" s="24"/>
      <c r="J22" s="24"/>
      <c r="K22" s="23"/>
      <c r="L22" s="23"/>
      <c r="M22" s="23"/>
      <c r="N22" s="23"/>
      <c r="P22" s="24"/>
      <c r="Q22" s="24"/>
      <c r="R22" s="24"/>
      <c r="S22" s="24"/>
      <c r="T22" s="24"/>
      <c r="U22" s="24"/>
      <c r="V22" s="24"/>
      <c r="W22" s="24"/>
      <c r="X22" s="24"/>
      <c r="Y22" s="24"/>
      <c r="Z22" s="24"/>
      <c r="AA22" s="24"/>
      <c r="AB22" s="24"/>
    </row>
    <row r="23" spans="1:28" x14ac:dyDescent="0.25">
      <c r="A23" s="25" t="s">
        <v>60</v>
      </c>
      <c r="B23" s="26">
        <f ca="1">SUM(B17:B22)</f>
        <v>250</v>
      </c>
      <c r="C23" s="26">
        <f ca="1">SUM(C17:C22)</f>
        <v>188</v>
      </c>
      <c r="D23" s="27">
        <f ca="1">C23/(B23+C23)</f>
        <v>0.42922374429223742</v>
      </c>
      <c r="E23" s="26">
        <f ca="1">SUM(E17:E22)</f>
        <v>160</v>
      </c>
      <c r="F23" s="26">
        <f ca="1">SUM(F17:F22)</f>
        <v>175</v>
      </c>
      <c r="G23" s="26">
        <f ca="1">SUM(G17:G22)</f>
        <v>13</v>
      </c>
      <c r="H23" s="26">
        <f ca="1">SUM(H17:H22)</f>
        <v>348</v>
      </c>
      <c r="I23" s="27">
        <f ca="1">F23/H23</f>
        <v>0.50287356321839083</v>
      </c>
      <c r="J23" s="27">
        <f ca="1">G23/H23</f>
        <v>3.7356321839080463E-2</v>
      </c>
      <c r="K23" s="26">
        <f ca="1">SUM(K17:K22)</f>
        <v>108</v>
      </c>
      <c r="L23" s="26">
        <f ca="1">SUM(L17:L22)</f>
        <v>72</v>
      </c>
      <c r="M23" s="26">
        <f ca="1">SUM(M17:M22)</f>
        <v>384</v>
      </c>
      <c r="N23" s="26">
        <f ca="1">SUM(N17:N22)</f>
        <v>456</v>
      </c>
      <c r="P23" s="24">
        <f t="array" aca="1" ref="P23" ca="1">INDIRECT( "'" &amp; $A23 &amp; "'"&amp; "!" &amp; P$33)</f>
        <v>-0.11347517730496459</v>
      </c>
      <c r="Q23" s="24">
        <f t="array" aca="1" ref="Q23" ca="1">INDIRECT( "'" &amp; $A23 &amp; "'"&amp; "!" &amp; Q$33)</f>
        <v>0.10588235294117654</v>
      </c>
      <c r="R23" s="24">
        <f t="array" aca="1" ref="R23" ca="1">INDIRECT( "'" &amp; $A23 &amp; "'"&amp; "!" &amp; R$33)</f>
        <v>0.14123019070641951</v>
      </c>
      <c r="S23" s="24">
        <f t="array" aca="1" ref="S23" ca="1">INDIRECT( "'" &amp; $A23 &amp; "'"&amp; "!" &amp; S$33)</f>
        <v>-0.13513513513513509</v>
      </c>
      <c r="T23" s="24">
        <f t="array" aca="1" ref="T23" ca="1">INDIRECT( "'" &amp; $A23 &amp; "'"&amp; "!" &amp; T$33)</f>
        <v>1.1560693641618602E-2</v>
      </c>
      <c r="U23" s="24">
        <f t="array" aca="1" ref="U23" ca="1">INDIRECT( "'" &amp; $A23 &amp; "'"&amp; "!" &amp; U$33)</f>
        <v>-7.1428571428571397E-2</v>
      </c>
      <c r="V23" s="24">
        <f t="array" aca="1" ref="V23" ca="1">INDIRECT( "'" &amp; $A23 &amp; "'"&amp; "!" &amp; V$33)</f>
        <v>-6.4516129032258118E-2</v>
      </c>
      <c r="W23" s="24">
        <f t="array" aca="1" ref="W23" ca="1">INDIRECT( "'" &amp; $A23 &amp; "'"&amp; "!" &amp; W$33)</f>
        <v>8.1011129324475739E-2</v>
      </c>
      <c r="X23" s="24">
        <f t="array" aca="1" ref="X23" ca="1">INDIRECT( "'" &amp; $A23 &amp; "'"&amp; "!" &amp; X$33)</f>
        <v>-7.3891625615762901E-3</v>
      </c>
      <c r="Y23" s="24">
        <f t="array" aca="1" ref="Y23" ca="1">INDIRECT( "'" &amp; $A23 &amp; "'"&amp; "!" &amp; Y$33)</f>
        <v>0.35000000000000009</v>
      </c>
      <c r="Z23" s="24">
        <f t="array" aca="1" ref="Z23" ca="1">INDIRECT( "'" &amp; $A23 &amp; "'"&amp; "!" &amp; Z$33)</f>
        <v>0.1707317073170731</v>
      </c>
      <c r="AA23" s="24">
        <f t="array" aca="1" ref="AA23" ca="1">INDIRECT( "'" &amp; $A23 &amp; "'"&amp; "!" &amp; AA$33)</f>
        <v>-0.41935483870967738</v>
      </c>
      <c r="AB23" s="24">
        <f t="array" aca="1" ref="AB23" ca="1">INDIRECT( "'" &amp; $A23 &amp; "'"&amp; "!" &amp; AB$33)</f>
        <v>8.8495575221239076E-3</v>
      </c>
    </row>
    <row r="24" spans="1:28" x14ac:dyDescent="0.25">
      <c r="A24" s="25"/>
      <c r="B24" s="26"/>
      <c r="C24" s="26"/>
      <c r="D24" s="27"/>
      <c r="E24" s="26"/>
      <c r="F24" s="26"/>
      <c r="G24" s="26"/>
      <c r="H24" s="26"/>
      <c r="I24" s="27"/>
      <c r="J24" s="27"/>
      <c r="K24" s="26"/>
      <c r="L24" s="26"/>
      <c r="M24" s="26"/>
      <c r="N24" s="26"/>
      <c r="P24" s="27"/>
      <c r="Q24" s="27"/>
      <c r="R24" s="27"/>
      <c r="S24" s="27"/>
      <c r="T24" s="27"/>
      <c r="U24" s="27"/>
      <c r="V24" s="27"/>
      <c r="W24" s="27"/>
      <c r="X24" s="27"/>
      <c r="Y24" s="27"/>
      <c r="Z24" s="27"/>
      <c r="AA24" s="27"/>
      <c r="AB24" s="27"/>
    </row>
    <row r="25" spans="1:28" x14ac:dyDescent="0.25">
      <c r="A25" s="23" t="s">
        <v>61</v>
      </c>
      <c r="B25" s="23">
        <f t="array" aca="1" ref="B25" ca="1">INDIRECT( "'" &amp; $A25 &amp; "'"&amp; "!" &amp; B$33)</f>
        <v>1</v>
      </c>
      <c r="C25" s="23">
        <f t="array" aca="1" ref="C25" ca="1">INDIRECT( "'" &amp; $A25 &amp; "'"&amp; "!" &amp; C$33)</f>
        <v>1</v>
      </c>
      <c r="D25" s="24">
        <f t="array" aca="1" ref="D25" ca="1">INDIRECT( "'" &amp; $A25 &amp; "'"&amp; "!" &amp; D$33)</f>
        <v>0.5</v>
      </c>
      <c r="E25" s="23">
        <f t="array" aca="1" ref="E25" ca="1">INDIRECT( "'" &amp; $A25 &amp; "'"&amp; "!" &amp; E$33)</f>
        <v>1</v>
      </c>
      <c r="F25" s="23">
        <f t="array" aca="1" ref="F25" ca="1">INDIRECT( "'" &amp; $A25 &amp; "'"&amp; "!" &amp; F$33)</f>
        <v>1</v>
      </c>
      <c r="G25" s="23">
        <f t="array" aca="1" ref="G25" ca="1">INDIRECT( "'" &amp; $A25 &amp; "'"&amp; "!" &amp; G$33)</f>
        <v>0</v>
      </c>
      <c r="H25" s="23">
        <f t="array" aca="1" ref="H25" ca="1">INDIRECT( "'" &amp; $A25 &amp; "'"&amp; "!" &amp; H$33)</f>
        <v>2</v>
      </c>
      <c r="I25" s="24">
        <f t="array" aca="1" ref="I25" ca="1">INDIRECT( "'" &amp; $A25 &amp; "'"&amp; "!" &amp; I$33)</f>
        <v>0.5</v>
      </c>
      <c r="J25" s="24">
        <f t="array" aca="1" ref="J25" ca="1">INDIRECT( "'" &amp; $A25 &amp; "'"&amp; "!" &amp; J$33)</f>
        <v>0</v>
      </c>
      <c r="K25" s="23">
        <f t="array" aca="1" ref="K25" ca="1">INDIRECT( "'" &amp; $A25 &amp; "'"&amp; "!" &amp; K$33)</f>
        <v>0</v>
      </c>
      <c r="L25" s="23">
        <f t="array" aca="1" ref="L25" ca="1">INDIRECT( "'" &amp; $A25 &amp; "'"&amp; "!" &amp; L$33)</f>
        <v>0</v>
      </c>
      <c r="M25" s="23">
        <f t="array" aca="1" ref="M25" ca="1">INDIRECT( "'" &amp; $A25 &amp; "'"&amp; "!" &amp; M$33)</f>
        <v>2</v>
      </c>
      <c r="N25" s="23">
        <f t="array" aca="1" ref="N25" ca="1">INDIRECT( "'" &amp; $A25 &amp; "'"&amp; "!" &amp; N$33)</f>
        <v>2</v>
      </c>
      <c r="P25" s="24"/>
      <c r="Q25" s="24"/>
      <c r="R25" s="24"/>
      <c r="S25" s="24"/>
      <c r="T25" s="24"/>
      <c r="U25" s="24"/>
      <c r="V25" s="24"/>
      <c r="W25" s="24"/>
      <c r="X25" s="24"/>
      <c r="Y25" s="24"/>
      <c r="Z25" s="24"/>
      <c r="AA25" s="24"/>
      <c r="AB25" s="24"/>
    </row>
    <row r="26" spans="1:28" x14ac:dyDescent="0.25">
      <c r="A26" s="23" t="s">
        <v>62</v>
      </c>
      <c r="B26" s="23"/>
      <c r="C26" s="23"/>
      <c r="D26" s="24"/>
      <c r="E26" s="23"/>
      <c r="F26" s="23"/>
      <c r="G26" s="23"/>
      <c r="H26" s="23"/>
      <c r="I26" s="24"/>
      <c r="J26" s="24"/>
      <c r="K26" s="23"/>
      <c r="L26" s="23"/>
      <c r="M26" s="23"/>
      <c r="N26" s="23"/>
      <c r="P26" s="24"/>
      <c r="Q26" s="24"/>
      <c r="R26" s="24"/>
      <c r="S26" s="24"/>
      <c r="T26" s="24"/>
      <c r="U26" s="24"/>
      <c r="V26" s="24"/>
      <c r="W26" s="24"/>
      <c r="X26" s="24"/>
      <c r="Y26" s="24"/>
      <c r="Z26" s="24"/>
      <c r="AA26" s="24"/>
      <c r="AB26" s="24"/>
    </row>
    <row r="27" spans="1:28" x14ac:dyDescent="0.25">
      <c r="A27" s="23" t="s">
        <v>63</v>
      </c>
      <c r="B27" s="23"/>
      <c r="C27" s="23"/>
      <c r="D27" s="24"/>
      <c r="E27" s="23"/>
      <c r="F27" s="23"/>
      <c r="G27" s="23"/>
      <c r="H27" s="23"/>
      <c r="I27" s="24"/>
      <c r="J27" s="24"/>
      <c r="K27" s="23"/>
      <c r="L27" s="23"/>
      <c r="M27" s="23"/>
      <c r="N27" s="23"/>
      <c r="P27" s="24"/>
      <c r="Q27" s="24"/>
      <c r="R27" s="24"/>
      <c r="S27" s="24"/>
      <c r="T27" s="24"/>
      <c r="U27" s="24"/>
      <c r="V27" s="24"/>
      <c r="W27" s="24"/>
      <c r="X27" s="24"/>
      <c r="Y27" s="24"/>
      <c r="Z27" s="24"/>
      <c r="AA27" s="24"/>
      <c r="AB27" s="24"/>
    </row>
    <row r="28" spans="1:28" x14ac:dyDescent="0.25">
      <c r="A28" s="23" t="s">
        <v>64</v>
      </c>
      <c r="B28" s="23">
        <f t="array" aca="1" ref="B28" ca="1">INDIRECT( "'" &amp; $A28 &amp; "'"&amp; "!" &amp; B$33)</f>
        <v>14</v>
      </c>
      <c r="C28" s="23">
        <f t="array" aca="1" ref="C28" ca="1">INDIRECT( "'" &amp; $A28 &amp; "'"&amp; "!" &amp; C$33)</f>
        <v>20</v>
      </c>
      <c r="D28" s="24">
        <f t="array" aca="1" ref="D28" ca="1">INDIRECT( "'" &amp; $A28 &amp; "'"&amp; "!" &amp; D$33)</f>
        <v>0.58823529411764708</v>
      </c>
      <c r="E28" s="23">
        <f t="array" aca="1" ref="E28" ca="1">INDIRECT( "'" &amp; $A28 &amp; "'"&amp; "!" &amp; E$33)</f>
        <v>13</v>
      </c>
      <c r="F28" s="23">
        <f t="array" aca="1" ref="F28" ca="1">INDIRECT( "'" &amp; $A28 &amp; "'"&amp; "!" &amp; F$33)</f>
        <v>5</v>
      </c>
      <c r="G28" s="23">
        <f t="array" aca="1" ref="G28" ca="1">INDIRECT( "'" &amp; $A28 &amp; "'"&amp; "!" &amp; G$33)</f>
        <v>0</v>
      </c>
      <c r="H28" s="23">
        <f t="array" aca="1" ref="H28" ca="1">INDIRECT( "'" &amp; $A28 &amp; "'"&amp; "!" &amp; H$33)</f>
        <v>18</v>
      </c>
      <c r="I28" s="24">
        <f t="array" aca="1" ref="I28" ca="1">INDIRECT( "'" &amp; $A28 &amp; "'"&amp; "!" &amp; I$33)</f>
        <v>0.27777777777777779</v>
      </c>
      <c r="J28" s="24">
        <f t="array" aca="1" ref="J28" ca="1">INDIRECT( "'" &amp; $A28 &amp; "'"&amp; "!" &amp; J$33)</f>
        <v>0</v>
      </c>
      <c r="K28" s="23">
        <f t="array" aca="1" ref="K28" ca="1">INDIRECT( "'" &amp; $A28 &amp; "'"&amp; "!" &amp; K$33)</f>
        <v>18</v>
      </c>
      <c r="L28" s="23">
        <f t="array" aca="1" ref="L28" ca="1">INDIRECT( "'" &amp; $A28 &amp; "'"&amp; "!" &amp; L$33)</f>
        <v>3</v>
      </c>
      <c r="M28" s="23">
        <f t="array" aca="1" ref="M28" ca="1">INDIRECT( "'" &amp; $A28 &amp; "'"&amp; "!" &amp; M$33)</f>
        <v>33</v>
      </c>
      <c r="N28" s="23">
        <f t="array" aca="1" ref="N28" ca="1">INDIRECT( "'" &amp; $A28 &amp; "'"&amp; "!" &amp; N$33)</f>
        <v>36</v>
      </c>
      <c r="P28" s="24"/>
      <c r="Q28" s="24"/>
      <c r="R28" s="24"/>
      <c r="S28" s="24"/>
      <c r="T28" s="24"/>
      <c r="U28" s="24"/>
      <c r="V28" s="24"/>
      <c r="W28" s="24"/>
      <c r="X28" s="24"/>
      <c r="Y28" s="24"/>
      <c r="Z28" s="24"/>
      <c r="AA28" s="24"/>
      <c r="AB28" s="24"/>
    </row>
    <row r="29" spans="1:28" x14ac:dyDescent="0.25">
      <c r="A29" s="25" t="s">
        <v>65</v>
      </c>
      <c r="B29" s="26">
        <f ca="1">SUM(B25:B28)</f>
        <v>15</v>
      </c>
      <c r="C29" s="26">
        <f ca="1">SUM(C25:C28)</f>
        <v>21</v>
      </c>
      <c r="D29" s="27">
        <f ca="1">C29/(B29+C29)</f>
        <v>0.58333333333333337</v>
      </c>
      <c r="E29" s="26">
        <f t="shared" ref="E29:H29" ca="1" si="0">SUM(E25:E28)</f>
        <v>14</v>
      </c>
      <c r="F29" s="26">
        <f t="shared" ca="1" si="0"/>
        <v>6</v>
      </c>
      <c r="G29" s="26">
        <f t="shared" ca="1" si="0"/>
        <v>0</v>
      </c>
      <c r="H29" s="26">
        <f t="shared" ca="1" si="0"/>
        <v>20</v>
      </c>
      <c r="I29" s="27">
        <f ca="1">F29/H29</f>
        <v>0.3</v>
      </c>
      <c r="J29" s="27">
        <f ca="1">G29/H29</f>
        <v>0</v>
      </c>
      <c r="K29" s="26">
        <f t="shared" ref="K29:N29" ca="1" si="1">SUM(K25:K28)</f>
        <v>18</v>
      </c>
      <c r="L29" s="26">
        <f t="shared" ca="1" si="1"/>
        <v>3</v>
      </c>
      <c r="M29" s="26">
        <f t="shared" ca="1" si="1"/>
        <v>35</v>
      </c>
      <c r="N29" s="26">
        <f t="shared" ca="1" si="1"/>
        <v>38</v>
      </c>
      <c r="P29" s="27"/>
      <c r="Q29" s="27"/>
      <c r="R29" s="27"/>
      <c r="S29" s="27"/>
      <c r="T29" s="27"/>
      <c r="U29" s="27"/>
      <c r="V29" s="27"/>
      <c r="W29" s="27"/>
      <c r="X29" s="27"/>
      <c r="Y29" s="27"/>
      <c r="Z29" s="27"/>
      <c r="AA29" s="27"/>
      <c r="AB29" s="27"/>
    </row>
    <row r="30" spans="1:28" x14ac:dyDescent="0.25">
      <c r="A30" s="25"/>
      <c r="B30" s="26"/>
      <c r="C30" s="26"/>
      <c r="D30" s="27"/>
      <c r="E30" s="26"/>
      <c r="F30" s="26"/>
      <c r="G30" s="26"/>
      <c r="H30" s="26"/>
      <c r="I30" s="27"/>
      <c r="J30" s="27"/>
      <c r="K30" s="26"/>
      <c r="L30" s="26"/>
      <c r="M30" s="26"/>
      <c r="N30" s="26"/>
      <c r="P30" s="27"/>
      <c r="Q30" s="27"/>
      <c r="R30" s="27"/>
      <c r="S30" s="27"/>
      <c r="T30" s="27"/>
      <c r="U30" s="27"/>
      <c r="V30" s="27"/>
      <c r="W30" s="27"/>
      <c r="X30" s="27"/>
      <c r="Y30" s="27"/>
      <c r="Z30" s="27"/>
      <c r="AA30" s="27"/>
      <c r="AB30" s="27"/>
    </row>
    <row r="31" spans="1:28" x14ac:dyDescent="0.25">
      <c r="A31" s="28" t="s">
        <v>66</v>
      </c>
      <c r="B31" s="29">
        <f ca="1">B23+B15+B29</f>
        <v>1420</v>
      </c>
      <c r="C31" s="29">
        <f ca="1">C23+C15+C29</f>
        <v>802</v>
      </c>
      <c r="D31" s="30">
        <f ca="1">C31/(C31+B31)</f>
        <v>0.36093609360936091</v>
      </c>
      <c r="E31" s="29">
        <f t="shared" ref="E31:H31" ca="1" si="2">E23+E15+E29</f>
        <v>891</v>
      </c>
      <c r="F31" s="29">
        <f t="shared" ca="1" si="2"/>
        <v>986</v>
      </c>
      <c r="G31" s="29">
        <f t="shared" ca="1" si="2"/>
        <v>128</v>
      </c>
      <c r="H31" s="29">
        <f t="shared" ca="1" si="2"/>
        <v>2005</v>
      </c>
      <c r="I31" s="30">
        <f ca="1">F31/H31</f>
        <v>0.49177057356608478</v>
      </c>
      <c r="J31" s="30">
        <f ca="1">G31/H31</f>
        <v>6.3840399002493761E-2</v>
      </c>
      <c r="K31" s="29">
        <f ca="1">K23+K15+K29</f>
        <v>308</v>
      </c>
      <c r="L31" s="29">
        <f ca="1">L23+L15+L29</f>
        <v>196</v>
      </c>
      <c r="M31" s="29">
        <f ca="1">M23+M15+M29</f>
        <v>2117</v>
      </c>
      <c r="N31" s="29">
        <f ca="1">N23+N15+N29</f>
        <v>2313</v>
      </c>
      <c r="P31" s="31">
        <f t="array" aca="1" ref="P31" ca="1">INDIRECT( "'" &amp; $A31 &amp; "'"&amp; "!" &amp; P$33)</f>
        <v>2.6011560693641522E-2</v>
      </c>
      <c r="Q31" s="31">
        <f t="array" aca="1" ref="Q31" ca="1">INDIRECT( "'" &amp; $A31 &amp; "'"&amp; "!" &amp; Q$33)</f>
        <v>0.10620689655172422</v>
      </c>
      <c r="R31" s="31">
        <f t="array" aca="1" ref="R31" ca="1">INDIRECT( "'" &amp; $A31 &amp; "'"&amp; "!" &amp; R$33)</f>
        <v>4.9950650237437388E-2</v>
      </c>
      <c r="S31" s="31">
        <f t="array" aca="1" ref="S31" ca="1">INDIRECT( "'" &amp; $A31 &amp; "'"&amp; "!" &amp; S$33)</f>
        <v>-5.7142857142857162E-2</v>
      </c>
      <c r="T31" s="31">
        <f t="array" aca="1" ref="T31" ca="1">INDIRECT( "'" &amp; $A31 &amp; "'"&amp; "!" &amp; T$33)</f>
        <v>0.21878862793572318</v>
      </c>
      <c r="U31" s="31">
        <f t="array" aca="1" ref="U31" ca="1">INDIRECT( "'" &amp; $A31 &amp; "'"&amp; "!" &amp; U$33)</f>
        <v>-3.0303030303030276E-2</v>
      </c>
      <c r="V31" s="31">
        <f t="array" aca="1" ref="V31" ca="1">INDIRECT( "'" &amp; $A31 &amp; "'"&amp; "!" &amp; V$33)</f>
        <v>6.3096500530222643E-2</v>
      </c>
      <c r="W31" s="31">
        <f t="array" aca="1" ref="W31" ca="1">INDIRECT( "'" &amp; $A31 &amp; "'"&amp; "!" &amp; W$33)</f>
        <v>0.13892128577477791</v>
      </c>
      <c r="X31" s="31">
        <f t="array" aca="1" ref="X31" ca="1">INDIRECT( "'" &amp; $A31 &amp; "'"&amp; "!" &amp; X$33)</f>
        <v>-8.7856117282551272E-2</v>
      </c>
      <c r="Y31" s="31">
        <f t="array" aca="1" ref="Y31" ca="1">INDIRECT( "'" &amp; $A31 &amp; "'"&amp; "!" &amp; Y$33)</f>
        <v>0.3811659192825112</v>
      </c>
      <c r="Z31" s="31">
        <f t="array" aca="1" ref="Z31" ca="1">INDIRECT( "'" &amp; $A31 &amp; "'"&amp; "!" &amp; Z$33)</f>
        <v>0.12069878242456333</v>
      </c>
      <c r="AA31" s="31">
        <f t="array" aca="1" ref="AA31" ca="1">INDIRECT( "'" &amp; $A31 &amp; "'"&amp; "!" &amp; AA$33)</f>
        <v>-0.10909090909090913</v>
      </c>
      <c r="AB31" s="31">
        <f t="array" aca="1" ref="AB31" ca="1">INDIRECT( "'" &amp; $A31 &amp; "'"&amp; "!" &amp; AB$33)</f>
        <v>9.6728307254623003E-2</v>
      </c>
    </row>
    <row r="33" spans="2:28" x14ac:dyDescent="0.25">
      <c r="B33" t="s">
        <v>67</v>
      </c>
      <c r="C33" t="s">
        <v>68</v>
      </c>
      <c r="D33" s="2" t="s">
        <v>69</v>
      </c>
      <c r="E33" t="s">
        <v>70</v>
      </c>
      <c r="F33" t="s">
        <v>71</v>
      </c>
      <c r="G33" t="s">
        <v>72</v>
      </c>
      <c r="H33" t="s">
        <v>73</v>
      </c>
      <c r="I33" s="2" t="s">
        <v>74</v>
      </c>
      <c r="J33" s="2" t="s">
        <v>191</v>
      </c>
      <c r="K33" t="s">
        <v>192</v>
      </c>
      <c r="L33" s="2" t="s">
        <v>76</v>
      </c>
      <c r="M33" s="2" t="s">
        <v>75</v>
      </c>
      <c r="N33" s="2" t="s">
        <v>77</v>
      </c>
      <c r="P33" t="s">
        <v>80</v>
      </c>
      <c r="Q33" t="s">
        <v>193</v>
      </c>
      <c r="R33" s="2" t="s">
        <v>82</v>
      </c>
      <c r="S33" t="s">
        <v>83</v>
      </c>
      <c r="T33" t="s">
        <v>84</v>
      </c>
      <c r="U33" t="s">
        <v>85</v>
      </c>
      <c r="V33" t="s">
        <v>86</v>
      </c>
      <c r="W33" s="2" t="s">
        <v>87</v>
      </c>
      <c r="X33" s="2" t="s">
        <v>194</v>
      </c>
      <c r="Y33" t="s">
        <v>195</v>
      </c>
      <c r="Z33" t="s">
        <v>196</v>
      </c>
      <c r="AA33" t="s">
        <v>197</v>
      </c>
      <c r="AB33" t="s">
        <v>198</v>
      </c>
    </row>
    <row r="35" spans="2:28" x14ac:dyDescent="0.25">
      <c r="L35" s="2"/>
      <c r="M35" s="2"/>
      <c r="N35" s="2"/>
    </row>
    <row r="36" spans="2:28" x14ac:dyDescent="0.25">
      <c r="P36" t="s">
        <v>75</v>
      </c>
      <c r="Q36" t="s">
        <v>76</v>
      </c>
      <c r="R36" s="2" t="s">
        <v>77</v>
      </c>
      <c r="S36" t="s">
        <v>78</v>
      </c>
      <c r="T36" t="s">
        <v>79</v>
      </c>
      <c r="U36" t="s">
        <v>80</v>
      </c>
      <c r="V36" t="s">
        <v>81</v>
      </c>
      <c r="W36" s="2" t="s">
        <v>82</v>
      </c>
      <c r="X36" s="2" t="s">
        <v>83</v>
      </c>
      <c r="Y36" t="s">
        <v>84</v>
      </c>
      <c r="Z36" t="s">
        <v>85</v>
      </c>
      <c r="AA36" t="s">
        <v>86</v>
      </c>
      <c r="AB36" t="s">
        <v>87</v>
      </c>
    </row>
    <row r="39" spans="2:28" x14ac:dyDescent="0.25">
      <c r="P39" t="s">
        <v>80</v>
      </c>
      <c r="Q39" t="s">
        <v>193</v>
      </c>
      <c r="R39" s="2" t="s">
        <v>82</v>
      </c>
      <c r="S39" t="s">
        <v>83</v>
      </c>
      <c r="T39" t="s">
        <v>84</v>
      </c>
      <c r="U39" t="s">
        <v>85</v>
      </c>
      <c r="V39" t="s">
        <v>86</v>
      </c>
      <c r="W39" s="2" t="s">
        <v>87</v>
      </c>
      <c r="X39" s="2" t="s">
        <v>194</v>
      </c>
      <c r="Y39" t="s">
        <v>195</v>
      </c>
      <c r="Z39" t="s">
        <v>196</v>
      </c>
      <c r="AA39" t="s">
        <v>197</v>
      </c>
      <c r="AB39" t="s">
        <v>198</v>
      </c>
    </row>
    <row r="40" spans="2:28" x14ac:dyDescent="0.25">
      <c r="B40" s="220"/>
      <c r="C40" s="220"/>
      <c r="D40" s="221"/>
      <c r="E40" s="220"/>
      <c r="F40" s="220"/>
      <c r="G40" s="220"/>
      <c r="H40" s="220"/>
      <c r="I40" s="221"/>
      <c r="J40" s="221"/>
      <c r="K40" s="220"/>
      <c r="L40" s="220"/>
      <c r="M40" s="220"/>
      <c r="N40" s="220"/>
    </row>
  </sheetData>
  <mergeCells count="2">
    <mergeCell ref="B1:N1"/>
    <mergeCell ref="P1:AB1"/>
  </mergeCells>
  <conditionalFormatting sqref="P3:AB30">
    <cfRule type="colorScale" priority="2">
      <colorScale>
        <cfvo type="min"/>
        <cfvo type="percentile" val="50"/>
        <cfvo type="max"/>
        <color rgb="FFF8696B"/>
        <color rgb="FFFFEB84"/>
        <color rgb="FF63BE7B"/>
      </colorScale>
    </cfRule>
  </conditionalFormatting>
  <conditionalFormatting sqref="P31:AB31">
    <cfRule type="colorScale" priority="3">
      <colorScale>
        <cfvo type="min"/>
        <cfvo type="percentile" val="5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79998168889431442"/>
  </sheetPr>
  <dimension ref="A1:IR24"/>
  <sheetViews>
    <sheetView zoomScale="75" zoomScaleNormal="75" workbookViewId="0">
      <selection activeCell="AJ14" sqref="AJ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195" width="7.7109375" customWidth="1"/>
    <col min="196" max="196" width="28" customWidth="1"/>
    <col min="197" max="210" width="7" customWidth="1"/>
  </cols>
  <sheetData>
    <row r="1" spans="1:252" ht="30" customHeight="1" thickBot="1" x14ac:dyDescent="0.45">
      <c r="A1" s="36">
        <v>2025</v>
      </c>
      <c r="B1" s="37" t="s">
        <v>106</v>
      </c>
      <c r="C1" s="38" t="str">
        <f t="array" aca="1" ref="C1" ca="1">MID(CELL("filename",A1),FIND("]",CELL("filename",A1))+1,255)</f>
        <v>APiCy total</v>
      </c>
      <c r="BA1" s="36">
        <v>2024</v>
      </c>
      <c r="BB1" s="37" t="s">
        <v>106</v>
      </c>
      <c r="BC1" s="38" t="str">
        <f t="array" aca="1" ref="BC1" ca="1">MID(CELL("filename",BA1),FIND("]",CELL("filename",BA1))+1,255)</f>
        <v>APiCy total</v>
      </c>
      <c r="CV1" s="36">
        <v>2023</v>
      </c>
      <c r="CW1" s="37" t="s">
        <v>106</v>
      </c>
      <c r="CX1" s="38" t="str">
        <f t="array" aca="1" ref="CX1" ca="1">MID(CELL("filename",CV1),FIND("]",CELL("filename",CV1))+1,255)</f>
        <v>APiCy total</v>
      </c>
      <c r="EQ1" s="36">
        <v>2022</v>
      </c>
      <c r="ER1" s="37" t="s">
        <v>106</v>
      </c>
      <c r="ES1" s="38" t="str">
        <f t="array" aca="1" ref="ES1" ca="1">MID(CELL("filename",EQ1),FIND("]",CELL("filename",EQ1))+1,255)</f>
        <v>APiCy total</v>
      </c>
      <c r="GL1" s="39">
        <v>2021</v>
      </c>
      <c r="GM1" s="40" t="s">
        <v>106</v>
      </c>
      <c r="GN1" s="38" t="s">
        <v>107</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APiCy total</v>
      </c>
      <c r="X2" s="225"/>
      <c r="Y2" s="225"/>
      <c r="Z2" s="225"/>
      <c r="AA2" s="225"/>
      <c r="AB2" s="225"/>
      <c r="AC2" s="225"/>
      <c r="AD2" s="225"/>
      <c r="AE2" s="225"/>
      <c r="AF2" s="225"/>
      <c r="AG2" s="225"/>
      <c r="AH2" s="225"/>
      <c r="AI2" s="225"/>
      <c r="AM2" s="226" t="str">
        <f ca="1">"Changement depuis " &amp; (A1 - 1) &amp; " " &amp; $C1</f>
        <v>Changement depuis 2024 APiCy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APiCy total</v>
      </c>
      <c r="BT2" s="225"/>
      <c r="BU2" s="225"/>
      <c r="BV2" s="225"/>
      <c r="BW2" s="225"/>
      <c r="BX2" s="225"/>
      <c r="BY2" s="225"/>
      <c r="BZ2" s="225"/>
      <c r="CA2" s="225"/>
      <c r="CB2" s="225"/>
      <c r="CC2" s="225"/>
      <c r="CD2" s="225"/>
      <c r="CH2" s="226" t="str">
        <f ca="1">"Changement depuis 2023 " &amp; $CX1</f>
        <v>Changement depuis 2023 APiCy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APiCy total</v>
      </c>
      <c r="DO2" s="225"/>
      <c r="DP2" s="225"/>
      <c r="DQ2" s="225"/>
      <c r="DR2" s="225"/>
      <c r="DS2" s="225"/>
      <c r="DT2" s="225"/>
      <c r="DU2" s="225"/>
      <c r="DV2" s="225"/>
      <c r="DW2" s="225"/>
      <c r="DX2" s="225"/>
      <c r="DY2" s="225"/>
      <c r="EC2" s="226" t="str">
        <f ca="1">"Changement depuis 2022 " &amp; $CX1</f>
        <v>Changement depuis 2022 APiCy total</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APiCy total</v>
      </c>
      <c r="FJ2" s="225"/>
      <c r="FK2" s="225"/>
      <c r="FL2" s="225"/>
      <c r="FM2" s="225"/>
      <c r="FN2" s="225"/>
      <c r="FO2" s="225"/>
      <c r="FP2" s="225"/>
      <c r="FQ2" s="225"/>
      <c r="FR2" s="225"/>
      <c r="FS2" s="225"/>
      <c r="FT2" s="225"/>
      <c r="FX2" s="226" t="str">
        <f ca="1">"Changement depuis 2021 " &amp; $ES1</f>
        <v>Changement depuis 2021 APiCy total</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APiCy Frontière Total</v>
      </c>
      <c r="HE2" s="225"/>
      <c r="HF2" s="225"/>
      <c r="HG2" s="225"/>
      <c r="HH2" s="225"/>
      <c r="HI2" s="225"/>
      <c r="HJ2" s="225"/>
      <c r="HK2" s="225"/>
      <c r="HL2" s="225"/>
      <c r="HM2" s="225"/>
      <c r="HN2" s="225"/>
      <c r="HO2" s="225"/>
      <c r="HR2" s="225" t="str">
        <f>"Totaux 2020 " &amp; $GN1</f>
        <v>Totaux 2020 APiCy Frontière Total</v>
      </c>
      <c r="HS2" s="225"/>
      <c r="HT2" s="225"/>
      <c r="HU2" s="225"/>
      <c r="HV2" s="225"/>
      <c r="HW2" s="225"/>
      <c r="HX2" s="225"/>
      <c r="HY2" s="225"/>
      <c r="HZ2" s="225"/>
      <c r="IA2" s="225"/>
      <c r="IB2" s="225"/>
      <c r="IC2" s="225"/>
      <c r="IF2" s="226" t="str">
        <f>"Changement depuis 2020 " &amp; $GN1</f>
        <v>Changement depuis 2020 APiCy Frontière Total</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8" t="s">
        <v>185</v>
      </c>
      <c r="AB3" s="199" t="s">
        <v>182</v>
      </c>
      <c r="AC3" s="198" t="s">
        <v>184</v>
      </c>
      <c r="AD3" s="198"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HR3" s="42" t="s">
        <v>25</v>
      </c>
      <c r="HS3" s="42" t="s">
        <v>26</v>
      </c>
      <c r="HT3" s="42" t="s">
        <v>38</v>
      </c>
      <c r="HU3" s="42" t="s">
        <v>39</v>
      </c>
      <c r="HV3" s="42" t="s">
        <v>31</v>
      </c>
      <c r="HW3" s="42" t="s">
        <v>32</v>
      </c>
      <c r="HX3" s="42" t="s">
        <v>40</v>
      </c>
      <c r="HY3" s="42" t="s">
        <v>41</v>
      </c>
      <c r="HZ3" s="42" t="s">
        <v>42</v>
      </c>
      <c r="IA3" s="42" t="s">
        <v>20</v>
      </c>
      <c r="IB3" s="42" t="s">
        <v>44</v>
      </c>
      <c r="IC3" s="42" t="s">
        <v>43</v>
      </c>
      <c r="ID3" s="42"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f>'PdG Nord Total'!B5+'PdG Sud Total'!B5+'PdG Centre Total'!B5</f>
        <v>58</v>
      </c>
      <c r="C5" s="86">
        <f>'PdG Nord Total'!C5+'PdG Sud Total'!C5+'PdG Centre Total'!C5</f>
        <v>13</v>
      </c>
      <c r="D5" s="60">
        <f>'PdG Nord Total'!D5+'PdG Sud Total'!D5+'PdG Centre Total'!D5</f>
        <v>27</v>
      </c>
      <c r="E5" s="86">
        <f>'PdG Nord Total'!E5+'PdG Sud Total'!E5+'PdG Centre Total'!E5</f>
        <v>32</v>
      </c>
      <c r="F5" s="60">
        <f>'PdG Nord Total'!F5+'PdG Sud Total'!F5+'PdG Centre Total'!F5</f>
        <v>2</v>
      </c>
      <c r="G5" s="86">
        <f>'PdG Nord Total'!G5+'PdG Sud Total'!G5+'PdG Centre Total'!G5</f>
        <v>2</v>
      </c>
      <c r="H5" s="60">
        <f>'PdG Nord Total'!H5+'PdG Sud Total'!H5+'PdG Centre Total'!H5</f>
        <v>9</v>
      </c>
      <c r="I5" s="86">
        <f>'PdG Nord Total'!I5+'PdG Sud Total'!I5+'PdG Centre Total'!I5</f>
        <v>4</v>
      </c>
      <c r="J5" s="60">
        <f>'PdG Nord Total'!J5+'PdG Sud Total'!J5+'PdG Centre Total'!J5</f>
        <v>11</v>
      </c>
      <c r="K5" s="86">
        <f>'PdG Nord Total'!K5+'PdG Sud Total'!K5+'PdG Centre Total'!K5</f>
        <v>12</v>
      </c>
      <c r="L5" s="60">
        <f>'PdG Nord Total'!L5+'PdG Sud Total'!L5+'PdG Centre Total'!L5</f>
        <v>4</v>
      </c>
      <c r="M5" s="86">
        <f>'PdG Nord Total'!M5+'PdG Sud Total'!M5+'PdG Centre Total'!M5</f>
        <v>3</v>
      </c>
      <c r="N5" s="203">
        <f>'PdG Nord Total'!N5+'PdG Sud Total'!N5+'PdG Centre Total'!N5</f>
        <v>0</v>
      </c>
      <c r="O5" s="192">
        <f>'PdG Nord Total'!O5+'PdG Sud Total'!O5+'PdG Centre Total'!O5</f>
        <v>0</v>
      </c>
      <c r="P5" s="60">
        <f>'PdG Nord Total'!P5+'PdG Sud Total'!P5+'PdG Centre Total'!P5</f>
        <v>0</v>
      </c>
      <c r="Q5" s="86">
        <f>'PdG Nord Total'!Q5+'PdG Sud Total'!Q5+'PdG Centre Total'!Q5</f>
        <v>0</v>
      </c>
      <c r="R5" s="60">
        <f>'PdG Nord Total'!R5+'PdG Sud Total'!R5+'PdG Centre Total'!R5</f>
        <v>1</v>
      </c>
      <c r="S5" s="86">
        <f>'PdG Nord Total'!S5+'PdG Sud Total'!S5+'PdG Centre Total'!S5</f>
        <v>0</v>
      </c>
      <c r="T5" s="60">
        <f>'PdG Nord Total'!T5+'PdG Sud Total'!T5+'PdG Centre Total'!T5</f>
        <v>0</v>
      </c>
      <c r="U5" s="86">
        <f>'PdG Nord Total'!U5+'PdG Sud Total'!U5+'PdG Centre Total'!U5</f>
        <v>0</v>
      </c>
      <c r="W5" s="55">
        <f>B5+D5+F5+H5+J5+L5+N5+P5+R5+T5</f>
        <v>112</v>
      </c>
      <c r="X5" s="3">
        <f>C5+E5+G5+I5+K5+M5+O5+Q5+S5+U5</f>
        <v>66</v>
      </c>
      <c r="Y5" s="56">
        <f>X5/(X5+W5)</f>
        <v>0.3707865168539326</v>
      </c>
      <c r="Z5" s="3">
        <f>B5+C5+L5+M5</f>
        <v>78</v>
      </c>
      <c r="AA5" s="3">
        <f>D5+E5+N5+O5+F5+G5+P5+Q5</f>
        <v>63</v>
      </c>
      <c r="AB5" s="3">
        <f>F5+G5+P5+Q5</f>
        <v>4</v>
      </c>
      <c r="AC5" s="3">
        <f>H5+I5+R5+S5</f>
        <v>14</v>
      </c>
      <c r="AD5" s="3">
        <f t="shared" ref="AD5:AD12" si="0">Z5+AA5+AC5</f>
        <v>155</v>
      </c>
      <c r="AE5" s="12">
        <f t="shared" ref="AE5:AE12" si="1">AA5/(Z5+AA5)</f>
        <v>0.44680851063829785</v>
      </c>
      <c r="AF5" s="12">
        <f>AC5/AD5</f>
        <v>9.0322580645161285E-2</v>
      </c>
      <c r="AG5" s="3">
        <f>J5+K5+T5+U5</f>
        <v>23</v>
      </c>
      <c r="AH5" s="3">
        <f>SUM(B5:K5)</f>
        <v>170</v>
      </c>
      <c r="AI5" s="57">
        <f>SUM(L5:U5)</f>
        <v>8</v>
      </c>
      <c r="AJ5" s="58">
        <f>SUM(B5:U5)</f>
        <v>178</v>
      </c>
      <c r="AM5" s="12">
        <f t="shared" ref="AM5:AM12" si="2">(W5/BS5) - 1</f>
        <v>-4.2735042735042694E-2</v>
      </c>
      <c r="AN5" s="12">
        <f t="shared" ref="AN5:AN12" si="3">(X5/BT5) - 1</f>
        <v>-4.3478260869565188E-2</v>
      </c>
      <c r="AO5" s="12">
        <f t="shared" ref="AO5:AO12" si="4">(Y5/BU5) - 1</f>
        <v>-4.8851978505126681E-4</v>
      </c>
      <c r="AP5" s="12">
        <f t="shared" ref="AP5:AP12" si="5">(Z5/BV5) - 1</f>
        <v>2.6315789473684292E-2</v>
      </c>
      <c r="AQ5" s="12">
        <f>(AA5/BW5) - 1</f>
        <v>-8.6956521739130488E-2</v>
      </c>
      <c r="AR5" s="12">
        <f t="shared" ref="AR5:AR12" si="6">(AC5/BX5) - 1</f>
        <v>-0.22222222222222221</v>
      </c>
      <c r="AS5" s="12">
        <f t="shared" ref="AS5:AS12" si="7">(AD5/BY5) - 1</f>
        <v>-4.9079754601227044E-2</v>
      </c>
      <c r="AT5" s="12">
        <f t="shared" ref="AT5:AT12" si="8">(AE5/BZ5) - 1</f>
        <v>-6.1054579093432038E-2</v>
      </c>
      <c r="AU5" s="12">
        <f t="shared" ref="AU5:AU12" si="9">(AF5/CA5) - 1</f>
        <v>-0.18207885304659499</v>
      </c>
      <c r="AV5" s="12">
        <f t="shared" ref="AV5:AV12" si="10">(AG5/CB5) - 1</f>
        <v>0</v>
      </c>
      <c r="AW5" s="12">
        <f t="shared" ref="AW5:AW12" si="11">(AH5/CC5) - 1</f>
        <v>-1.7341040462427793E-2</v>
      </c>
      <c r="AX5" s="12">
        <f t="shared" ref="AX5:AX12" si="12">(AI5/CD5) - 1</f>
        <v>-0.38461538461538458</v>
      </c>
      <c r="AY5" s="12">
        <f t="shared" ref="AY5:AY12" si="13">(AJ5/CE5) - 1</f>
        <v>-4.3010752688172005E-2</v>
      </c>
      <c r="BA5" s="59">
        <v>0.29166666666666702</v>
      </c>
      <c r="BB5" s="60">
        <f>'Ferney-&gt;Genève'!BB5+'StGenis total'!BB5+'Mategnin Total'!BB5+'PdG Nord Total'!BB5+'PdG Sud Total'!BB5</f>
        <v>52</v>
      </c>
      <c r="BC5" s="60">
        <f>'Ferney-&gt;Genève'!BC5+'StGenis total'!BC5+'Mategnin Total'!BC5+'PdG Nord Total'!BC5+'PdG Sud Total'!BC5</f>
        <v>18</v>
      </c>
      <c r="BD5" s="60">
        <f>'Ferney-&gt;Genève'!BD5+'StGenis total'!BD5+'Mategnin Total'!BD5+'PdG Nord Total'!BD5+'PdG Sud Total'!BD5</f>
        <v>35</v>
      </c>
      <c r="BE5" s="60">
        <f>'Ferney-&gt;Genève'!BE5+'StGenis total'!BE5+'Mategnin Total'!BE5+'PdG Nord Total'!BE5+'PdG Sud Total'!BE5</f>
        <v>32</v>
      </c>
      <c r="BF5" s="60">
        <f>'Ferney-&gt;Genève'!BF5+'StGenis total'!BF5+'Mategnin Total'!BF5+'PdG Nord Total'!BF5+'PdG Sud Total'!BF5</f>
        <v>13</v>
      </c>
      <c r="BG5" s="60">
        <f>'Ferney-&gt;Genève'!BG5+'StGenis total'!BG5+'Mategnin Total'!BG5+'PdG Nord Total'!BG5+'PdG Sud Total'!BG5</f>
        <v>5</v>
      </c>
      <c r="BH5" s="60">
        <f>'Ferney-&gt;Genève'!BH5+'StGenis total'!BH5+'Mategnin Total'!BH5+'PdG Nord Total'!BH5+'PdG Sud Total'!BH5</f>
        <v>7</v>
      </c>
      <c r="BI5" s="60">
        <f>'Ferney-&gt;Genève'!BI5+'StGenis total'!BI5+'Mategnin Total'!BI5+'PdG Nord Total'!BI5+'PdG Sud Total'!BI5</f>
        <v>11</v>
      </c>
      <c r="BJ5" s="60">
        <f>'Ferney-&gt;Genève'!BJ5+'StGenis total'!BJ5+'Mategnin Total'!BJ5+'PdG Nord Total'!BJ5+'PdG Sud Total'!BJ5</f>
        <v>5</v>
      </c>
      <c r="BK5" s="60">
        <f>'Ferney-&gt;Genève'!BK5+'StGenis total'!BK5+'Mategnin Total'!BK5+'PdG Nord Total'!BK5+'PdG Sud Total'!BK5</f>
        <v>1</v>
      </c>
      <c r="BL5" s="60">
        <f>'Ferney-&gt;Genève'!BL5+'StGenis total'!BL5+'Mategnin Total'!BL5+'PdG Nord Total'!BL5+'PdG Sud Total'!BL5</f>
        <v>2</v>
      </c>
      <c r="BM5" s="60">
        <f>'Ferney-&gt;Genève'!BM5+'StGenis total'!BM5+'Mategnin Total'!BM5+'PdG Nord Total'!BM5+'PdG Sud Total'!BM5</f>
        <v>0</v>
      </c>
      <c r="BN5" s="60">
        <f>'Ferney-&gt;Genève'!BN5+'StGenis total'!BN5+'Mategnin Total'!BN5+'PdG Nord Total'!BN5+'PdG Sud Total'!BN5</f>
        <v>0</v>
      </c>
      <c r="BO5" s="60">
        <f>'Ferney-&gt;Genève'!BO5+'StGenis total'!BO5+'Mategnin Total'!BO5+'PdG Nord Total'!BO5+'PdG Sud Total'!BO5</f>
        <v>0</v>
      </c>
      <c r="BP5" s="60">
        <f>'Ferney-&gt;Genève'!BP5+'StGenis total'!BP5+'Mategnin Total'!BP5+'PdG Nord Total'!BP5+'PdG Sud Total'!BP5</f>
        <v>3</v>
      </c>
      <c r="BQ5" s="60">
        <f>'Ferney-&gt;Genève'!BQ5+'StGenis total'!BQ5+'Mategnin Total'!BQ5+'PdG Nord Total'!BQ5+'PdG Sud Total'!BQ5</f>
        <v>2</v>
      </c>
      <c r="BS5" s="55">
        <f t="shared" ref="BS5:BT12" si="14">BB5+BD5+BF5+BH5+BJ5+BL5+BN5+BP5</f>
        <v>117</v>
      </c>
      <c r="BT5" s="3">
        <f t="shared" si="14"/>
        <v>69</v>
      </c>
      <c r="BU5" s="56">
        <f t="shared" ref="BU5:BU12" si="15">BT5/(BT5+BS5)</f>
        <v>0.37096774193548387</v>
      </c>
      <c r="BV5" s="3">
        <f t="shared" ref="BV5:BV12" si="16">BB5+BC5+BJ5+BK5</f>
        <v>76</v>
      </c>
      <c r="BW5" s="3">
        <f t="shared" ref="BW5:BW12" si="17">BD5+BE5+BL5+BM5</f>
        <v>69</v>
      </c>
      <c r="BX5" s="3">
        <f t="shared" ref="BX5:BX12" si="18">BF5+BG5+BN5+BO5</f>
        <v>18</v>
      </c>
      <c r="BY5" s="3">
        <f t="shared" ref="BY5:BY12" si="19">SUM(BV5:BX5)</f>
        <v>163</v>
      </c>
      <c r="BZ5" s="12">
        <f t="shared" ref="BZ5:BZ12" si="20">BW5/(BW5+BV5)</f>
        <v>0.47586206896551725</v>
      </c>
      <c r="CA5" s="12">
        <f t="shared" ref="CA5:CA12" si="21">BX5/BY5</f>
        <v>0.11042944785276074</v>
      </c>
      <c r="CB5" s="3">
        <f t="shared" ref="CB5:CB12" si="22">BH5+BI5+BP5+BQ5</f>
        <v>23</v>
      </c>
      <c r="CC5" s="3">
        <f t="shared" ref="CC5:CC12" si="23">SUM(BB5:BI5)</f>
        <v>173</v>
      </c>
      <c r="CD5" s="57">
        <f t="shared" ref="CD5:CD12" si="24">SUM(BJ5:BQ5)</f>
        <v>13</v>
      </c>
      <c r="CE5" s="58">
        <f t="shared" ref="CE5:CE12" si="25">SUM(BB5:BQ5)</f>
        <v>186</v>
      </c>
      <c r="CH5" s="12">
        <f t="shared" ref="CH5:CT12" si="26">(BS5/DN5) - 1</f>
        <v>-0.1333333333333333</v>
      </c>
      <c r="CI5" s="12">
        <f t="shared" si="26"/>
        <v>0.23214285714285721</v>
      </c>
      <c r="CJ5" s="12">
        <f t="shared" si="26"/>
        <v>0.26526497695852536</v>
      </c>
      <c r="CK5" s="12">
        <f t="shared" si="26"/>
        <v>-8.4337349397590411E-2</v>
      </c>
      <c r="CL5" s="12">
        <f t="shared" si="26"/>
        <v>-9.210526315789469E-2</v>
      </c>
      <c r="CM5" s="12">
        <f t="shared" si="26"/>
        <v>0.28571428571428581</v>
      </c>
      <c r="CN5" s="12">
        <f t="shared" si="26"/>
        <v>-5.7803468208092457E-2</v>
      </c>
      <c r="CO5" s="12">
        <f t="shared" si="26"/>
        <v>8.321234119782206E-2</v>
      </c>
      <c r="CP5" s="12">
        <f t="shared" si="26"/>
        <v>0.36459246275197188</v>
      </c>
      <c r="CQ5" s="12">
        <f t="shared" si="26"/>
        <v>0.27777777777777768</v>
      </c>
      <c r="CR5" s="12">
        <f t="shared" si="26"/>
        <v>5.8139534883721034E-3</v>
      </c>
      <c r="CS5" s="12">
        <f t="shared" si="26"/>
        <v>-0.31578947368421051</v>
      </c>
      <c r="CT5" s="12">
        <f t="shared" si="26"/>
        <v>-2.6178010471204161E-2</v>
      </c>
      <c r="CV5" s="59">
        <v>0.29166666666666702</v>
      </c>
      <c r="CW5" s="60">
        <f>'Ferney-&gt;Genève'!CW5+'StGenis total'!CW5+'Mategnin Total'!CW5+'PdG Nord Total'!CW5+'PdG Sud Total'!CW5</f>
        <v>62</v>
      </c>
      <c r="CX5" s="60">
        <f>'Ferney-&gt;Genève'!CX5+'StGenis total'!CX5+'Mategnin Total'!CX5+'PdG Nord Total'!CX5+'PdG Sud Total'!CX5</f>
        <v>13</v>
      </c>
      <c r="CY5" s="60">
        <f>'Ferney-&gt;Genève'!CY5+'StGenis total'!CY5+'Mategnin Total'!CY5+'PdG Nord Total'!CY5+'PdG Sud Total'!CY5</f>
        <v>38</v>
      </c>
      <c r="CZ5" s="60">
        <f>'Ferney-&gt;Genève'!CZ5+'StGenis total'!CZ5+'Mategnin Total'!CZ5+'PdG Nord Total'!CZ5+'PdG Sud Total'!CZ5</f>
        <v>33</v>
      </c>
      <c r="DA5" s="60">
        <f>'Ferney-&gt;Genève'!DA5+'StGenis total'!DA5+'Mategnin Total'!DA5+'PdG Nord Total'!DA5+'PdG Sud Total'!DA5</f>
        <v>9</v>
      </c>
      <c r="DB5" s="60">
        <f>'Ferney-&gt;Genève'!DB5+'StGenis total'!DB5+'Mategnin Total'!DB5+'PdG Nord Total'!DB5+'PdG Sud Total'!DB5</f>
        <v>1</v>
      </c>
      <c r="DC5" s="60">
        <f>'Ferney-&gt;Genève'!DC5+'StGenis total'!DC5+'Mategnin Total'!DC5+'PdG Nord Total'!DC5+'PdG Sud Total'!DC5</f>
        <v>12</v>
      </c>
      <c r="DD5" s="60">
        <f>'Ferney-&gt;Genève'!DD5+'StGenis total'!DD5+'Mategnin Total'!DD5+'PdG Nord Total'!DD5+'PdG Sud Total'!DD5</f>
        <v>4</v>
      </c>
      <c r="DE5" s="60">
        <f>'Ferney-&gt;Genève'!DE5+'StGenis total'!DE5+'Mategnin Total'!DE5+'PdG Nord Total'!DE5+'PdG Sud Total'!DE5</f>
        <v>7</v>
      </c>
      <c r="DF5" s="60">
        <f>'Ferney-&gt;Genève'!DF5+'StGenis total'!DF5+'Mategnin Total'!DF5+'PdG Nord Total'!DF5+'PdG Sud Total'!DF5</f>
        <v>1</v>
      </c>
      <c r="DG5" s="60">
        <f>'Ferney-&gt;Genève'!DG5+'StGenis total'!DG5+'Mategnin Total'!DG5+'PdG Nord Total'!DG5+'PdG Sud Total'!DG5</f>
        <v>5</v>
      </c>
      <c r="DH5" s="60">
        <f>'Ferney-&gt;Genève'!DH5+'StGenis total'!DH5+'Mategnin Total'!DH5+'PdG Nord Total'!DH5+'PdG Sud Total'!DH5</f>
        <v>0</v>
      </c>
      <c r="DI5" s="60">
        <f>'Ferney-&gt;Genève'!DI5+'StGenis total'!DI5+'Mategnin Total'!DI5+'PdG Nord Total'!DI5+'PdG Sud Total'!DI5</f>
        <v>1</v>
      </c>
      <c r="DJ5" s="60">
        <f>'Ferney-&gt;Genève'!DJ5+'StGenis total'!DJ5+'Mategnin Total'!DJ5+'PdG Nord Total'!DJ5+'PdG Sud Total'!DJ5</f>
        <v>3</v>
      </c>
      <c r="DK5" s="60">
        <f>'Ferney-&gt;Genève'!DK5+'StGenis total'!DK5+'Mategnin Total'!DK5+'PdG Nord Total'!DK5+'PdG Sud Total'!DK5</f>
        <v>1</v>
      </c>
      <c r="DL5" s="60">
        <f>'Ferney-&gt;Genève'!DL5+'StGenis total'!DL5+'Mategnin Total'!DL5+'PdG Nord Total'!DL5+'PdG Sud Total'!DL5</f>
        <v>1</v>
      </c>
      <c r="DN5" s="55">
        <f t="shared" ref="DN5:DO12" si="27">CW5+CY5+DA5+DC5+DE5+DG5+DI5+DK5</f>
        <v>135</v>
      </c>
      <c r="DO5" s="3">
        <f t="shared" si="27"/>
        <v>56</v>
      </c>
      <c r="DP5" s="56">
        <f t="shared" ref="DP5:DP12" si="28">DO5/(DO5+DN5)</f>
        <v>0.29319371727748689</v>
      </c>
      <c r="DQ5" s="3">
        <f t="shared" ref="DQ5:DQ12" si="29">CW5+CX5+DE5+DF5</f>
        <v>83</v>
      </c>
      <c r="DR5" s="3">
        <f t="shared" ref="DR5:DR12" si="30">CY5+CZ5+DG5+DH5</f>
        <v>76</v>
      </c>
      <c r="DS5" s="3">
        <f t="shared" ref="DS5:DS12" si="31">DA5+DB5+DI5+DJ5</f>
        <v>14</v>
      </c>
      <c r="DT5" s="3">
        <f t="shared" ref="DT5:DT12" si="32">SUM(DQ5:DS5)</f>
        <v>173</v>
      </c>
      <c r="DU5" s="12">
        <f t="shared" ref="DU5:DU12" si="33">DR5/DT5</f>
        <v>0.43930635838150289</v>
      </c>
      <c r="DV5" s="12">
        <f t="shared" ref="DV5:DV12" si="34">DS5/DT5</f>
        <v>8.0924855491329481E-2</v>
      </c>
      <c r="DW5" s="3">
        <f t="shared" ref="DW5:DW12" si="35">DC5+DD5+DK5+DL5</f>
        <v>18</v>
      </c>
      <c r="DX5" s="3">
        <f t="shared" ref="DX5:DX12" si="36">SUM(CW5:DD5)</f>
        <v>172</v>
      </c>
      <c r="DY5" s="57">
        <f t="shared" ref="DY5:DY12" si="37">SUM(DE5:DL5)</f>
        <v>19</v>
      </c>
      <c r="DZ5" s="58">
        <f t="shared" ref="DZ5:DZ12" si="38">SUM(CW5:DL5)</f>
        <v>191</v>
      </c>
      <c r="EC5" s="12">
        <f t="shared" ref="EC5:EO12" si="39">(DN5/FI5) - 1</f>
        <v>0.51685393258426959</v>
      </c>
      <c r="ED5" s="12">
        <f t="shared" si="39"/>
        <v>0.1914893617021276</v>
      </c>
      <c r="EE5" s="12">
        <f t="shared" si="39"/>
        <v>-0.15160966915450602</v>
      </c>
      <c r="EF5" s="12">
        <f t="shared" si="39"/>
        <v>0.22058823529411775</v>
      </c>
      <c r="EG5" s="12">
        <f t="shared" si="39"/>
        <v>0.85365853658536595</v>
      </c>
      <c r="EH5" s="12">
        <f t="shared" si="39"/>
        <v>1</v>
      </c>
      <c r="EI5" s="12">
        <f t="shared" si="39"/>
        <v>0.49137931034482762</v>
      </c>
      <c r="EJ5" s="12">
        <f t="shared" si="39"/>
        <v>0.24291555054278868</v>
      </c>
      <c r="EK5" s="12">
        <f t="shared" si="39"/>
        <v>0.34104046242774566</v>
      </c>
      <c r="EL5" s="12">
        <f t="shared" si="39"/>
        <v>-9.9999999999999978E-2</v>
      </c>
      <c r="EM5" s="12">
        <f t="shared" si="39"/>
        <v>0.35433070866141736</v>
      </c>
      <c r="EN5" s="12">
        <f t="shared" si="39"/>
        <v>1.1111111111111112</v>
      </c>
      <c r="EO5" s="12">
        <f t="shared" si="39"/>
        <v>0.40441176470588225</v>
      </c>
      <c r="EQ5" s="59">
        <v>0.29166666666666702</v>
      </c>
      <c r="ER5" s="60">
        <f>'Ferney-&gt;Genève'!ER5+'StGenis total'!ER5+'Mategnin Total'!ER5+'PdG Nord Total'!ER5+'PdG Sud Total'!ER5</f>
        <v>44</v>
      </c>
      <c r="ES5" s="60">
        <f>'Ferney-&gt;Genève'!ES5+'StGenis total'!ES5+'Mategnin Total'!ES5+'PdG Nord Total'!ES5+'PdG Sud Total'!ES5</f>
        <v>21</v>
      </c>
      <c r="ET5" s="60">
        <f>'Ferney-&gt;Genève'!ET5+'StGenis total'!ET5+'Mategnin Total'!ET5+'PdG Nord Total'!ET5+'PdG Sud Total'!ET5</f>
        <v>20</v>
      </c>
      <c r="EU5" s="60">
        <f>'Ferney-&gt;Genève'!EU5+'StGenis total'!EU5+'Mategnin Total'!EU5+'PdG Nord Total'!EU5+'PdG Sud Total'!EU5</f>
        <v>18</v>
      </c>
      <c r="EV5" s="60">
        <f>'Ferney-&gt;Genève'!EV5+'StGenis total'!EV5+'Mategnin Total'!EV5+'PdG Nord Total'!EV5+'PdG Sud Total'!EV5</f>
        <v>5</v>
      </c>
      <c r="EW5" s="60">
        <f>'Ferney-&gt;Genève'!EW5+'StGenis total'!EW5+'Mategnin Total'!EW5+'PdG Nord Total'!EW5+'PdG Sud Total'!EW5</f>
        <v>0</v>
      </c>
      <c r="EX5" s="60">
        <f>'Ferney-&gt;Genève'!EX5+'StGenis total'!EX5+'Mategnin Total'!EX5+'PdG Nord Total'!EX5+'PdG Sud Total'!EX5</f>
        <v>12</v>
      </c>
      <c r="EY5" s="60">
        <f>'Ferney-&gt;Genève'!EY5+'StGenis total'!EY5+'Mategnin Total'!EY5+'PdG Nord Total'!EY5+'PdG Sud Total'!EY5</f>
        <v>7</v>
      </c>
      <c r="EZ5" s="60">
        <f>'Ferney-&gt;Genève'!EZ5+'StGenis total'!EZ5+'Mategnin Total'!EZ5+'PdG Nord Total'!EZ5+'PdG Sud Total'!EZ5</f>
        <v>2</v>
      </c>
      <c r="FA5" s="60">
        <f>'Ferney-&gt;Genève'!FA5+'StGenis total'!FA5+'Mategnin Total'!FA5+'PdG Nord Total'!FA5+'PdG Sud Total'!FA5</f>
        <v>1</v>
      </c>
      <c r="FB5" s="60">
        <f>'Ferney-&gt;Genève'!FB5+'StGenis total'!FB5+'Mategnin Total'!FB5+'PdG Nord Total'!FB5+'PdG Sud Total'!FB5</f>
        <v>3</v>
      </c>
      <c r="FC5" s="60">
        <f>'Ferney-&gt;Genève'!FC5+'StGenis total'!FC5+'Mategnin Total'!FC5+'PdG Nord Total'!FC5+'PdG Sud Total'!FC5</f>
        <v>0</v>
      </c>
      <c r="FD5" s="60">
        <f>'Ferney-&gt;Genève'!FD5+'StGenis total'!FD5+'Mategnin Total'!FD5+'PdG Nord Total'!FD5+'PdG Sud Total'!FD5</f>
        <v>2</v>
      </c>
      <c r="FE5" s="60">
        <f>'Ferney-&gt;Genève'!FE5+'StGenis total'!FE5+'Mategnin Total'!FE5+'PdG Nord Total'!FE5+'PdG Sud Total'!FE5</f>
        <v>0</v>
      </c>
      <c r="FF5" s="60">
        <f>'Ferney-&gt;Genève'!FF5+'StGenis total'!FF5+'Mategnin Total'!FF5+'PdG Nord Total'!FF5+'PdG Sud Total'!FF5</f>
        <v>1</v>
      </c>
      <c r="FG5" s="60">
        <f>'Ferney-&gt;Genève'!FG5+'StGenis total'!FG5+'Mategnin Total'!FG5+'PdG Nord Total'!FG5+'PdG Sud Total'!FG5</f>
        <v>0</v>
      </c>
      <c r="FI5" s="55">
        <f t="shared" ref="FI5:FJ12" si="40">ER5+ET5+EV5+EX5+EZ5+FB5+FD5+FF5</f>
        <v>89</v>
      </c>
      <c r="FJ5" s="3">
        <f t="shared" si="40"/>
        <v>47</v>
      </c>
      <c r="FK5" s="56">
        <f t="shared" ref="FK5:FK12" si="41">FJ5/(FJ5+FI5)</f>
        <v>0.34558823529411764</v>
      </c>
      <c r="FL5" s="3">
        <f t="shared" ref="FL5:FL12" si="42">ER5+ES5+EZ5+FA5</f>
        <v>68</v>
      </c>
      <c r="FM5" s="3">
        <f t="shared" ref="FM5:FM12" si="43">ET5+EU5+FB5+FC5</f>
        <v>41</v>
      </c>
      <c r="FN5" s="3">
        <f t="shared" ref="FN5:FN12" si="44">EV5+EW5+FD5+FE5</f>
        <v>7</v>
      </c>
      <c r="FO5" s="3">
        <f t="shared" ref="FO5:FO12" si="45">SUM(FL5:FN5)</f>
        <v>116</v>
      </c>
      <c r="FP5" s="12">
        <f t="shared" ref="FP5:FP12" si="46">FM5/FO5</f>
        <v>0.35344827586206895</v>
      </c>
      <c r="FQ5" s="12">
        <f t="shared" ref="FQ5:FQ12" si="47">FN5/FO5</f>
        <v>6.0344827586206899E-2</v>
      </c>
      <c r="FR5" s="3">
        <f t="shared" ref="FR5:FR12" si="48">EX5+EY5+FF5+FG5</f>
        <v>20</v>
      </c>
      <c r="FS5" s="3">
        <f t="shared" ref="FS5:FS12" si="49">SUM(ER5:EY5)</f>
        <v>127</v>
      </c>
      <c r="FT5" s="57">
        <f t="shared" ref="FT5:FT12" si="50">SUM(EZ5:FG5)</f>
        <v>9</v>
      </c>
      <c r="FU5" s="58">
        <f t="shared" ref="FU5:FU12" si="51">SUM(ER5:FG5)</f>
        <v>136</v>
      </c>
      <c r="FX5" s="12">
        <f t="shared" ref="FX5:GJ12" si="52">(FI5/HD5) - 1</f>
        <v>0.28985507246376807</v>
      </c>
      <c r="FY5" s="12">
        <f t="shared" si="52"/>
        <v>0.7407407407407407</v>
      </c>
      <c r="FZ5" s="12">
        <f t="shared" si="52"/>
        <v>0.2287581699346406</v>
      </c>
      <c r="GA5" s="12">
        <f t="shared" si="52"/>
        <v>0.2592592592592593</v>
      </c>
      <c r="GB5" s="12">
        <f t="shared" si="52"/>
        <v>0.24242424242424243</v>
      </c>
      <c r="GC5" s="12">
        <f t="shared" si="52"/>
        <v>0</v>
      </c>
      <c r="GD5" s="12">
        <f t="shared" si="52"/>
        <v>0.23404255319148937</v>
      </c>
      <c r="GE5" s="12">
        <f t="shared" si="52"/>
        <v>6.7920585161964642E-3</v>
      </c>
      <c r="GF5" s="12">
        <f t="shared" si="52"/>
        <v>-0.18965517241379337</v>
      </c>
      <c r="GG5" s="12">
        <f t="shared" si="52"/>
        <v>9</v>
      </c>
      <c r="GH5" s="12">
        <f t="shared" si="52"/>
        <v>0.42696629213483139</v>
      </c>
      <c r="GI5" s="12">
        <f t="shared" si="52"/>
        <v>0.28571428571428581</v>
      </c>
      <c r="GJ5" s="12">
        <f t="shared" si="52"/>
        <v>0.41666666666666674</v>
      </c>
      <c r="GL5" s="61">
        <v>0.29166666666666702</v>
      </c>
      <c r="GM5" s="60" t="e">
        <f>#REF!+'StGenis total'!GM5+'Mategnin Total'!GM5+'PdG Nord Total'!GM5</f>
        <v>#REF!</v>
      </c>
      <c r="GN5" s="60" t="e">
        <f>#REF!+'StGenis total'!GN5+'Mategnin Total'!GN5+'PdG Nord Total'!GN5</f>
        <v>#REF!</v>
      </c>
      <c r="GO5" s="60" t="e">
        <f>#REF!+'StGenis total'!GO5+'Mategnin Total'!GO5+'PdG Nord Total'!GO5</f>
        <v>#REF!</v>
      </c>
      <c r="GP5" s="60" t="e">
        <f>#REF!+'StGenis total'!GP5+'Mategnin Total'!GP5+'PdG Nord Total'!GP5</f>
        <v>#REF!</v>
      </c>
      <c r="GQ5" s="60" t="e">
        <f>#REF!+'StGenis total'!GQ5+'Mategnin Total'!GQ5+'PdG Nord Total'!GQ5</f>
        <v>#REF!</v>
      </c>
      <c r="GR5" s="60" t="e">
        <f>#REF!+'StGenis total'!GR5+'Mategnin Total'!GR5+'PdG Nord Total'!GR5</f>
        <v>#REF!</v>
      </c>
      <c r="GS5" s="60" t="e">
        <f>#REF!+'StGenis total'!GS5+'Mategnin Total'!GS5+'PdG Nord Total'!GS5</f>
        <v>#REF!</v>
      </c>
      <c r="GT5" s="60" t="e">
        <f>#REF!+'StGenis total'!GT5+'Mategnin Total'!GT5+'PdG Nord Total'!GT5</f>
        <v>#REF!</v>
      </c>
      <c r="GU5" s="60" t="e">
        <f>#REF!+'StGenis total'!GU5+'Mategnin Total'!GU5+'PdG Nord Total'!GU5</f>
        <v>#REF!</v>
      </c>
      <c r="GV5" s="60" t="e">
        <f>#REF!+'StGenis total'!GV5+'Mategnin Total'!GV5+'PdG Nord Total'!GV5</f>
        <v>#REF!</v>
      </c>
      <c r="GW5" s="60" t="e">
        <f>#REF!+'StGenis total'!GW5+'Mategnin Total'!GW5+'PdG Nord Total'!GW5</f>
        <v>#REF!</v>
      </c>
      <c r="GX5" s="60" t="e">
        <f>#REF!+'StGenis total'!GX5+'Mategnin Total'!GX5+'PdG Nord Total'!GX5</f>
        <v>#REF!</v>
      </c>
      <c r="GY5" s="60" t="e">
        <f>#REF!+'StGenis total'!GY5+'Mategnin Total'!GY5+'PdG Nord Total'!GY5</f>
        <v>#REF!</v>
      </c>
      <c r="GZ5" s="60" t="e">
        <f>#REF!+'StGenis total'!GZ5+'Mategnin Total'!GZ5+'PdG Nord Total'!GZ5</f>
        <v>#REF!</v>
      </c>
      <c r="HA5" s="60" t="e">
        <f>#REF!+'StGenis total'!HA5+'Mategnin Total'!HA5+'PdG Nord Total'!HA5</f>
        <v>#REF!</v>
      </c>
      <c r="HB5" s="60" t="e">
        <f>#REF!+'StGenis total'!HB5+'Mategnin Total'!HB5+'PdG Nord Total'!HB5</f>
        <v>#REF!</v>
      </c>
      <c r="HD5" s="55">
        <v>69</v>
      </c>
      <c r="HE5" s="3">
        <v>27</v>
      </c>
      <c r="HF5" s="56">
        <v>0.28125</v>
      </c>
      <c r="HG5" s="3">
        <v>54</v>
      </c>
      <c r="HH5" s="3">
        <v>33</v>
      </c>
      <c r="HI5" s="3">
        <v>7</v>
      </c>
      <c r="HJ5" s="3">
        <v>94</v>
      </c>
      <c r="HK5" s="12">
        <v>0.35106382978723399</v>
      </c>
      <c r="HL5" s="12">
        <v>7.4468085106383003E-2</v>
      </c>
      <c r="HM5" s="3">
        <v>2</v>
      </c>
      <c r="HN5" s="3">
        <v>89</v>
      </c>
      <c r="HO5" s="57">
        <v>7</v>
      </c>
      <c r="HP5" s="58">
        <v>96</v>
      </c>
      <c r="HR5">
        <v>43</v>
      </c>
      <c r="HS5">
        <v>26</v>
      </c>
      <c r="HT5">
        <v>0.376811594202899</v>
      </c>
      <c r="HU5">
        <v>35</v>
      </c>
      <c r="HV5">
        <v>25</v>
      </c>
      <c r="HW5">
        <v>3</v>
      </c>
      <c r="HX5">
        <v>63</v>
      </c>
      <c r="HY5">
        <v>0.39682539682539703</v>
      </c>
      <c r="HZ5">
        <v>4.7619047619047603E-2</v>
      </c>
      <c r="IA5">
        <v>6</v>
      </c>
      <c r="IB5">
        <v>63</v>
      </c>
      <c r="IC5">
        <v>6</v>
      </c>
      <c r="ID5">
        <v>69</v>
      </c>
      <c r="IF5" s="62">
        <f t="shared" ref="IF5:IR12" si="53">(HD5/HR5) - 1</f>
        <v>0.60465116279069764</v>
      </c>
      <c r="IG5" s="12">
        <f t="shared" si="53"/>
        <v>3.8461538461538547E-2</v>
      </c>
      <c r="IH5" s="12">
        <f t="shared" si="53"/>
        <v>-0.25360576923077016</v>
      </c>
      <c r="II5" s="12">
        <f t="shared" si="53"/>
        <v>0.54285714285714293</v>
      </c>
      <c r="IJ5" s="12">
        <f t="shared" si="53"/>
        <v>0.32000000000000006</v>
      </c>
      <c r="IK5" s="12">
        <f t="shared" si="53"/>
        <v>1.3333333333333335</v>
      </c>
      <c r="IL5" s="12">
        <f t="shared" si="53"/>
        <v>0.49206349206349209</v>
      </c>
      <c r="IM5" s="12">
        <f t="shared" si="53"/>
        <v>-0.11531914893617079</v>
      </c>
      <c r="IN5" s="12">
        <f t="shared" si="53"/>
        <v>0.56382978723404364</v>
      </c>
      <c r="IO5" s="12">
        <f t="shared" si="53"/>
        <v>-0.66666666666666674</v>
      </c>
      <c r="IP5" s="12">
        <f t="shared" si="53"/>
        <v>0.41269841269841279</v>
      </c>
      <c r="IQ5" s="12">
        <f t="shared" si="53"/>
        <v>0.16666666666666674</v>
      </c>
      <c r="IR5" s="63">
        <f t="shared" si="53"/>
        <v>0.39130434782608692</v>
      </c>
    </row>
    <row r="6" spans="1:252" ht="21" customHeight="1" thickBot="1" x14ac:dyDescent="0.3">
      <c r="A6" s="64">
        <v>0.30208333333333298</v>
      </c>
      <c r="B6" s="91">
        <f>'PdG Nord Total'!B6+'PdG Sud Total'!B6+'PdG Centre Total'!B6</f>
        <v>57</v>
      </c>
      <c r="C6" s="92">
        <f>'PdG Nord Total'!C6+'PdG Sud Total'!C6+'PdG Centre Total'!C6</f>
        <v>25</v>
      </c>
      <c r="D6" s="91">
        <f>'PdG Nord Total'!D6+'PdG Sud Total'!D6+'PdG Centre Total'!D6</f>
        <v>43</v>
      </c>
      <c r="E6" s="92">
        <f>'PdG Nord Total'!E6+'PdG Sud Total'!E6+'PdG Centre Total'!E6</f>
        <v>36</v>
      </c>
      <c r="F6" s="91">
        <f>'PdG Nord Total'!F6+'PdG Sud Total'!F6+'PdG Centre Total'!F6</f>
        <v>4</v>
      </c>
      <c r="G6" s="92">
        <f>'PdG Nord Total'!G6+'PdG Sud Total'!G6+'PdG Centre Total'!G6</f>
        <v>3</v>
      </c>
      <c r="H6" s="91">
        <f>'PdG Nord Total'!H6+'PdG Sud Total'!H6+'PdG Centre Total'!H6</f>
        <v>19</v>
      </c>
      <c r="I6" s="92">
        <f>'PdG Nord Total'!I6+'PdG Sud Total'!I6+'PdG Centre Total'!I6</f>
        <v>7</v>
      </c>
      <c r="J6" s="91">
        <f>'PdG Nord Total'!J6+'PdG Sud Total'!J6+'PdG Centre Total'!J6</f>
        <v>8</v>
      </c>
      <c r="K6" s="92">
        <f>'PdG Nord Total'!K6+'PdG Sud Total'!K6+'PdG Centre Total'!K6</f>
        <v>6</v>
      </c>
      <c r="L6" s="91">
        <f>'PdG Nord Total'!L6+'PdG Sud Total'!L6+'PdG Centre Total'!L6</f>
        <v>9</v>
      </c>
      <c r="M6" s="92">
        <f>'PdG Nord Total'!M6+'PdG Sud Total'!M6+'PdG Centre Total'!M6</f>
        <v>4</v>
      </c>
      <c r="N6" s="203">
        <f>'PdG Nord Total'!N6+'PdG Sud Total'!N6+'PdG Centre Total'!N6</f>
        <v>3</v>
      </c>
      <c r="O6" s="192">
        <f>'PdG Nord Total'!O6+'PdG Sud Total'!O6+'PdG Centre Total'!O6</f>
        <v>1</v>
      </c>
      <c r="P6" s="91">
        <f>'PdG Nord Total'!P6+'PdG Sud Total'!P6+'PdG Centre Total'!P6</f>
        <v>0</v>
      </c>
      <c r="Q6" s="92">
        <f>'PdG Nord Total'!Q6+'PdG Sud Total'!Q6+'PdG Centre Total'!Q6</f>
        <v>1</v>
      </c>
      <c r="R6" s="91">
        <f>'PdG Nord Total'!R6+'PdG Sud Total'!R6+'PdG Centre Total'!R6</f>
        <v>1</v>
      </c>
      <c r="S6" s="92">
        <f>'PdG Nord Total'!S6+'PdG Sud Total'!S6+'PdG Centre Total'!S6</f>
        <v>1</v>
      </c>
      <c r="T6" s="91">
        <f>'PdG Nord Total'!T6+'PdG Sud Total'!T6+'PdG Centre Total'!T6</f>
        <v>2</v>
      </c>
      <c r="U6" s="92">
        <f>'PdG Nord Total'!U6+'PdG Sud Total'!U6+'PdG Centre Total'!U6</f>
        <v>2</v>
      </c>
      <c r="W6" s="55">
        <f t="shared" ref="W6:W12" si="54">B6+D6+F6+H6+J6+L6+N6+P6+R6+T6</f>
        <v>146</v>
      </c>
      <c r="X6" s="3">
        <f t="shared" ref="X6:X12" si="55">C6+E6+G6+I6+K6+M6+O6+Q6+S6+U6</f>
        <v>86</v>
      </c>
      <c r="Y6" s="56">
        <f t="shared" ref="Y6:Y12" si="56">X6/(X6+W6)</f>
        <v>0.37068965517241381</v>
      </c>
      <c r="Z6" s="3">
        <f t="shared" ref="Z6:Z12" si="57">B6+C6+L6+M6</f>
        <v>95</v>
      </c>
      <c r="AA6" s="3">
        <f t="shared" ref="AA6:AA12" si="58">D6+E6+N6+O6+F6+G6+P6+Q6</f>
        <v>91</v>
      </c>
      <c r="AB6" s="3">
        <f t="shared" ref="AB6:AB15" si="59">F6+G6+P6+Q6</f>
        <v>8</v>
      </c>
      <c r="AC6" s="3">
        <f t="shared" ref="AC6:AC12" si="60">H6+I6+R6+S6</f>
        <v>28</v>
      </c>
      <c r="AD6" s="3">
        <f t="shared" si="0"/>
        <v>214</v>
      </c>
      <c r="AE6" s="12">
        <f t="shared" si="1"/>
        <v>0.489247311827957</v>
      </c>
      <c r="AF6" s="12">
        <f t="shared" ref="AF6:AF12" si="61">AC6/AD6</f>
        <v>0.13084112149532709</v>
      </c>
      <c r="AG6" s="3">
        <f t="shared" ref="AG6:AG12" si="62">J6+K6+T6+U6</f>
        <v>18</v>
      </c>
      <c r="AH6" s="3">
        <f t="shared" ref="AH6:AH12" si="63">SUM(B6:K6)</f>
        <v>208</v>
      </c>
      <c r="AI6" s="57">
        <f t="shared" ref="AI6:AI12" si="64">SUM(L6:U6)</f>
        <v>24</v>
      </c>
      <c r="AJ6" s="58">
        <f t="shared" ref="AJ6:AJ12" si="65">SUM(B6:U6)</f>
        <v>232</v>
      </c>
      <c r="AM6" s="12">
        <f t="shared" si="2"/>
        <v>5.7971014492753659E-2</v>
      </c>
      <c r="AN6" s="12">
        <f t="shared" si="3"/>
        <v>0.28358208955223874</v>
      </c>
      <c r="AO6" s="12">
        <f t="shared" si="4"/>
        <v>0.13419969119917652</v>
      </c>
      <c r="AP6" s="12">
        <f t="shared" si="5"/>
        <v>0.10465116279069764</v>
      </c>
      <c r="AQ6" s="12">
        <f t="shared" ref="AQ6:AQ12" si="66">(AA6/BW6) - 1</f>
        <v>0.15189873417721511</v>
      </c>
      <c r="AR6" s="12">
        <f t="shared" si="6"/>
        <v>0.75</v>
      </c>
      <c r="AS6" s="12">
        <f t="shared" si="7"/>
        <v>0.18232044198895037</v>
      </c>
      <c r="AT6" s="12">
        <f t="shared" si="8"/>
        <v>2.1845651286239276E-2</v>
      </c>
      <c r="AU6" s="12">
        <f t="shared" si="9"/>
        <v>0.48014018691588767</v>
      </c>
      <c r="AV6" s="12">
        <f t="shared" si="10"/>
        <v>-0.25</v>
      </c>
      <c r="AW6" s="12">
        <f t="shared" si="11"/>
        <v>7.7720207253886064E-2</v>
      </c>
      <c r="AX6" s="12">
        <f t="shared" si="12"/>
        <v>1</v>
      </c>
      <c r="AY6" s="12">
        <f t="shared" si="13"/>
        <v>0.13170731707317063</v>
      </c>
      <c r="BA6" s="64">
        <v>0.30208333333333298</v>
      </c>
      <c r="BB6" s="60">
        <f>'Ferney-&gt;Genève'!BB6+'StGenis total'!BB6+'Mategnin Total'!BB6+'PdG Nord Total'!BB6+'PdG Sud Total'!BB6</f>
        <v>56</v>
      </c>
      <c r="BC6" s="60">
        <f>'Ferney-&gt;Genève'!BC6+'StGenis total'!BC6+'Mategnin Total'!BC6+'PdG Nord Total'!BC6+'PdG Sud Total'!BC6</f>
        <v>23</v>
      </c>
      <c r="BD6" s="60">
        <f>'Ferney-&gt;Genève'!BD6+'StGenis total'!BD6+'Mategnin Total'!BD6+'PdG Nord Total'!BD6+'PdG Sud Total'!BD6</f>
        <v>43</v>
      </c>
      <c r="BE6" s="60">
        <f>'Ferney-&gt;Genève'!BE6+'StGenis total'!BE6+'Mategnin Total'!BE6+'PdG Nord Total'!BE6+'PdG Sud Total'!BE6</f>
        <v>34</v>
      </c>
      <c r="BF6" s="60">
        <f>'Ferney-&gt;Genève'!BF6+'StGenis total'!BF6+'Mategnin Total'!BF6+'PdG Nord Total'!BF6+'PdG Sud Total'!BF6</f>
        <v>14</v>
      </c>
      <c r="BG6" s="60">
        <f>'Ferney-&gt;Genève'!BG6+'StGenis total'!BG6+'Mategnin Total'!BG6+'PdG Nord Total'!BG6+'PdG Sud Total'!BG6</f>
        <v>2</v>
      </c>
      <c r="BH6" s="60">
        <f>'Ferney-&gt;Genève'!BH6+'StGenis total'!BH6+'Mategnin Total'!BH6+'PdG Nord Total'!BH6+'PdG Sud Total'!BH6</f>
        <v>14</v>
      </c>
      <c r="BI6" s="60">
        <f>'Ferney-&gt;Genève'!BI6+'StGenis total'!BI6+'Mategnin Total'!BI6+'PdG Nord Total'!BI6+'PdG Sud Total'!BI6</f>
        <v>7</v>
      </c>
      <c r="BJ6" s="60">
        <f>'Ferney-&gt;Genève'!BJ6+'StGenis total'!BJ6+'Mategnin Total'!BJ6+'PdG Nord Total'!BJ6+'PdG Sud Total'!BJ6</f>
        <v>7</v>
      </c>
      <c r="BK6" s="60">
        <f>'Ferney-&gt;Genève'!BK6+'StGenis total'!BK6+'Mategnin Total'!BK6+'PdG Nord Total'!BK6+'PdG Sud Total'!BK6</f>
        <v>0</v>
      </c>
      <c r="BL6" s="60">
        <f>'Ferney-&gt;Genève'!BL6+'StGenis total'!BL6+'Mategnin Total'!BL6+'PdG Nord Total'!BL6+'PdG Sud Total'!BL6</f>
        <v>2</v>
      </c>
      <c r="BM6" s="60">
        <f>'Ferney-&gt;Genève'!BM6+'StGenis total'!BM6+'Mategnin Total'!BM6+'PdG Nord Total'!BM6+'PdG Sud Total'!BM6</f>
        <v>0</v>
      </c>
      <c r="BN6" s="60">
        <f>'Ferney-&gt;Genève'!BN6+'StGenis total'!BN6+'Mategnin Total'!BN6+'PdG Nord Total'!BN6+'PdG Sud Total'!BN6</f>
        <v>0</v>
      </c>
      <c r="BO6" s="60">
        <f>'Ferney-&gt;Genève'!BO6+'StGenis total'!BO6+'Mategnin Total'!BO6+'PdG Nord Total'!BO6+'PdG Sud Total'!BO6</f>
        <v>0</v>
      </c>
      <c r="BP6" s="60">
        <f>'Ferney-&gt;Genève'!BP6+'StGenis total'!BP6+'Mategnin Total'!BP6+'PdG Nord Total'!BP6+'PdG Sud Total'!BP6</f>
        <v>2</v>
      </c>
      <c r="BQ6" s="60">
        <f>'Ferney-&gt;Genève'!BQ6+'StGenis total'!BQ6+'Mategnin Total'!BQ6+'PdG Nord Total'!BQ6+'PdG Sud Total'!BQ6</f>
        <v>1</v>
      </c>
      <c r="BS6" s="55">
        <f t="shared" si="14"/>
        <v>138</v>
      </c>
      <c r="BT6" s="3">
        <f t="shared" si="14"/>
        <v>67</v>
      </c>
      <c r="BU6" s="56">
        <f t="shared" si="15"/>
        <v>0.32682926829268294</v>
      </c>
      <c r="BV6" s="3">
        <f t="shared" si="16"/>
        <v>86</v>
      </c>
      <c r="BW6" s="3">
        <f t="shared" si="17"/>
        <v>79</v>
      </c>
      <c r="BX6" s="3">
        <f t="shared" si="18"/>
        <v>16</v>
      </c>
      <c r="BY6" s="3">
        <f t="shared" si="19"/>
        <v>181</v>
      </c>
      <c r="BZ6" s="12">
        <f t="shared" si="20"/>
        <v>0.47878787878787876</v>
      </c>
      <c r="CA6" s="12">
        <f t="shared" si="21"/>
        <v>8.8397790055248615E-2</v>
      </c>
      <c r="CB6" s="3">
        <f t="shared" si="22"/>
        <v>24</v>
      </c>
      <c r="CC6" s="3">
        <f t="shared" si="23"/>
        <v>193</v>
      </c>
      <c r="CD6" s="57">
        <f t="shared" si="24"/>
        <v>12</v>
      </c>
      <c r="CE6" s="58">
        <f t="shared" si="25"/>
        <v>205</v>
      </c>
      <c r="CH6" s="12">
        <f t="shared" si="26"/>
        <v>6.9767441860465018E-2</v>
      </c>
      <c r="CI6" s="12">
        <f t="shared" si="26"/>
        <v>0.1964285714285714</v>
      </c>
      <c r="CJ6" s="12">
        <f t="shared" si="26"/>
        <v>7.9703832752613168E-2</v>
      </c>
      <c r="CK6" s="12">
        <f t="shared" si="26"/>
        <v>-9.4736842105263119E-2</v>
      </c>
      <c r="CL6" s="12">
        <f t="shared" si="26"/>
        <v>6.7567567567567544E-2</v>
      </c>
      <c r="CM6" s="12">
        <f t="shared" si="26"/>
        <v>0.77777777777777768</v>
      </c>
      <c r="CN6" s="12">
        <f t="shared" si="26"/>
        <v>1.6853932584269593E-2</v>
      </c>
      <c r="CO6" s="12">
        <f t="shared" si="26"/>
        <v>0.15167895167895162</v>
      </c>
      <c r="CP6" s="12">
        <f t="shared" si="26"/>
        <v>0.74831184775936155</v>
      </c>
      <c r="CQ6" s="12">
        <f t="shared" si="26"/>
        <v>2.4285714285714284</v>
      </c>
      <c r="CR6" s="12">
        <f t="shared" si="26"/>
        <v>0.15568862275449091</v>
      </c>
      <c r="CS6" s="12">
        <f t="shared" si="26"/>
        <v>-0.33333333333333337</v>
      </c>
      <c r="CT6" s="12">
        <f t="shared" si="26"/>
        <v>0.10810810810810811</v>
      </c>
      <c r="CV6" s="64">
        <v>0.30208333333333298</v>
      </c>
      <c r="CW6" s="60">
        <f>'Ferney-&gt;Genève'!CW6+'StGenis total'!CW6+'Mategnin Total'!CW6+'PdG Nord Total'!CW6+'PdG Sud Total'!CW6</f>
        <v>66</v>
      </c>
      <c r="CX6" s="60">
        <f>'Ferney-&gt;Genève'!CX6+'StGenis total'!CX6+'Mategnin Total'!CX6+'PdG Nord Total'!CX6+'PdG Sud Total'!CX6</f>
        <v>18</v>
      </c>
      <c r="CY6" s="60">
        <f>'Ferney-&gt;Genève'!CY6+'StGenis total'!CY6+'Mategnin Total'!CY6+'PdG Nord Total'!CY6+'PdG Sud Total'!CY6</f>
        <v>38</v>
      </c>
      <c r="CZ6" s="60">
        <f>'Ferney-&gt;Genève'!CZ6+'StGenis total'!CZ6+'Mategnin Total'!CZ6+'PdG Nord Total'!CZ6+'PdG Sud Total'!CZ6</f>
        <v>32</v>
      </c>
      <c r="DA6" s="60">
        <f>'Ferney-&gt;Genève'!DA6+'StGenis total'!DA6+'Mategnin Total'!DA6+'PdG Nord Total'!DA6+'PdG Sud Total'!DA6</f>
        <v>8</v>
      </c>
      <c r="DB6" s="60">
        <f>'Ferney-&gt;Genève'!DB6+'StGenis total'!DB6+'Mategnin Total'!DB6+'PdG Nord Total'!DB6+'PdG Sud Total'!DB6</f>
        <v>1</v>
      </c>
      <c r="DC6" s="60">
        <f>'Ferney-&gt;Genève'!DC6+'StGenis total'!DC6+'Mategnin Total'!DC6+'PdG Nord Total'!DC6+'PdG Sud Total'!DC6</f>
        <v>2</v>
      </c>
      <c r="DD6" s="60">
        <f>'Ferney-&gt;Genève'!DD6+'StGenis total'!DD6+'Mategnin Total'!DD6+'PdG Nord Total'!DD6+'PdG Sud Total'!DD6</f>
        <v>2</v>
      </c>
      <c r="DE6" s="60">
        <f>'Ferney-&gt;Genève'!DE6+'StGenis total'!DE6+'Mategnin Total'!DE6+'PdG Nord Total'!DE6+'PdG Sud Total'!DE6</f>
        <v>9</v>
      </c>
      <c r="DF6" s="60">
        <f>'Ferney-&gt;Genève'!DF6+'StGenis total'!DF6+'Mategnin Total'!DF6+'PdG Nord Total'!DF6+'PdG Sud Total'!DF6</f>
        <v>2</v>
      </c>
      <c r="DG6" s="60">
        <f>'Ferney-&gt;Genève'!DG6+'StGenis total'!DG6+'Mategnin Total'!DG6+'PdG Nord Total'!DG6+'PdG Sud Total'!DG6</f>
        <v>3</v>
      </c>
      <c r="DH6" s="60">
        <f>'Ferney-&gt;Genève'!DH6+'StGenis total'!DH6+'Mategnin Total'!DH6+'PdG Nord Total'!DH6+'PdG Sud Total'!DH6</f>
        <v>1</v>
      </c>
      <c r="DI6" s="60">
        <f>'Ferney-&gt;Genève'!DI6+'StGenis total'!DI6+'Mategnin Total'!DI6+'PdG Nord Total'!DI6+'PdG Sud Total'!DI6</f>
        <v>0</v>
      </c>
      <c r="DJ6" s="60">
        <f>'Ferney-&gt;Genève'!DJ6+'StGenis total'!DJ6+'Mategnin Total'!DJ6+'PdG Nord Total'!DJ6+'PdG Sud Total'!DJ6</f>
        <v>0</v>
      </c>
      <c r="DK6" s="60">
        <f>'Ferney-&gt;Genève'!DK6+'StGenis total'!DK6+'Mategnin Total'!DK6+'PdG Nord Total'!DK6+'PdG Sud Total'!DK6</f>
        <v>3</v>
      </c>
      <c r="DL6" s="60">
        <f>'Ferney-&gt;Genève'!DL6+'StGenis total'!DL6+'Mategnin Total'!DL6+'PdG Nord Total'!DL6+'PdG Sud Total'!DL6</f>
        <v>0</v>
      </c>
      <c r="DN6" s="55">
        <f t="shared" si="27"/>
        <v>129</v>
      </c>
      <c r="DO6" s="3">
        <f t="shared" si="27"/>
        <v>56</v>
      </c>
      <c r="DP6" s="56">
        <f t="shared" si="28"/>
        <v>0.30270270270270272</v>
      </c>
      <c r="DQ6" s="3">
        <f t="shared" si="29"/>
        <v>95</v>
      </c>
      <c r="DR6" s="3">
        <f t="shared" si="30"/>
        <v>74</v>
      </c>
      <c r="DS6" s="3">
        <f t="shared" si="31"/>
        <v>9</v>
      </c>
      <c r="DT6" s="3">
        <f t="shared" si="32"/>
        <v>178</v>
      </c>
      <c r="DU6" s="12">
        <f t="shared" si="33"/>
        <v>0.4157303370786517</v>
      </c>
      <c r="DV6" s="12">
        <f t="shared" si="34"/>
        <v>5.0561797752808987E-2</v>
      </c>
      <c r="DW6" s="3">
        <f t="shared" si="35"/>
        <v>7</v>
      </c>
      <c r="DX6" s="3">
        <f t="shared" si="36"/>
        <v>167</v>
      </c>
      <c r="DY6" s="57">
        <f t="shared" si="37"/>
        <v>18</v>
      </c>
      <c r="DZ6" s="58">
        <f t="shared" si="38"/>
        <v>185</v>
      </c>
      <c r="EC6" s="12">
        <f t="shared" si="39"/>
        <v>0.21698113207547176</v>
      </c>
      <c r="ED6" s="12">
        <f t="shared" si="39"/>
        <v>5.6603773584905648E-2</v>
      </c>
      <c r="EE6" s="12">
        <f t="shared" si="39"/>
        <v>-9.1891891891891841E-2</v>
      </c>
      <c r="EF6" s="12">
        <f t="shared" si="39"/>
        <v>0.11764705882352944</v>
      </c>
      <c r="EG6" s="12">
        <f t="shared" si="39"/>
        <v>0.34545454545454546</v>
      </c>
      <c r="EH6" s="12">
        <f t="shared" si="39"/>
        <v>0.125</v>
      </c>
      <c r="EI6" s="12">
        <f t="shared" si="39"/>
        <v>0.20270270270270263</v>
      </c>
      <c r="EJ6" s="12">
        <f t="shared" si="39"/>
        <v>0.11869254341164459</v>
      </c>
      <c r="EK6" s="12">
        <f t="shared" si="39"/>
        <v>-6.460674157303381E-2</v>
      </c>
      <c r="EL6" s="12">
        <f t="shared" si="39"/>
        <v>-0.36363636363636365</v>
      </c>
      <c r="EM6" s="12">
        <f t="shared" si="39"/>
        <v>0.18439716312056742</v>
      </c>
      <c r="EN6" s="12">
        <f t="shared" si="39"/>
        <v>0</v>
      </c>
      <c r="EO6" s="12">
        <f t="shared" si="39"/>
        <v>0.16352201257861632</v>
      </c>
      <c r="EQ6" s="64">
        <v>0.30208333333333298</v>
      </c>
      <c r="ER6" s="60">
        <f>'Ferney-&gt;Genève'!ER6+'StGenis total'!ER6+'Mategnin Total'!ER6+'PdG Nord Total'!ER6+'PdG Sud Total'!ER6</f>
        <v>47</v>
      </c>
      <c r="ES6" s="60">
        <f>'Ferney-&gt;Genève'!ES6+'StGenis total'!ES6+'Mategnin Total'!ES6+'PdG Nord Total'!ES6+'PdG Sud Total'!ES6</f>
        <v>26</v>
      </c>
      <c r="ET6" s="60">
        <f>'Ferney-&gt;Genève'!ET6+'StGenis total'!ET6+'Mategnin Total'!ET6+'PdG Nord Total'!ET6+'PdG Sud Total'!ET6</f>
        <v>30</v>
      </c>
      <c r="EU6" s="60">
        <f>'Ferney-&gt;Genève'!EU6+'StGenis total'!EU6+'Mategnin Total'!EU6+'PdG Nord Total'!EU6+'PdG Sud Total'!EU6</f>
        <v>23</v>
      </c>
      <c r="EV6" s="60">
        <f>'Ferney-&gt;Genève'!EV6+'StGenis total'!EV6+'Mategnin Total'!EV6+'PdG Nord Total'!EV6+'PdG Sud Total'!EV6</f>
        <v>6</v>
      </c>
      <c r="EW6" s="60">
        <f>'Ferney-&gt;Genève'!EW6+'StGenis total'!EW6+'Mategnin Total'!EW6+'PdG Nord Total'!EW6+'PdG Sud Total'!EW6</f>
        <v>1</v>
      </c>
      <c r="EX6" s="60">
        <f>'Ferney-&gt;Genève'!EX6+'StGenis total'!EX6+'Mategnin Total'!EX6+'PdG Nord Total'!EX6+'PdG Sud Total'!EX6</f>
        <v>6</v>
      </c>
      <c r="EY6" s="60">
        <f>'Ferney-&gt;Genève'!EY6+'StGenis total'!EY6+'Mategnin Total'!EY6+'PdG Nord Total'!EY6+'PdG Sud Total'!EY6</f>
        <v>2</v>
      </c>
      <c r="EZ6" s="60">
        <f>'Ferney-&gt;Genève'!EZ6+'StGenis total'!EZ6+'Mategnin Total'!EZ6+'PdG Nord Total'!EZ6+'PdG Sud Total'!EZ6</f>
        <v>11</v>
      </c>
      <c r="FA6" s="60">
        <f>'Ferney-&gt;Genève'!FA6+'StGenis total'!FA6+'Mategnin Total'!FA6+'PdG Nord Total'!FA6+'PdG Sud Total'!FA6</f>
        <v>1</v>
      </c>
      <c r="FB6" s="60">
        <f>'Ferney-&gt;Genève'!FB6+'StGenis total'!FB6+'Mategnin Total'!FB6+'PdG Nord Total'!FB6+'PdG Sud Total'!FB6</f>
        <v>2</v>
      </c>
      <c r="FC6" s="60">
        <f>'Ferney-&gt;Genève'!FC6+'StGenis total'!FC6+'Mategnin Total'!FC6+'PdG Nord Total'!FC6+'PdG Sud Total'!FC6</f>
        <v>0</v>
      </c>
      <c r="FD6" s="60">
        <f>'Ferney-&gt;Genève'!FD6+'StGenis total'!FD6+'Mategnin Total'!FD6+'PdG Nord Total'!FD6+'PdG Sud Total'!FD6</f>
        <v>1</v>
      </c>
      <c r="FE6" s="60">
        <f>'Ferney-&gt;Genève'!FE6+'StGenis total'!FE6+'Mategnin Total'!FE6+'PdG Nord Total'!FE6+'PdG Sud Total'!FE6</f>
        <v>0</v>
      </c>
      <c r="FF6" s="60">
        <f>'Ferney-&gt;Genève'!FF6+'StGenis total'!FF6+'Mategnin Total'!FF6+'PdG Nord Total'!FF6+'PdG Sud Total'!FF6</f>
        <v>3</v>
      </c>
      <c r="FG6" s="60">
        <f>'Ferney-&gt;Genève'!FG6+'StGenis total'!FG6+'Mategnin Total'!FG6+'PdG Nord Total'!FG6+'PdG Sud Total'!FG6</f>
        <v>0</v>
      </c>
      <c r="FI6" s="55">
        <f t="shared" si="40"/>
        <v>106</v>
      </c>
      <c r="FJ6" s="3">
        <f t="shared" si="40"/>
        <v>53</v>
      </c>
      <c r="FK6" s="56">
        <f t="shared" si="41"/>
        <v>0.33333333333333331</v>
      </c>
      <c r="FL6" s="3">
        <f t="shared" si="42"/>
        <v>85</v>
      </c>
      <c r="FM6" s="3">
        <f t="shared" si="43"/>
        <v>55</v>
      </c>
      <c r="FN6" s="3">
        <f t="shared" si="44"/>
        <v>8</v>
      </c>
      <c r="FO6" s="3">
        <f t="shared" si="45"/>
        <v>148</v>
      </c>
      <c r="FP6" s="12">
        <f t="shared" si="46"/>
        <v>0.3716216216216216</v>
      </c>
      <c r="FQ6" s="12">
        <f t="shared" si="47"/>
        <v>5.4054054054054057E-2</v>
      </c>
      <c r="FR6" s="3">
        <f t="shared" si="48"/>
        <v>11</v>
      </c>
      <c r="FS6" s="3">
        <f t="shared" si="49"/>
        <v>141</v>
      </c>
      <c r="FT6" s="57">
        <f t="shared" si="50"/>
        <v>18</v>
      </c>
      <c r="FU6" s="58">
        <f t="shared" si="51"/>
        <v>159</v>
      </c>
      <c r="FX6" s="12">
        <f t="shared" si="52"/>
        <v>0.24705882352941178</v>
      </c>
      <c r="FY6" s="12">
        <f t="shared" si="52"/>
        <v>0.65625</v>
      </c>
      <c r="FZ6" s="12">
        <f t="shared" si="52"/>
        <v>0.21875000000000222</v>
      </c>
      <c r="GA6" s="12">
        <f t="shared" si="52"/>
        <v>0.328125</v>
      </c>
      <c r="GB6" s="12">
        <f t="shared" si="52"/>
        <v>0.25</v>
      </c>
      <c r="GC6" s="12">
        <f t="shared" si="52"/>
        <v>0.60000000000000009</v>
      </c>
      <c r="GD6" s="12">
        <f t="shared" si="52"/>
        <v>0.30973451327433632</v>
      </c>
      <c r="GE6" s="12">
        <f t="shared" si="52"/>
        <v>-4.5608108108107337E-2</v>
      </c>
      <c r="GF6" s="12">
        <f t="shared" si="52"/>
        <v>0.22162162162162069</v>
      </c>
      <c r="GG6" s="12">
        <f t="shared" si="52"/>
        <v>1.75</v>
      </c>
      <c r="GH6" s="12">
        <f t="shared" si="52"/>
        <v>0.30555555555555558</v>
      </c>
      <c r="GI6" s="12">
        <f t="shared" si="52"/>
        <v>1</v>
      </c>
      <c r="GJ6" s="12">
        <f t="shared" si="52"/>
        <v>0.35897435897435903</v>
      </c>
      <c r="GL6" s="65">
        <v>0.30208333333333298</v>
      </c>
      <c r="GM6" s="60" t="e">
        <f>#REF!+'StGenis total'!GM6+'Mategnin Total'!GM6+'PdG Nord Total'!GM6</f>
        <v>#REF!</v>
      </c>
      <c r="GN6" s="60" t="e">
        <f>#REF!+'StGenis total'!GN6+'Mategnin Total'!GN6+'PdG Nord Total'!GN6</f>
        <v>#REF!</v>
      </c>
      <c r="GO6" s="60" t="e">
        <f>#REF!+'StGenis total'!GO6+'Mategnin Total'!GO6+'PdG Nord Total'!GO6</f>
        <v>#REF!</v>
      </c>
      <c r="GP6" s="60" t="e">
        <f>#REF!+'StGenis total'!GP6+'Mategnin Total'!GP6+'PdG Nord Total'!GP6</f>
        <v>#REF!</v>
      </c>
      <c r="GQ6" s="60" t="e">
        <f>#REF!+'StGenis total'!GQ6+'Mategnin Total'!GQ6+'PdG Nord Total'!GQ6</f>
        <v>#REF!</v>
      </c>
      <c r="GR6" s="60" t="e">
        <f>#REF!+'StGenis total'!GR6+'Mategnin Total'!GR6+'PdG Nord Total'!GR6</f>
        <v>#REF!</v>
      </c>
      <c r="GS6" s="60" t="e">
        <f>#REF!+'StGenis total'!GS6+'Mategnin Total'!GS6+'PdG Nord Total'!GS6</f>
        <v>#REF!</v>
      </c>
      <c r="GT6" s="60" t="e">
        <f>#REF!+'StGenis total'!GT6+'Mategnin Total'!GT6+'PdG Nord Total'!GT6</f>
        <v>#REF!</v>
      </c>
      <c r="GU6" s="60" t="e">
        <f>#REF!+'StGenis total'!GU6+'Mategnin Total'!GU6+'PdG Nord Total'!GU6</f>
        <v>#REF!</v>
      </c>
      <c r="GV6" s="60" t="e">
        <f>#REF!+'StGenis total'!GV6+'Mategnin Total'!GV6+'PdG Nord Total'!GV6</f>
        <v>#REF!</v>
      </c>
      <c r="GW6" s="60" t="e">
        <f>#REF!+'StGenis total'!GW6+'Mategnin Total'!GW6+'PdG Nord Total'!GW6</f>
        <v>#REF!</v>
      </c>
      <c r="GX6" s="60" t="e">
        <f>#REF!+'StGenis total'!GX6+'Mategnin Total'!GX6+'PdG Nord Total'!GX6</f>
        <v>#REF!</v>
      </c>
      <c r="GY6" s="60" t="e">
        <f>#REF!+'StGenis total'!GY6+'Mategnin Total'!GY6+'PdG Nord Total'!GY6</f>
        <v>#REF!</v>
      </c>
      <c r="GZ6" s="60" t="e">
        <f>#REF!+'StGenis total'!GZ6+'Mategnin Total'!GZ6+'PdG Nord Total'!GZ6</f>
        <v>#REF!</v>
      </c>
      <c r="HA6" s="60" t="e">
        <f>#REF!+'StGenis total'!HA6+'Mategnin Total'!HA6+'PdG Nord Total'!HA6</f>
        <v>#REF!</v>
      </c>
      <c r="HB6" s="60" t="e">
        <f>#REF!+'StGenis total'!HB6+'Mategnin Total'!HB6+'PdG Nord Total'!HB6</f>
        <v>#REF!</v>
      </c>
      <c r="HD6" s="55">
        <v>85</v>
      </c>
      <c r="HE6" s="3">
        <v>32</v>
      </c>
      <c r="HF6" s="56">
        <v>0.27350427350427298</v>
      </c>
      <c r="HG6" s="3">
        <v>64</v>
      </c>
      <c r="HH6" s="3">
        <v>44</v>
      </c>
      <c r="HI6" s="3">
        <v>5</v>
      </c>
      <c r="HJ6" s="3">
        <v>113</v>
      </c>
      <c r="HK6" s="12">
        <v>0.38938053097345099</v>
      </c>
      <c r="HL6" s="12">
        <v>4.4247787610619503E-2</v>
      </c>
      <c r="HM6" s="3">
        <v>4</v>
      </c>
      <c r="HN6" s="3">
        <v>108</v>
      </c>
      <c r="HO6" s="57">
        <v>9</v>
      </c>
      <c r="HP6" s="58">
        <v>117</v>
      </c>
      <c r="HR6">
        <v>67</v>
      </c>
      <c r="HS6">
        <v>30</v>
      </c>
      <c r="HT6">
        <v>0.30927835051546398</v>
      </c>
      <c r="HU6">
        <v>54</v>
      </c>
      <c r="HV6">
        <v>28</v>
      </c>
      <c r="HW6">
        <v>5</v>
      </c>
      <c r="HX6">
        <v>87</v>
      </c>
      <c r="HY6">
        <v>0.32183908045977</v>
      </c>
      <c r="HZ6">
        <v>5.7471264367816098E-2</v>
      </c>
      <c r="IA6">
        <v>10</v>
      </c>
      <c r="IB6">
        <v>87</v>
      </c>
      <c r="IC6">
        <v>10</v>
      </c>
      <c r="ID6">
        <v>97</v>
      </c>
      <c r="IF6" s="62">
        <f t="shared" si="53"/>
        <v>0.26865671641791056</v>
      </c>
      <c r="IG6" s="12">
        <f t="shared" si="53"/>
        <v>6.6666666666666652E-2</v>
      </c>
      <c r="IH6" s="12">
        <f t="shared" si="53"/>
        <v>-0.11566951566951755</v>
      </c>
      <c r="II6" s="12">
        <f t="shared" si="53"/>
        <v>0.18518518518518512</v>
      </c>
      <c r="IJ6" s="12">
        <f t="shared" si="53"/>
        <v>0.5714285714285714</v>
      </c>
      <c r="IK6" s="12">
        <f t="shared" si="53"/>
        <v>0</v>
      </c>
      <c r="IL6" s="12">
        <f t="shared" si="53"/>
        <v>0.29885057471264376</v>
      </c>
      <c r="IM6" s="12">
        <f t="shared" si="53"/>
        <v>0.20986093552465168</v>
      </c>
      <c r="IN6" s="12">
        <f t="shared" si="53"/>
        <v>-0.23008849557522071</v>
      </c>
      <c r="IO6" s="12">
        <f t="shared" si="53"/>
        <v>-0.6</v>
      </c>
      <c r="IP6" s="12">
        <f t="shared" si="53"/>
        <v>0.24137931034482762</v>
      </c>
      <c r="IQ6" s="12">
        <f t="shared" si="53"/>
        <v>-9.9999999999999978E-2</v>
      </c>
      <c r="IR6" s="63">
        <f t="shared" si="53"/>
        <v>0.20618556701030921</v>
      </c>
    </row>
    <row r="7" spans="1:252" ht="21" customHeight="1" thickBot="1" x14ac:dyDescent="0.3">
      <c r="A7" s="64">
        <v>0.3125</v>
      </c>
      <c r="B7" s="91">
        <f>'PdG Nord Total'!B7+'PdG Sud Total'!B7+'PdG Centre Total'!B7</f>
        <v>57</v>
      </c>
      <c r="C7" s="92">
        <f>'PdG Nord Total'!C7+'PdG Sud Total'!C7+'PdG Centre Total'!C7</f>
        <v>25</v>
      </c>
      <c r="D7" s="91">
        <f>'PdG Nord Total'!D7+'PdG Sud Total'!D7+'PdG Centre Total'!D7</f>
        <v>46</v>
      </c>
      <c r="E7" s="92">
        <f>'PdG Nord Total'!E7+'PdG Sud Total'!E7+'PdG Centre Total'!E7</f>
        <v>46</v>
      </c>
      <c r="F7" s="91">
        <f>'PdG Nord Total'!F7+'PdG Sud Total'!F7+'PdG Centre Total'!F7</f>
        <v>5</v>
      </c>
      <c r="G7" s="92">
        <f>'PdG Nord Total'!G7+'PdG Sud Total'!G7+'PdG Centre Total'!G7</f>
        <v>1</v>
      </c>
      <c r="H7" s="91">
        <f>'PdG Nord Total'!H7+'PdG Sud Total'!H7+'PdG Centre Total'!H7</f>
        <v>12</v>
      </c>
      <c r="I7" s="92">
        <f>'PdG Nord Total'!I7+'PdG Sud Total'!I7+'PdG Centre Total'!I7</f>
        <v>7</v>
      </c>
      <c r="J7" s="91">
        <f>'PdG Nord Total'!J7+'PdG Sud Total'!J7+'PdG Centre Total'!J7</f>
        <v>22</v>
      </c>
      <c r="K7" s="92">
        <f>'PdG Nord Total'!K7+'PdG Sud Total'!K7+'PdG Centre Total'!K7</f>
        <v>23</v>
      </c>
      <c r="L7" s="91">
        <f>'PdG Nord Total'!L7+'PdG Sud Total'!L7+'PdG Centre Total'!L7</f>
        <v>6</v>
      </c>
      <c r="M7" s="92">
        <f>'PdG Nord Total'!M7+'PdG Sud Total'!M7+'PdG Centre Total'!M7</f>
        <v>0</v>
      </c>
      <c r="N7" s="203">
        <f>'PdG Nord Total'!N7+'PdG Sud Total'!N7+'PdG Centre Total'!N7</f>
        <v>2</v>
      </c>
      <c r="O7" s="192">
        <f>'PdG Nord Total'!O7+'PdG Sud Total'!O7+'PdG Centre Total'!O7</f>
        <v>2</v>
      </c>
      <c r="P7" s="91">
        <f>'PdG Nord Total'!P7+'PdG Sud Total'!P7+'PdG Centre Total'!P7</f>
        <v>0</v>
      </c>
      <c r="Q7" s="92">
        <f>'PdG Nord Total'!Q7+'PdG Sud Total'!Q7+'PdG Centre Total'!Q7</f>
        <v>0</v>
      </c>
      <c r="R7" s="91">
        <f>'PdG Nord Total'!R7+'PdG Sud Total'!R7+'PdG Centre Total'!R7</f>
        <v>1</v>
      </c>
      <c r="S7" s="92">
        <f>'PdG Nord Total'!S7+'PdG Sud Total'!S7+'PdG Centre Total'!S7</f>
        <v>0</v>
      </c>
      <c r="T7" s="91">
        <f>'PdG Nord Total'!T7+'PdG Sud Total'!T7+'PdG Centre Total'!T7</f>
        <v>1</v>
      </c>
      <c r="U7" s="92">
        <f>'PdG Nord Total'!U7+'PdG Sud Total'!U7+'PdG Centre Total'!U7</f>
        <v>7</v>
      </c>
      <c r="W7" s="55">
        <f t="shared" si="54"/>
        <v>152</v>
      </c>
      <c r="X7" s="3">
        <f t="shared" si="55"/>
        <v>111</v>
      </c>
      <c r="Y7" s="56">
        <f t="shared" si="56"/>
        <v>0.4220532319391635</v>
      </c>
      <c r="Z7" s="3">
        <f t="shared" si="57"/>
        <v>88</v>
      </c>
      <c r="AA7" s="3">
        <f t="shared" si="58"/>
        <v>102</v>
      </c>
      <c r="AB7" s="3">
        <f t="shared" si="59"/>
        <v>6</v>
      </c>
      <c r="AC7" s="3">
        <f t="shared" si="60"/>
        <v>20</v>
      </c>
      <c r="AD7" s="3">
        <f t="shared" si="0"/>
        <v>210</v>
      </c>
      <c r="AE7" s="12">
        <f t="shared" si="1"/>
        <v>0.5368421052631579</v>
      </c>
      <c r="AF7" s="12">
        <f t="shared" si="61"/>
        <v>9.5238095238095233E-2</v>
      </c>
      <c r="AG7" s="3">
        <f t="shared" si="62"/>
        <v>53</v>
      </c>
      <c r="AH7" s="3">
        <f t="shared" si="63"/>
        <v>244</v>
      </c>
      <c r="AI7" s="57">
        <f t="shared" si="64"/>
        <v>19</v>
      </c>
      <c r="AJ7" s="58">
        <f t="shared" si="65"/>
        <v>263</v>
      </c>
      <c r="AM7" s="12">
        <f t="shared" si="2"/>
        <v>-0.15555555555555556</v>
      </c>
      <c r="AN7" s="12">
        <f t="shared" si="3"/>
        <v>0.15625</v>
      </c>
      <c r="AO7" s="12">
        <f t="shared" si="4"/>
        <v>0.21340304182509517</v>
      </c>
      <c r="AP7" s="12">
        <f t="shared" si="5"/>
        <v>-0.28455284552845528</v>
      </c>
      <c r="AQ7" s="12">
        <f t="shared" si="66"/>
        <v>-9.7087378640776656E-3</v>
      </c>
      <c r="AR7" s="12">
        <f t="shared" si="6"/>
        <v>0.17647058823529416</v>
      </c>
      <c r="AS7" s="12">
        <f t="shared" si="7"/>
        <v>-0.13580246913580252</v>
      </c>
      <c r="AT7" s="12">
        <f t="shared" si="8"/>
        <v>0.17792539601430768</v>
      </c>
      <c r="AU7" s="12">
        <f t="shared" si="9"/>
        <v>0.36134453781512588</v>
      </c>
      <c r="AV7" s="12">
        <f t="shared" si="10"/>
        <v>0.60606060606060597</v>
      </c>
      <c r="AW7" s="12">
        <f t="shared" si="11"/>
        <v>-8.1300813008130524E-3</v>
      </c>
      <c r="AX7" s="12">
        <f t="shared" si="12"/>
        <v>-0.3666666666666667</v>
      </c>
      <c r="AY7" s="12">
        <f t="shared" si="13"/>
        <v>-4.7101449275362306E-2</v>
      </c>
      <c r="BA7" s="64">
        <v>0.3125</v>
      </c>
      <c r="BB7" s="60">
        <f>'Ferney-&gt;Genève'!BB7+'StGenis total'!BB7+'Mategnin Total'!BB7+'PdG Nord Total'!BB7+'PdG Sud Total'!BB7</f>
        <v>79</v>
      </c>
      <c r="BC7" s="60">
        <f>'Ferney-&gt;Genève'!BC7+'StGenis total'!BC7+'Mategnin Total'!BC7+'PdG Nord Total'!BC7+'PdG Sud Total'!BC7</f>
        <v>28</v>
      </c>
      <c r="BD7" s="60">
        <f>'Ferney-&gt;Genève'!BD7+'StGenis total'!BD7+'Mategnin Total'!BD7+'PdG Nord Total'!BD7+'PdG Sud Total'!BD7</f>
        <v>57</v>
      </c>
      <c r="BE7" s="60">
        <f>'Ferney-&gt;Genève'!BE7+'StGenis total'!BE7+'Mategnin Total'!BE7+'PdG Nord Total'!BE7+'PdG Sud Total'!BE7</f>
        <v>40</v>
      </c>
      <c r="BF7" s="60">
        <f>'Ferney-&gt;Genève'!BF7+'StGenis total'!BF7+'Mategnin Total'!BF7+'PdG Nord Total'!BF7+'PdG Sud Total'!BF7</f>
        <v>14</v>
      </c>
      <c r="BG7" s="60">
        <f>'Ferney-&gt;Genève'!BG7+'StGenis total'!BG7+'Mategnin Total'!BG7+'PdG Nord Total'!BG7+'PdG Sud Total'!BG7</f>
        <v>2</v>
      </c>
      <c r="BH7" s="60">
        <f>'Ferney-&gt;Genève'!BH7+'StGenis total'!BH7+'Mategnin Total'!BH7+'PdG Nord Total'!BH7+'PdG Sud Total'!BH7</f>
        <v>12</v>
      </c>
      <c r="BI7" s="60">
        <f>'Ferney-&gt;Genève'!BI7+'StGenis total'!BI7+'Mategnin Total'!BI7+'PdG Nord Total'!BI7+'PdG Sud Total'!BI7</f>
        <v>14</v>
      </c>
      <c r="BJ7" s="60">
        <f>'Ferney-&gt;Genève'!BJ7+'StGenis total'!BJ7+'Mategnin Total'!BJ7+'PdG Nord Total'!BJ7+'PdG Sud Total'!BJ7</f>
        <v>11</v>
      </c>
      <c r="BK7" s="60">
        <f>'Ferney-&gt;Genève'!BK7+'StGenis total'!BK7+'Mategnin Total'!BK7+'PdG Nord Total'!BK7+'PdG Sud Total'!BK7</f>
        <v>5</v>
      </c>
      <c r="BL7" s="60">
        <f>'Ferney-&gt;Genève'!BL7+'StGenis total'!BL7+'Mategnin Total'!BL7+'PdG Nord Total'!BL7+'PdG Sud Total'!BL7</f>
        <v>2</v>
      </c>
      <c r="BM7" s="60">
        <f>'Ferney-&gt;Genève'!BM7+'StGenis total'!BM7+'Mategnin Total'!BM7+'PdG Nord Total'!BM7+'PdG Sud Total'!BM7</f>
        <v>4</v>
      </c>
      <c r="BN7" s="60">
        <f>'Ferney-&gt;Genève'!BN7+'StGenis total'!BN7+'Mategnin Total'!BN7+'PdG Nord Total'!BN7+'PdG Sud Total'!BN7</f>
        <v>1</v>
      </c>
      <c r="BO7" s="60">
        <f>'Ferney-&gt;Genève'!BO7+'StGenis total'!BO7+'Mategnin Total'!BO7+'PdG Nord Total'!BO7+'PdG Sud Total'!BO7</f>
        <v>0</v>
      </c>
      <c r="BP7" s="60">
        <f>'Ferney-&gt;Genève'!BP7+'StGenis total'!BP7+'Mategnin Total'!BP7+'PdG Nord Total'!BP7+'PdG Sud Total'!BP7</f>
        <v>4</v>
      </c>
      <c r="BQ7" s="60">
        <f>'Ferney-&gt;Genève'!BQ7+'StGenis total'!BQ7+'Mategnin Total'!BQ7+'PdG Nord Total'!BQ7+'PdG Sud Total'!BQ7</f>
        <v>3</v>
      </c>
      <c r="BS7" s="55">
        <f t="shared" si="14"/>
        <v>180</v>
      </c>
      <c r="BT7" s="3">
        <f t="shared" si="14"/>
        <v>96</v>
      </c>
      <c r="BU7" s="56">
        <f t="shared" si="15"/>
        <v>0.34782608695652173</v>
      </c>
      <c r="BV7" s="3">
        <f t="shared" si="16"/>
        <v>123</v>
      </c>
      <c r="BW7" s="3">
        <f t="shared" si="17"/>
        <v>103</v>
      </c>
      <c r="BX7" s="3">
        <f t="shared" si="18"/>
        <v>17</v>
      </c>
      <c r="BY7" s="3">
        <f t="shared" si="19"/>
        <v>243</v>
      </c>
      <c r="BZ7" s="12">
        <f t="shared" si="20"/>
        <v>0.45575221238938052</v>
      </c>
      <c r="CA7" s="12">
        <f t="shared" si="21"/>
        <v>6.9958847736625515E-2</v>
      </c>
      <c r="CB7" s="3">
        <f t="shared" si="22"/>
        <v>33</v>
      </c>
      <c r="CC7" s="3">
        <f t="shared" si="23"/>
        <v>246</v>
      </c>
      <c r="CD7" s="57">
        <f t="shared" si="24"/>
        <v>30</v>
      </c>
      <c r="CE7" s="58">
        <f t="shared" si="25"/>
        <v>276</v>
      </c>
      <c r="CH7" s="12">
        <f t="shared" si="26"/>
        <v>0.17647058823529416</v>
      </c>
      <c r="CI7" s="12">
        <f t="shared" si="26"/>
        <v>1.0526315789473717E-2</v>
      </c>
      <c r="CJ7" s="12">
        <f t="shared" si="26"/>
        <v>-9.1990846681922256E-2</v>
      </c>
      <c r="CK7" s="12">
        <f t="shared" si="26"/>
        <v>6.956521739130439E-2</v>
      </c>
      <c r="CL7" s="12">
        <f t="shared" si="26"/>
        <v>3.0000000000000027E-2</v>
      </c>
      <c r="CM7" s="12">
        <f t="shared" si="26"/>
        <v>0.21428571428571419</v>
      </c>
      <c r="CN7" s="12">
        <f t="shared" si="26"/>
        <v>6.1135371179039222E-2</v>
      </c>
      <c r="CO7" s="12">
        <f t="shared" si="26"/>
        <v>4.3672566371681265E-2</v>
      </c>
      <c r="CP7" s="12">
        <f t="shared" si="26"/>
        <v>0.14432686654908888</v>
      </c>
      <c r="CQ7" s="12">
        <f t="shared" si="26"/>
        <v>0.73684210526315796</v>
      </c>
      <c r="CR7" s="12">
        <f t="shared" si="26"/>
        <v>0.12328767123287676</v>
      </c>
      <c r="CS7" s="12">
        <f t="shared" si="26"/>
        <v>3.4482758620689724E-2</v>
      </c>
      <c r="CT7" s="12">
        <f t="shared" si="26"/>
        <v>0.11290322580645151</v>
      </c>
      <c r="CV7" s="64">
        <v>0.3125</v>
      </c>
      <c r="CW7" s="60">
        <f>'Ferney-&gt;Genève'!CW7+'StGenis total'!CW7+'Mategnin Total'!CW7+'PdG Nord Total'!CW7+'PdG Sud Total'!CW7</f>
        <v>72</v>
      </c>
      <c r="CX7" s="60">
        <f>'Ferney-&gt;Genève'!CX7+'StGenis total'!CX7+'Mategnin Total'!CX7+'PdG Nord Total'!CX7+'PdG Sud Total'!CX7</f>
        <v>26</v>
      </c>
      <c r="CY7" s="60">
        <f>'Ferney-&gt;Genève'!CY7+'StGenis total'!CY7+'Mategnin Total'!CY7+'PdG Nord Total'!CY7+'PdG Sud Total'!CY7</f>
        <v>39</v>
      </c>
      <c r="CZ7" s="60">
        <f>'Ferney-&gt;Genève'!CZ7+'StGenis total'!CZ7+'Mategnin Total'!CZ7+'PdG Nord Total'!CZ7+'PdG Sud Total'!CZ7</f>
        <v>54</v>
      </c>
      <c r="DA7" s="60">
        <f>'Ferney-&gt;Genève'!DA7+'StGenis total'!DA7+'Mategnin Total'!DA7+'PdG Nord Total'!DA7+'PdG Sud Total'!DA7</f>
        <v>11</v>
      </c>
      <c r="DB7" s="60">
        <f>'Ferney-&gt;Genève'!DB7+'StGenis total'!DB7+'Mategnin Total'!DB7+'PdG Nord Total'!DB7+'PdG Sud Total'!DB7</f>
        <v>2</v>
      </c>
      <c r="DC7" s="60">
        <f>'Ferney-&gt;Genève'!DC7+'StGenis total'!DC7+'Mategnin Total'!DC7+'PdG Nord Total'!DC7+'PdG Sud Total'!DC7</f>
        <v>8</v>
      </c>
      <c r="DD7" s="60">
        <f>'Ferney-&gt;Genève'!DD7+'StGenis total'!DD7+'Mategnin Total'!DD7+'PdG Nord Total'!DD7+'PdG Sud Total'!DD7</f>
        <v>7</v>
      </c>
      <c r="DE7" s="60">
        <f>'Ferney-&gt;Genève'!DE7+'StGenis total'!DE7+'Mategnin Total'!DE7+'PdG Nord Total'!DE7+'PdG Sud Total'!DE7</f>
        <v>15</v>
      </c>
      <c r="DF7" s="60">
        <f>'Ferney-&gt;Genève'!DF7+'StGenis total'!DF7+'Mategnin Total'!DF7+'PdG Nord Total'!DF7+'PdG Sud Total'!DF7</f>
        <v>2</v>
      </c>
      <c r="DG7" s="60">
        <f>'Ferney-&gt;Genève'!DG7+'StGenis total'!DG7+'Mategnin Total'!DG7+'PdG Nord Total'!DG7+'PdG Sud Total'!DG7</f>
        <v>4</v>
      </c>
      <c r="DH7" s="60">
        <f>'Ferney-&gt;Genève'!DH7+'StGenis total'!DH7+'Mategnin Total'!DH7+'PdG Nord Total'!DH7+'PdG Sud Total'!DH7</f>
        <v>3</v>
      </c>
      <c r="DI7" s="60">
        <f>'Ferney-&gt;Genève'!DI7+'StGenis total'!DI7+'Mategnin Total'!DI7+'PdG Nord Total'!DI7+'PdG Sud Total'!DI7</f>
        <v>1</v>
      </c>
      <c r="DJ7" s="60">
        <f>'Ferney-&gt;Genève'!DJ7+'StGenis total'!DJ7+'Mategnin Total'!DJ7+'PdG Nord Total'!DJ7+'PdG Sud Total'!DJ7</f>
        <v>0</v>
      </c>
      <c r="DK7" s="60">
        <f>'Ferney-&gt;Genève'!DK7+'StGenis total'!DK7+'Mategnin Total'!DK7+'PdG Nord Total'!DK7+'PdG Sud Total'!DK7</f>
        <v>3</v>
      </c>
      <c r="DL7" s="60">
        <f>'Ferney-&gt;Genève'!DL7+'StGenis total'!DL7+'Mategnin Total'!DL7+'PdG Nord Total'!DL7+'PdG Sud Total'!DL7</f>
        <v>1</v>
      </c>
      <c r="DN7" s="55">
        <f t="shared" si="27"/>
        <v>153</v>
      </c>
      <c r="DO7" s="3">
        <f t="shared" si="27"/>
        <v>95</v>
      </c>
      <c r="DP7" s="56">
        <f t="shared" si="28"/>
        <v>0.38306451612903225</v>
      </c>
      <c r="DQ7" s="3">
        <f t="shared" si="29"/>
        <v>115</v>
      </c>
      <c r="DR7" s="3">
        <f t="shared" si="30"/>
        <v>100</v>
      </c>
      <c r="DS7" s="3">
        <f t="shared" si="31"/>
        <v>14</v>
      </c>
      <c r="DT7" s="3">
        <f t="shared" si="32"/>
        <v>229</v>
      </c>
      <c r="DU7" s="12">
        <f t="shared" si="33"/>
        <v>0.4366812227074236</v>
      </c>
      <c r="DV7" s="12">
        <f t="shared" si="34"/>
        <v>6.1135371179039298E-2</v>
      </c>
      <c r="DW7" s="3">
        <f t="shared" si="35"/>
        <v>19</v>
      </c>
      <c r="DX7" s="3">
        <f t="shared" si="36"/>
        <v>219</v>
      </c>
      <c r="DY7" s="57">
        <f t="shared" si="37"/>
        <v>29</v>
      </c>
      <c r="DZ7" s="58">
        <f t="shared" si="38"/>
        <v>248</v>
      </c>
      <c r="EC7" s="12">
        <f t="shared" si="39"/>
        <v>0.40366972477064222</v>
      </c>
      <c r="ED7" s="12">
        <f t="shared" si="39"/>
        <v>0.61016949152542366</v>
      </c>
      <c r="EE7" s="12">
        <f t="shared" si="39"/>
        <v>9.0759978130125818E-2</v>
      </c>
      <c r="EF7" s="12">
        <f t="shared" si="39"/>
        <v>0.45569620253164556</v>
      </c>
      <c r="EG7" s="12">
        <f t="shared" si="39"/>
        <v>0.58730158730158721</v>
      </c>
      <c r="EH7" s="12">
        <f t="shared" si="39"/>
        <v>0.16666666666666674</v>
      </c>
      <c r="EI7" s="12">
        <f t="shared" si="39"/>
        <v>0.48701298701298712</v>
      </c>
      <c r="EJ7" s="12">
        <f t="shared" si="39"/>
        <v>6.7442988840368701E-2</v>
      </c>
      <c r="EK7" s="12">
        <f t="shared" si="39"/>
        <v>-0.21542940320232895</v>
      </c>
      <c r="EL7" s="12">
        <f t="shared" si="39"/>
        <v>0.35714285714285721</v>
      </c>
      <c r="EM7" s="12">
        <f t="shared" si="39"/>
        <v>0.42207792207792205</v>
      </c>
      <c r="EN7" s="12">
        <f t="shared" si="39"/>
        <v>1.0714285714285716</v>
      </c>
      <c r="EO7" s="12">
        <f t="shared" si="39"/>
        <v>0.47619047619047628</v>
      </c>
      <c r="EQ7" s="64">
        <v>0.3125</v>
      </c>
      <c r="ER7" s="60">
        <f>'Ferney-&gt;Genève'!ER7+'StGenis total'!ER7+'Mategnin Total'!ER7+'PdG Nord Total'!ER7+'PdG Sud Total'!ER7</f>
        <v>54</v>
      </c>
      <c r="ES7" s="60">
        <f>'Ferney-&gt;Genève'!ES7+'StGenis total'!ES7+'Mategnin Total'!ES7+'PdG Nord Total'!ES7+'PdG Sud Total'!ES7</f>
        <v>21</v>
      </c>
      <c r="ET7" s="60">
        <f>'Ferney-&gt;Genève'!ET7+'StGenis total'!ET7+'Mategnin Total'!ET7+'PdG Nord Total'!ET7+'PdG Sud Total'!ET7</f>
        <v>35</v>
      </c>
      <c r="EU7" s="60">
        <f>'Ferney-&gt;Genève'!EU7+'StGenis total'!EU7+'Mategnin Total'!EU7+'PdG Nord Total'!EU7+'PdG Sud Total'!EU7</f>
        <v>22</v>
      </c>
      <c r="EV7" s="60">
        <f>'Ferney-&gt;Genève'!EV7+'StGenis total'!EV7+'Mategnin Total'!EV7+'PdG Nord Total'!EV7+'PdG Sud Total'!EV7</f>
        <v>6</v>
      </c>
      <c r="EW7" s="60">
        <f>'Ferney-&gt;Genève'!EW7+'StGenis total'!EW7+'Mategnin Total'!EW7+'PdG Nord Total'!EW7+'PdG Sud Total'!EW7</f>
        <v>4</v>
      </c>
      <c r="EX7" s="60">
        <f>'Ferney-&gt;Genève'!EX7+'StGenis total'!EX7+'Mategnin Total'!EX7+'PdG Nord Total'!EX7+'PdG Sud Total'!EX7</f>
        <v>6</v>
      </c>
      <c r="EY7" s="60">
        <f>'Ferney-&gt;Genève'!EY7+'StGenis total'!EY7+'Mategnin Total'!EY7+'PdG Nord Total'!EY7+'PdG Sud Total'!EY7</f>
        <v>6</v>
      </c>
      <c r="EZ7" s="60">
        <f>'Ferney-&gt;Genève'!EZ7+'StGenis total'!EZ7+'Mategnin Total'!EZ7+'PdG Nord Total'!EZ7+'PdG Sud Total'!EZ7</f>
        <v>3</v>
      </c>
      <c r="FA7" s="60">
        <f>'Ferney-&gt;Genève'!FA7+'StGenis total'!FA7+'Mategnin Total'!FA7+'PdG Nord Total'!FA7+'PdG Sud Total'!FA7</f>
        <v>1</v>
      </c>
      <c r="FB7" s="60">
        <f>'Ferney-&gt;Genève'!FB7+'StGenis total'!FB7+'Mategnin Total'!FB7+'PdG Nord Total'!FB7+'PdG Sud Total'!FB7</f>
        <v>2</v>
      </c>
      <c r="FC7" s="60">
        <f>'Ferney-&gt;Genève'!FC7+'StGenis total'!FC7+'Mategnin Total'!FC7+'PdG Nord Total'!FC7+'PdG Sud Total'!FC7</f>
        <v>4</v>
      </c>
      <c r="FD7" s="60">
        <f>'Ferney-&gt;Genève'!FD7+'StGenis total'!FD7+'Mategnin Total'!FD7+'PdG Nord Total'!FD7+'PdG Sud Total'!FD7</f>
        <v>1</v>
      </c>
      <c r="FE7" s="60">
        <f>'Ferney-&gt;Genève'!FE7+'StGenis total'!FE7+'Mategnin Total'!FE7+'PdG Nord Total'!FE7+'PdG Sud Total'!FE7</f>
        <v>1</v>
      </c>
      <c r="FF7" s="60">
        <f>'Ferney-&gt;Genève'!FF7+'StGenis total'!FF7+'Mategnin Total'!FF7+'PdG Nord Total'!FF7+'PdG Sud Total'!FF7</f>
        <v>2</v>
      </c>
      <c r="FG7" s="60">
        <f>'Ferney-&gt;Genève'!FG7+'StGenis total'!FG7+'Mategnin Total'!FG7+'PdG Nord Total'!FG7+'PdG Sud Total'!FG7</f>
        <v>0</v>
      </c>
      <c r="FI7" s="55">
        <f t="shared" si="40"/>
        <v>109</v>
      </c>
      <c r="FJ7" s="3">
        <f t="shared" si="40"/>
        <v>59</v>
      </c>
      <c r="FK7" s="56">
        <f t="shared" si="41"/>
        <v>0.35119047619047616</v>
      </c>
      <c r="FL7" s="3">
        <f t="shared" si="42"/>
        <v>79</v>
      </c>
      <c r="FM7" s="3">
        <f t="shared" si="43"/>
        <v>63</v>
      </c>
      <c r="FN7" s="3">
        <f t="shared" si="44"/>
        <v>12</v>
      </c>
      <c r="FO7" s="3">
        <f t="shared" si="45"/>
        <v>154</v>
      </c>
      <c r="FP7" s="12">
        <f t="shared" si="46"/>
        <v>0.40909090909090912</v>
      </c>
      <c r="FQ7" s="12">
        <f t="shared" si="47"/>
        <v>7.792207792207792E-2</v>
      </c>
      <c r="FR7" s="3">
        <f t="shared" si="48"/>
        <v>14</v>
      </c>
      <c r="FS7" s="3">
        <f t="shared" si="49"/>
        <v>154</v>
      </c>
      <c r="FT7" s="57">
        <f t="shared" si="50"/>
        <v>14</v>
      </c>
      <c r="FU7" s="58">
        <f t="shared" si="51"/>
        <v>168</v>
      </c>
      <c r="FX7" s="12">
        <f t="shared" si="52"/>
        <v>0.11224489795918369</v>
      </c>
      <c r="FY7" s="12">
        <f t="shared" si="52"/>
        <v>0.47500000000000009</v>
      </c>
      <c r="FZ7" s="12">
        <f t="shared" si="52"/>
        <v>0.2116071428571431</v>
      </c>
      <c r="GA7" s="12">
        <f t="shared" si="52"/>
        <v>0.25396825396825395</v>
      </c>
      <c r="GB7" s="12">
        <f t="shared" si="52"/>
        <v>0.16666666666666674</v>
      </c>
      <c r="GC7" s="12">
        <f t="shared" si="52"/>
        <v>2</v>
      </c>
      <c r="GD7" s="12">
        <f t="shared" si="52"/>
        <v>0.27272727272727271</v>
      </c>
      <c r="GE7" s="12">
        <f t="shared" si="52"/>
        <v>-8.3333333333332815E-2</v>
      </c>
      <c r="GF7" s="12">
        <f t="shared" si="52"/>
        <v>1.3571428571428585</v>
      </c>
      <c r="GG7" s="12">
        <f t="shared" si="52"/>
        <v>-0.17647058823529416</v>
      </c>
      <c r="GH7" s="12">
        <f t="shared" si="52"/>
        <v>0.25203252032520318</v>
      </c>
      <c r="GI7" s="12">
        <f t="shared" si="52"/>
        <v>-6.6666666666666652E-2</v>
      </c>
      <c r="GJ7" s="12">
        <f t="shared" si="52"/>
        <v>0.21739130434782616</v>
      </c>
      <c r="GL7" s="65">
        <v>0.3125</v>
      </c>
      <c r="GM7" s="60" t="e">
        <f>#REF!+'StGenis total'!GM7+'Mategnin Total'!GM7+'PdG Nord Total'!GM7</f>
        <v>#REF!</v>
      </c>
      <c r="GN7" s="60" t="e">
        <f>#REF!+'StGenis total'!GN7+'Mategnin Total'!GN7+'PdG Nord Total'!GN7</f>
        <v>#REF!</v>
      </c>
      <c r="GO7" s="60" t="e">
        <f>#REF!+'StGenis total'!GO7+'Mategnin Total'!GO7+'PdG Nord Total'!GO7</f>
        <v>#REF!</v>
      </c>
      <c r="GP7" s="60" t="e">
        <f>#REF!+'StGenis total'!GP7+'Mategnin Total'!GP7+'PdG Nord Total'!GP7</f>
        <v>#REF!</v>
      </c>
      <c r="GQ7" s="60" t="e">
        <f>#REF!+'StGenis total'!GQ7+'Mategnin Total'!GQ7+'PdG Nord Total'!GQ7</f>
        <v>#REF!</v>
      </c>
      <c r="GR7" s="60" t="e">
        <f>#REF!+'StGenis total'!GR7+'Mategnin Total'!GR7+'PdG Nord Total'!GR7</f>
        <v>#REF!</v>
      </c>
      <c r="GS7" s="60" t="e">
        <f>#REF!+'StGenis total'!GS7+'Mategnin Total'!GS7+'PdG Nord Total'!GS7</f>
        <v>#REF!</v>
      </c>
      <c r="GT7" s="60" t="e">
        <f>#REF!+'StGenis total'!GT7+'Mategnin Total'!GT7+'PdG Nord Total'!GT7</f>
        <v>#REF!</v>
      </c>
      <c r="GU7" s="60" t="e">
        <f>#REF!+'StGenis total'!GU7+'Mategnin Total'!GU7+'PdG Nord Total'!GU7</f>
        <v>#REF!</v>
      </c>
      <c r="GV7" s="60" t="e">
        <f>#REF!+'StGenis total'!GV7+'Mategnin Total'!GV7+'PdG Nord Total'!GV7</f>
        <v>#REF!</v>
      </c>
      <c r="GW7" s="60" t="e">
        <f>#REF!+'StGenis total'!GW7+'Mategnin Total'!GW7+'PdG Nord Total'!GW7</f>
        <v>#REF!</v>
      </c>
      <c r="GX7" s="60" t="e">
        <f>#REF!+'StGenis total'!GX7+'Mategnin Total'!GX7+'PdG Nord Total'!GX7</f>
        <v>#REF!</v>
      </c>
      <c r="GY7" s="60" t="e">
        <f>#REF!+'StGenis total'!GY7+'Mategnin Total'!GY7+'PdG Nord Total'!GY7</f>
        <v>#REF!</v>
      </c>
      <c r="GZ7" s="60" t="e">
        <f>#REF!+'StGenis total'!GZ7+'Mategnin Total'!GZ7+'PdG Nord Total'!GZ7</f>
        <v>#REF!</v>
      </c>
      <c r="HA7" s="60" t="e">
        <f>#REF!+'StGenis total'!HA7+'Mategnin Total'!HA7+'PdG Nord Total'!HA7</f>
        <v>#REF!</v>
      </c>
      <c r="HB7" s="60" t="e">
        <f>#REF!+'StGenis total'!HB7+'Mategnin Total'!HB7+'PdG Nord Total'!HB7</f>
        <v>#REF!</v>
      </c>
      <c r="HD7" s="55">
        <v>98</v>
      </c>
      <c r="HE7" s="3">
        <v>40</v>
      </c>
      <c r="HF7" s="56">
        <v>0.28985507246376802</v>
      </c>
      <c r="HG7" s="3">
        <v>63</v>
      </c>
      <c r="HH7" s="3">
        <v>54</v>
      </c>
      <c r="HI7" s="3">
        <v>4</v>
      </c>
      <c r="HJ7" s="3">
        <v>121</v>
      </c>
      <c r="HK7" s="12">
        <v>0.44628099173553698</v>
      </c>
      <c r="HL7" s="12">
        <v>3.3057851239669402E-2</v>
      </c>
      <c r="HM7" s="3">
        <v>17</v>
      </c>
      <c r="HN7" s="3">
        <v>123</v>
      </c>
      <c r="HO7" s="57">
        <v>15</v>
      </c>
      <c r="HP7" s="58">
        <v>138</v>
      </c>
      <c r="HR7">
        <v>55</v>
      </c>
      <c r="HS7">
        <v>23</v>
      </c>
      <c r="HT7">
        <v>0.29487179487179499</v>
      </c>
      <c r="HU7">
        <v>52</v>
      </c>
      <c r="HV7">
        <v>20</v>
      </c>
      <c r="HW7">
        <v>2</v>
      </c>
      <c r="HX7">
        <v>74</v>
      </c>
      <c r="HY7">
        <v>0.27027027027027001</v>
      </c>
      <c r="HZ7">
        <v>2.7027027027027001E-2</v>
      </c>
      <c r="IA7">
        <v>4</v>
      </c>
      <c r="IB7">
        <v>70</v>
      </c>
      <c r="IC7">
        <v>8</v>
      </c>
      <c r="ID7">
        <v>78</v>
      </c>
      <c r="IF7" s="62">
        <f t="shared" si="53"/>
        <v>0.78181818181818175</v>
      </c>
      <c r="IG7" s="12">
        <f t="shared" si="53"/>
        <v>0.73913043478260865</v>
      </c>
      <c r="IH7" s="12">
        <f t="shared" si="53"/>
        <v>-1.7013232514178411E-2</v>
      </c>
      <c r="II7" s="12">
        <f t="shared" si="53"/>
        <v>0.21153846153846145</v>
      </c>
      <c r="IJ7" s="12">
        <f t="shared" si="53"/>
        <v>1.7000000000000002</v>
      </c>
      <c r="IK7" s="12">
        <f t="shared" si="53"/>
        <v>1</v>
      </c>
      <c r="IL7" s="12">
        <f t="shared" si="53"/>
        <v>0.63513513513513509</v>
      </c>
      <c r="IM7" s="12">
        <f t="shared" si="53"/>
        <v>0.65123966942148837</v>
      </c>
      <c r="IN7" s="12">
        <f t="shared" si="53"/>
        <v>0.22314049586776896</v>
      </c>
      <c r="IO7" s="12">
        <f t="shared" si="53"/>
        <v>3.25</v>
      </c>
      <c r="IP7" s="12">
        <f t="shared" si="53"/>
        <v>0.75714285714285712</v>
      </c>
      <c r="IQ7" s="12">
        <f t="shared" si="53"/>
        <v>0.875</v>
      </c>
      <c r="IR7" s="63">
        <f t="shared" si="53"/>
        <v>0.76923076923076916</v>
      </c>
    </row>
    <row r="8" spans="1:252" ht="21" customHeight="1" thickBot="1" x14ac:dyDescent="0.3">
      <c r="A8" s="64">
        <v>0.32291666666666702</v>
      </c>
      <c r="B8" s="91">
        <f>'PdG Nord Total'!B8+'PdG Sud Total'!B8+'PdG Centre Total'!B8</f>
        <v>93</v>
      </c>
      <c r="C8" s="92">
        <f>'PdG Nord Total'!C8+'PdG Sud Total'!C8+'PdG Centre Total'!C8</f>
        <v>33</v>
      </c>
      <c r="D8" s="91">
        <f>'PdG Nord Total'!D8+'PdG Sud Total'!D8+'PdG Centre Total'!D8</f>
        <v>76</v>
      </c>
      <c r="E8" s="92">
        <f>'PdG Nord Total'!E8+'PdG Sud Total'!E8+'PdG Centre Total'!E8</f>
        <v>66</v>
      </c>
      <c r="F8" s="91">
        <f>'PdG Nord Total'!F8+'PdG Sud Total'!F8+'PdG Centre Total'!F8</f>
        <v>10</v>
      </c>
      <c r="G8" s="92">
        <f>'PdG Nord Total'!G8+'PdG Sud Total'!G8+'PdG Centre Total'!G8</f>
        <v>6</v>
      </c>
      <c r="H8" s="91">
        <f>'PdG Nord Total'!H8+'PdG Sud Total'!H8+'PdG Centre Total'!H8</f>
        <v>7</v>
      </c>
      <c r="I8" s="92">
        <f>'PdG Nord Total'!I8+'PdG Sud Total'!I8+'PdG Centre Total'!I8</f>
        <v>5</v>
      </c>
      <c r="J8" s="91">
        <f>'PdG Nord Total'!J8+'PdG Sud Total'!J8+'PdG Centre Total'!J8</f>
        <v>8</v>
      </c>
      <c r="K8" s="92">
        <f>'PdG Nord Total'!K8+'PdG Sud Total'!K8+'PdG Centre Total'!K8</f>
        <v>10</v>
      </c>
      <c r="L8" s="91">
        <f>'PdG Nord Total'!L8+'PdG Sud Total'!L8+'PdG Centre Total'!L8</f>
        <v>6</v>
      </c>
      <c r="M8" s="92">
        <f>'PdG Nord Total'!M8+'PdG Sud Total'!M8+'PdG Centre Total'!M8</f>
        <v>0</v>
      </c>
      <c r="N8" s="203">
        <f>'PdG Nord Total'!N8+'PdG Sud Total'!N8+'PdG Centre Total'!N8</f>
        <v>4</v>
      </c>
      <c r="O8" s="192">
        <f>'PdG Nord Total'!O8+'PdG Sud Total'!O8+'PdG Centre Total'!O8</f>
        <v>3</v>
      </c>
      <c r="P8" s="91">
        <f>'PdG Nord Total'!P8+'PdG Sud Total'!P8+'PdG Centre Total'!P8</f>
        <v>1</v>
      </c>
      <c r="Q8" s="92">
        <f>'PdG Nord Total'!Q8+'PdG Sud Total'!Q8+'PdG Centre Total'!Q8</f>
        <v>0</v>
      </c>
      <c r="R8" s="91">
        <f>'PdG Nord Total'!R8+'PdG Sud Total'!R8+'PdG Centre Total'!R8</f>
        <v>0</v>
      </c>
      <c r="S8" s="92">
        <f>'PdG Nord Total'!S8+'PdG Sud Total'!S8+'PdG Centre Total'!S8</f>
        <v>2</v>
      </c>
      <c r="T8" s="91">
        <f>'PdG Nord Total'!T8+'PdG Sud Total'!T8+'PdG Centre Total'!T8</f>
        <v>4</v>
      </c>
      <c r="U8" s="92">
        <f>'PdG Nord Total'!U8+'PdG Sud Total'!U8+'PdG Centre Total'!U8</f>
        <v>2</v>
      </c>
      <c r="W8" s="55">
        <f t="shared" si="54"/>
        <v>209</v>
      </c>
      <c r="X8" s="3">
        <f t="shared" si="55"/>
        <v>127</v>
      </c>
      <c r="Y8" s="56">
        <f t="shared" si="56"/>
        <v>0.37797619047619047</v>
      </c>
      <c r="Z8" s="3">
        <f t="shared" si="57"/>
        <v>132</v>
      </c>
      <c r="AA8" s="3">
        <f t="shared" si="58"/>
        <v>166</v>
      </c>
      <c r="AB8" s="3">
        <f t="shared" si="59"/>
        <v>17</v>
      </c>
      <c r="AC8" s="3">
        <f t="shared" si="60"/>
        <v>14</v>
      </c>
      <c r="AD8" s="3">
        <f t="shared" si="0"/>
        <v>312</v>
      </c>
      <c r="AE8" s="12">
        <f t="shared" si="1"/>
        <v>0.55704697986577179</v>
      </c>
      <c r="AF8" s="12">
        <f t="shared" si="61"/>
        <v>4.4871794871794872E-2</v>
      </c>
      <c r="AG8" s="3">
        <f t="shared" si="62"/>
        <v>24</v>
      </c>
      <c r="AH8" s="3">
        <f t="shared" si="63"/>
        <v>314</v>
      </c>
      <c r="AI8" s="57">
        <f t="shared" si="64"/>
        <v>22</v>
      </c>
      <c r="AJ8" s="58">
        <f t="shared" si="65"/>
        <v>336</v>
      </c>
      <c r="AM8" s="12">
        <f t="shared" si="2"/>
        <v>0.30624999999999991</v>
      </c>
      <c r="AN8" s="12">
        <f t="shared" si="3"/>
        <v>0.53012048192771077</v>
      </c>
      <c r="AO8" s="12">
        <f t="shared" si="4"/>
        <v>0.10660499139414803</v>
      </c>
      <c r="AP8" s="12">
        <f t="shared" si="5"/>
        <v>0.18918918918918926</v>
      </c>
      <c r="AQ8" s="12">
        <f t="shared" si="66"/>
        <v>0.76595744680851063</v>
      </c>
      <c r="AR8" s="12">
        <f t="shared" si="6"/>
        <v>0.27272727272727271</v>
      </c>
      <c r="AS8" s="12">
        <f t="shared" si="7"/>
        <v>0.44444444444444442</v>
      </c>
      <c r="AT8" s="12">
        <f t="shared" si="8"/>
        <v>0.21483649864343835</v>
      </c>
      <c r="AU8" s="12">
        <f t="shared" si="9"/>
        <v>-0.11888111888111885</v>
      </c>
      <c r="AV8" s="12">
        <f t="shared" si="10"/>
        <v>-0.11111111111111116</v>
      </c>
      <c r="AW8" s="12">
        <f t="shared" si="11"/>
        <v>0.5544554455445545</v>
      </c>
      <c r="AX8" s="12">
        <f t="shared" si="12"/>
        <v>-0.46341463414634143</v>
      </c>
      <c r="AY8" s="12">
        <f t="shared" si="13"/>
        <v>0.38271604938271597</v>
      </c>
      <c r="BA8" s="64">
        <v>0.32291666666666702</v>
      </c>
      <c r="BB8" s="60">
        <f>'Ferney-&gt;Genève'!BB8+'StGenis total'!BB8+'Mategnin Total'!BB8+'PdG Nord Total'!BB8+'PdG Sud Total'!BB8</f>
        <v>71</v>
      </c>
      <c r="BC8" s="60">
        <f>'Ferney-&gt;Genève'!BC8+'StGenis total'!BC8+'Mategnin Total'!BC8+'PdG Nord Total'!BC8+'PdG Sud Total'!BC8</f>
        <v>24</v>
      </c>
      <c r="BD8" s="60">
        <f>'Ferney-&gt;Genève'!BD8+'StGenis total'!BD8+'Mategnin Total'!BD8+'PdG Nord Total'!BD8+'PdG Sud Total'!BD8</f>
        <v>44</v>
      </c>
      <c r="BE8" s="60">
        <f>'Ferney-&gt;Genève'!BE8+'StGenis total'!BE8+'Mategnin Total'!BE8+'PdG Nord Total'!BE8+'PdG Sud Total'!BE8</f>
        <v>43</v>
      </c>
      <c r="BF8" s="60">
        <f>'Ferney-&gt;Genève'!BF8+'StGenis total'!BF8+'Mategnin Total'!BF8+'PdG Nord Total'!BF8+'PdG Sud Total'!BF8</f>
        <v>9</v>
      </c>
      <c r="BG8" s="60">
        <f>'Ferney-&gt;Genève'!BG8+'StGenis total'!BG8+'Mategnin Total'!BG8+'PdG Nord Total'!BG8+'PdG Sud Total'!BG8</f>
        <v>1</v>
      </c>
      <c r="BH8" s="60">
        <f>'Ferney-&gt;Genève'!BH8+'StGenis total'!BH8+'Mategnin Total'!BH8+'PdG Nord Total'!BH8+'PdG Sud Total'!BH8</f>
        <v>8</v>
      </c>
      <c r="BI8" s="60">
        <f>'Ferney-&gt;Genève'!BI8+'StGenis total'!BI8+'Mategnin Total'!BI8+'PdG Nord Total'!BI8+'PdG Sud Total'!BI8</f>
        <v>2</v>
      </c>
      <c r="BJ8" s="60">
        <f>'Ferney-&gt;Genève'!BJ8+'StGenis total'!BJ8+'Mategnin Total'!BJ8+'PdG Nord Total'!BJ8+'PdG Sud Total'!BJ8</f>
        <v>13</v>
      </c>
      <c r="BK8" s="60">
        <f>'Ferney-&gt;Genève'!BK8+'StGenis total'!BK8+'Mategnin Total'!BK8+'PdG Nord Total'!BK8+'PdG Sud Total'!BK8</f>
        <v>3</v>
      </c>
      <c r="BL8" s="60">
        <f>'Ferney-&gt;Genève'!BL8+'StGenis total'!BL8+'Mategnin Total'!BL8+'PdG Nord Total'!BL8+'PdG Sud Total'!BL8</f>
        <v>4</v>
      </c>
      <c r="BM8" s="60">
        <f>'Ferney-&gt;Genève'!BM8+'StGenis total'!BM8+'Mategnin Total'!BM8+'PdG Nord Total'!BM8+'PdG Sud Total'!BM8</f>
        <v>3</v>
      </c>
      <c r="BN8" s="60">
        <f>'Ferney-&gt;Genève'!BN8+'StGenis total'!BN8+'Mategnin Total'!BN8+'PdG Nord Total'!BN8+'PdG Sud Total'!BN8</f>
        <v>1</v>
      </c>
      <c r="BO8" s="60">
        <f>'Ferney-&gt;Genève'!BO8+'StGenis total'!BO8+'Mategnin Total'!BO8+'PdG Nord Total'!BO8+'PdG Sud Total'!BO8</f>
        <v>0</v>
      </c>
      <c r="BP8" s="60">
        <f>'Ferney-&gt;Genève'!BP8+'StGenis total'!BP8+'Mategnin Total'!BP8+'PdG Nord Total'!BP8+'PdG Sud Total'!BP8</f>
        <v>10</v>
      </c>
      <c r="BQ8" s="60">
        <f>'Ferney-&gt;Genève'!BQ8+'StGenis total'!BQ8+'Mategnin Total'!BQ8+'PdG Nord Total'!BQ8+'PdG Sud Total'!BQ8</f>
        <v>7</v>
      </c>
      <c r="BS8" s="55">
        <f t="shared" si="14"/>
        <v>160</v>
      </c>
      <c r="BT8" s="3">
        <f t="shared" si="14"/>
        <v>83</v>
      </c>
      <c r="BU8" s="56">
        <f t="shared" si="15"/>
        <v>0.34156378600823045</v>
      </c>
      <c r="BV8" s="3">
        <f t="shared" si="16"/>
        <v>111</v>
      </c>
      <c r="BW8" s="3">
        <f t="shared" si="17"/>
        <v>94</v>
      </c>
      <c r="BX8" s="3">
        <f t="shared" si="18"/>
        <v>11</v>
      </c>
      <c r="BY8" s="3">
        <f t="shared" si="19"/>
        <v>216</v>
      </c>
      <c r="BZ8" s="12">
        <f t="shared" si="20"/>
        <v>0.45853658536585368</v>
      </c>
      <c r="CA8" s="12">
        <f t="shared" si="21"/>
        <v>5.0925925925925923E-2</v>
      </c>
      <c r="CB8" s="3">
        <f t="shared" si="22"/>
        <v>27</v>
      </c>
      <c r="CC8" s="3">
        <f t="shared" si="23"/>
        <v>202</v>
      </c>
      <c r="CD8" s="57">
        <f t="shared" si="24"/>
        <v>41</v>
      </c>
      <c r="CE8" s="58">
        <f t="shared" si="25"/>
        <v>243</v>
      </c>
      <c r="CH8" s="12">
        <f t="shared" si="26"/>
        <v>4.5751633986928164E-2</v>
      </c>
      <c r="CI8" s="12">
        <f t="shared" si="26"/>
        <v>-1.1904761904761862E-2</v>
      </c>
      <c r="CJ8" s="12">
        <f t="shared" si="26"/>
        <v>-3.6302175191064046E-2</v>
      </c>
      <c r="CK8" s="12">
        <f t="shared" si="26"/>
        <v>-0.10483870967741937</v>
      </c>
      <c r="CL8" s="12">
        <f t="shared" si="26"/>
        <v>4.4444444444444509E-2</v>
      </c>
      <c r="CM8" s="12">
        <f t="shared" si="26"/>
        <v>-0.26666666666666672</v>
      </c>
      <c r="CN8" s="12">
        <f t="shared" si="26"/>
        <v>-5.6768558951965087E-2</v>
      </c>
      <c r="CO8" s="12">
        <f t="shared" si="26"/>
        <v>0.16672086720867219</v>
      </c>
      <c r="CP8" s="12">
        <f t="shared" si="26"/>
        <v>-0.22253086419753088</v>
      </c>
      <c r="CQ8" s="12">
        <f t="shared" si="26"/>
        <v>2.375</v>
      </c>
      <c r="CR8" s="12">
        <f t="shared" si="26"/>
        <v>-7.3394495412844041E-2</v>
      </c>
      <c r="CS8" s="12">
        <f t="shared" si="26"/>
        <v>1.1578947368421053</v>
      </c>
      <c r="CT8" s="12">
        <f t="shared" si="26"/>
        <v>2.5316455696202445E-2</v>
      </c>
      <c r="CV8" s="64">
        <v>0.32291666666666702</v>
      </c>
      <c r="CW8" s="60">
        <f>'Ferney-&gt;Genève'!CW8+'StGenis total'!CW8+'Mategnin Total'!CW8+'PdG Nord Total'!CW8+'PdG Sud Total'!CW8</f>
        <v>90</v>
      </c>
      <c r="CX8" s="60">
        <f>'Ferney-&gt;Genève'!CX8+'StGenis total'!CX8+'Mategnin Total'!CX8+'PdG Nord Total'!CX8+'PdG Sud Total'!CX8</f>
        <v>25</v>
      </c>
      <c r="CY8" s="60">
        <f>'Ferney-&gt;Genève'!CY8+'StGenis total'!CY8+'Mategnin Total'!CY8+'PdG Nord Total'!CY8+'PdG Sud Total'!CY8</f>
        <v>42</v>
      </c>
      <c r="CZ8" s="60">
        <f>'Ferney-&gt;Genève'!CZ8+'StGenis total'!CZ8+'Mategnin Total'!CZ8+'PdG Nord Total'!CZ8+'PdG Sud Total'!CZ8</f>
        <v>40</v>
      </c>
      <c r="DA8" s="60">
        <f>'Ferney-&gt;Genève'!DA8+'StGenis total'!DA8+'Mategnin Total'!DA8+'PdG Nord Total'!DA8+'PdG Sud Total'!DA8</f>
        <v>9</v>
      </c>
      <c r="DB8" s="60">
        <f>'Ferney-&gt;Genève'!DB8+'StGenis total'!DB8+'Mategnin Total'!DB8+'PdG Nord Total'!DB8+'PdG Sud Total'!DB8</f>
        <v>5</v>
      </c>
      <c r="DC8" s="60">
        <f>'Ferney-&gt;Genève'!DC8+'StGenis total'!DC8+'Mategnin Total'!DC8+'PdG Nord Total'!DC8+'PdG Sud Total'!DC8</f>
        <v>2</v>
      </c>
      <c r="DD8" s="60">
        <f>'Ferney-&gt;Genève'!DD8+'StGenis total'!DD8+'Mategnin Total'!DD8+'PdG Nord Total'!DD8+'PdG Sud Total'!DD8</f>
        <v>5</v>
      </c>
      <c r="DE8" s="60">
        <f>'Ferney-&gt;Genève'!DE8+'StGenis total'!DE8+'Mategnin Total'!DE8+'PdG Nord Total'!DE8+'PdG Sud Total'!DE8</f>
        <v>5</v>
      </c>
      <c r="DF8" s="60">
        <f>'Ferney-&gt;Genève'!DF8+'StGenis total'!DF8+'Mategnin Total'!DF8+'PdG Nord Total'!DF8+'PdG Sud Total'!DF8</f>
        <v>4</v>
      </c>
      <c r="DG8" s="60">
        <f>'Ferney-&gt;Genève'!DG8+'StGenis total'!DG8+'Mategnin Total'!DG8+'PdG Nord Total'!DG8+'PdG Sud Total'!DG8</f>
        <v>3</v>
      </c>
      <c r="DH8" s="60">
        <f>'Ferney-&gt;Genève'!DH8+'StGenis total'!DH8+'Mategnin Total'!DH8+'PdG Nord Total'!DH8+'PdG Sud Total'!DH8</f>
        <v>5</v>
      </c>
      <c r="DI8" s="60">
        <f>'Ferney-&gt;Genève'!DI8+'StGenis total'!DI8+'Mategnin Total'!DI8+'PdG Nord Total'!DI8+'PdG Sud Total'!DI8</f>
        <v>1</v>
      </c>
      <c r="DJ8" s="60">
        <f>'Ferney-&gt;Genève'!DJ8+'StGenis total'!DJ8+'Mategnin Total'!DJ8+'PdG Nord Total'!DJ8+'PdG Sud Total'!DJ8</f>
        <v>0</v>
      </c>
      <c r="DK8" s="60">
        <f>'Ferney-&gt;Genève'!DK8+'StGenis total'!DK8+'Mategnin Total'!DK8+'PdG Nord Total'!DK8+'PdG Sud Total'!DK8</f>
        <v>1</v>
      </c>
      <c r="DL8" s="60">
        <f>'Ferney-&gt;Genève'!DL8+'StGenis total'!DL8+'Mategnin Total'!DL8+'PdG Nord Total'!DL8+'PdG Sud Total'!DL8</f>
        <v>0</v>
      </c>
      <c r="DN8" s="55">
        <f t="shared" si="27"/>
        <v>153</v>
      </c>
      <c r="DO8" s="3">
        <f t="shared" si="27"/>
        <v>84</v>
      </c>
      <c r="DP8" s="56">
        <f t="shared" si="28"/>
        <v>0.35443037974683544</v>
      </c>
      <c r="DQ8" s="3">
        <f t="shared" si="29"/>
        <v>124</v>
      </c>
      <c r="DR8" s="3">
        <f t="shared" si="30"/>
        <v>90</v>
      </c>
      <c r="DS8" s="3">
        <f t="shared" si="31"/>
        <v>15</v>
      </c>
      <c r="DT8" s="3">
        <f t="shared" si="32"/>
        <v>229</v>
      </c>
      <c r="DU8" s="12">
        <f t="shared" si="33"/>
        <v>0.3930131004366812</v>
      </c>
      <c r="DV8" s="12">
        <f t="shared" si="34"/>
        <v>6.5502183406113537E-2</v>
      </c>
      <c r="DW8" s="3">
        <f t="shared" si="35"/>
        <v>8</v>
      </c>
      <c r="DX8" s="3">
        <f t="shared" si="36"/>
        <v>218</v>
      </c>
      <c r="DY8" s="57">
        <f t="shared" si="37"/>
        <v>19</v>
      </c>
      <c r="DZ8" s="58">
        <f t="shared" si="38"/>
        <v>237</v>
      </c>
      <c r="EC8" s="12">
        <f t="shared" si="39"/>
        <v>0.1953125</v>
      </c>
      <c r="ED8" s="12">
        <f t="shared" si="39"/>
        <v>0.29230769230769238</v>
      </c>
      <c r="EE8" s="12">
        <f t="shared" si="39"/>
        <v>5.2385589094450014E-2</v>
      </c>
      <c r="EF8" s="12">
        <f t="shared" si="39"/>
        <v>0.37777777777777777</v>
      </c>
      <c r="EG8" s="12">
        <f t="shared" si="39"/>
        <v>0.125</v>
      </c>
      <c r="EH8" s="12">
        <f t="shared" si="39"/>
        <v>1.1428571428571428</v>
      </c>
      <c r="EI8" s="12">
        <f t="shared" si="39"/>
        <v>0.29378531073446323</v>
      </c>
      <c r="EJ8" s="12">
        <f t="shared" si="39"/>
        <v>-0.13045851528384289</v>
      </c>
      <c r="EK8" s="12">
        <f t="shared" si="39"/>
        <v>0.65626949469744211</v>
      </c>
      <c r="EL8" s="12">
        <f t="shared" si="39"/>
        <v>-0.5</v>
      </c>
      <c r="EM8" s="12">
        <f t="shared" si="39"/>
        <v>0.25287356321839072</v>
      </c>
      <c r="EN8" s="12">
        <f t="shared" si="39"/>
        <v>0</v>
      </c>
      <c r="EO8" s="12">
        <f t="shared" si="39"/>
        <v>0.22797927461139889</v>
      </c>
      <c r="EQ8" s="64">
        <v>0.32291666666666702</v>
      </c>
      <c r="ER8" s="60">
        <f>'Ferney-&gt;Genève'!ER8+'StGenis total'!ER8+'Mategnin Total'!ER8+'PdG Nord Total'!ER8+'PdG Sud Total'!ER8</f>
        <v>55</v>
      </c>
      <c r="ES8" s="60">
        <f>'Ferney-&gt;Genève'!ES8+'StGenis total'!ES8+'Mategnin Total'!ES8+'PdG Nord Total'!ES8+'PdG Sud Total'!ES8</f>
        <v>28</v>
      </c>
      <c r="ET8" s="60">
        <f>'Ferney-&gt;Genève'!ET8+'StGenis total'!ET8+'Mategnin Total'!ET8+'PdG Nord Total'!ET8+'PdG Sud Total'!ET8</f>
        <v>47</v>
      </c>
      <c r="EU8" s="60">
        <f>'Ferney-&gt;Genève'!EU8+'StGenis total'!EU8+'Mategnin Total'!EU8+'PdG Nord Total'!EU8+'PdG Sud Total'!EU8</f>
        <v>28</v>
      </c>
      <c r="EV8" s="60">
        <f>'Ferney-&gt;Genève'!EV8+'StGenis total'!EV8+'Mategnin Total'!EV8+'PdG Nord Total'!EV8+'PdG Sud Total'!EV8</f>
        <v>5</v>
      </c>
      <c r="EW8" s="60">
        <f>'Ferney-&gt;Genève'!EW8+'StGenis total'!EW8+'Mategnin Total'!EW8+'PdG Nord Total'!EW8+'PdG Sud Total'!EW8</f>
        <v>1</v>
      </c>
      <c r="EX8" s="60">
        <f>'Ferney-&gt;Genève'!EX8+'StGenis total'!EX8+'Mategnin Total'!EX8+'PdG Nord Total'!EX8+'PdG Sud Total'!EX8</f>
        <v>5</v>
      </c>
      <c r="EY8" s="60">
        <f>'Ferney-&gt;Genève'!EY8+'StGenis total'!EY8+'Mategnin Total'!EY8+'PdG Nord Total'!EY8+'PdG Sud Total'!EY8</f>
        <v>5</v>
      </c>
      <c r="EZ8" s="60">
        <f>'Ferney-&gt;Genève'!EZ8+'StGenis total'!EZ8+'Mategnin Total'!EZ8+'PdG Nord Total'!EZ8+'PdG Sud Total'!EZ8</f>
        <v>6</v>
      </c>
      <c r="FA8" s="60">
        <f>'Ferney-&gt;Genève'!FA8+'StGenis total'!FA8+'Mategnin Total'!FA8+'PdG Nord Total'!FA8+'PdG Sud Total'!FA8</f>
        <v>1</v>
      </c>
      <c r="FB8" s="60">
        <f>'Ferney-&gt;Genève'!FB8+'StGenis total'!FB8+'Mategnin Total'!FB8+'PdG Nord Total'!FB8+'PdG Sud Total'!FB8</f>
        <v>4</v>
      </c>
      <c r="FC8" s="60">
        <f>'Ferney-&gt;Genève'!FC8+'StGenis total'!FC8+'Mategnin Total'!FC8+'PdG Nord Total'!FC8+'PdG Sud Total'!FC8</f>
        <v>1</v>
      </c>
      <c r="FD8" s="60">
        <f>'Ferney-&gt;Genève'!FD8+'StGenis total'!FD8+'Mategnin Total'!FD8+'PdG Nord Total'!FD8+'PdG Sud Total'!FD8</f>
        <v>1</v>
      </c>
      <c r="FE8" s="60">
        <f>'Ferney-&gt;Genève'!FE8+'StGenis total'!FE8+'Mategnin Total'!FE8+'PdG Nord Total'!FE8+'PdG Sud Total'!FE8</f>
        <v>0</v>
      </c>
      <c r="FF8" s="60">
        <f>'Ferney-&gt;Genève'!FF8+'StGenis total'!FF8+'Mategnin Total'!FF8+'PdG Nord Total'!FF8+'PdG Sud Total'!FF8</f>
        <v>5</v>
      </c>
      <c r="FG8" s="60">
        <f>'Ferney-&gt;Genève'!FG8+'StGenis total'!FG8+'Mategnin Total'!FG8+'PdG Nord Total'!FG8+'PdG Sud Total'!FG8</f>
        <v>1</v>
      </c>
      <c r="FI8" s="55">
        <f t="shared" si="40"/>
        <v>128</v>
      </c>
      <c r="FJ8" s="3">
        <f t="shared" si="40"/>
        <v>65</v>
      </c>
      <c r="FK8" s="56">
        <f t="shared" si="41"/>
        <v>0.33678756476683935</v>
      </c>
      <c r="FL8" s="3">
        <f t="shared" si="42"/>
        <v>90</v>
      </c>
      <c r="FM8" s="3">
        <f t="shared" si="43"/>
        <v>80</v>
      </c>
      <c r="FN8" s="3">
        <f t="shared" si="44"/>
        <v>7</v>
      </c>
      <c r="FO8" s="3">
        <f t="shared" si="45"/>
        <v>177</v>
      </c>
      <c r="FP8" s="12">
        <f t="shared" si="46"/>
        <v>0.4519774011299435</v>
      </c>
      <c r="FQ8" s="12">
        <f t="shared" si="47"/>
        <v>3.954802259887006E-2</v>
      </c>
      <c r="FR8" s="3">
        <f t="shared" si="48"/>
        <v>16</v>
      </c>
      <c r="FS8" s="3">
        <f t="shared" si="49"/>
        <v>174</v>
      </c>
      <c r="FT8" s="57">
        <f t="shared" si="50"/>
        <v>19</v>
      </c>
      <c r="FU8" s="58">
        <f t="shared" si="51"/>
        <v>193</v>
      </c>
      <c r="FX8" s="12">
        <f t="shared" si="52"/>
        <v>0.33333333333333326</v>
      </c>
      <c r="FY8" s="12">
        <f t="shared" si="52"/>
        <v>0.27450980392156854</v>
      </c>
      <c r="FZ8" s="12">
        <f t="shared" si="52"/>
        <v>-2.9259372142639295E-2</v>
      </c>
      <c r="GA8" s="12">
        <f t="shared" si="52"/>
        <v>0.26760563380281699</v>
      </c>
      <c r="GB8" s="12">
        <f t="shared" si="52"/>
        <v>0.45454545454545459</v>
      </c>
      <c r="GC8" s="12">
        <f t="shared" si="52"/>
        <v>0</v>
      </c>
      <c r="GD8" s="12">
        <f t="shared" si="52"/>
        <v>0.33082706766917291</v>
      </c>
      <c r="GE8" s="12">
        <f t="shared" si="52"/>
        <v>9.2963533641500229E-2</v>
      </c>
      <c r="GF8" s="12">
        <f t="shared" si="52"/>
        <v>-0.24858757062146852</v>
      </c>
      <c r="GG8" s="12">
        <f t="shared" si="52"/>
        <v>0.14285714285714279</v>
      </c>
      <c r="GH8" s="12">
        <f t="shared" si="52"/>
        <v>0.31818181818181812</v>
      </c>
      <c r="GI8" s="12">
        <f t="shared" si="52"/>
        <v>0.26666666666666661</v>
      </c>
      <c r="GJ8" s="12">
        <f t="shared" si="52"/>
        <v>0.31292517006802711</v>
      </c>
      <c r="GL8" s="65">
        <v>0.32291666666666702</v>
      </c>
      <c r="GM8" s="60" t="e">
        <f>#REF!+'StGenis total'!GM8+'Mategnin Total'!GM8+'PdG Nord Total'!GM8</f>
        <v>#REF!</v>
      </c>
      <c r="GN8" s="60" t="e">
        <f>#REF!+'StGenis total'!GN8+'Mategnin Total'!GN8+'PdG Nord Total'!GN8</f>
        <v>#REF!</v>
      </c>
      <c r="GO8" s="60" t="e">
        <f>#REF!+'StGenis total'!GO8+'Mategnin Total'!GO8+'PdG Nord Total'!GO8</f>
        <v>#REF!</v>
      </c>
      <c r="GP8" s="60" t="e">
        <f>#REF!+'StGenis total'!GP8+'Mategnin Total'!GP8+'PdG Nord Total'!GP8</f>
        <v>#REF!</v>
      </c>
      <c r="GQ8" s="60" t="e">
        <f>#REF!+'StGenis total'!GQ8+'Mategnin Total'!GQ8+'PdG Nord Total'!GQ8</f>
        <v>#REF!</v>
      </c>
      <c r="GR8" s="60" t="e">
        <f>#REF!+'StGenis total'!GR8+'Mategnin Total'!GR8+'PdG Nord Total'!GR8</f>
        <v>#REF!</v>
      </c>
      <c r="GS8" s="60" t="e">
        <f>#REF!+'StGenis total'!GS8+'Mategnin Total'!GS8+'PdG Nord Total'!GS8</f>
        <v>#REF!</v>
      </c>
      <c r="GT8" s="60" t="e">
        <f>#REF!+'StGenis total'!GT8+'Mategnin Total'!GT8+'PdG Nord Total'!GT8</f>
        <v>#REF!</v>
      </c>
      <c r="GU8" s="60" t="e">
        <f>#REF!+'StGenis total'!GU8+'Mategnin Total'!GU8+'PdG Nord Total'!GU8</f>
        <v>#REF!</v>
      </c>
      <c r="GV8" s="60" t="e">
        <f>#REF!+'StGenis total'!GV8+'Mategnin Total'!GV8+'PdG Nord Total'!GV8</f>
        <v>#REF!</v>
      </c>
      <c r="GW8" s="60" t="e">
        <f>#REF!+'StGenis total'!GW8+'Mategnin Total'!GW8+'PdG Nord Total'!GW8</f>
        <v>#REF!</v>
      </c>
      <c r="GX8" s="60" t="e">
        <f>#REF!+'StGenis total'!GX8+'Mategnin Total'!GX8+'PdG Nord Total'!GX8</f>
        <v>#REF!</v>
      </c>
      <c r="GY8" s="60" t="e">
        <f>#REF!+'StGenis total'!GY8+'Mategnin Total'!GY8+'PdG Nord Total'!GY8</f>
        <v>#REF!</v>
      </c>
      <c r="GZ8" s="60" t="e">
        <f>#REF!+'StGenis total'!GZ8+'Mategnin Total'!GZ8+'PdG Nord Total'!GZ8</f>
        <v>#REF!</v>
      </c>
      <c r="HA8" s="60" t="e">
        <f>#REF!+'StGenis total'!HA8+'Mategnin Total'!HA8+'PdG Nord Total'!HA8</f>
        <v>#REF!</v>
      </c>
      <c r="HB8" s="60" t="e">
        <f>#REF!+'StGenis total'!HB8+'Mategnin Total'!HB8+'PdG Nord Total'!HB8</f>
        <v>#REF!</v>
      </c>
      <c r="HD8" s="55">
        <v>96</v>
      </c>
      <c r="HE8" s="3">
        <v>51</v>
      </c>
      <c r="HF8" s="56">
        <v>0.34693877551020402</v>
      </c>
      <c r="HG8" s="3">
        <v>71</v>
      </c>
      <c r="HH8" s="3">
        <v>55</v>
      </c>
      <c r="HI8" s="3">
        <v>7</v>
      </c>
      <c r="HJ8" s="3">
        <v>133</v>
      </c>
      <c r="HK8" s="12">
        <v>0.41353383458646598</v>
      </c>
      <c r="HL8" s="12">
        <v>5.2631578947368397E-2</v>
      </c>
      <c r="HM8" s="3">
        <v>14</v>
      </c>
      <c r="HN8" s="3">
        <v>132</v>
      </c>
      <c r="HO8" s="57">
        <v>15</v>
      </c>
      <c r="HP8" s="58">
        <v>147</v>
      </c>
      <c r="HR8">
        <v>45</v>
      </c>
      <c r="HS8">
        <v>30</v>
      </c>
      <c r="HT8">
        <v>0.4</v>
      </c>
      <c r="HU8">
        <v>38</v>
      </c>
      <c r="HV8">
        <v>24</v>
      </c>
      <c r="HW8">
        <v>6</v>
      </c>
      <c r="HX8">
        <v>68</v>
      </c>
      <c r="HY8">
        <v>0.35294117647058798</v>
      </c>
      <c r="HZ8">
        <v>8.8235294117647106E-2</v>
      </c>
      <c r="IA8">
        <v>7</v>
      </c>
      <c r="IB8">
        <v>68</v>
      </c>
      <c r="IC8">
        <v>7</v>
      </c>
      <c r="ID8">
        <v>75</v>
      </c>
      <c r="IF8" s="62">
        <f t="shared" si="53"/>
        <v>1.1333333333333333</v>
      </c>
      <c r="IG8" s="12">
        <f t="shared" si="53"/>
        <v>0.7</v>
      </c>
      <c r="IH8" s="12">
        <f t="shared" si="53"/>
        <v>-0.13265306122448994</v>
      </c>
      <c r="II8" s="12">
        <f t="shared" si="53"/>
        <v>0.86842105263157898</v>
      </c>
      <c r="IJ8" s="12">
        <f t="shared" si="53"/>
        <v>1.2916666666666665</v>
      </c>
      <c r="IK8" s="12">
        <f t="shared" si="53"/>
        <v>0.16666666666666674</v>
      </c>
      <c r="IL8" s="12">
        <f t="shared" si="53"/>
        <v>0.95588235294117641</v>
      </c>
      <c r="IM8" s="12">
        <f t="shared" si="53"/>
        <v>0.17167919799498788</v>
      </c>
      <c r="IN8" s="12">
        <f t="shared" si="53"/>
        <v>-0.40350877192982515</v>
      </c>
      <c r="IO8" s="12">
        <f t="shared" si="53"/>
        <v>1</v>
      </c>
      <c r="IP8" s="12">
        <f t="shared" si="53"/>
        <v>0.94117647058823528</v>
      </c>
      <c r="IQ8" s="12">
        <f t="shared" si="53"/>
        <v>1.1428571428571428</v>
      </c>
      <c r="IR8" s="63">
        <f t="shared" si="53"/>
        <v>0.96</v>
      </c>
    </row>
    <row r="9" spans="1:252" ht="21" customHeight="1" thickBot="1" x14ac:dyDescent="0.3">
      <c r="A9" s="59">
        <v>0.33333333333333298</v>
      </c>
      <c r="B9" s="91">
        <f>'PdG Nord Total'!B9+'PdG Sud Total'!B9+'PdG Centre Total'!B9</f>
        <v>87</v>
      </c>
      <c r="C9" s="92">
        <f>'PdG Nord Total'!C9+'PdG Sud Total'!C9+'PdG Centre Total'!C9</f>
        <v>31</v>
      </c>
      <c r="D9" s="91">
        <f>'PdG Nord Total'!D9+'PdG Sud Total'!D9+'PdG Centre Total'!D9</f>
        <v>86</v>
      </c>
      <c r="E9" s="92">
        <f>'PdG Nord Total'!E9+'PdG Sud Total'!E9+'PdG Centre Total'!E9</f>
        <v>52</v>
      </c>
      <c r="F9" s="91">
        <f>'PdG Nord Total'!F9+'PdG Sud Total'!F9+'PdG Centre Total'!F9</f>
        <v>8</v>
      </c>
      <c r="G9" s="92">
        <f>'PdG Nord Total'!G9+'PdG Sud Total'!G9+'PdG Centre Total'!G9</f>
        <v>3</v>
      </c>
      <c r="H9" s="91">
        <f>'PdG Nord Total'!H9+'PdG Sud Total'!H9+'PdG Centre Total'!H9</f>
        <v>6</v>
      </c>
      <c r="I9" s="92">
        <f>'PdG Nord Total'!I9+'PdG Sud Total'!I9+'PdG Centre Total'!I9</f>
        <v>7</v>
      </c>
      <c r="J9" s="91">
        <f>'PdG Nord Total'!J9+'PdG Sud Total'!J9+'PdG Centre Total'!J9</f>
        <v>22</v>
      </c>
      <c r="K9" s="92">
        <f>'PdG Nord Total'!K9+'PdG Sud Total'!K9+'PdG Centre Total'!K9</f>
        <v>13</v>
      </c>
      <c r="L9" s="91">
        <f>'PdG Nord Total'!L9+'PdG Sud Total'!L9+'PdG Centre Total'!L9</f>
        <v>6</v>
      </c>
      <c r="M9" s="92">
        <f>'PdG Nord Total'!M9+'PdG Sud Total'!M9+'PdG Centre Total'!M9</f>
        <v>4</v>
      </c>
      <c r="N9" s="203">
        <f>'PdG Nord Total'!N9+'PdG Sud Total'!N9+'PdG Centre Total'!N9</f>
        <v>4</v>
      </c>
      <c r="O9" s="192">
        <f>'PdG Nord Total'!O9+'PdG Sud Total'!O9+'PdG Centre Total'!O9</f>
        <v>3</v>
      </c>
      <c r="P9" s="91">
        <f>'PdG Nord Total'!P9+'PdG Sud Total'!P9+'PdG Centre Total'!P9</f>
        <v>1</v>
      </c>
      <c r="Q9" s="92">
        <f>'PdG Nord Total'!Q9+'PdG Sud Total'!Q9+'PdG Centre Total'!Q9</f>
        <v>0</v>
      </c>
      <c r="R9" s="91">
        <f>'PdG Nord Total'!R9+'PdG Sud Total'!R9+'PdG Centre Total'!R9</f>
        <v>0</v>
      </c>
      <c r="S9" s="92">
        <f>'PdG Nord Total'!S9+'PdG Sud Total'!S9+'PdG Centre Total'!S9</f>
        <v>0</v>
      </c>
      <c r="T9" s="91">
        <f>'PdG Nord Total'!T9+'PdG Sud Total'!T9+'PdG Centre Total'!T9</f>
        <v>7</v>
      </c>
      <c r="U9" s="92">
        <f>'PdG Nord Total'!U9+'PdG Sud Total'!U9+'PdG Centre Total'!U9</f>
        <v>6</v>
      </c>
      <c r="W9" s="55">
        <f t="shared" si="54"/>
        <v>227</v>
      </c>
      <c r="X9" s="3">
        <f t="shared" si="55"/>
        <v>119</v>
      </c>
      <c r="Y9" s="56">
        <f t="shared" si="56"/>
        <v>0.34393063583815031</v>
      </c>
      <c r="Z9" s="3">
        <f t="shared" si="57"/>
        <v>128</v>
      </c>
      <c r="AA9" s="3">
        <f t="shared" si="58"/>
        <v>157</v>
      </c>
      <c r="AB9" s="3">
        <f t="shared" si="59"/>
        <v>12</v>
      </c>
      <c r="AC9" s="3">
        <f t="shared" si="60"/>
        <v>13</v>
      </c>
      <c r="AD9" s="3">
        <f t="shared" si="0"/>
        <v>298</v>
      </c>
      <c r="AE9" s="12">
        <f t="shared" si="1"/>
        <v>0.55087719298245619</v>
      </c>
      <c r="AF9" s="12">
        <f t="shared" si="61"/>
        <v>4.3624161073825503E-2</v>
      </c>
      <c r="AG9" s="3">
        <f t="shared" si="62"/>
        <v>48</v>
      </c>
      <c r="AH9" s="3">
        <f t="shared" si="63"/>
        <v>315</v>
      </c>
      <c r="AI9" s="57">
        <f t="shared" si="64"/>
        <v>31</v>
      </c>
      <c r="AJ9" s="58">
        <f t="shared" si="65"/>
        <v>346</v>
      </c>
      <c r="AM9" s="12">
        <f t="shared" si="2"/>
        <v>0.1073170731707318</v>
      </c>
      <c r="AN9" s="12">
        <f t="shared" si="3"/>
        <v>4.3859649122806932E-2</v>
      </c>
      <c r="AO9" s="12">
        <f t="shared" si="4"/>
        <v>-3.7597606733596911E-2</v>
      </c>
      <c r="AP9" s="12">
        <f t="shared" si="5"/>
        <v>-7.2463768115942018E-2</v>
      </c>
      <c r="AQ9" s="12">
        <f t="shared" si="66"/>
        <v>0.14598540145985406</v>
      </c>
      <c r="AR9" s="12">
        <f t="shared" si="6"/>
        <v>-0.27777777777777779</v>
      </c>
      <c r="AS9" s="12">
        <f t="shared" si="7"/>
        <v>1.7064846416382284E-2</v>
      </c>
      <c r="AT9" s="12">
        <f t="shared" si="8"/>
        <v>0.10577538737354342</v>
      </c>
      <c r="AU9" s="12">
        <f t="shared" si="9"/>
        <v>-0.28989560029828487</v>
      </c>
      <c r="AV9" s="12">
        <f t="shared" si="10"/>
        <v>0.84615384615384626</v>
      </c>
      <c r="AW9" s="12">
        <f t="shared" si="11"/>
        <v>0.13309352517985618</v>
      </c>
      <c r="AX9" s="12">
        <f t="shared" si="12"/>
        <v>-0.24390243902439024</v>
      </c>
      <c r="AY9" s="12">
        <f t="shared" si="13"/>
        <v>8.4639498432601989E-2</v>
      </c>
      <c r="BA9" s="59">
        <v>0.33333333333333298</v>
      </c>
      <c r="BB9" s="60">
        <f>'Ferney-&gt;Genève'!BB9+'StGenis total'!BB9+'Mategnin Total'!BB9+'PdG Nord Total'!BB9+'PdG Sud Total'!BB9</f>
        <v>89</v>
      </c>
      <c r="BC9" s="60">
        <f>'Ferney-&gt;Genève'!BC9+'StGenis total'!BC9+'Mategnin Total'!BC9+'PdG Nord Total'!BC9+'PdG Sud Total'!BC9</f>
        <v>26</v>
      </c>
      <c r="BD9" s="60">
        <f>'Ferney-&gt;Genève'!BD9+'StGenis total'!BD9+'Mategnin Total'!BD9+'PdG Nord Total'!BD9+'PdG Sud Total'!BD9</f>
        <v>64</v>
      </c>
      <c r="BE9" s="60">
        <f>'Ferney-&gt;Genève'!BE9+'StGenis total'!BE9+'Mategnin Total'!BE9+'PdG Nord Total'!BE9+'PdG Sud Total'!BE9</f>
        <v>62</v>
      </c>
      <c r="BF9" s="60">
        <f>'Ferney-&gt;Genève'!BF9+'StGenis total'!BF9+'Mategnin Total'!BF9+'PdG Nord Total'!BF9+'PdG Sud Total'!BF9</f>
        <v>9</v>
      </c>
      <c r="BG9" s="60">
        <f>'Ferney-&gt;Genève'!BG9+'StGenis total'!BG9+'Mategnin Total'!BG9+'PdG Nord Total'!BG9+'PdG Sud Total'!BG9</f>
        <v>7</v>
      </c>
      <c r="BH9" s="60">
        <f>'Ferney-&gt;Genève'!BH9+'StGenis total'!BH9+'Mategnin Total'!BH9+'PdG Nord Total'!BH9+'PdG Sud Total'!BH9</f>
        <v>16</v>
      </c>
      <c r="BI9" s="60">
        <f>'Ferney-&gt;Genève'!BI9+'StGenis total'!BI9+'Mategnin Total'!BI9+'PdG Nord Total'!BI9+'PdG Sud Total'!BI9</f>
        <v>5</v>
      </c>
      <c r="BJ9" s="60">
        <f>'Ferney-&gt;Genève'!BJ9+'StGenis total'!BJ9+'Mategnin Total'!BJ9+'PdG Nord Total'!BJ9+'PdG Sud Total'!BJ9</f>
        <v>15</v>
      </c>
      <c r="BK9" s="60">
        <f>'Ferney-&gt;Genève'!BK9+'StGenis total'!BK9+'Mategnin Total'!BK9+'PdG Nord Total'!BK9+'PdG Sud Total'!BK9</f>
        <v>8</v>
      </c>
      <c r="BL9" s="60">
        <f>'Ferney-&gt;Genève'!BL9+'StGenis total'!BL9+'Mategnin Total'!BL9+'PdG Nord Total'!BL9+'PdG Sud Total'!BL9</f>
        <v>9</v>
      </c>
      <c r="BM9" s="60">
        <f>'Ferney-&gt;Genève'!BM9+'StGenis total'!BM9+'Mategnin Total'!BM9+'PdG Nord Total'!BM9+'PdG Sud Total'!BM9</f>
        <v>2</v>
      </c>
      <c r="BN9" s="60">
        <f>'Ferney-&gt;Genève'!BN9+'StGenis total'!BN9+'Mategnin Total'!BN9+'PdG Nord Total'!BN9+'PdG Sud Total'!BN9</f>
        <v>1</v>
      </c>
      <c r="BO9" s="60">
        <f>'Ferney-&gt;Genève'!BO9+'StGenis total'!BO9+'Mategnin Total'!BO9+'PdG Nord Total'!BO9+'PdG Sud Total'!BO9</f>
        <v>1</v>
      </c>
      <c r="BP9" s="60">
        <f>'Ferney-&gt;Genève'!BP9+'StGenis total'!BP9+'Mategnin Total'!BP9+'PdG Nord Total'!BP9+'PdG Sud Total'!BP9</f>
        <v>2</v>
      </c>
      <c r="BQ9" s="60">
        <f>'Ferney-&gt;Genève'!BQ9+'StGenis total'!BQ9+'Mategnin Total'!BQ9+'PdG Nord Total'!BQ9+'PdG Sud Total'!BQ9</f>
        <v>3</v>
      </c>
      <c r="BS9" s="55">
        <f t="shared" si="14"/>
        <v>205</v>
      </c>
      <c r="BT9" s="3">
        <f t="shared" si="14"/>
        <v>114</v>
      </c>
      <c r="BU9" s="56">
        <f t="shared" si="15"/>
        <v>0.35736677115987459</v>
      </c>
      <c r="BV9" s="3">
        <f t="shared" si="16"/>
        <v>138</v>
      </c>
      <c r="BW9" s="3">
        <f t="shared" si="17"/>
        <v>137</v>
      </c>
      <c r="BX9" s="3">
        <f t="shared" si="18"/>
        <v>18</v>
      </c>
      <c r="BY9" s="3">
        <f t="shared" si="19"/>
        <v>293</v>
      </c>
      <c r="BZ9" s="12">
        <f t="shared" si="20"/>
        <v>0.49818181818181817</v>
      </c>
      <c r="CA9" s="12">
        <f t="shared" si="21"/>
        <v>6.1433447098976107E-2</v>
      </c>
      <c r="CB9" s="3">
        <f t="shared" si="22"/>
        <v>26</v>
      </c>
      <c r="CC9" s="3">
        <f t="shared" si="23"/>
        <v>278</v>
      </c>
      <c r="CD9" s="57">
        <f t="shared" si="24"/>
        <v>41</v>
      </c>
      <c r="CE9" s="58">
        <f t="shared" si="25"/>
        <v>319</v>
      </c>
      <c r="CH9" s="12">
        <f t="shared" si="26"/>
        <v>6.2176165803108807E-2</v>
      </c>
      <c r="CI9" s="12">
        <f t="shared" si="26"/>
        <v>0.1515151515151516</v>
      </c>
      <c r="CJ9" s="12">
        <f t="shared" si="26"/>
        <v>5.4051486653367453E-2</v>
      </c>
      <c r="CK9" s="12">
        <f t="shared" si="26"/>
        <v>5.3435114503816772E-2</v>
      </c>
      <c r="CL9" s="12">
        <f t="shared" si="26"/>
        <v>0.18103448275862077</v>
      </c>
      <c r="CM9" s="12">
        <f t="shared" si="26"/>
        <v>0</v>
      </c>
      <c r="CN9" s="12">
        <f t="shared" si="26"/>
        <v>0.10566037735849054</v>
      </c>
      <c r="CO9" s="12">
        <f t="shared" si="26"/>
        <v>0.13808777429467067</v>
      </c>
      <c r="CP9" s="12">
        <f t="shared" si="26"/>
        <v>-9.5563139931740593E-2</v>
      </c>
      <c r="CQ9" s="12">
        <f t="shared" si="26"/>
        <v>-3.703703703703709E-2</v>
      </c>
      <c r="CR9" s="12">
        <f t="shared" si="26"/>
        <v>5.3030303030302983E-2</v>
      </c>
      <c r="CS9" s="12">
        <f t="shared" si="26"/>
        <v>0.46428571428571419</v>
      </c>
      <c r="CT9" s="12">
        <f t="shared" si="26"/>
        <v>9.2465753424657571E-2</v>
      </c>
      <c r="CV9" s="59">
        <v>0.33333333333333298</v>
      </c>
      <c r="CW9" s="60">
        <f>'Ferney-&gt;Genève'!CW9+'StGenis total'!CW9+'Mategnin Total'!CW9+'PdG Nord Total'!CW9+'PdG Sud Total'!CW9</f>
        <v>91</v>
      </c>
      <c r="CX9" s="60">
        <f>'Ferney-&gt;Genève'!CX9+'StGenis total'!CX9+'Mategnin Total'!CX9+'PdG Nord Total'!CX9+'PdG Sud Total'!CX9</f>
        <v>27</v>
      </c>
      <c r="CY9" s="60">
        <f>'Ferney-&gt;Genève'!CY9+'StGenis total'!CY9+'Mategnin Total'!CY9+'PdG Nord Total'!CY9+'PdG Sud Total'!CY9</f>
        <v>52</v>
      </c>
      <c r="CZ9" s="60">
        <f>'Ferney-&gt;Genève'!CZ9+'StGenis total'!CZ9+'Mategnin Total'!CZ9+'PdG Nord Total'!CZ9+'PdG Sud Total'!CZ9</f>
        <v>54</v>
      </c>
      <c r="DA9" s="60">
        <f>'Ferney-&gt;Genève'!DA9+'StGenis total'!DA9+'Mategnin Total'!DA9+'PdG Nord Total'!DA9+'PdG Sud Total'!DA9</f>
        <v>12</v>
      </c>
      <c r="DB9" s="60">
        <f>'Ferney-&gt;Genève'!DB9+'StGenis total'!DB9+'Mategnin Total'!DB9+'PdG Nord Total'!DB9+'PdG Sud Total'!DB9</f>
        <v>4</v>
      </c>
      <c r="DC9" s="60">
        <f>'Ferney-&gt;Genève'!DC9+'StGenis total'!DC9+'Mategnin Total'!DC9+'PdG Nord Total'!DC9+'PdG Sud Total'!DC9</f>
        <v>16</v>
      </c>
      <c r="DD9" s="60">
        <f>'Ferney-&gt;Genève'!DD9+'StGenis total'!DD9+'Mategnin Total'!DD9+'PdG Nord Total'!DD9+'PdG Sud Total'!DD9</f>
        <v>8</v>
      </c>
      <c r="DE9" s="60">
        <f>'Ferney-&gt;Genève'!DE9+'StGenis total'!DE9+'Mategnin Total'!DE9+'PdG Nord Total'!DE9+'PdG Sud Total'!DE9</f>
        <v>13</v>
      </c>
      <c r="DF9" s="60">
        <f>'Ferney-&gt;Genève'!DF9+'StGenis total'!DF9+'Mategnin Total'!DF9+'PdG Nord Total'!DF9+'PdG Sud Total'!DF9</f>
        <v>0</v>
      </c>
      <c r="DG9" s="60">
        <f>'Ferney-&gt;Genève'!DG9+'StGenis total'!DG9+'Mategnin Total'!DG9+'PdG Nord Total'!DG9+'PdG Sud Total'!DG9</f>
        <v>6</v>
      </c>
      <c r="DH9" s="60">
        <f>'Ferney-&gt;Genève'!DH9+'StGenis total'!DH9+'Mategnin Total'!DH9+'PdG Nord Total'!DH9+'PdG Sud Total'!DH9</f>
        <v>4</v>
      </c>
      <c r="DI9" s="60">
        <f>'Ferney-&gt;Genève'!DI9+'StGenis total'!DI9+'Mategnin Total'!DI9+'PdG Nord Total'!DI9+'PdG Sud Total'!DI9</f>
        <v>2</v>
      </c>
      <c r="DJ9" s="60">
        <f>'Ferney-&gt;Genève'!DJ9+'StGenis total'!DJ9+'Mategnin Total'!DJ9+'PdG Nord Total'!DJ9+'PdG Sud Total'!DJ9</f>
        <v>0</v>
      </c>
      <c r="DK9" s="60">
        <f>'Ferney-&gt;Genève'!DK9+'StGenis total'!DK9+'Mategnin Total'!DK9+'PdG Nord Total'!DK9+'PdG Sud Total'!DK9</f>
        <v>1</v>
      </c>
      <c r="DL9" s="60">
        <f>'Ferney-&gt;Genève'!DL9+'StGenis total'!DL9+'Mategnin Total'!DL9+'PdG Nord Total'!DL9+'PdG Sud Total'!DL9</f>
        <v>2</v>
      </c>
      <c r="DN9" s="55">
        <f t="shared" si="27"/>
        <v>193</v>
      </c>
      <c r="DO9" s="3">
        <f t="shared" si="27"/>
        <v>99</v>
      </c>
      <c r="DP9" s="56">
        <f t="shared" si="28"/>
        <v>0.33904109589041098</v>
      </c>
      <c r="DQ9" s="3">
        <f t="shared" si="29"/>
        <v>131</v>
      </c>
      <c r="DR9" s="3">
        <f t="shared" si="30"/>
        <v>116</v>
      </c>
      <c r="DS9" s="3">
        <f t="shared" si="31"/>
        <v>18</v>
      </c>
      <c r="DT9" s="3">
        <f t="shared" si="32"/>
        <v>265</v>
      </c>
      <c r="DU9" s="12">
        <f t="shared" si="33"/>
        <v>0.43773584905660379</v>
      </c>
      <c r="DV9" s="12">
        <f t="shared" si="34"/>
        <v>6.7924528301886791E-2</v>
      </c>
      <c r="DW9" s="3">
        <f t="shared" si="35"/>
        <v>27</v>
      </c>
      <c r="DX9" s="3">
        <f t="shared" si="36"/>
        <v>264</v>
      </c>
      <c r="DY9" s="57">
        <f t="shared" si="37"/>
        <v>28</v>
      </c>
      <c r="DZ9" s="58">
        <f t="shared" si="38"/>
        <v>292</v>
      </c>
      <c r="EC9" s="12">
        <f t="shared" si="39"/>
        <v>0.5078125</v>
      </c>
      <c r="ED9" s="12">
        <f t="shared" si="39"/>
        <v>0.45588235294117641</v>
      </c>
      <c r="EE9" s="12">
        <f t="shared" si="39"/>
        <v>-2.2763900080580157E-2</v>
      </c>
      <c r="EF9" s="12">
        <f t="shared" si="39"/>
        <v>0.3789473684210527</v>
      </c>
      <c r="EG9" s="12">
        <f t="shared" si="39"/>
        <v>0.73134328358208944</v>
      </c>
      <c r="EH9" s="12">
        <f t="shared" si="39"/>
        <v>0.8</v>
      </c>
      <c r="EI9" s="12">
        <f t="shared" si="39"/>
        <v>0.54069767441860472</v>
      </c>
      <c r="EJ9" s="12">
        <f t="shared" si="39"/>
        <v>0.12373979160799764</v>
      </c>
      <c r="EK9" s="12">
        <f t="shared" si="39"/>
        <v>0.16830188679245284</v>
      </c>
      <c r="EL9" s="12">
        <f t="shared" si="39"/>
        <v>0.125</v>
      </c>
      <c r="EM9" s="12">
        <f t="shared" si="39"/>
        <v>0.53488372093023262</v>
      </c>
      <c r="EN9" s="12">
        <f t="shared" si="39"/>
        <v>0.16666666666666674</v>
      </c>
      <c r="EO9" s="12">
        <f t="shared" si="39"/>
        <v>0.48979591836734704</v>
      </c>
      <c r="EQ9" s="59">
        <v>0.33333333333333298</v>
      </c>
      <c r="ER9" s="60">
        <f>'Ferney-&gt;Genève'!ER9+'StGenis total'!ER9+'Mategnin Total'!ER9+'PdG Nord Total'!ER9+'PdG Sud Total'!ER9</f>
        <v>62</v>
      </c>
      <c r="ES9" s="60">
        <f>'Ferney-&gt;Genève'!ES9+'StGenis total'!ES9+'Mategnin Total'!ES9+'PdG Nord Total'!ES9+'PdG Sud Total'!ES9</f>
        <v>22</v>
      </c>
      <c r="ET9" s="60">
        <f>'Ferney-&gt;Genève'!ET9+'StGenis total'!ET9+'Mategnin Total'!ET9+'PdG Nord Total'!ET9+'PdG Sud Total'!ET9</f>
        <v>33</v>
      </c>
      <c r="EU9" s="60">
        <f>'Ferney-&gt;Genève'!EU9+'StGenis total'!EU9+'Mategnin Total'!EU9+'PdG Nord Total'!EU9+'PdG Sud Total'!EU9</f>
        <v>26</v>
      </c>
      <c r="EV9" s="60">
        <f>'Ferney-&gt;Genève'!EV9+'StGenis total'!EV9+'Mategnin Total'!EV9+'PdG Nord Total'!EV9+'PdG Sud Total'!EV9</f>
        <v>9</v>
      </c>
      <c r="EW9" s="60">
        <f>'Ferney-&gt;Genève'!EW9+'StGenis total'!EW9+'Mategnin Total'!EW9+'PdG Nord Total'!EW9+'PdG Sud Total'!EW9</f>
        <v>1</v>
      </c>
      <c r="EX9" s="60">
        <f>'Ferney-&gt;Genève'!EX9+'StGenis total'!EX9+'Mategnin Total'!EX9+'PdG Nord Total'!EX9+'PdG Sud Total'!EX9</f>
        <v>9</v>
      </c>
      <c r="EY9" s="60">
        <f>'Ferney-&gt;Genève'!EY9+'StGenis total'!EY9+'Mategnin Total'!EY9+'PdG Nord Total'!EY9+'PdG Sud Total'!EY9</f>
        <v>10</v>
      </c>
      <c r="EZ9" s="60">
        <f>'Ferney-&gt;Genève'!EZ9+'StGenis total'!EZ9+'Mategnin Total'!EZ9+'PdG Nord Total'!EZ9+'PdG Sud Total'!EZ9</f>
        <v>9</v>
      </c>
      <c r="FA9" s="60">
        <f>'Ferney-&gt;Genève'!FA9+'StGenis total'!FA9+'Mategnin Total'!FA9+'PdG Nord Total'!FA9+'PdG Sud Total'!FA9</f>
        <v>2</v>
      </c>
      <c r="FB9" s="60">
        <f>'Ferney-&gt;Genève'!FB9+'StGenis total'!FB9+'Mategnin Total'!FB9+'PdG Nord Total'!FB9+'PdG Sud Total'!FB9</f>
        <v>5</v>
      </c>
      <c r="FC9" s="60">
        <f>'Ferney-&gt;Genève'!FC9+'StGenis total'!FC9+'Mategnin Total'!FC9+'PdG Nord Total'!FC9+'PdG Sud Total'!FC9</f>
        <v>3</v>
      </c>
      <c r="FD9" s="60">
        <f>'Ferney-&gt;Genève'!FD9+'StGenis total'!FD9+'Mategnin Total'!FD9+'PdG Nord Total'!FD9+'PdG Sud Total'!FD9</f>
        <v>0</v>
      </c>
      <c r="FE9" s="60">
        <f>'Ferney-&gt;Genève'!FE9+'StGenis total'!FE9+'Mategnin Total'!FE9+'PdG Nord Total'!FE9+'PdG Sud Total'!FE9</f>
        <v>0</v>
      </c>
      <c r="FF9" s="60">
        <f>'Ferney-&gt;Genève'!FF9+'StGenis total'!FF9+'Mategnin Total'!FF9+'PdG Nord Total'!FF9+'PdG Sud Total'!FF9</f>
        <v>1</v>
      </c>
      <c r="FG9" s="60">
        <f>'Ferney-&gt;Genève'!FG9+'StGenis total'!FG9+'Mategnin Total'!FG9+'PdG Nord Total'!FG9+'PdG Sud Total'!FG9</f>
        <v>4</v>
      </c>
      <c r="FI9" s="55">
        <f t="shared" si="40"/>
        <v>128</v>
      </c>
      <c r="FJ9" s="3">
        <f t="shared" si="40"/>
        <v>68</v>
      </c>
      <c r="FK9" s="56">
        <f t="shared" si="41"/>
        <v>0.34693877551020408</v>
      </c>
      <c r="FL9" s="3">
        <f t="shared" si="42"/>
        <v>95</v>
      </c>
      <c r="FM9" s="3">
        <f t="shared" si="43"/>
        <v>67</v>
      </c>
      <c r="FN9" s="3">
        <f t="shared" si="44"/>
        <v>10</v>
      </c>
      <c r="FO9" s="3">
        <f t="shared" si="45"/>
        <v>172</v>
      </c>
      <c r="FP9" s="12">
        <f t="shared" si="46"/>
        <v>0.38953488372093026</v>
      </c>
      <c r="FQ9" s="12">
        <f t="shared" si="47"/>
        <v>5.8139534883720929E-2</v>
      </c>
      <c r="FR9" s="3">
        <f t="shared" si="48"/>
        <v>24</v>
      </c>
      <c r="FS9" s="3">
        <f t="shared" si="49"/>
        <v>172</v>
      </c>
      <c r="FT9" s="57">
        <f t="shared" si="50"/>
        <v>24</v>
      </c>
      <c r="FU9" s="58">
        <f t="shared" si="51"/>
        <v>196</v>
      </c>
      <c r="FX9" s="12">
        <f t="shared" si="52"/>
        <v>0.17431192660550465</v>
      </c>
      <c r="FY9" s="12">
        <f t="shared" si="52"/>
        <v>0.83783783783783794</v>
      </c>
      <c r="FZ9" s="12">
        <f t="shared" si="52"/>
        <v>0.36900165471593827</v>
      </c>
      <c r="GA9" s="12">
        <f t="shared" si="52"/>
        <v>0.13095238095238093</v>
      </c>
      <c r="GB9" s="12">
        <f t="shared" si="52"/>
        <v>0.71794871794871784</v>
      </c>
      <c r="GC9" s="12">
        <f t="shared" si="52"/>
        <v>1</v>
      </c>
      <c r="GD9" s="12">
        <f t="shared" si="52"/>
        <v>0.34375</v>
      </c>
      <c r="GE9" s="12">
        <f t="shared" si="52"/>
        <v>0.27847346451997623</v>
      </c>
      <c r="GF9" s="12">
        <f t="shared" si="52"/>
        <v>0.48837209302325579</v>
      </c>
      <c r="GG9" s="12">
        <f t="shared" si="52"/>
        <v>0.33333333333333326</v>
      </c>
      <c r="GH9" s="12">
        <f t="shared" si="52"/>
        <v>0.33333333333333326</v>
      </c>
      <c r="GI9" s="12">
        <f t="shared" si="52"/>
        <v>0.41176470588235303</v>
      </c>
      <c r="GJ9" s="12">
        <f t="shared" si="52"/>
        <v>0.34246575342465757</v>
      </c>
      <c r="GL9" s="61">
        <v>0.33333333333333298</v>
      </c>
      <c r="GM9" s="60" t="e">
        <f>#REF!+'StGenis total'!GM9+'Mategnin Total'!GM9+'PdG Nord Total'!GM9</f>
        <v>#REF!</v>
      </c>
      <c r="GN9" s="60" t="e">
        <f>#REF!+'StGenis total'!GN9+'Mategnin Total'!GN9+'PdG Nord Total'!GN9</f>
        <v>#REF!</v>
      </c>
      <c r="GO9" s="60" t="e">
        <f>#REF!+'StGenis total'!GO9+'Mategnin Total'!GO9+'PdG Nord Total'!GO9</f>
        <v>#REF!</v>
      </c>
      <c r="GP9" s="60" t="e">
        <f>#REF!+'StGenis total'!GP9+'Mategnin Total'!GP9+'PdG Nord Total'!GP9</f>
        <v>#REF!</v>
      </c>
      <c r="GQ9" s="60" t="e">
        <f>#REF!+'StGenis total'!GQ9+'Mategnin Total'!GQ9+'PdG Nord Total'!GQ9</f>
        <v>#REF!</v>
      </c>
      <c r="GR9" s="60" t="e">
        <f>#REF!+'StGenis total'!GR9+'Mategnin Total'!GR9+'PdG Nord Total'!GR9</f>
        <v>#REF!</v>
      </c>
      <c r="GS9" s="60" t="e">
        <f>#REF!+'StGenis total'!GS9+'Mategnin Total'!GS9+'PdG Nord Total'!GS9</f>
        <v>#REF!</v>
      </c>
      <c r="GT9" s="60" t="e">
        <f>#REF!+'StGenis total'!GT9+'Mategnin Total'!GT9+'PdG Nord Total'!GT9</f>
        <v>#REF!</v>
      </c>
      <c r="GU9" s="60" t="e">
        <f>#REF!+'StGenis total'!GU9+'Mategnin Total'!GU9+'PdG Nord Total'!GU9</f>
        <v>#REF!</v>
      </c>
      <c r="GV9" s="60" t="e">
        <f>#REF!+'StGenis total'!GV9+'Mategnin Total'!GV9+'PdG Nord Total'!GV9</f>
        <v>#REF!</v>
      </c>
      <c r="GW9" s="60" t="e">
        <f>#REF!+'StGenis total'!GW9+'Mategnin Total'!GW9+'PdG Nord Total'!GW9</f>
        <v>#REF!</v>
      </c>
      <c r="GX9" s="60" t="e">
        <f>#REF!+'StGenis total'!GX9+'Mategnin Total'!GX9+'PdG Nord Total'!GX9</f>
        <v>#REF!</v>
      </c>
      <c r="GY9" s="60" t="e">
        <f>#REF!+'StGenis total'!GY9+'Mategnin Total'!GY9+'PdG Nord Total'!GY9</f>
        <v>#REF!</v>
      </c>
      <c r="GZ9" s="60" t="e">
        <f>#REF!+'StGenis total'!GZ9+'Mategnin Total'!GZ9+'PdG Nord Total'!GZ9</f>
        <v>#REF!</v>
      </c>
      <c r="HA9" s="60" t="e">
        <f>#REF!+'StGenis total'!HA9+'Mategnin Total'!HA9+'PdG Nord Total'!HA9</f>
        <v>#REF!</v>
      </c>
      <c r="HB9" s="60" t="e">
        <f>#REF!+'StGenis total'!HB9+'Mategnin Total'!HB9+'PdG Nord Total'!HB9</f>
        <v>#REF!</v>
      </c>
      <c r="HD9" s="55">
        <v>109</v>
      </c>
      <c r="HE9" s="3">
        <v>37</v>
      </c>
      <c r="HF9" s="56">
        <v>0.25342465753424698</v>
      </c>
      <c r="HG9" s="3">
        <v>84</v>
      </c>
      <c r="HH9" s="3">
        <v>39</v>
      </c>
      <c r="HI9" s="3">
        <v>5</v>
      </c>
      <c r="HJ9" s="3">
        <v>128</v>
      </c>
      <c r="HK9" s="12">
        <v>0.3046875</v>
      </c>
      <c r="HL9" s="12">
        <v>3.90625E-2</v>
      </c>
      <c r="HM9" s="3">
        <v>18</v>
      </c>
      <c r="HN9" s="3">
        <v>129</v>
      </c>
      <c r="HO9" s="57">
        <v>17</v>
      </c>
      <c r="HP9" s="58">
        <v>146</v>
      </c>
      <c r="HR9">
        <v>47</v>
      </c>
      <c r="HS9">
        <v>24</v>
      </c>
      <c r="HT9">
        <v>0.338028169014084</v>
      </c>
      <c r="HU9">
        <v>40</v>
      </c>
      <c r="HV9">
        <v>20</v>
      </c>
      <c r="HW9">
        <v>2</v>
      </c>
      <c r="HX9">
        <v>62</v>
      </c>
      <c r="HY9">
        <v>0.32258064516128998</v>
      </c>
      <c r="HZ9">
        <v>3.2258064516128997E-2</v>
      </c>
      <c r="IA9">
        <v>9</v>
      </c>
      <c r="IB9">
        <v>63</v>
      </c>
      <c r="IC9">
        <v>8</v>
      </c>
      <c r="ID9">
        <v>71</v>
      </c>
      <c r="IF9" s="62">
        <f t="shared" si="53"/>
        <v>1.3191489361702127</v>
      </c>
      <c r="IG9" s="12">
        <f t="shared" si="53"/>
        <v>0.54166666666666674</v>
      </c>
      <c r="IH9" s="12">
        <f t="shared" si="53"/>
        <v>-0.25028538812785162</v>
      </c>
      <c r="II9" s="12">
        <f t="shared" si="53"/>
        <v>1.1000000000000001</v>
      </c>
      <c r="IJ9" s="12">
        <f t="shared" si="53"/>
        <v>0.95</v>
      </c>
      <c r="IK9" s="12">
        <f t="shared" si="53"/>
        <v>1.5</v>
      </c>
      <c r="IL9" s="12">
        <f t="shared" si="53"/>
        <v>1.064516129032258</v>
      </c>
      <c r="IM9" s="12">
        <f t="shared" si="53"/>
        <v>-5.5468749999998956E-2</v>
      </c>
      <c r="IN9" s="12">
        <f t="shared" si="53"/>
        <v>0.21093750000000133</v>
      </c>
      <c r="IO9" s="12">
        <f t="shared" si="53"/>
        <v>1</v>
      </c>
      <c r="IP9" s="12">
        <f t="shared" si="53"/>
        <v>1.0476190476190474</v>
      </c>
      <c r="IQ9" s="12">
        <f t="shared" si="53"/>
        <v>1.125</v>
      </c>
      <c r="IR9" s="63">
        <f t="shared" si="53"/>
        <v>1.056338028169014</v>
      </c>
    </row>
    <row r="10" spans="1:252" ht="21" customHeight="1" thickBot="1" x14ac:dyDescent="0.3">
      <c r="A10" s="64">
        <v>0.34375</v>
      </c>
      <c r="B10" s="91">
        <f>'PdG Nord Total'!B10+'PdG Sud Total'!B10+'PdG Centre Total'!B10</f>
        <v>106</v>
      </c>
      <c r="C10" s="92">
        <f>'PdG Nord Total'!C10+'PdG Sud Total'!C10+'PdG Centre Total'!C10</f>
        <v>25</v>
      </c>
      <c r="D10" s="91">
        <f>'PdG Nord Total'!D10+'PdG Sud Total'!D10+'PdG Centre Total'!D10</f>
        <v>68</v>
      </c>
      <c r="E10" s="92">
        <f>'PdG Nord Total'!E10+'PdG Sud Total'!E10+'PdG Centre Total'!E10</f>
        <v>55</v>
      </c>
      <c r="F10" s="91">
        <f>'PdG Nord Total'!F10+'PdG Sud Total'!F10+'PdG Centre Total'!F10</f>
        <v>8</v>
      </c>
      <c r="G10" s="92">
        <f>'PdG Nord Total'!G10+'PdG Sud Total'!G10+'PdG Centre Total'!G10</f>
        <v>6</v>
      </c>
      <c r="H10" s="91">
        <f>'PdG Nord Total'!H10+'PdG Sud Total'!H10+'PdG Centre Total'!H10</f>
        <v>7</v>
      </c>
      <c r="I10" s="92">
        <f>'PdG Nord Total'!I10+'PdG Sud Total'!I10+'PdG Centre Total'!I10</f>
        <v>5</v>
      </c>
      <c r="J10" s="91">
        <f>'PdG Nord Total'!J10+'PdG Sud Total'!J10+'PdG Centre Total'!J10</f>
        <v>22</v>
      </c>
      <c r="K10" s="92">
        <f>'PdG Nord Total'!K10+'PdG Sud Total'!K10+'PdG Centre Total'!K10</f>
        <v>17</v>
      </c>
      <c r="L10" s="91">
        <f>'PdG Nord Total'!L10+'PdG Sud Total'!L10+'PdG Centre Total'!L10</f>
        <v>5</v>
      </c>
      <c r="M10" s="92">
        <f>'PdG Nord Total'!M10+'PdG Sud Total'!M10+'PdG Centre Total'!M10</f>
        <v>1</v>
      </c>
      <c r="N10" s="203">
        <f>'PdG Nord Total'!N10+'PdG Sud Total'!N10+'PdG Centre Total'!N10</f>
        <v>7</v>
      </c>
      <c r="O10" s="192">
        <f>'PdG Nord Total'!O10+'PdG Sud Total'!O10+'PdG Centre Total'!O10</f>
        <v>6</v>
      </c>
      <c r="P10" s="91">
        <f>'PdG Nord Total'!P10+'PdG Sud Total'!P10+'PdG Centre Total'!P10</f>
        <v>0</v>
      </c>
      <c r="Q10" s="92">
        <f>'PdG Nord Total'!Q10+'PdG Sud Total'!Q10+'PdG Centre Total'!Q10</f>
        <v>1</v>
      </c>
      <c r="R10" s="91">
        <f>'PdG Nord Total'!R10+'PdG Sud Total'!R10+'PdG Centre Total'!R10</f>
        <v>1</v>
      </c>
      <c r="S10" s="92">
        <f>'PdG Nord Total'!S10+'PdG Sud Total'!S10+'PdG Centre Total'!S10</f>
        <v>0</v>
      </c>
      <c r="T10" s="91">
        <f>'PdG Nord Total'!T10+'PdG Sud Total'!T10+'PdG Centre Total'!T10</f>
        <v>4</v>
      </c>
      <c r="U10" s="92">
        <f>'PdG Nord Total'!U10+'PdG Sud Total'!U10+'PdG Centre Total'!U10</f>
        <v>6</v>
      </c>
      <c r="W10" s="55">
        <f t="shared" si="54"/>
        <v>228</v>
      </c>
      <c r="X10" s="3">
        <f t="shared" si="55"/>
        <v>122</v>
      </c>
      <c r="Y10" s="56">
        <f t="shared" si="56"/>
        <v>0.34857142857142859</v>
      </c>
      <c r="Z10" s="3">
        <f t="shared" si="57"/>
        <v>137</v>
      </c>
      <c r="AA10" s="3">
        <f t="shared" si="58"/>
        <v>151</v>
      </c>
      <c r="AB10" s="3">
        <f>F10+G10+P10+Q10</f>
        <v>15</v>
      </c>
      <c r="AC10" s="3">
        <f t="shared" si="60"/>
        <v>13</v>
      </c>
      <c r="AD10" s="3">
        <f t="shared" si="0"/>
        <v>301</v>
      </c>
      <c r="AE10" s="12">
        <f t="shared" si="1"/>
        <v>0.52430555555555558</v>
      </c>
      <c r="AF10" s="12">
        <f t="shared" si="61"/>
        <v>4.3189368770764118E-2</v>
      </c>
      <c r="AG10" s="3">
        <f t="shared" si="62"/>
        <v>49</v>
      </c>
      <c r="AH10" s="3">
        <f t="shared" si="63"/>
        <v>319</v>
      </c>
      <c r="AI10" s="57">
        <f t="shared" si="64"/>
        <v>31</v>
      </c>
      <c r="AJ10" s="58">
        <f t="shared" si="65"/>
        <v>350</v>
      </c>
      <c r="AM10" s="12">
        <f t="shared" si="2"/>
        <v>0.24590163934426235</v>
      </c>
      <c r="AN10" s="12">
        <f t="shared" si="3"/>
        <v>0.18446601941747565</v>
      </c>
      <c r="AO10" s="12">
        <f t="shared" si="4"/>
        <v>-3.212205270457702E-2</v>
      </c>
      <c r="AP10" s="12">
        <f t="shared" si="5"/>
        <v>0.12295081967213117</v>
      </c>
      <c r="AQ10" s="12">
        <f t="shared" si="66"/>
        <v>0.31304347826086953</v>
      </c>
      <c r="AR10" s="12">
        <f t="shared" si="6"/>
        <v>-0.48</v>
      </c>
      <c r="AS10" s="12">
        <f t="shared" si="7"/>
        <v>0.14885496183206115</v>
      </c>
      <c r="AT10" s="12">
        <f t="shared" si="8"/>
        <v>8.0525362318840665E-2</v>
      </c>
      <c r="AU10" s="12">
        <f t="shared" si="9"/>
        <v>-0.54737541528239209</v>
      </c>
      <c r="AV10" s="12">
        <f t="shared" si="10"/>
        <v>1.0416666666666665</v>
      </c>
      <c r="AW10" s="12">
        <f t="shared" si="11"/>
        <v>0.21292775665399244</v>
      </c>
      <c r="AX10" s="12">
        <f t="shared" si="12"/>
        <v>0.34782608695652173</v>
      </c>
      <c r="AY10" s="12">
        <f t="shared" si="13"/>
        <v>0.22377622377622375</v>
      </c>
      <c r="BA10" s="64">
        <v>0.34375</v>
      </c>
      <c r="BB10" s="60">
        <f>'Ferney-&gt;Genève'!BB10+'StGenis total'!BB10+'Mategnin Total'!BB10+'PdG Nord Total'!BB10+'PdG Sud Total'!BB10</f>
        <v>89</v>
      </c>
      <c r="BC10" s="60">
        <f>'Ferney-&gt;Genève'!BC10+'StGenis total'!BC10+'Mategnin Total'!BC10+'PdG Nord Total'!BC10+'PdG Sud Total'!BC10</f>
        <v>26</v>
      </c>
      <c r="BD10" s="60">
        <f>'Ferney-&gt;Genève'!BD10+'StGenis total'!BD10+'Mategnin Total'!BD10+'PdG Nord Total'!BD10+'PdG Sud Total'!BD10</f>
        <v>45</v>
      </c>
      <c r="BE10" s="60">
        <f>'Ferney-&gt;Genève'!BE10+'StGenis total'!BE10+'Mategnin Total'!BE10+'PdG Nord Total'!BE10+'PdG Sud Total'!BE10</f>
        <v>59</v>
      </c>
      <c r="BF10" s="60">
        <f>'Ferney-&gt;Genève'!BF10+'StGenis total'!BF10+'Mategnin Total'!BF10+'PdG Nord Total'!BF10+'PdG Sud Total'!BF10</f>
        <v>19</v>
      </c>
      <c r="BG10" s="60">
        <f>'Ferney-&gt;Genève'!BG10+'StGenis total'!BG10+'Mategnin Total'!BG10+'PdG Nord Total'!BG10+'PdG Sud Total'!BG10</f>
        <v>4</v>
      </c>
      <c r="BH10" s="60">
        <f>'Ferney-&gt;Genève'!BH10+'StGenis total'!BH10+'Mategnin Total'!BH10+'PdG Nord Total'!BH10+'PdG Sud Total'!BH10</f>
        <v>14</v>
      </c>
      <c r="BI10" s="60">
        <f>'Ferney-&gt;Genève'!BI10+'StGenis total'!BI10+'Mategnin Total'!BI10+'PdG Nord Total'!BI10+'PdG Sud Total'!BI10</f>
        <v>7</v>
      </c>
      <c r="BJ10" s="60">
        <f>'Ferney-&gt;Genève'!BJ10+'StGenis total'!BJ10+'Mategnin Total'!BJ10+'PdG Nord Total'!BJ10+'PdG Sud Total'!BJ10</f>
        <v>5</v>
      </c>
      <c r="BK10" s="60">
        <f>'Ferney-&gt;Genève'!BK10+'StGenis total'!BK10+'Mategnin Total'!BK10+'PdG Nord Total'!BK10+'PdG Sud Total'!BK10</f>
        <v>2</v>
      </c>
      <c r="BL10" s="60">
        <f>'Ferney-&gt;Genève'!BL10+'StGenis total'!BL10+'Mategnin Total'!BL10+'PdG Nord Total'!BL10+'PdG Sud Total'!BL10</f>
        <v>7</v>
      </c>
      <c r="BM10" s="60">
        <f>'Ferney-&gt;Genève'!BM10+'StGenis total'!BM10+'Mategnin Total'!BM10+'PdG Nord Total'!BM10+'PdG Sud Total'!BM10</f>
        <v>4</v>
      </c>
      <c r="BN10" s="60">
        <f>'Ferney-&gt;Genève'!BN10+'StGenis total'!BN10+'Mategnin Total'!BN10+'PdG Nord Total'!BN10+'PdG Sud Total'!BN10</f>
        <v>2</v>
      </c>
      <c r="BO10" s="60">
        <f>'Ferney-&gt;Genève'!BO10+'StGenis total'!BO10+'Mategnin Total'!BO10+'PdG Nord Total'!BO10+'PdG Sud Total'!BO10</f>
        <v>0</v>
      </c>
      <c r="BP10" s="60">
        <f>'Ferney-&gt;Genève'!BP10+'StGenis total'!BP10+'Mategnin Total'!BP10+'PdG Nord Total'!BP10+'PdG Sud Total'!BP10</f>
        <v>2</v>
      </c>
      <c r="BQ10" s="60">
        <f>'Ferney-&gt;Genève'!BQ10+'StGenis total'!BQ10+'Mategnin Total'!BQ10+'PdG Nord Total'!BQ10+'PdG Sud Total'!BQ10</f>
        <v>1</v>
      </c>
      <c r="BS10" s="55">
        <f t="shared" si="14"/>
        <v>183</v>
      </c>
      <c r="BT10" s="3">
        <f t="shared" si="14"/>
        <v>103</v>
      </c>
      <c r="BU10" s="56">
        <f t="shared" si="15"/>
        <v>0.36013986013986016</v>
      </c>
      <c r="BV10" s="3">
        <f t="shared" si="16"/>
        <v>122</v>
      </c>
      <c r="BW10" s="3">
        <f t="shared" si="17"/>
        <v>115</v>
      </c>
      <c r="BX10" s="3">
        <f t="shared" si="18"/>
        <v>25</v>
      </c>
      <c r="BY10" s="3">
        <f t="shared" si="19"/>
        <v>262</v>
      </c>
      <c r="BZ10" s="12">
        <f t="shared" si="20"/>
        <v>0.48523206751054854</v>
      </c>
      <c r="CA10" s="12">
        <f t="shared" si="21"/>
        <v>9.5419847328244281E-2</v>
      </c>
      <c r="CB10" s="3">
        <f t="shared" si="22"/>
        <v>24</v>
      </c>
      <c r="CC10" s="3">
        <f t="shared" si="23"/>
        <v>263</v>
      </c>
      <c r="CD10" s="57">
        <f t="shared" si="24"/>
        <v>23</v>
      </c>
      <c r="CE10" s="58">
        <f t="shared" si="25"/>
        <v>286</v>
      </c>
      <c r="CH10" s="12">
        <f t="shared" si="26"/>
        <v>-0.12857142857142856</v>
      </c>
      <c r="CI10" s="12">
        <f t="shared" si="26"/>
        <v>-2.8301886792452824E-2</v>
      </c>
      <c r="CJ10" s="12">
        <f t="shared" si="26"/>
        <v>7.3624488718828429E-2</v>
      </c>
      <c r="CK10" s="12">
        <f t="shared" si="26"/>
        <v>-0.24223602484472051</v>
      </c>
      <c r="CL10" s="12">
        <f t="shared" si="26"/>
        <v>7.4766355140186924E-2</v>
      </c>
      <c r="CM10" s="12">
        <f t="shared" si="26"/>
        <v>0.5625</v>
      </c>
      <c r="CN10" s="12">
        <f t="shared" si="26"/>
        <v>-7.7464788732394374E-2</v>
      </c>
      <c r="CO10" s="12">
        <f t="shared" si="26"/>
        <v>0.28790567451397919</v>
      </c>
      <c r="CP10" s="12">
        <f t="shared" si="26"/>
        <v>0.69370229007633588</v>
      </c>
      <c r="CQ10" s="12">
        <f t="shared" si="26"/>
        <v>-0.25</v>
      </c>
      <c r="CR10" s="12">
        <f t="shared" si="26"/>
        <v>-8.9965397923875479E-2</v>
      </c>
      <c r="CS10" s="12">
        <f t="shared" si="26"/>
        <v>-0.14814814814814814</v>
      </c>
      <c r="CT10" s="12">
        <f t="shared" si="26"/>
        <v>-9.4936708860759444E-2</v>
      </c>
      <c r="CV10" s="64">
        <v>0.34375</v>
      </c>
      <c r="CW10" s="60">
        <f>'Ferney-&gt;Genève'!CW10+'StGenis total'!CW10+'Mategnin Total'!CW10+'PdG Nord Total'!CW10+'PdG Sud Total'!CW10</f>
        <v>113</v>
      </c>
      <c r="CX10" s="60">
        <f>'Ferney-&gt;Genève'!CX10+'StGenis total'!CX10+'Mategnin Total'!CX10+'PdG Nord Total'!CX10+'PdG Sud Total'!CX10</f>
        <v>36</v>
      </c>
      <c r="CY10" s="60">
        <f>'Ferney-&gt;Genève'!CY10+'StGenis total'!CY10+'Mategnin Total'!CY10+'PdG Nord Total'!CY10+'PdG Sud Total'!CY10</f>
        <v>54</v>
      </c>
      <c r="CZ10" s="60">
        <f>'Ferney-&gt;Genève'!CZ10+'StGenis total'!CZ10+'Mategnin Total'!CZ10+'PdG Nord Total'!CZ10+'PdG Sud Total'!CZ10</f>
        <v>46</v>
      </c>
      <c r="DA10" s="60">
        <f>'Ferney-&gt;Genève'!DA10+'StGenis total'!DA10+'Mategnin Total'!DA10+'PdG Nord Total'!DA10+'PdG Sud Total'!DA10</f>
        <v>13</v>
      </c>
      <c r="DB10" s="60">
        <f>'Ferney-&gt;Genève'!DB10+'StGenis total'!DB10+'Mategnin Total'!DB10+'PdG Nord Total'!DB10+'PdG Sud Total'!DB10</f>
        <v>2</v>
      </c>
      <c r="DC10" s="60">
        <f>'Ferney-&gt;Genève'!DC10+'StGenis total'!DC10+'Mategnin Total'!DC10+'PdG Nord Total'!DC10+'PdG Sud Total'!DC10</f>
        <v>16</v>
      </c>
      <c r="DD10" s="60">
        <f>'Ferney-&gt;Genève'!DD10+'StGenis total'!DD10+'Mategnin Total'!DD10+'PdG Nord Total'!DD10+'PdG Sud Total'!DD10</f>
        <v>9</v>
      </c>
      <c r="DE10" s="60">
        <f>'Ferney-&gt;Genève'!DE10+'StGenis total'!DE10+'Mategnin Total'!DE10+'PdG Nord Total'!DE10+'PdG Sud Total'!DE10</f>
        <v>7</v>
      </c>
      <c r="DF10" s="60">
        <f>'Ferney-&gt;Genève'!DF10+'StGenis total'!DF10+'Mategnin Total'!DF10+'PdG Nord Total'!DF10+'PdG Sud Total'!DF10</f>
        <v>5</v>
      </c>
      <c r="DG10" s="60">
        <f>'Ferney-&gt;Genève'!DG10+'StGenis total'!DG10+'Mategnin Total'!DG10+'PdG Nord Total'!DG10+'PdG Sud Total'!DG10</f>
        <v>3</v>
      </c>
      <c r="DH10" s="60">
        <f>'Ferney-&gt;Genève'!DH10+'StGenis total'!DH10+'Mategnin Total'!DH10+'PdG Nord Total'!DH10+'PdG Sud Total'!DH10</f>
        <v>4</v>
      </c>
      <c r="DI10" s="60">
        <f>'Ferney-&gt;Genève'!DI10+'StGenis total'!DI10+'Mategnin Total'!DI10+'PdG Nord Total'!DI10+'PdG Sud Total'!DI10</f>
        <v>1</v>
      </c>
      <c r="DJ10" s="60">
        <f>'Ferney-&gt;Genève'!DJ10+'StGenis total'!DJ10+'Mategnin Total'!DJ10+'PdG Nord Total'!DJ10+'PdG Sud Total'!DJ10</f>
        <v>0</v>
      </c>
      <c r="DK10" s="60">
        <f>'Ferney-&gt;Genève'!DK10+'StGenis total'!DK10+'Mategnin Total'!DK10+'PdG Nord Total'!DK10+'PdG Sud Total'!DK10</f>
        <v>3</v>
      </c>
      <c r="DL10" s="60">
        <f>'Ferney-&gt;Genève'!DL10+'StGenis total'!DL10+'Mategnin Total'!DL10+'PdG Nord Total'!DL10+'PdG Sud Total'!DL10</f>
        <v>4</v>
      </c>
      <c r="DN10" s="55">
        <f t="shared" si="27"/>
        <v>210</v>
      </c>
      <c r="DO10" s="3">
        <f t="shared" si="27"/>
        <v>106</v>
      </c>
      <c r="DP10" s="56">
        <f t="shared" si="28"/>
        <v>0.33544303797468356</v>
      </c>
      <c r="DQ10" s="3">
        <f t="shared" si="29"/>
        <v>161</v>
      </c>
      <c r="DR10" s="3">
        <f t="shared" si="30"/>
        <v>107</v>
      </c>
      <c r="DS10" s="3">
        <f t="shared" si="31"/>
        <v>16</v>
      </c>
      <c r="DT10" s="3">
        <f t="shared" si="32"/>
        <v>284</v>
      </c>
      <c r="DU10" s="12">
        <f t="shared" si="33"/>
        <v>0.37676056338028169</v>
      </c>
      <c r="DV10" s="12">
        <f t="shared" si="34"/>
        <v>5.6338028169014086E-2</v>
      </c>
      <c r="DW10" s="3">
        <f t="shared" si="35"/>
        <v>32</v>
      </c>
      <c r="DX10" s="3">
        <f t="shared" si="36"/>
        <v>289</v>
      </c>
      <c r="DY10" s="57">
        <f t="shared" si="37"/>
        <v>27</v>
      </c>
      <c r="DZ10" s="58">
        <f t="shared" si="38"/>
        <v>316</v>
      </c>
      <c r="EC10" s="12">
        <f t="shared" si="39"/>
        <v>0.29629629629629628</v>
      </c>
      <c r="ED10" s="12">
        <f t="shared" si="39"/>
        <v>0.43243243243243246</v>
      </c>
      <c r="EE10" s="12">
        <f t="shared" si="39"/>
        <v>6.9791310297639519E-2</v>
      </c>
      <c r="EF10" s="12">
        <f t="shared" si="39"/>
        <v>0.31967213114754101</v>
      </c>
      <c r="EG10" s="12">
        <f t="shared" si="39"/>
        <v>0.28915662650602414</v>
      </c>
      <c r="EH10" s="12">
        <f t="shared" si="39"/>
        <v>1.2857142857142856</v>
      </c>
      <c r="EI10" s="12">
        <f t="shared" si="39"/>
        <v>0.33962264150943389</v>
      </c>
      <c r="EJ10" s="12">
        <f t="shared" si="39"/>
        <v>-3.7671814016630001E-2</v>
      </c>
      <c r="EK10" s="12">
        <f t="shared" si="39"/>
        <v>0.70623742454728378</v>
      </c>
      <c r="EL10" s="12">
        <f t="shared" si="39"/>
        <v>0.33333333333333326</v>
      </c>
      <c r="EM10" s="12">
        <f t="shared" si="39"/>
        <v>0.36966824644549767</v>
      </c>
      <c r="EN10" s="12">
        <f t="shared" si="39"/>
        <v>8.0000000000000071E-2</v>
      </c>
      <c r="EO10" s="12">
        <f t="shared" si="39"/>
        <v>0.33898305084745761</v>
      </c>
      <c r="EQ10" s="64">
        <v>0.34375</v>
      </c>
      <c r="ER10" s="60">
        <f>'Ferney-&gt;Genève'!ER10+'StGenis total'!ER10+'Mategnin Total'!ER10+'PdG Nord Total'!ER10+'PdG Sud Total'!ER10</f>
        <v>88</v>
      </c>
      <c r="ES10" s="60">
        <f>'Ferney-&gt;Genève'!ES10+'StGenis total'!ES10+'Mategnin Total'!ES10+'PdG Nord Total'!ES10+'PdG Sud Total'!ES10</f>
        <v>22</v>
      </c>
      <c r="ET10" s="60">
        <f>'Ferney-&gt;Genève'!ET10+'StGenis total'!ET10+'Mategnin Total'!ET10+'PdG Nord Total'!ET10+'PdG Sud Total'!ET10</f>
        <v>42</v>
      </c>
      <c r="EU10" s="60">
        <f>'Ferney-&gt;Genève'!EU10+'StGenis total'!EU10+'Mategnin Total'!EU10+'PdG Nord Total'!EU10+'PdG Sud Total'!EU10</f>
        <v>37</v>
      </c>
      <c r="EV10" s="60">
        <f>'Ferney-&gt;Genève'!EV10+'StGenis total'!EV10+'Mategnin Total'!EV10+'PdG Nord Total'!EV10+'PdG Sud Total'!EV10</f>
        <v>4</v>
      </c>
      <c r="EW10" s="60">
        <f>'Ferney-&gt;Genève'!EW10+'StGenis total'!EW10+'Mategnin Total'!EW10+'PdG Nord Total'!EW10+'PdG Sud Total'!EW10</f>
        <v>3</v>
      </c>
      <c r="EX10" s="60">
        <f>'Ferney-&gt;Genève'!EX10+'StGenis total'!EX10+'Mategnin Total'!EX10+'PdG Nord Total'!EX10+'PdG Sud Total'!EX10</f>
        <v>12</v>
      </c>
      <c r="EY10" s="60">
        <f>'Ferney-&gt;Genève'!EY10+'StGenis total'!EY10+'Mategnin Total'!EY10+'PdG Nord Total'!EY10+'PdG Sud Total'!EY10</f>
        <v>3</v>
      </c>
      <c r="EZ10" s="60">
        <f>'Ferney-&gt;Genève'!EZ10+'StGenis total'!EZ10+'Mategnin Total'!EZ10+'PdG Nord Total'!EZ10+'PdG Sud Total'!EZ10</f>
        <v>10</v>
      </c>
      <c r="FA10" s="60">
        <f>'Ferney-&gt;Genève'!FA10+'StGenis total'!FA10+'Mategnin Total'!FA10+'PdG Nord Total'!FA10+'PdG Sud Total'!FA10</f>
        <v>2</v>
      </c>
      <c r="FB10" s="60">
        <f>'Ferney-&gt;Genève'!FB10+'StGenis total'!FB10+'Mategnin Total'!FB10+'PdG Nord Total'!FB10+'PdG Sud Total'!FB10</f>
        <v>2</v>
      </c>
      <c r="FC10" s="60">
        <f>'Ferney-&gt;Genève'!FC10+'StGenis total'!FC10+'Mategnin Total'!FC10+'PdG Nord Total'!FC10+'PdG Sud Total'!FC10</f>
        <v>2</v>
      </c>
      <c r="FD10" s="60">
        <f>'Ferney-&gt;Genève'!FD10+'StGenis total'!FD10+'Mategnin Total'!FD10+'PdG Nord Total'!FD10+'PdG Sud Total'!FD10</f>
        <v>0</v>
      </c>
      <c r="FE10" s="60">
        <f>'Ferney-&gt;Genève'!FE10+'StGenis total'!FE10+'Mategnin Total'!FE10+'PdG Nord Total'!FE10+'PdG Sud Total'!FE10</f>
        <v>0</v>
      </c>
      <c r="FF10" s="60">
        <f>'Ferney-&gt;Genève'!FF10+'StGenis total'!FF10+'Mategnin Total'!FF10+'PdG Nord Total'!FF10+'PdG Sud Total'!FF10</f>
        <v>4</v>
      </c>
      <c r="FG10" s="60">
        <f>'Ferney-&gt;Genève'!FG10+'StGenis total'!FG10+'Mategnin Total'!FG10+'PdG Nord Total'!FG10+'PdG Sud Total'!FG10</f>
        <v>5</v>
      </c>
      <c r="FI10" s="55">
        <f t="shared" si="40"/>
        <v>162</v>
      </c>
      <c r="FJ10" s="3">
        <f t="shared" si="40"/>
        <v>74</v>
      </c>
      <c r="FK10" s="56">
        <f t="shared" si="41"/>
        <v>0.3135593220338983</v>
      </c>
      <c r="FL10" s="3">
        <f t="shared" si="42"/>
        <v>122</v>
      </c>
      <c r="FM10" s="3">
        <f t="shared" si="43"/>
        <v>83</v>
      </c>
      <c r="FN10" s="3">
        <f t="shared" si="44"/>
        <v>7</v>
      </c>
      <c r="FO10" s="3">
        <f t="shared" si="45"/>
        <v>212</v>
      </c>
      <c r="FP10" s="12">
        <f t="shared" si="46"/>
        <v>0.39150943396226418</v>
      </c>
      <c r="FQ10" s="12">
        <f t="shared" si="47"/>
        <v>3.3018867924528301E-2</v>
      </c>
      <c r="FR10" s="3">
        <f t="shared" si="48"/>
        <v>24</v>
      </c>
      <c r="FS10" s="3">
        <f t="shared" si="49"/>
        <v>211</v>
      </c>
      <c r="FT10" s="57">
        <f t="shared" si="50"/>
        <v>25</v>
      </c>
      <c r="FU10" s="58">
        <f t="shared" si="51"/>
        <v>236</v>
      </c>
      <c r="FX10" s="12">
        <f t="shared" si="52"/>
        <v>0.57281553398058249</v>
      </c>
      <c r="FY10" s="12">
        <f t="shared" si="52"/>
        <v>0.94736842105263164</v>
      </c>
      <c r="FZ10" s="12">
        <f t="shared" si="52"/>
        <v>0.16347011596788485</v>
      </c>
      <c r="GA10" s="12">
        <f t="shared" si="52"/>
        <v>0.79411764705882359</v>
      </c>
      <c r="GB10" s="12">
        <f t="shared" si="52"/>
        <v>0.97619047619047628</v>
      </c>
      <c r="GC10" s="12">
        <f t="shared" si="52"/>
        <v>0.16666666666666674</v>
      </c>
      <c r="GD10" s="12">
        <f t="shared" si="52"/>
        <v>0.82758620689655182</v>
      </c>
      <c r="GE10" s="12">
        <f t="shared" si="52"/>
        <v>8.1311769991016414E-2</v>
      </c>
      <c r="GF10" s="12">
        <f t="shared" si="52"/>
        <v>-0.36163522012578642</v>
      </c>
      <c r="GG10" s="12">
        <f t="shared" si="52"/>
        <v>-4.0000000000000036E-2</v>
      </c>
      <c r="GH10" s="12">
        <f t="shared" si="52"/>
        <v>0.74380165289256195</v>
      </c>
      <c r="GI10" s="12">
        <f t="shared" si="52"/>
        <v>0.25</v>
      </c>
      <c r="GJ10" s="12">
        <f t="shared" si="52"/>
        <v>0.67375886524822692</v>
      </c>
      <c r="GL10" s="65">
        <v>0.34375</v>
      </c>
      <c r="GM10" s="60" t="e">
        <f>#REF!+'StGenis total'!GM10+'Mategnin Total'!GM10+'PdG Nord Total'!GM10</f>
        <v>#REF!</v>
      </c>
      <c r="GN10" s="60" t="e">
        <f>#REF!+'StGenis total'!GN10+'Mategnin Total'!GN10+'PdG Nord Total'!GN10</f>
        <v>#REF!</v>
      </c>
      <c r="GO10" s="60" t="e">
        <f>#REF!+'StGenis total'!GO10+'Mategnin Total'!GO10+'PdG Nord Total'!GO10</f>
        <v>#REF!</v>
      </c>
      <c r="GP10" s="60" t="e">
        <f>#REF!+'StGenis total'!GP10+'Mategnin Total'!GP10+'PdG Nord Total'!GP10</f>
        <v>#REF!</v>
      </c>
      <c r="GQ10" s="60" t="e">
        <f>#REF!+'StGenis total'!GQ10+'Mategnin Total'!GQ10+'PdG Nord Total'!GQ10</f>
        <v>#REF!</v>
      </c>
      <c r="GR10" s="60" t="e">
        <f>#REF!+'StGenis total'!GR10+'Mategnin Total'!GR10+'PdG Nord Total'!GR10</f>
        <v>#REF!</v>
      </c>
      <c r="GS10" s="60" t="e">
        <f>#REF!+'StGenis total'!GS10+'Mategnin Total'!GS10+'PdG Nord Total'!GS10</f>
        <v>#REF!</v>
      </c>
      <c r="GT10" s="60" t="e">
        <f>#REF!+'StGenis total'!GT10+'Mategnin Total'!GT10+'PdG Nord Total'!GT10</f>
        <v>#REF!</v>
      </c>
      <c r="GU10" s="60" t="e">
        <f>#REF!+'StGenis total'!GU10+'Mategnin Total'!GU10+'PdG Nord Total'!GU10</f>
        <v>#REF!</v>
      </c>
      <c r="GV10" s="60" t="e">
        <f>#REF!+'StGenis total'!GV10+'Mategnin Total'!GV10+'PdG Nord Total'!GV10</f>
        <v>#REF!</v>
      </c>
      <c r="GW10" s="60" t="e">
        <f>#REF!+'StGenis total'!GW10+'Mategnin Total'!GW10+'PdG Nord Total'!GW10</f>
        <v>#REF!</v>
      </c>
      <c r="GX10" s="60" t="e">
        <f>#REF!+'StGenis total'!GX10+'Mategnin Total'!GX10+'PdG Nord Total'!GX10</f>
        <v>#REF!</v>
      </c>
      <c r="GY10" s="60" t="e">
        <f>#REF!+'StGenis total'!GY10+'Mategnin Total'!GY10+'PdG Nord Total'!GY10</f>
        <v>#REF!</v>
      </c>
      <c r="GZ10" s="60" t="e">
        <f>#REF!+'StGenis total'!GZ10+'Mategnin Total'!GZ10+'PdG Nord Total'!GZ10</f>
        <v>#REF!</v>
      </c>
      <c r="HA10" s="60" t="e">
        <f>#REF!+'StGenis total'!HA10+'Mategnin Total'!HA10+'PdG Nord Total'!HA10</f>
        <v>#REF!</v>
      </c>
      <c r="HB10" s="60" t="e">
        <f>#REF!+'StGenis total'!HB10+'Mategnin Total'!HB10+'PdG Nord Total'!HB10</f>
        <v>#REF!</v>
      </c>
      <c r="HD10" s="55">
        <v>103</v>
      </c>
      <c r="HE10" s="3">
        <v>38</v>
      </c>
      <c r="HF10" s="56">
        <v>0.269503546099291</v>
      </c>
      <c r="HG10" s="3">
        <v>68</v>
      </c>
      <c r="HH10" s="3">
        <v>42</v>
      </c>
      <c r="HI10" s="3">
        <v>6</v>
      </c>
      <c r="HJ10" s="3">
        <v>116</v>
      </c>
      <c r="HK10" s="12">
        <v>0.36206896551724099</v>
      </c>
      <c r="HL10" s="12">
        <v>5.1724137931034503E-2</v>
      </c>
      <c r="HM10" s="3">
        <v>25</v>
      </c>
      <c r="HN10" s="3">
        <v>121</v>
      </c>
      <c r="HO10" s="57">
        <v>20</v>
      </c>
      <c r="HP10" s="58">
        <v>141</v>
      </c>
      <c r="HR10">
        <v>48</v>
      </c>
      <c r="HS10">
        <v>39</v>
      </c>
      <c r="HT10">
        <v>0.44827586206896602</v>
      </c>
      <c r="HU10">
        <v>40</v>
      </c>
      <c r="HV10">
        <v>27</v>
      </c>
      <c r="HW10">
        <v>6</v>
      </c>
      <c r="HX10">
        <v>73</v>
      </c>
      <c r="HY10">
        <v>0.36986301369863001</v>
      </c>
      <c r="HZ10">
        <v>8.2191780821917804E-2</v>
      </c>
      <c r="IA10">
        <v>14</v>
      </c>
      <c r="IB10">
        <v>74</v>
      </c>
      <c r="IC10">
        <v>13</v>
      </c>
      <c r="ID10">
        <v>87</v>
      </c>
      <c r="IF10" s="62">
        <f t="shared" si="53"/>
        <v>1.1458333333333335</v>
      </c>
      <c r="IG10" s="12">
        <f t="shared" si="53"/>
        <v>-2.5641025641025661E-2</v>
      </c>
      <c r="IH10" s="12">
        <f t="shared" si="53"/>
        <v>-0.39879978177850539</v>
      </c>
      <c r="II10" s="12">
        <f t="shared" si="53"/>
        <v>0.7</v>
      </c>
      <c r="IJ10" s="12">
        <f t="shared" si="53"/>
        <v>0.55555555555555558</v>
      </c>
      <c r="IK10" s="12">
        <f t="shared" si="53"/>
        <v>0</v>
      </c>
      <c r="IL10" s="12">
        <f t="shared" si="53"/>
        <v>0.58904109589041087</v>
      </c>
      <c r="IM10" s="12">
        <f t="shared" si="53"/>
        <v>-2.1072796934866633E-2</v>
      </c>
      <c r="IN10" s="12">
        <f t="shared" si="53"/>
        <v>-0.37068965517241348</v>
      </c>
      <c r="IO10" s="12">
        <f t="shared" si="53"/>
        <v>0.78571428571428581</v>
      </c>
      <c r="IP10" s="12">
        <f t="shared" si="53"/>
        <v>0.63513513513513509</v>
      </c>
      <c r="IQ10" s="12">
        <f t="shared" si="53"/>
        <v>0.53846153846153855</v>
      </c>
      <c r="IR10" s="63">
        <f t="shared" si="53"/>
        <v>0.6206896551724137</v>
      </c>
    </row>
    <row r="11" spans="1:252" ht="21" customHeight="1" thickBot="1" x14ac:dyDescent="0.3">
      <c r="A11" s="64">
        <v>0.35416666666666702</v>
      </c>
      <c r="B11" s="91">
        <f>'PdG Nord Total'!B11+'PdG Sud Total'!B11+'PdG Centre Total'!B11</f>
        <v>85</v>
      </c>
      <c r="C11" s="92">
        <f>'PdG Nord Total'!C11+'PdG Sud Total'!C11+'PdG Centre Total'!C11</f>
        <v>26</v>
      </c>
      <c r="D11" s="91">
        <f>'PdG Nord Total'!D11+'PdG Sud Total'!D11+'PdG Centre Total'!D11</f>
        <v>70</v>
      </c>
      <c r="E11" s="92">
        <f>'PdG Nord Total'!E11+'PdG Sud Total'!E11+'PdG Centre Total'!E11</f>
        <v>60</v>
      </c>
      <c r="F11" s="91">
        <f>'PdG Nord Total'!F11+'PdG Sud Total'!F11+'PdG Centre Total'!F11</f>
        <v>8</v>
      </c>
      <c r="G11" s="92">
        <f>'PdG Nord Total'!G11+'PdG Sud Total'!G11+'PdG Centre Total'!G11</f>
        <v>5</v>
      </c>
      <c r="H11" s="91">
        <f>'PdG Nord Total'!H11+'PdG Sud Total'!H11+'PdG Centre Total'!H11</f>
        <v>10</v>
      </c>
      <c r="I11" s="92">
        <f>'PdG Nord Total'!I11+'PdG Sud Total'!I11+'PdG Centre Total'!I11</f>
        <v>4</v>
      </c>
      <c r="J11" s="91">
        <f>'PdG Nord Total'!J11+'PdG Sud Total'!J11+'PdG Centre Total'!J11</f>
        <v>18</v>
      </c>
      <c r="K11" s="92">
        <f>'PdG Nord Total'!K11+'PdG Sud Total'!K11+'PdG Centre Total'!K11</f>
        <v>10</v>
      </c>
      <c r="L11" s="91">
        <f>'PdG Nord Total'!L11+'PdG Sud Total'!L11+'PdG Centre Total'!L11</f>
        <v>8</v>
      </c>
      <c r="M11" s="92">
        <f>'PdG Nord Total'!M11+'PdG Sud Total'!M11+'PdG Centre Total'!M11</f>
        <v>1</v>
      </c>
      <c r="N11" s="203">
        <f>'PdG Nord Total'!N11+'PdG Sud Total'!N11+'PdG Centre Total'!N11</f>
        <v>4</v>
      </c>
      <c r="O11" s="192">
        <f>'PdG Nord Total'!O11+'PdG Sud Total'!O11+'PdG Centre Total'!O11</f>
        <v>2</v>
      </c>
      <c r="P11" s="91">
        <f>'PdG Nord Total'!P11+'PdG Sud Total'!P11+'PdG Centre Total'!P11</f>
        <v>2</v>
      </c>
      <c r="Q11" s="92">
        <f>'PdG Nord Total'!Q11+'PdG Sud Total'!Q11+'PdG Centre Total'!Q11</f>
        <v>1</v>
      </c>
      <c r="R11" s="91">
        <f>'PdG Nord Total'!R11+'PdG Sud Total'!R11+'PdG Centre Total'!R11</f>
        <v>3</v>
      </c>
      <c r="S11" s="92">
        <f>'PdG Nord Total'!S11+'PdG Sud Total'!S11+'PdG Centre Total'!S11</f>
        <v>0</v>
      </c>
      <c r="T11" s="91">
        <f>'PdG Nord Total'!T11+'PdG Sud Total'!T11+'PdG Centre Total'!T11</f>
        <v>4</v>
      </c>
      <c r="U11" s="92">
        <f>'PdG Nord Total'!U11+'PdG Sud Total'!U11+'PdG Centre Total'!U11</f>
        <v>4</v>
      </c>
      <c r="W11" s="55">
        <f t="shared" si="54"/>
        <v>212</v>
      </c>
      <c r="X11" s="3">
        <f t="shared" si="55"/>
        <v>113</v>
      </c>
      <c r="Y11" s="56">
        <f t="shared" si="56"/>
        <v>0.34769230769230769</v>
      </c>
      <c r="Z11" s="3">
        <f t="shared" si="57"/>
        <v>120</v>
      </c>
      <c r="AA11" s="3">
        <f t="shared" si="58"/>
        <v>152</v>
      </c>
      <c r="AB11" s="3">
        <f t="shared" si="59"/>
        <v>16</v>
      </c>
      <c r="AC11" s="3">
        <f t="shared" si="60"/>
        <v>17</v>
      </c>
      <c r="AD11" s="3">
        <f t="shared" si="0"/>
        <v>289</v>
      </c>
      <c r="AE11" s="12">
        <f t="shared" si="1"/>
        <v>0.55882352941176472</v>
      </c>
      <c r="AF11" s="12">
        <f t="shared" si="61"/>
        <v>5.8823529411764705E-2</v>
      </c>
      <c r="AG11" s="3">
        <f t="shared" si="62"/>
        <v>36</v>
      </c>
      <c r="AH11" s="3">
        <f t="shared" si="63"/>
        <v>296</v>
      </c>
      <c r="AI11" s="57">
        <f t="shared" si="64"/>
        <v>29</v>
      </c>
      <c r="AJ11" s="58">
        <f t="shared" si="65"/>
        <v>325</v>
      </c>
      <c r="AM11" s="12">
        <f t="shared" si="2"/>
        <v>-4.9327354260089717E-2</v>
      </c>
      <c r="AN11" s="12">
        <f t="shared" si="3"/>
        <v>9.7087378640776656E-2</v>
      </c>
      <c r="AO11" s="12">
        <f t="shared" si="4"/>
        <v>0.10046303211351759</v>
      </c>
      <c r="AP11" s="12">
        <f t="shared" si="5"/>
        <v>-0.22580645161290325</v>
      </c>
      <c r="AQ11" s="12">
        <f t="shared" si="66"/>
        <v>0.1515151515151516</v>
      </c>
      <c r="AR11" s="12">
        <f t="shared" si="6"/>
        <v>0.1333333333333333</v>
      </c>
      <c r="AS11" s="12">
        <f t="shared" si="7"/>
        <v>-4.3046357615894038E-2</v>
      </c>
      <c r="AT11" s="12">
        <f t="shared" si="8"/>
        <v>0.21501782531194302</v>
      </c>
      <c r="AU11" s="12">
        <f t="shared" si="9"/>
        <v>0.18431372549019609</v>
      </c>
      <c r="AV11" s="12">
        <f t="shared" si="10"/>
        <v>0.5</v>
      </c>
      <c r="AW11" s="12">
        <f t="shared" si="11"/>
        <v>2.7777777777777679E-2</v>
      </c>
      <c r="AX11" s="12">
        <f t="shared" si="12"/>
        <v>-0.23684210526315785</v>
      </c>
      <c r="AY11" s="12">
        <f t="shared" si="13"/>
        <v>-3.0674846625766694E-3</v>
      </c>
      <c r="BA11" s="64">
        <v>0.35416666666666702</v>
      </c>
      <c r="BB11" s="60">
        <f>'Ferney-&gt;Genève'!BB11+'StGenis total'!BB11+'Mategnin Total'!BB11+'PdG Nord Total'!BB11+'PdG Sud Total'!BB11</f>
        <v>106</v>
      </c>
      <c r="BC11" s="60">
        <f>'Ferney-&gt;Genève'!BC11+'StGenis total'!BC11+'Mategnin Total'!BC11+'PdG Nord Total'!BC11+'PdG Sud Total'!BC11</f>
        <v>29</v>
      </c>
      <c r="BD11" s="60">
        <f>'Ferney-&gt;Genève'!BD11+'StGenis total'!BD11+'Mategnin Total'!BD11+'PdG Nord Total'!BD11+'PdG Sud Total'!BD11</f>
        <v>65</v>
      </c>
      <c r="BE11" s="60">
        <f>'Ferney-&gt;Genève'!BE11+'StGenis total'!BE11+'Mategnin Total'!BE11+'PdG Nord Total'!BE11+'PdG Sud Total'!BE11</f>
        <v>57</v>
      </c>
      <c r="BF11" s="60">
        <f>'Ferney-&gt;Genève'!BF11+'StGenis total'!BF11+'Mategnin Total'!BF11+'PdG Nord Total'!BF11+'PdG Sud Total'!BF11</f>
        <v>9</v>
      </c>
      <c r="BG11" s="60">
        <f>'Ferney-&gt;Genève'!BG11+'StGenis total'!BG11+'Mategnin Total'!BG11+'PdG Nord Total'!BG11+'PdG Sud Total'!BG11</f>
        <v>3</v>
      </c>
      <c r="BH11" s="60">
        <f>'Ferney-&gt;Genève'!BH11+'StGenis total'!BH11+'Mategnin Total'!BH11+'PdG Nord Total'!BH11+'PdG Sud Total'!BH11</f>
        <v>15</v>
      </c>
      <c r="BI11" s="60">
        <f>'Ferney-&gt;Genève'!BI11+'StGenis total'!BI11+'Mategnin Total'!BI11+'PdG Nord Total'!BI11+'PdG Sud Total'!BI11</f>
        <v>4</v>
      </c>
      <c r="BJ11" s="60">
        <f>'Ferney-&gt;Genève'!BJ11+'StGenis total'!BJ11+'Mategnin Total'!BJ11+'PdG Nord Total'!BJ11+'PdG Sud Total'!BJ11</f>
        <v>15</v>
      </c>
      <c r="BK11" s="60">
        <f>'Ferney-&gt;Genève'!BK11+'StGenis total'!BK11+'Mategnin Total'!BK11+'PdG Nord Total'!BK11+'PdG Sud Total'!BK11</f>
        <v>5</v>
      </c>
      <c r="BL11" s="60">
        <f>'Ferney-&gt;Genève'!BL11+'StGenis total'!BL11+'Mategnin Total'!BL11+'PdG Nord Total'!BL11+'PdG Sud Total'!BL11</f>
        <v>6</v>
      </c>
      <c r="BM11" s="60">
        <f>'Ferney-&gt;Genève'!BM11+'StGenis total'!BM11+'Mategnin Total'!BM11+'PdG Nord Total'!BM11+'PdG Sud Total'!BM11</f>
        <v>4</v>
      </c>
      <c r="BN11" s="60">
        <f>'Ferney-&gt;Genève'!BN11+'StGenis total'!BN11+'Mategnin Total'!BN11+'PdG Nord Total'!BN11+'PdG Sud Total'!BN11</f>
        <v>3</v>
      </c>
      <c r="BO11" s="60">
        <f>'Ferney-&gt;Genève'!BO11+'StGenis total'!BO11+'Mategnin Total'!BO11+'PdG Nord Total'!BO11+'PdG Sud Total'!BO11</f>
        <v>0</v>
      </c>
      <c r="BP11" s="60">
        <f>'Ferney-&gt;Genève'!BP11+'StGenis total'!BP11+'Mategnin Total'!BP11+'PdG Nord Total'!BP11+'PdG Sud Total'!BP11</f>
        <v>4</v>
      </c>
      <c r="BQ11" s="60">
        <f>'Ferney-&gt;Genève'!BQ11+'StGenis total'!BQ11+'Mategnin Total'!BQ11+'PdG Nord Total'!BQ11+'PdG Sud Total'!BQ11</f>
        <v>1</v>
      </c>
      <c r="BS11" s="55">
        <f t="shared" si="14"/>
        <v>223</v>
      </c>
      <c r="BT11" s="3">
        <f t="shared" si="14"/>
        <v>103</v>
      </c>
      <c r="BU11" s="56">
        <f t="shared" si="15"/>
        <v>0.31595092024539878</v>
      </c>
      <c r="BV11" s="3">
        <f t="shared" si="16"/>
        <v>155</v>
      </c>
      <c r="BW11" s="3">
        <f t="shared" si="17"/>
        <v>132</v>
      </c>
      <c r="BX11" s="3">
        <f t="shared" si="18"/>
        <v>15</v>
      </c>
      <c r="BY11" s="3">
        <f t="shared" si="19"/>
        <v>302</v>
      </c>
      <c r="BZ11" s="12">
        <f t="shared" si="20"/>
        <v>0.45993031358885017</v>
      </c>
      <c r="CA11" s="12">
        <f t="shared" si="21"/>
        <v>4.9668874172185427E-2</v>
      </c>
      <c r="CB11" s="3">
        <f t="shared" si="22"/>
        <v>24</v>
      </c>
      <c r="CC11" s="3">
        <f t="shared" si="23"/>
        <v>288</v>
      </c>
      <c r="CD11" s="57">
        <f t="shared" si="24"/>
        <v>38</v>
      </c>
      <c r="CE11" s="58">
        <f t="shared" si="25"/>
        <v>326</v>
      </c>
      <c r="CH11" s="12">
        <f t="shared" si="26"/>
        <v>4.20560747663552E-2</v>
      </c>
      <c r="CI11" s="12">
        <f t="shared" si="26"/>
        <v>5.1020408163265252E-2</v>
      </c>
      <c r="CJ11" s="12">
        <f t="shared" si="26"/>
        <v>5.884562413922767E-3</v>
      </c>
      <c r="CK11" s="12">
        <f t="shared" si="26"/>
        <v>-3.125E-2</v>
      </c>
      <c r="CL11" s="12">
        <f t="shared" si="26"/>
        <v>0.29411764705882359</v>
      </c>
      <c r="CM11" s="12">
        <f t="shared" si="26"/>
        <v>0.15384615384615374</v>
      </c>
      <c r="CN11" s="12">
        <f t="shared" si="26"/>
        <v>9.8181818181818148E-2</v>
      </c>
      <c r="CO11" s="12">
        <f t="shared" si="26"/>
        <v>0.24000819840131182</v>
      </c>
      <c r="CP11" s="12">
        <f t="shared" si="26"/>
        <v>5.0687722873153263E-2</v>
      </c>
      <c r="CQ11" s="12">
        <f t="shared" si="26"/>
        <v>-0.35135135135135132</v>
      </c>
      <c r="CR11" s="12">
        <f t="shared" si="26"/>
        <v>6.9930069930070893E-3</v>
      </c>
      <c r="CS11" s="12">
        <f t="shared" si="26"/>
        <v>0.46153846153846145</v>
      </c>
      <c r="CT11" s="12">
        <f t="shared" si="26"/>
        <v>4.4871794871794934E-2</v>
      </c>
      <c r="CV11" s="64">
        <v>0.35416666666666702</v>
      </c>
      <c r="CW11" s="60">
        <f>'Ferney-&gt;Genève'!CW11+'StGenis total'!CW11+'Mategnin Total'!CW11+'PdG Nord Total'!CW11+'PdG Sud Total'!CW11</f>
        <v>118</v>
      </c>
      <c r="CX11" s="60">
        <f>'Ferney-&gt;Genève'!CX11+'StGenis total'!CX11+'Mategnin Total'!CX11+'PdG Nord Total'!CX11+'PdG Sud Total'!CX11</f>
        <v>30</v>
      </c>
      <c r="CY11" s="60">
        <f>'Ferney-&gt;Genève'!CY11+'StGenis total'!CY11+'Mategnin Total'!CY11+'PdG Nord Total'!CY11+'PdG Sud Total'!CY11</f>
        <v>49</v>
      </c>
      <c r="CZ11" s="60">
        <f>'Ferney-&gt;Genève'!CZ11+'StGenis total'!CZ11+'Mategnin Total'!CZ11+'PdG Nord Total'!CZ11+'PdG Sud Total'!CZ11</f>
        <v>47</v>
      </c>
      <c r="DA11" s="60">
        <f>'Ferney-&gt;Genève'!DA11+'StGenis total'!DA11+'Mategnin Total'!DA11+'PdG Nord Total'!DA11+'PdG Sud Total'!DA11</f>
        <v>10</v>
      </c>
      <c r="DB11" s="60">
        <f>'Ferney-&gt;Genève'!DB11+'StGenis total'!DB11+'Mategnin Total'!DB11+'PdG Nord Total'!DB11+'PdG Sud Total'!DB11</f>
        <v>2</v>
      </c>
      <c r="DC11" s="60">
        <f>'Ferney-&gt;Genève'!DC11+'StGenis total'!DC11+'Mategnin Total'!DC11+'PdG Nord Total'!DC11+'PdG Sud Total'!DC11</f>
        <v>19</v>
      </c>
      <c r="DD11" s="60">
        <f>'Ferney-&gt;Genève'!DD11+'StGenis total'!DD11+'Mategnin Total'!DD11+'PdG Nord Total'!DD11+'PdG Sud Total'!DD11</f>
        <v>11</v>
      </c>
      <c r="DE11" s="60">
        <f>'Ferney-&gt;Genève'!DE11+'StGenis total'!DE11+'Mategnin Total'!DE11+'PdG Nord Total'!DE11+'PdG Sud Total'!DE11</f>
        <v>9</v>
      </c>
      <c r="DF11" s="60">
        <f>'Ferney-&gt;Genève'!DF11+'StGenis total'!DF11+'Mategnin Total'!DF11+'PdG Nord Total'!DF11+'PdG Sud Total'!DF11</f>
        <v>3</v>
      </c>
      <c r="DG11" s="60">
        <f>'Ferney-&gt;Genève'!DG11+'StGenis total'!DG11+'Mategnin Total'!DG11+'PdG Nord Total'!DG11+'PdG Sud Total'!DG11</f>
        <v>4</v>
      </c>
      <c r="DH11" s="60">
        <f>'Ferney-&gt;Genève'!DH11+'StGenis total'!DH11+'Mategnin Total'!DH11+'PdG Nord Total'!DH11+'PdG Sud Total'!DH11</f>
        <v>2</v>
      </c>
      <c r="DI11" s="60">
        <f>'Ferney-&gt;Genève'!DI11+'StGenis total'!DI11+'Mategnin Total'!DI11+'PdG Nord Total'!DI11+'PdG Sud Total'!DI11</f>
        <v>1</v>
      </c>
      <c r="DJ11" s="60">
        <f>'Ferney-&gt;Genève'!DJ11+'StGenis total'!DJ11+'Mategnin Total'!DJ11+'PdG Nord Total'!DJ11+'PdG Sud Total'!DJ11</f>
        <v>0</v>
      </c>
      <c r="DK11" s="60">
        <f>'Ferney-&gt;Genève'!DK11+'StGenis total'!DK11+'Mategnin Total'!DK11+'PdG Nord Total'!DK11+'PdG Sud Total'!DK11</f>
        <v>4</v>
      </c>
      <c r="DL11" s="60">
        <f>'Ferney-&gt;Genève'!DL11+'StGenis total'!DL11+'Mategnin Total'!DL11+'PdG Nord Total'!DL11+'PdG Sud Total'!DL11</f>
        <v>3</v>
      </c>
      <c r="DN11" s="55">
        <f t="shared" si="27"/>
        <v>214</v>
      </c>
      <c r="DO11" s="3">
        <f t="shared" si="27"/>
        <v>98</v>
      </c>
      <c r="DP11" s="56">
        <f t="shared" si="28"/>
        <v>0.3141025641025641</v>
      </c>
      <c r="DQ11" s="3">
        <f t="shared" si="29"/>
        <v>160</v>
      </c>
      <c r="DR11" s="3">
        <f t="shared" si="30"/>
        <v>102</v>
      </c>
      <c r="DS11" s="3">
        <f t="shared" si="31"/>
        <v>13</v>
      </c>
      <c r="DT11" s="3">
        <f t="shared" si="32"/>
        <v>275</v>
      </c>
      <c r="DU11" s="12">
        <f t="shared" si="33"/>
        <v>0.37090909090909091</v>
      </c>
      <c r="DV11" s="12">
        <f t="shared" si="34"/>
        <v>4.7272727272727272E-2</v>
      </c>
      <c r="DW11" s="3">
        <f t="shared" si="35"/>
        <v>37</v>
      </c>
      <c r="DX11" s="3">
        <f t="shared" si="36"/>
        <v>286</v>
      </c>
      <c r="DY11" s="57">
        <f t="shared" si="37"/>
        <v>26</v>
      </c>
      <c r="DZ11" s="58">
        <f t="shared" si="38"/>
        <v>312</v>
      </c>
      <c r="EC11" s="12">
        <f t="shared" si="39"/>
        <v>0.39869281045751626</v>
      </c>
      <c r="ED11" s="12">
        <f t="shared" si="39"/>
        <v>0.6333333333333333</v>
      </c>
      <c r="EE11" s="12">
        <f t="shared" si="39"/>
        <v>0.1150641025641026</v>
      </c>
      <c r="EF11" s="12">
        <f t="shared" si="39"/>
        <v>0.40350877192982448</v>
      </c>
      <c r="EG11" s="12">
        <f t="shared" si="39"/>
        <v>0.52238805970149249</v>
      </c>
      <c r="EH11" s="12">
        <f t="shared" si="39"/>
        <v>0.44444444444444442</v>
      </c>
      <c r="EI11" s="12">
        <f t="shared" si="39"/>
        <v>0.44736842105263164</v>
      </c>
      <c r="EJ11" s="12">
        <f t="shared" si="39"/>
        <v>5.1831750339213167E-2</v>
      </c>
      <c r="EK11" s="12">
        <f t="shared" si="39"/>
        <v>-2.0202020202020332E-3</v>
      </c>
      <c r="EL11" s="12">
        <f t="shared" si="39"/>
        <v>0.60869565217391308</v>
      </c>
      <c r="EM11" s="12">
        <f t="shared" si="39"/>
        <v>0.4517766497461928</v>
      </c>
      <c r="EN11" s="12">
        <f t="shared" si="39"/>
        <v>0.625</v>
      </c>
      <c r="EO11" s="12">
        <f t="shared" si="39"/>
        <v>0.46478873239436624</v>
      </c>
      <c r="EQ11" s="64">
        <v>0.35416666666666702</v>
      </c>
      <c r="ER11" s="60">
        <f>'Ferney-&gt;Genève'!ER11+'StGenis total'!ER11+'Mategnin Total'!ER11+'PdG Nord Total'!ER11+'PdG Sud Total'!ER11</f>
        <v>79</v>
      </c>
      <c r="ES11" s="60">
        <f>'Ferney-&gt;Genève'!ES11+'StGenis total'!ES11+'Mategnin Total'!ES11+'PdG Nord Total'!ES11+'PdG Sud Total'!ES11</f>
        <v>29</v>
      </c>
      <c r="ET11" s="60">
        <f>'Ferney-&gt;Genève'!ET11+'StGenis total'!ET11+'Mategnin Total'!ET11+'PdG Nord Total'!ET11+'PdG Sud Total'!ET11</f>
        <v>41</v>
      </c>
      <c r="EU11" s="60">
        <f>'Ferney-&gt;Genève'!EU11+'StGenis total'!EU11+'Mategnin Total'!EU11+'PdG Nord Total'!EU11+'PdG Sud Total'!EU11</f>
        <v>20</v>
      </c>
      <c r="EV11" s="60">
        <f>'Ferney-&gt;Genève'!EV11+'StGenis total'!EV11+'Mategnin Total'!EV11+'PdG Nord Total'!EV11+'PdG Sud Total'!EV11</f>
        <v>8</v>
      </c>
      <c r="EW11" s="60">
        <f>'Ferney-&gt;Genève'!EW11+'StGenis total'!EW11+'Mategnin Total'!EW11+'PdG Nord Total'!EW11+'PdG Sud Total'!EW11</f>
        <v>1</v>
      </c>
      <c r="EX11" s="60">
        <f>'Ferney-&gt;Genève'!EX11+'StGenis total'!EX11+'Mategnin Total'!EX11+'PdG Nord Total'!EX11+'PdG Sud Total'!EX11</f>
        <v>14</v>
      </c>
      <c r="EY11" s="60">
        <f>'Ferney-&gt;Genève'!EY11+'StGenis total'!EY11+'Mategnin Total'!EY11+'PdG Nord Total'!EY11+'PdG Sud Total'!EY11</f>
        <v>5</v>
      </c>
      <c r="EZ11" s="60">
        <f>'Ferney-&gt;Genève'!EZ11+'StGenis total'!EZ11+'Mategnin Total'!EZ11+'PdG Nord Total'!EZ11+'PdG Sud Total'!EZ11</f>
        <v>5</v>
      </c>
      <c r="FA11" s="60">
        <f>'Ferney-&gt;Genève'!FA11+'StGenis total'!FA11+'Mategnin Total'!FA11+'PdG Nord Total'!FA11+'PdG Sud Total'!FA11</f>
        <v>1</v>
      </c>
      <c r="FB11" s="60">
        <f>'Ferney-&gt;Genève'!FB11+'StGenis total'!FB11+'Mategnin Total'!FB11+'PdG Nord Total'!FB11+'PdG Sud Total'!FB11</f>
        <v>3</v>
      </c>
      <c r="FC11" s="60">
        <f>'Ferney-&gt;Genève'!FC11+'StGenis total'!FC11+'Mategnin Total'!FC11+'PdG Nord Total'!FC11+'PdG Sud Total'!FC11</f>
        <v>3</v>
      </c>
      <c r="FD11" s="60">
        <f>'Ferney-&gt;Genève'!FD11+'StGenis total'!FD11+'Mategnin Total'!FD11+'PdG Nord Total'!FD11+'PdG Sud Total'!FD11</f>
        <v>0</v>
      </c>
      <c r="FE11" s="60">
        <f>'Ferney-&gt;Genève'!FE11+'StGenis total'!FE11+'Mategnin Total'!FE11+'PdG Nord Total'!FE11+'PdG Sud Total'!FE11</f>
        <v>0</v>
      </c>
      <c r="FF11" s="60">
        <f>'Ferney-&gt;Genève'!FF11+'StGenis total'!FF11+'Mategnin Total'!FF11+'PdG Nord Total'!FF11+'PdG Sud Total'!FF11</f>
        <v>3</v>
      </c>
      <c r="FG11" s="60">
        <f>'Ferney-&gt;Genève'!FG11+'StGenis total'!FG11+'Mategnin Total'!FG11+'PdG Nord Total'!FG11+'PdG Sud Total'!FG11</f>
        <v>1</v>
      </c>
      <c r="FI11" s="55">
        <f t="shared" si="40"/>
        <v>153</v>
      </c>
      <c r="FJ11" s="3">
        <f t="shared" si="40"/>
        <v>60</v>
      </c>
      <c r="FK11" s="56">
        <f t="shared" si="41"/>
        <v>0.28169014084507044</v>
      </c>
      <c r="FL11" s="3">
        <f t="shared" si="42"/>
        <v>114</v>
      </c>
      <c r="FM11" s="3">
        <f t="shared" si="43"/>
        <v>67</v>
      </c>
      <c r="FN11" s="3">
        <f t="shared" si="44"/>
        <v>9</v>
      </c>
      <c r="FO11" s="3">
        <f t="shared" si="45"/>
        <v>190</v>
      </c>
      <c r="FP11" s="12">
        <f t="shared" si="46"/>
        <v>0.35263157894736841</v>
      </c>
      <c r="FQ11" s="12">
        <f t="shared" si="47"/>
        <v>4.736842105263158E-2</v>
      </c>
      <c r="FR11" s="3">
        <f t="shared" si="48"/>
        <v>23</v>
      </c>
      <c r="FS11" s="3">
        <f t="shared" si="49"/>
        <v>197</v>
      </c>
      <c r="FT11" s="57">
        <f t="shared" si="50"/>
        <v>16</v>
      </c>
      <c r="FU11" s="58">
        <f t="shared" si="51"/>
        <v>213</v>
      </c>
      <c r="FX11" s="12">
        <f t="shared" si="52"/>
        <v>0.44339622641509435</v>
      </c>
      <c r="FY11" s="12">
        <f t="shared" si="52"/>
        <v>0.71428571428571419</v>
      </c>
      <c r="FZ11" s="12">
        <f t="shared" si="52"/>
        <v>0.13480885311871194</v>
      </c>
      <c r="GA11" s="12">
        <f t="shared" si="52"/>
        <v>0.37349397590361444</v>
      </c>
      <c r="GB11" s="12">
        <f t="shared" si="52"/>
        <v>0.97058823529411775</v>
      </c>
      <c r="GC11" s="12">
        <f t="shared" si="52"/>
        <v>0.28571428571428581</v>
      </c>
      <c r="GD11" s="12">
        <f t="shared" si="52"/>
        <v>0.532258064516129</v>
      </c>
      <c r="GE11" s="12">
        <f t="shared" si="52"/>
        <v>0.28606811145510735</v>
      </c>
      <c r="GF11" s="12">
        <f t="shared" si="52"/>
        <v>-0.16090225563909755</v>
      </c>
      <c r="GG11" s="12">
        <f t="shared" si="52"/>
        <v>0.35294117647058831</v>
      </c>
      <c r="GH11" s="12">
        <f t="shared" si="52"/>
        <v>0.56349206349206349</v>
      </c>
      <c r="GI11" s="12">
        <f t="shared" si="52"/>
        <v>6.6666666666666652E-2</v>
      </c>
      <c r="GJ11" s="12">
        <f t="shared" si="52"/>
        <v>0.5106382978723405</v>
      </c>
      <c r="GL11" s="65">
        <v>0.35416666666666702</v>
      </c>
      <c r="GM11" s="60" t="e">
        <f>#REF!+'StGenis total'!GM11+'Mategnin Total'!GM11+'PdG Nord Total'!GM11</f>
        <v>#REF!</v>
      </c>
      <c r="GN11" s="60" t="e">
        <f>#REF!+'StGenis total'!GN11+'Mategnin Total'!GN11+'PdG Nord Total'!GN11</f>
        <v>#REF!</v>
      </c>
      <c r="GO11" s="60" t="e">
        <f>#REF!+'StGenis total'!GO11+'Mategnin Total'!GO11+'PdG Nord Total'!GO11</f>
        <v>#REF!</v>
      </c>
      <c r="GP11" s="60" t="e">
        <f>#REF!+'StGenis total'!GP11+'Mategnin Total'!GP11+'PdG Nord Total'!GP11</f>
        <v>#REF!</v>
      </c>
      <c r="GQ11" s="60" t="e">
        <f>#REF!+'StGenis total'!GQ11+'Mategnin Total'!GQ11+'PdG Nord Total'!GQ11</f>
        <v>#REF!</v>
      </c>
      <c r="GR11" s="60" t="e">
        <f>#REF!+'StGenis total'!GR11+'Mategnin Total'!GR11+'PdG Nord Total'!GR11</f>
        <v>#REF!</v>
      </c>
      <c r="GS11" s="60" t="e">
        <f>#REF!+'StGenis total'!GS11+'Mategnin Total'!GS11+'PdG Nord Total'!GS11</f>
        <v>#REF!</v>
      </c>
      <c r="GT11" s="60" t="e">
        <f>#REF!+'StGenis total'!GT11+'Mategnin Total'!GT11+'PdG Nord Total'!GT11</f>
        <v>#REF!</v>
      </c>
      <c r="GU11" s="60" t="e">
        <f>#REF!+'StGenis total'!GU11+'Mategnin Total'!GU11+'PdG Nord Total'!GU11</f>
        <v>#REF!</v>
      </c>
      <c r="GV11" s="60" t="e">
        <f>#REF!+'StGenis total'!GV11+'Mategnin Total'!GV11+'PdG Nord Total'!GV11</f>
        <v>#REF!</v>
      </c>
      <c r="GW11" s="60" t="e">
        <f>#REF!+'StGenis total'!GW11+'Mategnin Total'!GW11+'PdG Nord Total'!GW11</f>
        <v>#REF!</v>
      </c>
      <c r="GX11" s="60" t="e">
        <f>#REF!+'StGenis total'!GX11+'Mategnin Total'!GX11+'PdG Nord Total'!GX11</f>
        <v>#REF!</v>
      </c>
      <c r="GY11" s="60" t="e">
        <f>#REF!+'StGenis total'!GY11+'Mategnin Total'!GY11+'PdG Nord Total'!GY11</f>
        <v>#REF!</v>
      </c>
      <c r="GZ11" s="60" t="e">
        <f>#REF!+'StGenis total'!GZ11+'Mategnin Total'!GZ11+'PdG Nord Total'!GZ11</f>
        <v>#REF!</v>
      </c>
      <c r="HA11" s="60" t="e">
        <f>#REF!+'StGenis total'!HA11+'Mategnin Total'!HA11+'PdG Nord Total'!HA11</f>
        <v>#REF!</v>
      </c>
      <c r="HB11" s="60" t="e">
        <f>#REF!+'StGenis total'!HB11+'Mategnin Total'!HB11+'PdG Nord Total'!HB11</f>
        <v>#REF!</v>
      </c>
      <c r="HD11" s="55">
        <v>106</v>
      </c>
      <c r="HE11" s="3">
        <v>35</v>
      </c>
      <c r="HF11" s="56">
        <v>0.24822695035461001</v>
      </c>
      <c r="HG11" s="3">
        <v>83</v>
      </c>
      <c r="HH11" s="3">
        <v>34</v>
      </c>
      <c r="HI11" s="3">
        <v>7</v>
      </c>
      <c r="HJ11" s="3">
        <v>124</v>
      </c>
      <c r="HK11" s="12">
        <v>0.27419354838709697</v>
      </c>
      <c r="HL11" s="12">
        <v>5.6451612903225798E-2</v>
      </c>
      <c r="HM11" s="3">
        <v>17</v>
      </c>
      <c r="HN11" s="3">
        <v>126</v>
      </c>
      <c r="HO11" s="57">
        <v>15</v>
      </c>
      <c r="HP11" s="58">
        <v>141</v>
      </c>
      <c r="HR11">
        <v>66</v>
      </c>
      <c r="HS11">
        <v>24</v>
      </c>
      <c r="HT11">
        <v>0.266666666666667</v>
      </c>
      <c r="HU11">
        <v>50</v>
      </c>
      <c r="HV11">
        <v>19</v>
      </c>
      <c r="HW11">
        <v>11</v>
      </c>
      <c r="HX11">
        <v>80</v>
      </c>
      <c r="HY11">
        <v>0.23749999999999999</v>
      </c>
      <c r="HZ11">
        <v>0.13750000000000001</v>
      </c>
      <c r="IA11">
        <v>10</v>
      </c>
      <c r="IB11">
        <v>79</v>
      </c>
      <c r="IC11">
        <v>11</v>
      </c>
      <c r="ID11">
        <v>90</v>
      </c>
      <c r="IF11" s="62">
        <f t="shared" si="53"/>
        <v>0.60606060606060597</v>
      </c>
      <c r="IG11" s="12">
        <f t="shared" si="53"/>
        <v>0.45833333333333326</v>
      </c>
      <c r="IH11" s="12">
        <f t="shared" si="53"/>
        <v>-6.914893617021356E-2</v>
      </c>
      <c r="II11" s="12">
        <f t="shared" si="53"/>
        <v>0.65999999999999992</v>
      </c>
      <c r="IJ11" s="12">
        <f t="shared" si="53"/>
        <v>0.78947368421052633</v>
      </c>
      <c r="IK11" s="12">
        <f t="shared" si="53"/>
        <v>-0.36363636363636365</v>
      </c>
      <c r="IL11" s="12">
        <f t="shared" si="53"/>
        <v>0.55000000000000004</v>
      </c>
      <c r="IM11" s="12">
        <f t="shared" si="53"/>
        <v>0.15449915110356627</v>
      </c>
      <c r="IN11" s="12">
        <f t="shared" si="53"/>
        <v>-0.589442815249267</v>
      </c>
      <c r="IO11" s="12">
        <f t="shared" si="53"/>
        <v>0.7</v>
      </c>
      <c r="IP11" s="12">
        <f t="shared" si="53"/>
        <v>0.59493670886075956</v>
      </c>
      <c r="IQ11" s="12">
        <f t="shared" si="53"/>
        <v>0.36363636363636354</v>
      </c>
      <c r="IR11" s="63">
        <f t="shared" si="53"/>
        <v>0.56666666666666665</v>
      </c>
    </row>
    <row r="12" spans="1:252" ht="21" customHeight="1" thickBot="1" x14ac:dyDescent="0.3">
      <c r="A12" s="64">
        <v>0.36458333333333298</v>
      </c>
      <c r="B12" s="91">
        <f>'PdG Nord Total'!B12+'PdG Sud Total'!B12+'PdG Centre Total'!B12</f>
        <v>93</v>
      </c>
      <c r="C12" s="92">
        <f>'PdG Nord Total'!C12+'PdG Sud Total'!C12+'PdG Centre Total'!C12</f>
        <v>12</v>
      </c>
      <c r="D12" s="91">
        <f>'PdG Nord Total'!D12+'PdG Sud Total'!D12+'PdG Centre Total'!D12</f>
        <v>40</v>
      </c>
      <c r="E12" s="92">
        <f>'PdG Nord Total'!E12+'PdG Sud Total'!E12+'PdG Centre Total'!E12</f>
        <v>44</v>
      </c>
      <c r="F12" s="91">
        <f>'PdG Nord Total'!F12+'PdG Sud Total'!F12+'PdG Centre Total'!F12</f>
        <v>8</v>
      </c>
      <c r="G12" s="92">
        <f>'PdG Nord Total'!G12+'PdG Sud Total'!G12+'PdG Centre Total'!G12</f>
        <v>4</v>
      </c>
      <c r="H12" s="91">
        <f>'PdG Nord Total'!H12+'PdG Sud Total'!H12+'PdG Centre Total'!H12</f>
        <v>6</v>
      </c>
      <c r="I12" s="92">
        <f>'PdG Nord Total'!I12+'PdG Sud Total'!I12+'PdG Centre Total'!I12</f>
        <v>0</v>
      </c>
      <c r="J12" s="91">
        <f>'PdG Nord Total'!J12+'PdG Sud Total'!J12+'PdG Centre Total'!J12</f>
        <v>25</v>
      </c>
      <c r="K12" s="92">
        <f>'PdG Nord Total'!K12+'PdG Sud Total'!K12+'PdG Centre Total'!K12</f>
        <v>19</v>
      </c>
      <c r="L12" s="91">
        <f>'PdG Nord Total'!L12+'PdG Sud Total'!L12+'PdG Centre Total'!L12</f>
        <v>6</v>
      </c>
      <c r="M12" s="92">
        <f>'PdG Nord Total'!M12+'PdG Sud Total'!M12+'PdG Centre Total'!M12</f>
        <v>2</v>
      </c>
      <c r="N12" s="203">
        <f>'PdG Nord Total'!N12+'PdG Sud Total'!N12+'PdG Centre Total'!N12</f>
        <v>6</v>
      </c>
      <c r="O12" s="192">
        <f>'PdG Nord Total'!O12+'PdG Sud Total'!O12+'PdG Centre Total'!O12</f>
        <v>1</v>
      </c>
      <c r="P12" s="91">
        <f>'PdG Nord Total'!P12+'PdG Sud Total'!P12+'PdG Centre Total'!P12</f>
        <v>1</v>
      </c>
      <c r="Q12" s="92">
        <f>'PdG Nord Total'!Q12+'PdG Sud Total'!Q12+'PdG Centre Total'!Q12</f>
        <v>0</v>
      </c>
      <c r="R12" s="91">
        <f>'PdG Nord Total'!R12+'PdG Sud Total'!R12+'PdG Centre Total'!R12</f>
        <v>1</v>
      </c>
      <c r="S12" s="92">
        <f>'PdG Nord Total'!S12+'PdG Sud Total'!S12+'PdG Centre Total'!S12</f>
        <v>2</v>
      </c>
      <c r="T12" s="91">
        <f>'PdG Nord Total'!T12+'PdG Sud Total'!T12+'PdG Centre Total'!T12</f>
        <v>6</v>
      </c>
      <c r="U12" s="92">
        <f>'PdG Nord Total'!U12+'PdG Sud Total'!U12+'PdG Centre Total'!U12</f>
        <v>7</v>
      </c>
      <c r="W12" s="55">
        <f t="shared" si="54"/>
        <v>192</v>
      </c>
      <c r="X12" s="3">
        <f t="shared" si="55"/>
        <v>91</v>
      </c>
      <c r="Y12" s="56">
        <f t="shared" si="56"/>
        <v>0.32155477031802121</v>
      </c>
      <c r="Z12" s="3">
        <f t="shared" si="57"/>
        <v>113</v>
      </c>
      <c r="AA12" s="3">
        <f t="shared" si="58"/>
        <v>104</v>
      </c>
      <c r="AB12" s="3">
        <f t="shared" si="59"/>
        <v>13</v>
      </c>
      <c r="AC12" s="3">
        <f t="shared" si="60"/>
        <v>9</v>
      </c>
      <c r="AD12" s="3">
        <f t="shared" si="0"/>
        <v>226</v>
      </c>
      <c r="AE12" s="12">
        <f t="shared" si="1"/>
        <v>0.47926267281105989</v>
      </c>
      <c r="AF12" s="12">
        <f t="shared" si="61"/>
        <v>3.9823008849557522E-2</v>
      </c>
      <c r="AG12" s="3">
        <f t="shared" si="62"/>
        <v>57</v>
      </c>
      <c r="AH12" s="3">
        <f t="shared" si="63"/>
        <v>251</v>
      </c>
      <c r="AI12" s="57">
        <f t="shared" si="64"/>
        <v>32</v>
      </c>
      <c r="AJ12" s="58">
        <f t="shared" si="65"/>
        <v>283</v>
      </c>
      <c r="AM12" s="12">
        <f t="shared" si="2"/>
        <v>7.8651685393258397E-2</v>
      </c>
      <c r="AN12" s="12">
        <f t="shared" si="3"/>
        <v>1.1111111111111072E-2</v>
      </c>
      <c r="AO12" s="12">
        <f t="shared" si="4"/>
        <v>-4.2481350608559176E-2</v>
      </c>
      <c r="AP12" s="12">
        <f t="shared" si="5"/>
        <v>-0.15671641791044777</v>
      </c>
      <c r="AQ12" s="12">
        <f t="shared" si="66"/>
        <v>0.30000000000000004</v>
      </c>
      <c r="AR12" s="12">
        <f t="shared" si="6"/>
        <v>-0.25</v>
      </c>
      <c r="AS12" s="12">
        <f t="shared" si="7"/>
        <v>0</v>
      </c>
      <c r="AT12" s="12">
        <f t="shared" si="8"/>
        <v>0.28202764976958528</v>
      </c>
      <c r="AU12" s="12">
        <f t="shared" si="9"/>
        <v>-0.25</v>
      </c>
      <c r="AV12" s="12">
        <f t="shared" si="10"/>
        <v>0.35714285714285721</v>
      </c>
      <c r="AW12" s="12">
        <f t="shared" si="11"/>
        <v>2.0325203252032464E-2</v>
      </c>
      <c r="AX12" s="12">
        <f t="shared" si="12"/>
        <v>0.45454545454545459</v>
      </c>
      <c r="AY12" s="12">
        <f t="shared" si="13"/>
        <v>5.5970149253731449E-2</v>
      </c>
      <c r="BA12" s="64">
        <v>0.36458333333333298</v>
      </c>
      <c r="BB12" s="60">
        <f>'Ferney-&gt;Genève'!BB12+'StGenis total'!BB12+'Mategnin Total'!BB12+'PdG Nord Total'!BB12+'PdG Sud Total'!BB12</f>
        <v>91</v>
      </c>
      <c r="BC12" s="60">
        <f>'Ferney-&gt;Genève'!BC12+'StGenis total'!BC12+'Mategnin Total'!BC12+'PdG Nord Total'!BC12+'PdG Sud Total'!BC12</f>
        <v>34</v>
      </c>
      <c r="BD12" s="60">
        <f>'Ferney-&gt;Genève'!BD12+'StGenis total'!BD12+'Mategnin Total'!BD12+'PdG Nord Total'!BD12+'PdG Sud Total'!BD12</f>
        <v>40</v>
      </c>
      <c r="BE12" s="60">
        <f>'Ferney-&gt;Genève'!BE12+'StGenis total'!BE12+'Mategnin Total'!BE12+'PdG Nord Total'!BE12+'PdG Sud Total'!BE12</f>
        <v>31</v>
      </c>
      <c r="BF12" s="60">
        <f>'Ferney-&gt;Genève'!BF12+'StGenis total'!BF12+'Mategnin Total'!BF12+'PdG Nord Total'!BF12+'PdG Sud Total'!BF12</f>
        <v>10</v>
      </c>
      <c r="BG12" s="60">
        <f>'Ferney-&gt;Genève'!BG12+'StGenis total'!BG12+'Mategnin Total'!BG12+'PdG Nord Total'!BG12+'PdG Sud Total'!BG12</f>
        <v>2</v>
      </c>
      <c r="BH12" s="60">
        <f>'Ferney-&gt;Genève'!BH12+'StGenis total'!BH12+'Mategnin Total'!BH12+'PdG Nord Total'!BH12+'PdG Sud Total'!BH12</f>
        <v>21</v>
      </c>
      <c r="BI12" s="60">
        <f>'Ferney-&gt;Genève'!BI12+'StGenis total'!BI12+'Mategnin Total'!BI12+'PdG Nord Total'!BI12+'PdG Sud Total'!BI12</f>
        <v>17</v>
      </c>
      <c r="BJ12" s="60">
        <f>'Ferney-&gt;Genève'!BJ12+'StGenis total'!BJ12+'Mategnin Total'!BJ12+'PdG Nord Total'!BJ12+'PdG Sud Total'!BJ12</f>
        <v>9</v>
      </c>
      <c r="BK12" s="60">
        <f>'Ferney-&gt;Genève'!BK12+'StGenis total'!BK12+'Mategnin Total'!BK12+'PdG Nord Total'!BK12+'PdG Sud Total'!BK12</f>
        <v>0</v>
      </c>
      <c r="BL12" s="60">
        <f>'Ferney-&gt;Genève'!BL12+'StGenis total'!BL12+'Mategnin Total'!BL12+'PdG Nord Total'!BL12+'PdG Sud Total'!BL12</f>
        <v>6</v>
      </c>
      <c r="BM12" s="60">
        <f>'Ferney-&gt;Genève'!BM12+'StGenis total'!BM12+'Mategnin Total'!BM12+'PdG Nord Total'!BM12+'PdG Sud Total'!BM12</f>
        <v>3</v>
      </c>
      <c r="BN12" s="60">
        <f>'Ferney-&gt;Genève'!BN12+'StGenis total'!BN12+'Mategnin Total'!BN12+'PdG Nord Total'!BN12+'PdG Sud Total'!BN12</f>
        <v>0</v>
      </c>
      <c r="BO12" s="60">
        <f>'Ferney-&gt;Genève'!BO12+'StGenis total'!BO12+'Mategnin Total'!BO12+'PdG Nord Total'!BO12+'PdG Sud Total'!BO12</f>
        <v>0</v>
      </c>
      <c r="BP12" s="60">
        <f>'Ferney-&gt;Genève'!BP12+'StGenis total'!BP12+'Mategnin Total'!BP12+'PdG Nord Total'!BP12+'PdG Sud Total'!BP12</f>
        <v>1</v>
      </c>
      <c r="BQ12" s="60">
        <f>'Ferney-&gt;Genève'!BQ12+'StGenis total'!BQ12+'Mategnin Total'!BQ12+'PdG Nord Total'!BQ12+'PdG Sud Total'!BQ12</f>
        <v>3</v>
      </c>
      <c r="BS12" s="55">
        <f t="shared" si="14"/>
        <v>178</v>
      </c>
      <c r="BT12" s="3">
        <f t="shared" si="14"/>
        <v>90</v>
      </c>
      <c r="BU12" s="56">
        <f t="shared" si="15"/>
        <v>0.33582089552238809</v>
      </c>
      <c r="BV12" s="3">
        <f t="shared" si="16"/>
        <v>134</v>
      </c>
      <c r="BW12" s="3">
        <f t="shared" si="17"/>
        <v>80</v>
      </c>
      <c r="BX12" s="3">
        <f t="shared" si="18"/>
        <v>12</v>
      </c>
      <c r="BY12" s="3">
        <f t="shared" si="19"/>
        <v>226</v>
      </c>
      <c r="BZ12" s="12">
        <f t="shared" si="20"/>
        <v>0.37383177570093457</v>
      </c>
      <c r="CA12" s="12">
        <f t="shared" si="21"/>
        <v>5.3097345132743362E-2</v>
      </c>
      <c r="CB12" s="3">
        <f t="shared" si="22"/>
        <v>42</v>
      </c>
      <c r="CC12" s="3">
        <f t="shared" si="23"/>
        <v>246</v>
      </c>
      <c r="CD12" s="57">
        <f t="shared" si="24"/>
        <v>22</v>
      </c>
      <c r="CE12" s="58">
        <f t="shared" si="25"/>
        <v>268</v>
      </c>
      <c r="CH12" s="12">
        <f t="shared" si="26"/>
        <v>-8.2474226804123751E-2</v>
      </c>
      <c r="CI12" s="12">
        <f t="shared" si="26"/>
        <v>-5.2631578947368474E-2</v>
      </c>
      <c r="CJ12" s="12">
        <f t="shared" si="26"/>
        <v>2.1602513747054353E-2</v>
      </c>
      <c r="CK12" s="12">
        <f t="shared" si="26"/>
        <v>-9.4594594594594628E-2</v>
      </c>
      <c r="CL12" s="12">
        <f t="shared" si="26"/>
        <v>-8.0459770114942541E-2</v>
      </c>
      <c r="CM12" s="12">
        <f t="shared" si="26"/>
        <v>-0.25</v>
      </c>
      <c r="CN12" s="12">
        <f t="shared" si="26"/>
        <v>-9.9601593625498031E-2</v>
      </c>
      <c r="CO12" s="12">
        <f t="shared" si="26"/>
        <v>7.8526157482006642E-2</v>
      </c>
      <c r="CP12" s="12">
        <f t="shared" si="26"/>
        <v>-0.16703539823008851</v>
      </c>
      <c r="CQ12" s="12">
        <f t="shared" si="26"/>
        <v>0.10526315789473695</v>
      </c>
      <c r="CR12" s="12">
        <f t="shared" si="26"/>
        <v>8.1967213114753079E-3</v>
      </c>
      <c r="CS12" s="12">
        <f t="shared" si="26"/>
        <v>-0.51111111111111107</v>
      </c>
      <c r="CT12" s="12">
        <f t="shared" si="26"/>
        <v>-7.2664359861591699E-2</v>
      </c>
      <c r="CV12" s="64">
        <v>0.36458333333333298</v>
      </c>
      <c r="CW12" s="60">
        <f>'Ferney-&gt;Genève'!CW12+'StGenis total'!CW12+'Mategnin Total'!CW12+'PdG Nord Total'!CW12+'PdG Sud Total'!CW12</f>
        <v>93</v>
      </c>
      <c r="CX12" s="60">
        <f>'Ferney-&gt;Genève'!CX12+'StGenis total'!CX12+'Mategnin Total'!CX12+'PdG Nord Total'!CX12+'PdG Sud Total'!CX12</f>
        <v>39</v>
      </c>
      <c r="CY12" s="60">
        <f>'Ferney-&gt;Genève'!CY12+'StGenis total'!CY12+'Mategnin Total'!CY12+'PdG Nord Total'!CY12+'PdG Sud Total'!CY12</f>
        <v>44</v>
      </c>
      <c r="CZ12" s="60">
        <f>'Ferney-&gt;Genève'!CZ12+'StGenis total'!CZ12+'Mategnin Total'!CZ12+'PdG Nord Total'!CZ12+'PdG Sud Total'!CZ12</f>
        <v>31</v>
      </c>
      <c r="DA12" s="60">
        <f>'Ferney-&gt;Genève'!DA12+'StGenis total'!DA12+'Mategnin Total'!DA12+'PdG Nord Total'!DA12+'PdG Sud Total'!DA12</f>
        <v>14</v>
      </c>
      <c r="DB12" s="60">
        <f>'Ferney-&gt;Genève'!DB12+'StGenis total'!DB12+'Mategnin Total'!DB12+'PdG Nord Total'!DB12+'PdG Sud Total'!DB12</f>
        <v>1</v>
      </c>
      <c r="DC12" s="60">
        <f>'Ferney-&gt;Genève'!DC12+'StGenis total'!DC12+'Mategnin Total'!DC12+'PdG Nord Total'!DC12+'PdG Sud Total'!DC12</f>
        <v>18</v>
      </c>
      <c r="DD12" s="60">
        <f>'Ferney-&gt;Genève'!DD12+'StGenis total'!DD12+'Mategnin Total'!DD12+'PdG Nord Total'!DD12+'PdG Sud Total'!DD12</f>
        <v>4</v>
      </c>
      <c r="DE12" s="60">
        <f>'Ferney-&gt;Genève'!DE12+'StGenis total'!DE12+'Mategnin Total'!DE12+'PdG Nord Total'!DE12+'PdG Sud Total'!DE12</f>
        <v>12</v>
      </c>
      <c r="DF12" s="60">
        <f>'Ferney-&gt;Genève'!DF12+'StGenis total'!DF12+'Mategnin Total'!DF12+'PdG Nord Total'!DF12+'PdG Sud Total'!DF12</f>
        <v>4</v>
      </c>
      <c r="DG12" s="60">
        <f>'Ferney-&gt;Genève'!DG12+'StGenis total'!DG12+'Mategnin Total'!DG12+'PdG Nord Total'!DG12+'PdG Sud Total'!DG12</f>
        <v>7</v>
      </c>
      <c r="DH12" s="60">
        <f>'Ferney-&gt;Genève'!DH12+'StGenis total'!DH12+'Mategnin Total'!DH12+'PdG Nord Total'!DH12+'PdG Sud Total'!DH12</f>
        <v>5</v>
      </c>
      <c r="DI12" s="60">
        <f>'Ferney-&gt;Genève'!DI12+'StGenis total'!DI12+'Mategnin Total'!DI12+'PdG Nord Total'!DI12+'PdG Sud Total'!DI12</f>
        <v>0</v>
      </c>
      <c r="DJ12" s="60">
        <f>'Ferney-&gt;Genève'!DJ12+'StGenis total'!DJ12+'Mategnin Total'!DJ12+'PdG Nord Total'!DJ12+'PdG Sud Total'!DJ12</f>
        <v>1</v>
      </c>
      <c r="DK12" s="60">
        <f>'Ferney-&gt;Genève'!DK12+'StGenis total'!DK12+'Mategnin Total'!DK12+'PdG Nord Total'!DK12+'PdG Sud Total'!DK12</f>
        <v>6</v>
      </c>
      <c r="DL12" s="60">
        <f>'Ferney-&gt;Genève'!DL12+'StGenis total'!DL12+'Mategnin Total'!DL12+'PdG Nord Total'!DL12+'PdG Sud Total'!DL12</f>
        <v>10</v>
      </c>
      <c r="DN12" s="55">
        <f t="shared" si="27"/>
        <v>194</v>
      </c>
      <c r="DO12" s="3">
        <f t="shared" si="27"/>
        <v>95</v>
      </c>
      <c r="DP12" s="56">
        <f t="shared" si="28"/>
        <v>0.32871972318339099</v>
      </c>
      <c r="DQ12" s="3">
        <f t="shared" si="29"/>
        <v>148</v>
      </c>
      <c r="DR12" s="3">
        <f t="shared" si="30"/>
        <v>87</v>
      </c>
      <c r="DS12" s="3">
        <f t="shared" si="31"/>
        <v>16</v>
      </c>
      <c r="DT12" s="3">
        <f t="shared" si="32"/>
        <v>251</v>
      </c>
      <c r="DU12" s="12">
        <f t="shared" si="33"/>
        <v>0.34661354581673309</v>
      </c>
      <c r="DV12" s="12">
        <f t="shared" si="34"/>
        <v>6.3745019920318724E-2</v>
      </c>
      <c r="DW12" s="3">
        <f t="shared" si="35"/>
        <v>38</v>
      </c>
      <c r="DX12" s="3">
        <f t="shared" si="36"/>
        <v>244</v>
      </c>
      <c r="DY12" s="57">
        <f t="shared" si="37"/>
        <v>45</v>
      </c>
      <c r="DZ12" s="58">
        <f t="shared" si="38"/>
        <v>289</v>
      </c>
      <c r="EC12" s="12">
        <f t="shared" si="39"/>
        <v>0.44776119402985071</v>
      </c>
      <c r="ED12" s="12">
        <f t="shared" si="39"/>
        <v>0.6964285714285714</v>
      </c>
      <c r="EE12" s="12">
        <f t="shared" si="39"/>
        <v>0.11529906080079089</v>
      </c>
      <c r="EF12" s="12">
        <f t="shared" si="39"/>
        <v>0.49494949494949503</v>
      </c>
      <c r="EG12" s="12">
        <f t="shared" si="39"/>
        <v>1.0714285714285716</v>
      </c>
      <c r="EH12" s="12">
        <f t="shared" si="39"/>
        <v>1</v>
      </c>
      <c r="EI12" s="12">
        <f t="shared" si="39"/>
        <v>0.68456375838926165</v>
      </c>
      <c r="EJ12" s="12">
        <f t="shared" si="39"/>
        <v>0.22965281730221987</v>
      </c>
      <c r="EK12" s="12">
        <f t="shared" si="39"/>
        <v>0.18725099601593631</v>
      </c>
      <c r="EL12" s="12">
        <f t="shared" si="39"/>
        <v>-7.3170731707317027E-2</v>
      </c>
      <c r="EM12" s="12">
        <f t="shared" si="39"/>
        <v>0.43529411764705883</v>
      </c>
      <c r="EN12" s="12">
        <f t="shared" si="39"/>
        <v>1.25</v>
      </c>
      <c r="EO12" s="12">
        <f t="shared" si="39"/>
        <v>0.52105263157894743</v>
      </c>
      <c r="EQ12" s="64">
        <v>0.36458333333333298</v>
      </c>
      <c r="ER12" s="60">
        <f>'Ferney-&gt;Genève'!ER12+'StGenis total'!ER12+'Mategnin Total'!ER12+'PdG Nord Total'!ER12+'PdG Sud Total'!ER12</f>
        <v>66</v>
      </c>
      <c r="ES12" s="60">
        <f>'Ferney-&gt;Genève'!ES12+'StGenis total'!ES12+'Mategnin Total'!ES12+'PdG Nord Total'!ES12+'PdG Sud Total'!ES12</f>
        <v>25</v>
      </c>
      <c r="ET12" s="60">
        <f>'Ferney-&gt;Genève'!ET12+'StGenis total'!ET12+'Mategnin Total'!ET12+'PdG Nord Total'!ET12+'PdG Sud Total'!ET12</f>
        <v>23</v>
      </c>
      <c r="EU12" s="60">
        <f>'Ferney-&gt;Genève'!EU12+'StGenis total'!EU12+'Mategnin Total'!EU12+'PdG Nord Total'!EU12+'PdG Sud Total'!EU12</f>
        <v>15</v>
      </c>
      <c r="EV12" s="60">
        <f>'Ferney-&gt;Genève'!EV12+'StGenis total'!EV12+'Mategnin Total'!EV12+'PdG Nord Total'!EV12+'PdG Sud Total'!EV12</f>
        <v>6</v>
      </c>
      <c r="EW12" s="60">
        <f>'Ferney-&gt;Genève'!EW12+'StGenis total'!EW12+'Mategnin Total'!EW12+'PdG Nord Total'!EW12+'PdG Sud Total'!EW12</f>
        <v>1</v>
      </c>
      <c r="EX12" s="60">
        <f>'Ferney-&gt;Genève'!EX12+'StGenis total'!EX12+'Mategnin Total'!EX12+'PdG Nord Total'!EX12+'PdG Sud Total'!EX12</f>
        <v>27</v>
      </c>
      <c r="EY12" s="60">
        <f>'Ferney-&gt;Genève'!EY12+'StGenis total'!EY12+'Mategnin Total'!EY12+'PdG Nord Total'!EY12+'PdG Sud Total'!EY12</f>
        <v>7</v>
      </c>
      <c r="EZ12" s="60">
        <f>'Ferney-&gt;Genève'!EZ12+'StGenis total'!EZ12+'Mategnin Total'!EZ12+'PdG Nord Total'!EZ12+'PdG Sud Total'!EZ12</f>
        <v>6</v>
      </c>
      <c r="FA12" s="60">
        <f>'Ferney-&gt;Genève'!FA12+'StGenis total'!FA12+'Mategnin Total'!FA12+'PdG Nord Total'!FA12+'PdG Sud Total'!FA12</f>
        <v>2</v>
      </c>
      <c r="FB12" s="60">
        <f>'Ferney-&gt;Genève'!FB12+'StGenis total'!FB12+'Mategnin Total'!FB12+'PdG Nord Total'!FB12+'PdG Sud Total'!FB12</f>
        <v>3</v>
      </c>
      <c r="FC12" s="60">
        <f>'Ferney-&gt;Genève'!FC12+'StGenis total'!FC12+'Mategnin Total'!FC12+'PdG Nord Total'!FC12+'PdG Sud Total'!FC12</f>
        <v>1</v>
      </c>
      <c r="FD12" s="60">
        <f>'Ferney-&gt;Genève'!FD12+'StGenis total'!FD12+'Mategnin Total'!FD12+'PdG Nord Total'!FD12+'PdG Sud Total'!FD12</f>
        <v>1</v>
      </c>
      <c r="FE12" s="60">
        <f>'Ferney-&gt;Genève'!FE12+'StGenis total'!FE12+'Mategnin Total'!FE12+'PdG Nord Total'!FE12+'PdG Sud Total'!FE12</f>
        <v>0</v>
      </c>
      <c r="FF12" s="60">
        <f>'Ferney-&gt;Genève'!FF12+'StGenis total'!FF12+'Mategnin Total'!FF12+'PdG Nord Total'!FF12+'PdG Sud Total'!FF12</f>
        <v>2</v>
      </c>
      <c r="FG12" s="60">
        <f>'Ferney-&gt;Genève'!FG12+'StGenis total'!FG12+'Mategnin Total'!FG12+'PdG Nord Total'!FG12+'PdG Sud Total'!FG12</f>
        <v>5</v>
      </c>
      <c r="FI12" s="55">
        <f t="shared" si="40"/>
        <v>134</v>
      </c>
      <c r="FJ12" s="3">
        <f t="shared" si="40"/>
        <v>56</v>
      </c>
      <c r="FK12" s="56">
        <f t="shared" si="41"/>
        <v>0.29473684210526313</v>
      </c>
      <c r="FL12" s="3">
        <f t="shared" si="42"/>
        <v>99</v>
      </c>
      <c r="FM12" s="3">
        <f t="shared" si="43"/>
        <v>42</v>
      </c>
      <c r="FN12" s="3">
        <f t="shared" si="44"/>
        <v>8</v>
      </c>
      <c r="FO12" s="3">
        <f t="shared" si="45"/>
        <v>149</v>
      </c>
      <c r="FP12" s="12">
        <f t="shared" si="46"/>
        <v>0.28187919463087246</v>
      </c>
      <c r="FQ12" s="12">
        <f t="shared" si="47"/>
        <v>5.3691275167785234E-2</v>
      </c>
      <c r="FR12" s="3">
        <f t="shared" si="48"/>
        <v>41</v>
      </c>
      <c r="FS12" s="3">
        <f t="shared" si="49"/>
        <v>170</v>
      </c>
      <c r="FT12" s="57">
        <f t="shared" si="50"/>
        <v>20</v>
      </c>
      <c r="FU12" s="58">
        <f t="shared" si="51"/>
        <v>190</v>
      </c>
      <c r="FX12" s="12">
        <f t="shared" si="52"/>
        <v>0.63414634146341453</v>
      </c>
      <c r="FY12" s="12">
        <f t="shared" si="52"/>
        <v>0.1914893617021276</v>
      </c>
      <c r="FZ12" s="12">
        <f t="shared" si="52"/>
        <v>-0.19104143337066115</v>
      </c>
      <c r="GA12" s="12">
        <f t="shared" si="52"/>
        <v>0.22222222222222232</v>
      </c>
      <c r="GB12" s="12">
        <f t="shared" si="52"/>
        <v>0.27272727272727271</v>
      </c>
      <c r="GC12" s="12">
        <f t="shared" si="52"/>
        <v>1</v>
      </c>
      <c r="GD12" s="12">
        <f t="shared" si="52"/>
        <v>0.26271186440677963</v>
      </c>
      <c r="GE12" s="12">
        <f t="shared" si="52"/>
        <v>7.9316656497883109E-3</v>
      </c>
      <c r="GF12" s="12">
        <f t="shared" si="52"/>
        <v>0.58389261744966281</v>
      </c>
      <c r="GG12" s="12">
        <f t="shared" si="52"/>
        <v>2.7272727272727271</v>
      </c>
      <c r="GH12" s="12">
        <f t="shared" si="52"/>
        <v>0.46551724137931028</v>
      </c>
      <c r="GI12" s="12">
        <f t="shared" si="52"/>
        <v>0.53846153846153855</v>
      </c>
      <c r="GJ12" s="12">
        <f t="shared" si="52"/>
        <v>0.47286821705426352</v>
      </c>
      <c r="GL12" s="65">
        <v>0.36458333333333298</v>
      </c>
      <c r="GM12" s="60" t="e">
        <f>#REF!+'StGenis total'!GM12+'Mategnin Total'!GM12+'PdG Nord Total'!GM12</f>
        <v>#REF!</v>
      </c>
      <c r="GN12" s="60" t="e">
        <f>#REF!+'StGenis total'!GN12+'Mategnin Total'!GN12+'PdG Nord Total'!GN12</f>
        <v>#REF!</v>
      </c>
      <c r="GO12" s="60" t="e">
        <f>#REF!+'StGenis total'!GO12+'Mategnin Total'!GO12+'PdG Nord Total'!GO12</f>
        <v>#REF!</v>
      </c>
      <c r="GP12" s="60" t="e">
        <f>#REF!+'StGenis total'!GP12+'Mategnin Total'!GP12+'PdG Nord Total'!GP12</f>
        <v>#REF!</v>
      </c>
      <c r="GQ12" s="60" t="e">
        <f>#REF!+'StGenis total'!GQ12+'Mategnin Total'!GQ12+'PdG Nord Total'!GQ12</f>
        <v>#REF!</v>
      </c>
      <c r="GR12" s="60" t="e">
        <f>#REF!+'StGenis total'!GR12+'Mategnin Total'!GR12+'PdG Nord Total'!GR12</f>
        <v>#REF!</v>
      </c>
      <c r="GS12" s="60" t="e">
        <f>#REF!+'StGenis total'!GS12+'Mategnin Total'!GS12+'PdG Nord Total'!GS12</f>
        <v>#REF!</v>
      </c>
      <c r="GT12" s="60" t="e">
        <f>#REF!+'StGenis total'!GT12+'Mategnin Total'!GT12+'PdG Nord Total'!GT12</f>
        <v>#REF!</v>
      </c>
      <c r="GU12" s="60" t="e">
        <f>#REF!+'StGenis total'!GU12+'Mategnin Total'!GU12+'PdG Nord Total'!GU12</f>
        <v>#REF!</v>
      </c>
      <c r="GV12" s="60" t="e">
        <f>#REF!+'StGenis total'!GV12+'Mategnin Total'!GV12+'PdG Nord Total'!GV12</f>
        <v>#REF!</v>
      </c>
      <c r="GW12" s="60" t="e">
        <f>#REF!+'StGenis total'!GW12+'Mategnin Total'!GW12+'PdG Nord Total'!GW12</f>
        <v>#REF!</v>
      </c>
      <c r="GX12" s="60" t="e">
        <f>#REF!+'StGenis total'!GX12+'Mategnin Total'!GX12+'PdG Nord Total'!GX12</f>
        <v>#REF!</v>
      </c>
      <c r="GY12" s="60" t="e">
        <f>#REF!+'StGenis total'!GY12+'Mategnin Total'!GY12+'PdG Nord Total'!GY12</f>
        <v>#REF!</v>
      </c>
      <c r="GZ12" s="60" t="e">
        <f>#REF!+'StGenis total'!GZ12+'Mategnin Total'!GZ12+'PdG Nord Total'!GZ12</f>
        <v>#REF!</v>
      </c>
      <c r="HA12" s="60" t="e">
        <f>#REF!+'StGenis total'!HA12+'Mategnin Total'!HA12+'PdG Nord Total'!HA12</f>
        <v>#REF!</v>
      </c>
      <c r="HB12" s="60" t="e">
        <f>#REF!+'StGenis total'!HB12+'Mategnin Total'!HB12+'PdG Nord Total'!HB12</f>
        <v>#REF!</v>
      </c>
      <c r="HD12" s="55">
        <v>82</v>
      </c>
      <c r="HE12" s="3">
        <v>47</v>
      </c>
      <c r="HF12" s="56">
        <v>0.36434108527131798</v>
      </c>
      <c r="HG12" s="3">
        <v>81</v>
      </c>
      <c r="HH12" s="3">
        <v>33</v>
      </c>
      <c r="HI12" s="3">
        <v>4</v>
      </c>
      <c r="HJ12" s="3">
        <v>118</v>
      </c>
      <c r="HK12" s="12">
        <v>0.27966101694915202</v>
      </c>
      <c r="HL12" s="12">
        <v>3.3898305084745797E-2</v>
      </c>
      <c r="HM12" s="3">
        <v>11</v>
      </c>
      <c r="HN12" s="3">
        <v>116</v>
      </c>
      <c r="HO12" s="57">
        <v>13</v>
      </c>
      <c r="HP12" s="58">
        <v>129</v>
      </c>
      <c r="HR12">
        <v>43</v>
      </c>
      <c r="HS12">
        <v>28</v>
      </c>
      <c r="HT12">
        <v>0.39436619718309901</v>
      </c>
      <c r="HU12">
        <v>35</v>
      </c>
      <c r="HV12">
        <v>12</v>
      </c>
      <c r="HW12">
        <v>7</v>
      </c>
      <c r="HX12">
        <v>54</v>
      </c>
      <c r="HY12">
        <v>0.22222222222222199</v>
      </c>
      <c r="HZ12">
        <v>0.12962962962963001</v>
      </c>
      <c r="IA12">
        <v>17</v>
      </c>
      <c r="IB12">
        <v>55</v>
      </c>
      <c r="IC12">
        <v>16</v>
      </c>
      <c r="ID12">
        <v>71</v>
      </c>
      <c r="IF12" s="62">
        <f t="shared" si="53"/>
        <v>0.90697674418604657</v>
      </c>
      <c r="IG12" s="12">
        <f t="shared" si="53"/>
        <v>0.6785714285714286</v>
      </c>
      <c r="IH12" s="12">
        <f t="shared" si="53"/>
        <v>-7.613510520487321E-2</v>
      </c>
      <c r="II12" s="12">
        <f t="shared" si="53"/>
        <v>1.3142857142857145</v>
      </c>
      <c r="IJ12" s="12">
        <f t="shared" si="53"/>
        <v>1.75</v>
      </c>
      <c r="IK12" s="12">
        <f t="shared" si="53"/>
        <v>-0.4285714285714286</v>
      </c>
      <c r="IL12" s="12">
        <f t="shared" si="53"/>
        <v>1.1851851851851851</v>
      </c>
      <c r="IM12" s="12">
        <f t="shared" si="53"/>
        <v>0.25847457627118531</v>
      </c>
      <c r="IN12" s="12">
        <f t="shared" si="53"/>
        <v>-0.73849878934624746</v>
      </c>
      <c r="IO12" s="12">
        <f t="shared" si="53"/>
        <v>-0.3529411764705882</v>
      </c>
      <c r="IP12" s="12">
        <f t="shared" si="53"/>
        <v>1.1090909090909089</v>
      </c>
      <c r="IQ12" s="12">
        <f t="shared" si="53"/>
        <v>-0.1875</v>
      </c>
      <c r="IR12" s="63">
        <f t="shared" si="53"/>
        <v>0.81690140845070425</v>
      </c>
    </row>
    <row r="13" spans="1:252" ht="21" customHeight="1" thickBot="1" x14ac:dyDescent="0.3">
      <c r="A13" s="64">
        <v>0.375</v>
      </c>
      <c r="B13" s="94">
        <f>'PdG Nord Total'!B13+'PdG Sud Total'!B13+'PdG Centre Total'!B13</f>
        <v>0</v>
      </c>
      <c r="C13" s="95">
        <f>'PdG Nord Total'!C13+'PdG Sud Total'!C13+'PdG Centre Total'!C13</f>
        <v>0</v>
      </c>
      <c r="D13" s="94">
        <f>'PdG Nord Total'!D13+'PdG Sud Total'!D13+'PdG Centre Total'!D13</f>
        <v>0</v>
      </c>
      <c r="E13" s="95">
        <f>'PdG Nord Total'!E13+'PdG Sud Total'!E13+'PdG Centre Total'!E13</f>
        <v>0</v>
      </c>
      <c r="F13" s="94">
        <f>'PdG Nord Total'!F13+'PdG Sud Total'!F13+'PdG Centre Total'!F13</f>
        <v>0</v>
      </c>
      <c r="G13" s="95">
        <f>'PdG Nord Total'!G13+'PdG Sud Total'!G13+'PdG Centre Total'!G13</f>
        <v>0</v>
      </c>
      <c r="H13" s="94">
        <f>'PdG Nord Total'!H13+'PdG Sud Total'!H13+'PdG Centre Total'!H13</f>
        <v>0</v>
      </c>
      <c r="I13" s="95">
        <f>'PdG Nord Total'!I13+'PdG Sud Total'!I13+'PdG Centre Total'!I13</f>
        <v>0</v>
      </c>
      <c r="J13" s="94">
        <f>'PdG Nord Total'!J13+'PdG Sud Total'!J13+'PdG Centre Total'!J13</f>
        <v>0</v>
      </c>
      <c r="K13" s="95">
        <f>'PdG Nord Total'!K13+'PdG Sud Total'!K13+'PdG Centre Total'!K13</f>
        <v>0</v>
      </c>
      <c r="L13" s="94">
        <f>'PdG Nord Total'!L13+'PdG Sud Total'!L13+'PdG Centre Total'!L13</f>
        <v>0</v>
      </c>
      <c r="M13" s="95">
        <f>'PdG Nord Total'!M13+'PdG Sud Total'!M13+'PdG Centre Total'!M13</f>
        <v>0</v>
      </c>
      <c r="N13" s="203">
        <f>'PdG Nord Total'!N13+'PdG Sud Total'!N13+'PdG Centre Total'!N13</f>
        <v>0</v>
      </c>
      <c r="O13" s="192">
        <f>'PdG Nord Total'!O13+'PdG Sud Total'!O13+'PdG Centre Total'!O13</f>
        <v>0</v>
      </c>
      <c r="P13" s="94">
        <f>'PdG Nord Total'!P13+'PdG Sud Total'!P13+'PdG Centre Total'!P13</f>
        <v>0</v>
      </c>
      <c r="Q13" s="95">
        <f>'PdG Nord Total'!Q13+'PdG Sud Total'!Q13+'PdG Centre Total'!Q13</f>
        <v>0</v>
      </c>
      <c r="R13" s="94">
        <f>'PdG Nord Total'!R13+'PdG Sud Total'!R13+'PdG Centre Total'!R13</f>
        <v>0</v>
      </c>
      <c r="S13" s="95">
        <f>'PdG Nord Total'!S13+'PdG Sud Total'!S13+'PdG Centre Total'!S13</f>
        <v>0</v>
      </c>
      <c r="T13" s="94">
        <f>'PdG Nord Total'!T13+'PdG Sud Total'!T13+'PdG Centre Total'!T13</f>
        <v>0</v>
      </c>
      <c r="U13" s="95">
        <f>'PdG Nord Total'!U13+'PdG Sud Total'!U13+'PdG Centre Total'!U13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'Ferney-&gt;Genève'!BB13+'StGenis total'!BB13+'Mategnin Total'!BB13+'PdG Nord Total'!BB13+'PdG Sud Total'!BB13</f>
        <v>52</v>
      </c>
      <c r="BC13" s="60">
        <f>'Ferney-&gt;Genève'!BC13+'StGenis total'!BC13+'Mategnin Total'!BC13+'PdG Nord Total'!BC13+'PdG Sud Total'!BC13</f>
        <v>10</v>
      </c>
      <c r="BD13" s="60">
        <f>'Ferney-&gt;Genève'!BD13+'StGenis total'!BD13+'Mategnin Total'!BD13+'PdG Nord Total'!BD13+'PdG Sud Total'!BD13</f>
        <v>17</v>
      </c>
      <c r="BE13" s="60">
        <f>'Ferney-&gt;Genève'!BE13+'StGenis total'!BE13+'Mategnin Total'!BE13+'PdG Nord Total'!BE13+'PdG Sud Total'!BE13</f>
        <v>19</v>
      </c>
      <c r="BF13" s="60">
        <f>'Ferney-&gt;Genève'!BF13+'StGenis total'!BF13+'Mategnin Total'!BF13+'PdG Nord Total'!BF13+'PdG Sud Total'!BF13</f>
        <v>5</v>
      </c>
      <c r="BG13" s="60">
        <f>'Ferney-&gt;Genève'!BG13+'StGenis total'!BG13+'Mategnin Total'!BG13+'PdG Nord Total'!BG13+'PdG Sud Total'!BG13</f>
        <v>2</v>
      </c>
      <c r="BH13" s="60">
        <f>'Ferney-&gt;Genève'!BH13+'StGenis total'!BH13+'Mategnin Total'!BH13+'PdG Nord Total'!BH13+'PdG Sud Total'!BH13</f>
        <v>10</v>
      </c>
      <c r="BI13" s="60">
        <f>'Ferney-&gt;Genève'!BI13+'StGenis total'!BI13+'Mategnin Total'!BI13+'PdG Nord Total'!BI13+'PdG Sud Total'!BI13</f>
        <v>2</v>
      </c>
      <c r="BJ13" s="60">
        <f>'Ferney-&gt;Genève'!BJ13+'StGenis total'!BJ13+'Mategnin Total'!BJ13+'PdG Nord Total'!BJ13+'PdG Sud Total'!BJ13</f>
        <v>6</v>
      </c>
      <c r="BK13" s="60">
        <f>'Ferney-&gt;Genève'!BK13+'StGenis total'!BK13+'Mategnin Total'!BK13+'PdG Nord Total'!BK13+'PdG Sud Total'!BK13</f>
        <v>2</v>
      </c>
      <c r="BL13" s="60">
        <f>'Ferney-&gt;Genève'!BL13+'StGenis total'!BL13+'Mategnin Total'!BL13+'PdG Nord Total'!BL13+'PdG Sud Total'!BL13</f>
        <v>0</v>
      </c>
      <c r="BM13" s="60">
        <f>'Ferney-&gt;Genève'!BM13+'StGenis total'!BM13+'Mategnin Total'!BM13+'PdG Nord Total'!BM13+'PdG Sud Total'!BM13</f>
        <v>0</v>
      </c>
      <c r="BN13" s="60">
        <f>'Ferney-&gt;Genève'!BN13+'StGenis total'!BN13+'Mategnin Total'!BN13+'PdG Nord Total'!BN13+'PdG Sud Total'!BN13</f>
        <v>0</v>
      </c>
      <c r="BO13" s="60">
        <f>'Ferney-&gt;Genève'!BO13+'StGenis total'!BO13+'Mategnin Total'!BO13+'PdG Nord Total'!BO13+'PdG Sud Total'!BO13</f>
        <v>0</v>
      </c>
      <c r="BP13" s="60">
        <f>'Ferney-&gt;Genève'!BP13+'StGenis total'!BP13+'Mategnin Total'!BP13+'PdG Nord Total'!BP13+'PdG Sud Total'!BP13</f>
        <v>1</v>
      </c>
      <c r="BQ13" s="60">
        <f>'Ferney-&gt;Genève'!BQ13+'StGenis total'!BQ13+'Mategnin Total'!BQ13+'PdG Nord Total'!BQ13+'PdG Sud Total'!BQ13</f>
        <v>1</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60">
        <f>'Ferney-&gt;Genève'!CW13+'StGenis total'!CW13+'Mategnin Total'!CW13+'PdG Nord Total'!CW13+'PdG Sud Total'!CW13</f>
        <v>0</v>
      </c>
      <c r="CX13" s="60">
        <f>'Ferney-&gt;Genève'!CX13+'StGenis total'!CX13+'Mategnin Total'!CX13+'PdG Nord Total'!CX13+'PdG Sud Total'!CX13</f>
        <v>0</v>
      </c>
      <c r="CY13" s="60">
        <f>'Ferney-&gt;Genève'!CY13+'StGenis total'!CY13+'Mategnin Total'!CY13+'PdG Nord Total'!CY13+'PdG Sud Total'!CY13</f>
        <v>0</v>
      </c>
      <c r="CZ13" s="60">
        <f>'Ferney-&gt;Genève'!CZ13+'StGenis total'!CZ13+'Mategnin Total'!CZ13+'PdG Nord Total'!CZ13+'PdG Sud Total'!CZ13</f>
        <v>0</v>
      </c>
      <c r="DA13" s="60">
        <f>'Ferney-&gt;Genève'!DA13+'StGenis total'!DA13+'Mategnin Total'!DA13+'PdG Nord Total'!DA13+'PdG Sud Total'!DA13</f>
        <v>0</v>
      </c>
      <c r="DB13" s="60">
        <f>'Ferney-&gt;Genève'!DB13+'StGenis total'!DB13+'Mategnin Total'!DB13+'PdG Nord Total'!DB13+'PdG Sud Total'!DB13</f>
        <v>0</v>
      </c>
      <c r="DC13" s="60">
        <f>'Ferney-&gt;Genève'!DC13+'StGenis total'!DC13+'Mategnin Total'!DC13+'PdG Nord Total'!DC13+'PdG Sud Total'!DC13</f>
        <v>0</v>
      </c>
      <c r="DD13" s="60">
        <f>'Ferney-&gt;Genève'!DD13+'StGenis total'!DD13+'Mategnin Total'!DD13+'PdG Nord Total'!DD13+'PdG Sud Total'!DD13</f>
        <v>0</v>
      </c>
      <c r="DE13" s="60">
        <f>'Ferney-&gt;Genève'!DE13+'StGenis total'!DE13+'Mategnin Total'!DE13+'PdG Nord Total'!DE13+'PdG Sud Total'!DE13</f>
        <v>0</v>
      </c>
      <c r="DF13" s="60">
        <f>'Ferney-&gt;Genève'!DF13+'StGenis total'!DF13+'Mategnin Total'!DF13+'PdG Nord Total'!DF13+'PdG Sud Total'!DF13</f>
        <v>0</v>
      </c>
      <c r="DG13" s="60">
        <f>'Ferney-&gt;Genève'!DG13+'StGenis total'!DG13+'Mategnin Total'!DG13+'PdG Nord Total'!DG13+'PdG Sud Total'!DG13</f>
        <v>0</v>
      </c>
      <c r="DH13" s="60">
        <f>'Ferney-&gt;Genève'!DH13+'StGenis total'!DH13+'Mategnin Total'!DH13+'PdG Nord Total'!DH13+'PdG Sud Total'!DH13</f>
        <v>0</v>
      </c>
      <c r="DI13" s="60">
        <f>'Ferney-&gt;Genève'!DI13+'StGenis total'!DI13+'Mategnin Total'!DI13+'PdG Nord Total'!DI13+'PdG Sud Total'!DI13</f>
        <v>0</v>
      </c>
      <c r="DJ13" s="60">
        <f>'Ferney-&gt;Genève'!DJ13+'StGenis total'!DJ13+'Mategnin Total'!DJ13+'PdG Nord Total'!DJ13+'PdG Sud Total'!DJ13</f>
        <v>0</v>
      </c>
      <c r="DK13" s="60">
        <f>'Ferney-&gt;Genève'!DK13+'StGenis total'!DK13+'Mategnin Total'!DK13+'PdG Nord Total'!DK13+'PdG Sud Total'!DK13</f>
        <v>0</v>
      </c>
      <c r="DL13" s="60">
        <f>'Ferney-&gt;Genève'!DL13+'StGenis total'!DL13+'Mategnin Total'!DL13+'PdG Nord Total'!DL13+'PdG Sud Total'!DL13</f>
        <v>0</v>
      </c>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60">
        <f>'Ferney-&gt;Genève'!ER13+'StGenis total'!ER13+'Mategnin Total'!ER13+'PdG Nord Total'!ER13+'PdG Sud Total'!ER13</f>
        <v>0</v>
      </c>
      <c r="ES13" s="60">
        <f>'Ferney-&gt;Genève'!ES13+'StGenis total'!ES13+'Mategnin Total'!ES13+'PdG Nord Total'!ES13+'PdG Sud Total'!ES13</f>
        <v>0</v>
      </c>
      <c r="ET13" s="60">
        <f>'Ferney-&gt;Genève'!ET13+'StGenis total'!ET13+'Mategnin Total'!ET13+'PdG Nord Total'!ET13+'PdG Sud Total'!ET13</f>
        <v>0</v>
      </c>
      <c r="EU13" s="60">
        <f>'Ferney-&gt;Genève'!EU13+'StGenis total'!EU13+'Mategnin Total'!EU13+'PdG Nord Total'!EU13+'PdG Sud Total'!EU13</f>
        <v>0</v>
      </c>
      <c r="EV13" s="60">
        <f>'Ferney-&gt;Genève'!EV13+'StGenis total'!EV13+'Mategnin Total'!EV13+'PdG Nord Total'!EV13+'PdG Sud Total'!EV13</f>
        <v>0</v>
      </c>
      <c r="EW13" s="60">
        <f>'Ferney-&gt;Genève'!EW13+'StGenis total'!EW13+'Mategnin Total'!EW13+'PdG Nord Total'!EW13+'PdG Sud Total'!EW13</f>
        <v>0</v>
      </c>
      <c r="EX13" s="60">
        <f>'Ferney-&gt;Genève'!EX13+'StGenis total'!EX13+'Mategnin Total'!EX13+'PdG Nord Total'!EX13+'PdG Sud Total'!EX13</f>
        <v>0</v>
      </c>
      <c r="EY13" s="60">
        <f>'Ferney-&gt;Genève'!EY13+'StGenis total'!EY13+'Mategnin Total'!EY13+'PdG Nord Total'!EY13+'PdG Sud Total'!EY13</f>
        <v>0</v>
      </c>
      <c r="EZ13" s="60">
        <f>'Ferney-&gt;Genève'!EZ13+'StGenis total'!EZ13+'Mategnin Total'!EZ13+'PdG Nord Total'!EZ13+'PdG Sud Total'!EZ13</f>
        <v>0</v>
      </c>
      <c r="FA13" s="60">
        <f>'Ferney-&gt;Genève'!FA13+'StGenis total'!FA13+'Mategnin Total'!FA13+'PdG Nord Total'!FA13+'PdG Sud Total'!FA13</f>
        <v>0</v>
      </c>
      <c r="FB13" s="60">
        <f>'Ferney-&gt;Genève'!FB13+'StGenis total'!FB13+'Mategnin Total'!FB13+'PdG Nord Total'!FB13+'PdG Sud Total'!FB13</f>
        <v>0</v>
      </c>
      <c r="FC13" s="60">
        <f>'Ferney-&gt;Genève'!FC13+'StGenis total'!FC13+'Mategnin Total'!FC13+'PdG Nord Total'!FC13+'PdG Sud Total'!FC13</f>
        <v>0</v>
      </c>
      <c r="FD13" s="60">
        <f>'Ferney-&gt;Genève'!FD13+'StGenis total'!FD13+'Mategnin Total'!FD13+'PdG Nord Total'!FD13+'PdG Sud Total'!FD13</f>
        <v>0</v>
      </c>
      <c r="FE13" s="60">
        <f>'Ferney-&gt;Genève'!FE13+'StGenis total'!FE13+'Mategnin Total'!FE13+'PdG Nord Total'!FE13+'PdG Sud Total'!FE13</f>
        <v>0</v>
      </c>
      <c r="FF13" s="60">
        <f>'Ferney-&gt;Genève'!FF13+'StGenis total'!FF13+'Mategnin Total'!FF13+'PdG Nord Total'!FF13+'PdG Sud Total'!FF13</f>
        <v>0</v>
      </c>
      <c r="FG13" s="60">
        <f>'Ferney-&gt;Genève'!FG13+'StGenis total'!FG13+'Mategnin Total'!FG13+'PdG Nord Total'!FG13+'PdG Sud Total'!FG13</f>
        <v>0</v>
      </c>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5">
        <v>0.375</v>
      </c>
      <c r="GM13" s="60" t="e">
        <f>#REF!+'StGenis total'!GM13+'Mategnin Total'!GM13+'PdG Nord Total'!GM13</f>
        <v>#REF!</v>
      </c>
      <c r="GN13" s="60" t="e">
        <f>#REF!+'StGenis total'!GN13+'Mategnin Total'!GN13+'PdG Nord Total'!GN13</f>
        <v>#REF!</v>
      </c>
      <c r="GO13" s="60" t="e">
        <f>#REF!+'StGenis total'!GO13+'Mategnin Total'!GO13+'PdG Nord Total'!GO13</f>
        <v>#REF!</v>
      </c>
      <c r="GP13" s="60" t="e">
        <f>#REF!+'StGenis total'!GP13+'Mategnin Total'!GP13+'PdG Nord Total'!GP13</f>
        <v>#REF!</v>
      </c>
      <c r="GQ13" s="60" t="e">
        <f>#REF!+'StGenis total'!GQ13+'Mategnin Total'!GQ13+'PdG Nord Total'!GQ13</f>
        <v>#REF!</v>
      </c>
      <c r="GR13" s="60" t="e">
        <f>#REF!+'StGenis total'!GR13+'Mategnin Total'!GR13+'PdG Nord Total'!GR13</f>
        <v>#REF!</v>
      </c>
      <c r="GS13" s="60" t="e">
        <f>#REF!+'StGenis total'!GS13+'Mategnin Total'!GS13+'PdG Nord Total'!GS13</f>
        <v>#REF!</v>
      </c>
      <c r="GT13" s="60" t="e">
        <f>#REF!+'StGenis total'!GT13+'Mategnin Total'!GT13+'PdG Nord Total'!GT13</f>
        <v>#REF!</v>
      </c>
      <c r="GU13" s="60" t="e">
        <f>#REF!+'StGenis total'!GU13+'Mategnin Total'!GU13+'PdG Nord Total'!GU13</f>
        <v>#REF!</v>
      </c>
      <c r="GV13" s="60" t="e">
        <f>#REF!+'StGenis total'!GV13+'Mategnin Total'!GV13+'PdG Nord Total'!GV13</f>
        <v>#REF!</v>
      </c>
      <c r="GW13" s="60" t="e">
        <f>#REF!+'StGenis total'!GW13+'Mategnin Total'!GW13+'PdG Nord Total'!GW13</f>
        <v>#REF!</v>
      </c>
      <c r="GX13" s="60" t="e">
        <f>#REF!+'StGenis total'!GX13+'Mategnin Total'!GX13+'PdG Nord Total'!GX13</f>
        <v>#REF!</v>
      </c>
      <c r="GY13" s="60" t="e">
        <f>#REF!+'StGenis total'!GY13+'Mategnin Total'!GY13+'PdG Nord Total'!GY13</f>
        <v>#REF!</v>
      </c>
      <c r="GZ13" s="60" t="e">
        <f>#REF!+'StGenis total'!GZ13+'Mategnin Total'!GZ13+'PdG Nord Total'!GZ13</f>
        <v>#REF!</v>
      </c>
      <c r="HA13" s="60" t="e">
        <f>#REF!+'StGenis total'!HA13+'Mategnin Total'!HA13+'PdG Nord Total'!HA13</f>
        <v>#REF!</v>
      </c>
      <c r="HB13" s="60" t="e">
        <f>#REF!+'StGenis total'!HB13+'Mategnin Total'!HB13+'PdG Nord Total'!HB13</f>
        <v>#REF!</v>
      </c>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67">SUM(B5:B12)</f>
        <v>636</v>
      </c>
      <c r="C14" s="72">
        <f t="shared" si="67"/>
        <v>190</v>
      </c>
      <c r="D14" s="72">
        <f t="shared" si="67"/>
        <v>456</v>
      </c>
      <c r="E14" s="72">
        <f t="shared" si="67"/>
        <v>391</v>
      </c>
      <c r="F14" s="72">
        <f>SUM(F5:F12)</f>
        <v>53</v>
      </c>
      <c r="G14" s="72">
        <f>SUM(G5:G12)</f>
        <v>30</v>
      </c>
      <c r="H14" s="72">
        <f t="shared" si="67"/>
        <v>76</v>
      </c>
      <c r="I14" s="72">
        <f t="shared" si="67"/>
        <v>39</v>
      </c>
      <c r="J14" s="72">
        <f t="shared" si="67"/>
        <v>136</v>
      </c>
      <c r="K14" s="72">
        <f t="shared" si="67"/>
        <v>110</v>
      </c>
      <c r="L14" s="72">
        <f>SUM(L5:L12)</f>
        <v>50</v>
      </c>
      <c r="M14" s="72">
        <f t="shared" si="67"/>
        <v>15</v>
      </c>
      <c r="N14" s="72">
        <f>SUM(N5:N12)</f>
        <v>30</v>
      </c>
      <c r="O14" s="72">
        <f t="shared" si="67"/>
        <v>18</v>
      </c>
      <c r="P14" s="72">
        <f>SUM(P5:P12)</f>
        <v>5</v>
      </c>
      <c r="Q14" s="72">
        <f>SUM(Q5:Q12)</f>
        <v>3</v>
      </c>
      <c r="R14" s="72">
        <f t="shared" si="67"/>
        <v>8</v>
      </c>
      <c r="S14" s="72">
        <f t="shared" si="67"/>
        <v>5</v>
      </c>
      <c r="T14" s="72">
        <f t="shared" si="67"/>
        <v>28</v>
      </c>
      <c r="U14" s="72">
        <f t="shared" si="67"/>
        <v>34</v>
      </c>
      <c r="W14" s="73">
        <f>B14+D14+H14+J14+L14+N14+R14+T14</f>
        <v>1420</v>
      </c>
      <c r="X14" s="74">
        <f>C14+E14+I14+K14+M14+O14+S14+U14</f>
        <v>802</v>
      </c>
      <c r="Y14" s="75">
        <f>X14/(X14+W14)</f>
        <v>0.36093609360936091</v>
      </c>
      <c r="Z14" s="74">
        <f>B14+C14+L14+M14</f>
        <v>891</v>
      </c>
      <c r="AA14" s="74">
        <f>D14+E14+N14+O14+F14+G14+P14+Q14</f>
        <v>986</v>
      </c>
      <c r="AB14" s="74">
        <f t="shared" si="59"/>
        <v>91</v>
      </c>
      <c r="AC14" s="74">
        <f>H14+I14+R14+S14</f>
        <v>128</v>
      </c>
      <c r="AD14" s="74">
        <f>Z14+AA14+AC14</f>
        <v>2005</v>
      </c>
      <c r="AE14" s="12">
        <f>AA14/(Z14+AA14)</f>
        <v>0.52530633990410225</v>
      </c>
      <c r="AF14" s="12">
        <f>AC14/AD14</f>
        <v>6.3840399002493761E-2</v>
      </c>
      <c r="AG14" s="74">
        <f>J14+K14+T14+U14</f>
        <v>308</v>
      </c>
      <c r="AH14" s="74">
        <f>SUM(B14:K14)</f>
        <v>2117</v>
      </c>
      <c r="AI14" s="76">
        <f>SUM(L14:U14)</f>
        <v>196</v>
      </c>
      <c r="AJ14" s="77">
        <f>SUM(B14:U14)</f>
        <v>2313</v>
      </c>
      <c r="AM14" s="12">
        <f t="shared" ref="AM14:AQ15" si="68">(W14/BS14) - 1</f>
        <v>2.6011560693641522E-2</v>
      </c>
      <c r="AN14" s="12">
        <f t="shared" si="68"/>
        <v>0.10620689655172422</v>
      </c>
      <c r="AO14" s="12">
        <f t="shared" si="68"/>
        <v>4.9950650237437388E-2</v>
      </c>
      <c r="AP14" s="12">
        <f t="shared" si="68"/>
        <v>-5.7142857142857162E-2</v>
      </c>
      <c r="AQ14" s="12">
        <f t="shared" si="68"/>
        <v>0.21878862793572318</v>
      </c>
      <c r="AR14" s="12">
        <f t="shared" ref="AR14:AY15" si="69">(AC14/BX14) - 1</f>
        <v>-3.0303030303030276E-2</v>
      </c>
      <c r="AS14" s="12">
        <f t="shared" si="69"/>
        <v>6.3096500530222643E-2</v>
      </c>
      <c r="AT14" s="12">
        <f t="shared" si="69"/>
        <v>0.13892128577477791</v>
      </c>
      <c r="AU14" s="12">
        <f t="shared" si="69"/>
        <v>-8.7856117282551272E-2</v>
      </c>
      <c r="AV14" s="12">
        <f t="shared" si="69"/>
        <v>0.3811659192825112</v>
      </c>
      <c r="AW14" s="12">
        <f t="shared" si="69"/>
        <v>0.12069878242456333</v>
      </c>
      <c r="AX14" s="12">
        <f t="shared" si="69"/>
        <v>-0.10909090909090913</v>
      </c>
      <c r="AY14" s="12">
        <f t="shared" si="69"/>
        <v>9.6728307254623003E-2</v>
      </c>
      <c r="BA14" s="71" t="s">
        <v>17</v>
      </c>
      <c r="BB14" s="72">
        <f t="shared" ref="BB14:BQ14" si="70">SUM(BB5:BB12)</f>
        <v>633</v>
      </c>
      <c r="BC14" s="72">
        <f t="shared" si="70"/>
        <v>208</v>
      </c>
      <c r="BD14" s="72">
        <f t="shared" si="70"/>
        <v>393</v>
      </c>
      <c r="BE14" s="72">
        <f t="shared" si="70"/>
        <v>358</v>
      </c>
      <c r="BF14" s="72">
        <f t="shared" si="70"/>
        <v>97</v>
      </c>
      <c r="BG14" s="72">
        <f t="shared" si="70"/>
        <v>26</v>
      </c>
      <c r="BH14" s="72">
        <f t="shared" si="70"/>
        <v>107</v>
      </c>
      <c r="BI14" s="72">
        <f t="shared" si="70"/>
        <v>67</v>
      </c>
      <c r="BJ14" s="72">
        <f t="shared" si="70"/>
        <v>80</v>
      </c>
      <c r="BK14" s="72">
        <f t="shared" si="70"/>
        <v>24</v>
      </c>
      <c r="BL14" s="72">
        <f t="shared" si="70"/>
        <v>38</v>
      </c>
      <c r="BM14" s="72">
        <f t="shared" si="70"/>
        <v>20</v>
      </c>
      <c r="BN14" s="72">
        <f t="shared" si="70"/>
        <v>8</v>
      </c>
      <c r="BO14" s="72">
        <f t="shared" si="70"/>
        <v>1</v>
      </c>
      <c r="BP14" s="72">
        <f t="shared" si="70"/>
        <v>28</v>
      </c>
      <c r="BQ14" s="72">
        <f t="shared" si="70"/>
        <v>21</v>
      </c>
      <c r="BS14" s="73">
        <f>BB14+BD14+BF14+BH14+BJ14+BL14+BN14+BP14</f>
        <v>1384</v>
      </c>
      <c r="BT14" s="74">
        <f>BC14+BE14+BG14+BI14+BK14+BM14+BO14+BQ14</f>
        <v>725</v>
      </c>
      <c r="BU14" s="75">
        <f>BT14/(BT14+BS14)</f>
        <v>0.34376481744902798</v>
      </c>
      <c r="BV14" s="74">
        <f>BB14+BC14+BJ14+BK14</f>
        <v>945</v>
      </c>
      <c r="BW14" s="74">
        <f>BD14+BE14+BL14+BM14</f>
        <v>809</v>
      </c>
      <c r="BX14" s="74">
        <f>BF14+BG14+BN14+BO14</f>
        <v>132</v>
      </c>
      <c r="BY14" s="74">
        <f>SUM(BV14:BX14)</f>
        <v>1886</v>
      </c>
      <c r="BZ14" s="12">
        <f>BW14/(BW14+BV14)</f>
        <v>0.46123147092360317</v>
      </c>
      <c r="CA14" s="12">
        <f>BX14/BY14</f>
        <v>6.9989395546129374E-2</v>
      </c>
      <c r="CB14" s="74">
        <f>BH14+BI14+BP14+BQ14</f>
        <v>223</v>
      </c>
      <c r="CC14" s="74">
        <f>SUM(BB14:BI14)</f>
        <v>1889</v>
      </c>
      <c r="CD14" s="76">
        <f>SUM(BJ14:BQ14)</f>
        <v>220</v>
      </c>
      <c r="CE14" s="77">
        <f>SUM(BB14:BQ14)</f>
        <v>2109</v>
      </c>
      <c r="CH14" s="12">
        <f t="shared" ref="CH14:CT15" si="71">(BS14/DN14) - 1</f>
        <v>2.1723388848660097E-3</v>
      </c>
      <c r="CI14" s="12">
        <f t="shared" si="71"/>
        <v>5.2249637155297624E-2</v>
      </c>
      <c r="CJ14" s="12">
        <f t="shared" si="71"/>
        <v>3.2791251261956367E-2</v>
      </c>
      <c r="CK14" s="12">
        <f t="shared" si="71"/>
        <v>-7.0796460176991149E-2</v>
      </c>
      <c r="CL14" s="12">
        <f t="shared" si="71"/>
        <v>7.5797872340425565E-2</v>
      </c>
      <c r="CM14" s="12">
        <f t="shared" si="71"/>
        <v>0.14782608695652177</v>
      </c>
      <c r="CN14" s="12">
        <f t="shared" si="71"/>
        <v>1.0615711252655036E-3</v>
      </c>
      <c r="CO14" s="12">
        <f t="shared" si="71"/>
        <v>0.15553203619689926</v>
      </c>
      <c r="CP14" s="12">
        <f t="shared" si="71"/>
        <v>0.14660888007745854</v>
      </c>
      <c r="CQ14" s="12">
        <f t="shared" si="71"/>
        <v>0.19892473118279574</v>
      </c>
      <c r="CR14" s="12">
        <f t="shared" si="71"/>
        <v>1.6137708445400856E-2</v>
      </c>
      <c r="CS14" s="12">
        <f t="shared" si="71"/>
        <v>4.2654028436019065E-2</v>
      </c>
      <c r="CT14" s="12">
        <f t="shared" si="71"/>
        <v>1.8840579710144967E-2</v>
      </c>
      <c r="CV14" s="71" t="s">
        <v>17</v>
      </c>
      <c r="CW14" s="72">
        <f t="shared" ref="CW14:DL14" si="72">SUM(CW5:CW12)</f>
        <v>705</v>
      </c>
      <c r="CX14" s="72">
        <f t="shared" si="72"/>
        <v>214</v>
      </c>
      <c r="CY14" s="72">
        <f t="shared" si="72"/>
        <v>356</v>
      </c>
      <c r="CZ14" s="72">
        <f t="shared" si="72"/>
        <v>337</v>
      </c>
      <c r="DA14" s="72">
        <f t="shared" si="72"/>
        <v>86</v>
      </c>
      <c r="DB14" s="72">
        <f t="shared" si="72"/>
        <v>18</v>
      </c>
      <c r="DC14" s="72">
        <f t="shared" si="72"/>
        <v>93</v>
      </c>
      <c r="DD14" s="72">
        <f t="shared" si="72"/>
        <v>50</v>
      </c>
      <c r="DE14" s="72">
        <f t="shared" si="72"/>
        <v>77</v>
      </c>
      <c r="DF14" s="72">
        <f t="shared" si="72"/>
        <v>21</v>
      </c>
      <c r="DG14" s="72">
        <f t="shared" si="72"/>
        <v>35</v>
      </c>
      <c r="DH14" s="72">
        <f t="shared" si="72"/>
        <v>24</v>
      </c>
      <c r="DI14" s="72">
        <f t="shared" si="72"/>
        <v>7</v>
      </c>
      <c r="DJ14" s="72">
        <f t="shared" si="72"/>
        <v>4</v>
      </c>
      <c r="DK14" s="72">
        <f t="shared" si="72"/>
        <v>22</v>
      </c>
      <c r="DL14" s="72">
        <f t="shared" si="72"/>
        <v>21</v>
      </c>
      <c r="DN14" s="73">
        <f>CW14+CY14+DA14+DC14+DE14+DG14+DI14+DK14</f>
        <v>1381</v>
      </c>
      <c r="DO14" s="74">
        <f>CX14+CZ14+DB14+DD14+DF14+DH14+DJ14+DL14</f>
        <v>689</v>
      </c>
      <c r="DP14" s="75">
        <f>DO14/(DO14+DN14)</f>
        <v>0.33285024154589371</v>
      </c>
      <c r="DQ14" s="74">
        <f>CW14+CX14+DE14+DF14</f>
        <v>1017</v>
      </c>
      <c r="DR14" s="74">
        <f>CY14+CZ14+DG14+DH14</f>
        <v>752</v>
      </c>
      <c r="DS14" s="74">
        <f>DA14+DB14+DI14+DJ14</f>
        <v>115</v>
      </c>
      <c r="DT14" s="74">
        <f>SUM(DQ14:DS14)</f>
        <v>1884</v>
      </c>
      <c r="DU14" s="12">
        <f>DR14/DT14</f>
        <v>0.39915074309978771</v>
      </c>
      <c r="DV14" s="12">
        <f>DS14/DT14</f>
        <v>6.1040339702760085E-2</v>
      </c>
      <c r="DW14" s="74">
        <f>DC14+DD14+DK14+DL14</f>
        <v>186</v>
      </c>
      <c r="DX14" s="74">
        <f>SUM(CW14:DD14)</f>
        <v>1859</v>
      </c>
      <c r="DY14" s="76">
        <f>SUM(DE14:DL14)</f>
        <v>211</v>
      </c>
      <c r="DZ14" s="77">
        <f>SUM(CW14:DL14)</f>
        <v>2070</v>
      </c>
      <c r="EC14" s="12">
        <f t="shared" ref="EC14:EO15" si="73">(DN14/FI14) - 1</f>
        <v>0.36868186323092167</v>
      </c>
      <c r="ED14" s="12">
        <f t="shared" si="73"/>
        <v>0.4294605809128631</v>
      </c>
      <c r="EE14" s="12">
        <f t="shared" si="73"/>
        <v>2.9625954657525932E-2</v>
      </c>
      <c r="EF14" s="12">
        <f t="shared" si="73"/>
        <v>0.35239361702127669</v>
      </c>
      <c r="EG14" s="12">
        <f t="shared" si="73"/>
        <v>0.51004016064257018</v>
      </c>
      <c r="EH14" s="12">
        <f t="shared" si="73"/>
        <v>0.69117647058823528</v>
      </c>
      <c r="EI14" s="12">
        <f t="shared" si="73"/>
        <v>0.42943854324734443</v>
      </c>
      <c r="EJ14" s="12">
        <f t="shared" si="73"/>
        <v>5.6386906436787454E-2</v>
      </c>
      <c r="EK14" s="12">
        <f t="shared" si="73"/>
        <v>0.18310540776820283</v>
      </c>
      <c r="EL14" s="12">
        <f t="shared" si="73"/>
        <v>7.5144508670520249E-2</v>
      </c>
      <c r="EM14" s="12">
        <f t="shared" si="73"/>
        <v>0.38112927191679047</v>
      </c>
      <c r="EN14" s="12">
        <f t="shared" si="73"/>
        <v>0.45517241379310347</v>
      </c>
      <c r="EO14" s="12">
        <f t="shared" si="73"/>
        <v>0.38832997987927564</v>
      </c>
      <c r="EQ14" s="71" t="s">
        <v>17</v>
      </c>
      <c r="ER14" s="72">
        <f t="shared" ref="ER14:FG14" si="74">SUM(ER5:ER12)</f>
        <v>495</v>
      </c>
      <c r="ES14" s="72">
        <f t="shared" si="74"/>
        <v>194</v>
      </c>
      <c r="ET14" s="72">
        <f t="shared" si="74"/>
        <v>271</v>
      </c>
      <c r="EU14" s="72">
        <f t="shared" si="74"/>
        <v>189</v>
      </c>
      <c r="EV14" s="72">
        <f t="shared" si="74"/>
        <v>49</v>
      </c>
      <c r="EW14" s="72">
        <f t="shared" si="74"/>
        <v>12</v>
      </c>
      <c r="EX14" s="72">
        <f t="shared" si="74"/>
        <v>91</v>
      </c>
      <c r="EY14" s="72">
        <f t="shared" si="74"/>
        <v>45</v>
      </c>
      <c r="EZ14" s="72">
        <f t="shared" si="74"/>
        <v>52</v>
      </c>
      <c r="FA14" s="72">
        <f t="shared" si="74"/>
        <v>11</v>
      </c>
      <c r="FB14" s="72">
        <f t="shared" si="74"/>
        <v>24</v>
      </c>
      <c r="FC14" s="72">
        <f t="shared" si="74"/>
        <v>14</v>
      </c>
      <c r="FD14" s="72">
        <f t="shared" si="74"/>
        <v>6</v>
      </c>
      <c r="FE14" s="72">
        <f t="shared" si="74"/>
        <v>1</v>
      </c>
      <c r="FF14" s="72">
        <f t="shared" si="74"/>
        <v>21</v>
      </c>
      <c r="FG14" s="72">
        <f t="shared" si="74"/>
        <v>16</v>
      </c>
      <c r="FI14" s="73">
        <f>ER14+ET14+EV14+EX14+EZ14+FB14+FD14+FF14</f>
        <v>1009</v>
      </c>
      <c r="FJ14" s="74">
        <f>ES14+EU14+EW14+EY14+FA14+FC14+FE14+FG14</f>
        <v>482</v>
      </c>
      <c r="FK14" s="75">
        <f>FJ14/(FJ14+FI14)</f>
        <v>0.32327297116029513</v>
      </c>
      <c r="FL14" s="74">
        <f>ER14+ES14+EZ14+FA14</f>
        <v>752</v>
      </c>
      <c r="FM14" s="74">
        <f>ET14+EU14+FB14+FC14</f>
        <v>498</v>
      </c>
      <c r="FN14" s="74">
        <f>EV14+EW14+FD14+FE14</f>
        <v>68</v>
      </c>
      <c r="FO14" s="74">
        <f>SUM(FL14:FN14)</f>
        <v>1318</v>
      </c>
      <c r="FP14" s="12">
        <f>FM14/FO14</f>
        <v>0.37784522003034904</v>
      </c>
      <c r="FQ14" s="12">
        <f>FN14/FO14</f>
        <v>5.1593323216995446E-2</v>
      </c>
      <c r="FR14" s="74">
        <f>EX14+EY14+FF14+FG14</f>
        <v>173</v>
      </c>
      <c r="FS14" s="74">
        <f>SUM(ER14:EY14)</f>
        <v>1346</v>
      </c>
      <c r="FT14" s="76">
        <f>SUM(EZ14:FG14)</f>
        <v>145</v>
      </c>
      <c r="FU14" s="77">
        <f>SUM(ER14:FG14)</f>
        <v>1491</v>
      </c>
      <c r="FX14" s="12">
        <f t="shared" ref="FX14:GJ15" si="75">(FI14/HD14) - 1</f>
        <v>0.3276315789473685</v>
      </c>
      <c r="FY14" s="12">
        <f t="shared" si="75"/>
        <v>0.52531645569620244</v>
      </c>
      <c r="FZ14" s="12">
        <f t="shared" si="75"/>
        <v>0.10076492711543339</v>
      </c>
      <c r="GA14" s="12">
        <f t="shared" si="75"/>
        <v>0.29209621993127155</v>
      </c>
      <c r="GB14" s="12">
        <f t="shared" si="75"/>
        <v>0.47774480712166167</v>
      </c>
      <c r="GC14" s="12">
        <f t="shared" si="75"/>
        <v>0.47826086956521729</v>
      </c>
      <c r="GD14" s="12">
        <f t="shared" si="75"/>
        <v>0.36580310880829026</v>
      </c>
      <c r="GE14" s="12">
        <f t="shared" si="75"/>
        <v>8.1960348158121477E-2</v>
      </c>
      <c r="GF14" s="12">
        <f t="shared" si="75"/>
        <v>8.2338193573926688E-2</v>
      </c>
      <c r="GG14" s="12">
        <f t="shared" si="75"/>
        <v>0.55855855855855863</v>
      </c>
      <c r="GH14" s="12">
        <f t="shared" si="75"/>
        <v>0.40354535974973937</v>
      </c>
      <c r="GI14" s="12">
        <f t="shared" si="75"/>
        <v>0.23931623931623935</v>
      </c>
      <c r="GJ14" s="12">
        <f t="shared" si="75"/>
        <v>0.38568773234200737</v>
      </c>
      <c r="GL14" s="71" t="s">
        <v>17</v>
      </c>
      <c r="GM14" s="78" t="e">
        <f t="shared" ref="GM14:HB14" si="76">SUM(GM5:GM13)</f>
        <v>#REF!</v>
      </c>
      <c r="GN14" s="78" t="e">
        <f t="shared" si="76"/>
        <v>#REF!</v>
      </c>
      <c r="GO14" s="78" t="e">
        <f t="shared" si="76"/>
        <v>#REF!</v>
      </c>
      <c r="GP14" s="78" t="e">
        <f t="shared" si="76"/>
        <v>#REF!</v>
      </c>
      <c r="GQ14" s="78" t="e">
        <f t="shared" si="76"/>
        <v>#REF!</v>
      </c>
      <c r="GR14" s="78" t="e">
        <f t="shared" si="76"/>
        <v>#REF!</v>
      </c>
      <c r="GS14" s="78" t="e">
        <f t="shared" si="76"/>
        <v>#REF!</v>
      </c>
      <c r="GT14" s="78" t="e">
        <f t="shared" si="76"/>
        <v>#REF!</v>
      </c>
      <c r="GU14" s="78" t="e">
        <f t="shared" si="76"/>
        <v>#REF!</v>
      </c>
      <c r="GV14" s="78" t="e">
        <f t="shared" si="76"/>
        <v>#REF!</v>
      </c>
      <c r="GW14" s="78" t="e">
        <f t="shared" si="76"/>
        <v>#REF!</v>
      </c>
      <c r="GX14" s="78" t="e">
        <f t="shared" si="76"/>
        <v>#REF!</v>
      </c>
      <c r="GY14" s="78" t="e">
        <f t="shared" si="76"/>
        <v>#REF!</v>
      </c>
      <c r="GZ14" s="78" t="e">
        <f t="shared" si="76"/>
        <v>#REF!</v>
      </c>
      <c r="HA14" s="78" t="e">
        <f t="shared" si="76"/>
        <v>#REF!</v>
      </c>
      <c r="HB14" s="78" t="e">
        <f t="shared" si="76"/>
        <v>#REF!</v>
      </c>
      <c r="HD14" s="73">
        <v>760</v>
      </c>
      <c r="HE14" s="74">
        <v>316</v>
      </c>
      <c r="HF14" s="75">
        <v>0.29368029739777002</v>
      </c>
      <c r="HG14" s="74">
        <v>582</v>
      </c>
      <c r="HH14" s="74">
        <v>337</v>
      </c>
      <c r="HI14" s="74">
        <v>46</v>
      </c>
      <c r="HJ14" s="74">
        <v>965</v>
      </c>
      <c r="HK14" s="12">
        <v>0.34922279792746103</v>
      </c>
      <c r="HL14" s="12">
        <v>4.7668393782383398E-2</v>
      </c>
      <c r="HM14" s="74">
        <v>111</v>
      </c>
      <c r="HN14" s="74">
        <v>959</v>
      </c>
      <c r="HO14" s="76">
        <v>117</v>
      </c>
      <c r="HP14" s="77">
        <v>1076</v>
      </c>
      <c r="HR14">
        <v>414</v>
      </c>
      <c r="HS14">
        <v>224</v>
      </c>
      <c r="HT14">
        <v>0.35109717868338602</v>
      </c>
      <c r="HU14">
        <v>344</v>
      </c>
      <c r="HV14">
        <v>175</v>
      </c>
      <c r="HW14">
        <v>42</v>
      </c>
      <c r="HX14">
        <v>561</v>
      </c>
      <c r="HY14">
        <v>0.31194295900178198</v>
      </c>
      <c r="HZ14">
        <v>7.4866310160427801E-2</v>
      </c>
      <c r="IA14">
        <v>77</v>
      </c>
      <c r="IB14">
        <v>559</v>
      </c>
      <c r="IC14">
        <v>79</v>
      </c>
      <c r="ID14">
        <v>638</v>
      </c>
      <c r="IF14" s="62">
        <f t="shared" ref="IF14:IR15" si="77">(HD14/HR14) - 1</f>
        <v>0.83574879227053134</v>
      </c>
      <c r="IG14" s="12">
        <f t="shared" si="77"/>
        <v>0.41071428571428581</v>
      </c>
      <c r="IH14" s="12">
        <f t="shared" si="77"/>
        <v>-0.1635355815188525</v>
      </c>
      <c r="II14" s="12">
        <f t="shared" si="77"/>
        <v>0.69186046511627897</v>
      </c>
      <c r="IJ14" s="12">
        <f t="shared" si="77"/>
        <v>0.92571428571428571</v>
      </c>
      <c r="IK14" s="12">
        <f t="shared" si="77"/>
        <v>9.5238095238095344E-2</v>
      </c>
      <c r="IL14" s="12">
        <f t="shared" si="77"/>
        <v>0.72014260249554374</v>
      </c>
      <c r="IM14" s="12">
        <f t="shared" si="77"/>
        <v>0.11950851221317693</v>
      </c>
      <c r="IN14" s="12">
        <f t="shared" si="77"/>
        <v>-0.36328645447816454</v>
      </c>
      <c r="IO14" s="12">
        <f t="shared" si="77"/>
        <v>0.44155844155844148</v>
      </c>
      <c r="IP14" s="12">
        <f t="shared" si="77"/>
        <v>0.7155635062611807</v>
      </c>
      <c r="IQ14" s="12">
        <f t="shared" si="77"/>
        <v>0.481012658227848</v>
      </c>
      <c r="IR14" s="63">
        <f t="shared" si="77"/>
        <v>0.68652037617554851</v>
      </c>
    </row>
    <row r="15" spans="1:252" ht="15.75" thickBot="1" x14ac:dyDescent="0.3">
      <c r="A15" s="71" t="s">
        <v>117</v>
      </c>
      <c r="B15" s="71">
        <f t="shared" ref="B15:U15" si="78">SUM(B7:B10)</f>
        <v>343</v>
      </c>
      <c r="C15" s="71">
        <f t="shared" si="78"/>
        <v>114</v>
      </c>
      <c r="D15" s="71">
        <f t="shared" si="78"/>
        <v>276</v>
      </c>
      <c r="E15" s="71">
        <f t="shared" si="78"/>
        <v>219</v>
      </c>
      <c r="F15" s="71">
        <f>SUM(F7:F10)</f>
        <v>31</v>
      </c>
      <c r="G15" s="71">
        <f>SUM(G7:G10)</f>
        <v>16</v>
      </c>
      <c r="H15" s="71">
        <f t="shared" si="78"/>
        <v>32</v>
      </c>
      <c r="I15" s="71">
        <f t="shared" si="78"/>
        <v>24</v>
      </c>
      <c r="J15" s="71">
        <f t="shared" si="78"/>
        <v>74</v>
      </c>
      <c r="K15" s="71">
        <f t="shared" si="78"/>
        <v>63</v>
      </c>
      <c r="L15" s="71">
        <f>SUM(L7:L10)</f>
        <v>23</v>
      </c>
      <c r="M15" s="71">
        <f t="shared" si="78"/>
        <v>5</v>
      </c>
      <c r="N15" s="71">
        <f>SUM(N7:N10)</f>
        <v>17</v>
      </c>
      <c r="O15" s="71">
        <f t="shared" si="78"/>
        <v>14</v>
      </c>
      <c r="P15" s="71">
        <f>SUM(P7:P10)</f>
        <v>2</v>
      </c>
      <c r="Q15" s="71">
        <f>SUM(Q7:Q10)</f>
        <v>1</v>
      </c>
      <c r="R15" s="71">
        <f t="shared" si="78"/>
        <v>2</v>
      </c>
      <c r="S15" s="71">
        <f t="shared" si="78"/>
        <v>2</v>
      </c>
      <c r="T15" s="71">
        <f t="shared" si="78"/>
        <v>16</v>
      </c>
      <c r="U15" s="71">
        <f t="shared" si="78"/>
        <v>21</v>
      </c>
      <c r="W15" s="79">
        <f>B15+D15+H15+J15+L15+N15+R15+T15</f>
        <v>783</v>
      </c>
      <c r="X15" s="78">
        <f>C15+E15+I15+K15+M15+O15+S15+U15</f>
        <v>462</v>
      </c>
      <c r="Y15" s="80">
        <f>X15/(X15+W15)</f>
        <v>0.37108433734939761</v>
      </c>
      <c r="Z15" s="78">
        <f>B15+C15+L15+M15</f>
        <v>485</v>
      </c>
      <c r="AA15" s="78">
        <f>D15+E15+N15+O15+F15+G15+P15+Q15</f>
        <v>576</v>
      </c>
      <c r="AB15" s="78">
        <f t="shared" si="59"/>
        <v>50</v>
      </c>
      <c r="AC15" s="78">
        <f>H15+I15+R15+S15</f>
        <v>60</v>
      </c>
      <c r="AD15" s="78">
        <f>Z15+AA15+AC15</f>
        <v>1121</v>
      </c>
      <c r="AE15" s="81">
        <f>AA15/(Z15+AA15)</f>
        <v>0.5428840716305372</v>
      </c>
      <c r="AF15" s="81">
        <f>AC15/AD15</f>
        <v>5.352363960749331E-2</v>
      </c>
      <c r="AG15" s="78">
        <f>J15+K15+T15+U15</f>
        <v>174</v>
      </c>
      <c r="AH15" s="78">
        <f>SUM(B15:K15)</f>
        <v>1192</v>
      </c>
      <c r="AI15" s="82">
        <f>SUM(L15:U15)</f>
        <v>103</v>
      </c>
      <c r="AJ15" s="29">
        <f>SUM(B15:U15)</f>
        <v>1295</v>
      </c>
      <c r="AM15" s="12">
        <f t="shared" si="68"/>
        <v>7.5549450549450503E-2</v>
      </c>
      <c r="AN15" s="12">
        <f t="shared" si="68"/>
        <v>0.16666666666666674</v>
      </c>
      <c r="AO15" s="12">
        <f t="shared" si="68"/>
        <v>5.3279785809906333E-2</v>
      </c>
      <c r="AP15" s="12">
        <f t="shared" si="68"/>
        <v>-1.8218623481781382E-2</v>
      </c>
      <c r="AQ15" s="12">
        <f t="shared" si="68"/>
        <v>0.28285077951002235</v>
      </c>
      <c r="AR15" s="12">
        <f t="shared" si="69"/>
        <v>-0.15492957746478875</v>
      </c>
      <c r="AS15" s="12">
        <f t="shared" si="69"/>
        <v>0.10552268244575935</v>
      </c>
      <c r="AT15" s="12">
        <f t="shared" si="69"/>
        <v>0.14017746001691878</v>
      </c>
      <c r="AU15" s="12">
        <f t="shared" si="69"/>
        <v>-0.23559196391551807</v>
      </c>
      <c r="AV15" s="12">
        <f t="shared" si="69"/>
        <v>0.58181818181818179</v>
      </c>
      <c r="AW15" s="12">
        <f t="shared" si="69"/>
        <v>0.20525783619818005</v>
      </c>
      <c r="AX15" s="12">
        <f t="shared" si="69"/>
        <v>-0.23703703703703705</v>
      </c>
      <c r="AY15" s="12">
        <f t="shared" si="69"/>
        <v>0.15213523131672591</v>
      </c>
      <c r="BA15" s="71" t="s">
        <v>117</v>
      </c>
      <c r="BB15" s="71">
        <f t="shared" ref="BB15:BQ15" si="79">SUM(BB7:BB10)</f>
        <v>328</v>
      </c>
      <c r="BC15" s="71">
        <f t="shared" si="79"/>
        <v>104</v>
      </c>
      <c r="BD15" s="71">
        <f t="shared" si="79"/>
        <v>210</v>
      </c>
      <c r="BE15" s="71">
        <f t="shared" si="79"/>
        <v>204</v>
      </c>
      <c r="BF15" s="71">
        <f t="shared" si="79"/>
        <v>51</v>
      </c>
      <c r="BG15" s="71">
        <f t="shared" si="79"/>
        <v>14</v>
      </c>
      <c r="BH15" s="71">
        <f t="shared" si="79"/>
        <v>50</v>
      </c>
      <c r="BI15" s="71">
        <f t="shared" si="79"/>
        <v>28</v>
      </c>
      <c r="BJ15" s="71">
        <f t="shared" si="79"/>
        <v>44</v>
      </c>
      <c r="BK15" s="71">
        <f t="shared" si="79"/>
        <v>18</v>
      </c>
      <c r="BL15" s="71">
        <f t="shared" si="79"/>
        <v>22</v>
      </c>
      <c r="BM15" s="71">
        <f t="shared" si="79"/>
        <v>13</v>
      </c>
      <c r="BN15" s="71">
        <f t="shared" si="79"/>
        <v>5</v>
      </c>
      <c r="BO15" s="71">
        <f t="shared" si="79"/>
        <v>1</v>
      </c>
      <c r="BP15" s="71">
        <f t="shared" si="79"/>
        <v>18</v>
      </c>
      <c r="BQ15" s="71">
        <f t="shared" si="79"/>
        <v>14</v>
      </c>
      <c r="BS15" s="79">
        <f>BB15+BD15+BF15+BH15+BJ15+BL15+BN15+BP15</f>
        <v>728</v>
      </c>
      <c r="BT15" s="78">
        <f>BC15+BE15+BG15+BI15+BK15+BM15+BO15+BQ15</f>
        <v>396</v>
      </c>
      <c r="BU15" s="80">
        <f>BT15/(BT15+BS15)</f>
        <v>0.35231316725978645</v>
      </c>
      <c r="BV15" s="78">
        <f>BB15+BC15+BJ15+BK15</f>
        <v>494</v>
      </c>
      <c r="BW15" s="78">
        <f>BD15+BE15+BL15+BM15</f>
        <v>449</v>
      </c>
      <c r="BX15" s="78">
        <f>BF15+BG15+BN15+BO15</f>
        <v>71</v>
      </c>
      <c r="BY15" s="78">
        <f>SUM(BV15:BX15)</f>
        <v>1014</v>
      </c>
      <c r="BZ15" s="81">
        <f>BW15/(BW15+BV15)</f>
        <v>0.47613997879109227</v>
      </c>
      <c r="CA15" s="81">
        <f>BX15/BY15</f>
        <v>7.0019723865877709E-2</v>
      </c>
      <c r="CB15" s="78">
        <f>BH15+BI15+BP15+BQ15</f>
        <v>110</v>
      </c>
      <c r="CC15" s="78">
        <f>SUM(BB15:BI15)</f>
        <v>989</v>
      </c>
      <c r="CD15" s="82">
        <f>SUM(BJ15:BQ15)</f>
        <v>135</v>
      </c>
      <c r="CE15" s="29">
        <f>SUM(BB15:BQ15)</f>
        <v>1124</v>
      </c>
      <c r="CH15" s="12">
        <f t="shared" si="71"/>
        <v>2.6798307475317307E-2</v>
      </c>
      <c r="CI15" s="12">
        <f t="shared" si="71"/>
        <v>3.125E-2</v>
      </c>
      <c r="CJ15" s="12">
        <f t="shared" si="71"/>
        <v>2.8080516014235002E-3</v>
      </c>
      <c r="CK15" s="12">
        <f t="shared" si="71"/>
        <v>-6.967984934086624E-2</v>
      </c>
      <c r="CL15" s="12">
        <f t="shared" si="71"/>
        <v>8.7167070217917697E-2</v>
      </c>
      <c r="CM15" s="12">
        <f t="shared" si="71"/>
        <v>0.12698412698412698</v>
      </c>
      <c r="CN15" s="12">
        <f t="shared" si="71"/>
        <v>6.9513406156902491E-3</v>
      </c>
      <c r="CO15" s="12">
        <f t="shared" si="71"/>
        <v>0.1609514737109683</v>
      </c>
      <c r="CP15" s="12">
        <f t="shared" si="71"/>
        <v>0.11920415766569614</v>
      </c>
      <c r="CQ15" s="12">
        <f t="shared" si="71"/>
        <v>0.27906976744186052</v>
      </c>
      <c r="CR15" s="12">
        <f t="shared" si="71"/>
        <v>-1.0101010101010166E-3</v>
      </c>
      <c r="CS15" s="12">
        <f t="shared" si="71"/>
        <v>0.31067961165048552</v>
      </c>
      <c r="CT15" s="12">
        <f t="shared" si="71"/>
        <v>2.836230558096986E-2</v>
      </c>
      <c r="CV15" s="71" t="s">
        <v>117</v>
      </c>
      <c r="CW15" s="71">
        <f t="shared" ref="CW15:DL15" si="80">SUM(CW7:CW10)</f>
        <v>366</v>
      </c>
      <c r="CX15" s="71">
        <f t="shared" si="80"/>
        <v>114</v>
      </c>
      <c r="CY15" s="71">
        <f t="shared" si="80"/>
        <v>187</v>
      </c>
      <c r="CZ15" s="71">
        <f t="shared" si="80"/>
        <v>194</v>
      </c>
      <c r="DA15" s="71">
        <f t="shared" si="80"/>
        <v>45</v>
      </c>
      <c r="DB15" s="71">
        <f t="shared" si="80"/>
        <v>13</v>
      </c>
      <c r="DC15" s="71">
        <f t="shared" si="80"/>
        <v>42</v>
      </c>
      <c r="DD15" s="71">
        <f t="shared" si="80"/>
        <v>29</v>
      </c>
      <c r="DE15" s="71">
        <f t="shared" si="80"/>
        <v>40</v>
      </c>
      <c r="DF15" s="71">
        <f t="shared" si="80"/>
        <v>11</v>
      </c>
      <c r="DG15" s="71">
        <f t="shared" si="80"/>
        <v>16</v>
      </c>
      <c r="DH15" s="71">
        <f t="shared" si="80"/>
        <v>16</v>
      </c>
      <c r="DI15" s="71">
        <f t="shared" si="80"/>
        <v>5</v>
      </c>
      <c r="DJ15" s="71">
        <f t="shared" si="80"/>
        <v>0</v>
      </c>
      <c r="DK15" s="71">
        <f t="shared" si="80"/>
        <v>8</v>
      </c>
      <c r="DL15" s="71">
        <f t="shared" si="80"/>
        <v>7</v>
      </c>
      <c r="DN15" s="79">
        <f>CW15+CY15+DA15+DC15+DE15+DG15+DI15+DK15</f>
        <v>709</v>
      </c>
      <c r="DO15" s="78">
        <f>CX15+CZ15+DB15+DD15+DF15+DH15+DJ15+DL15</f>
        <v>384</v>
      </c>
      <c r="DP15" s="80">
        <f>DO15/(DO15+DN15)</f>
        <v>0.35132662397072278</v>
      </c>
      <c r="DQ15" s="78">
        <f>CW15+CX15+DE15+DF15</f>
        <v>531</v>
      </c>
      <c r="DR15" s="78">
        <f>CY15+CZ15+DG15+DH15</f>
        <v>413</v>
      </c>
      <c r="DS15" s="78">
        <f>DA15+DB15+DI15+DJ15</f>
        <v>63</v>
      </c>
      <c r="DT15" s="78">
        <f>SUM(DQ15:DS15)</f>
        <v>1007</v>
      </c>
      <c r="DU15" s="81">
        <f>DR15/DT15</f>
        <v>0.41012909632571998</v>
      </c>
      <c r="DV15" s="81">
        <f>DS15/DT15</f>
        <v>6.256206554121152E-2</v>
      </c>
      <c r="DW15" s="78">
        <f>DC15+DD15+DK15+DL15</f>
        <v>86</v>
      </c>
      <c r="DX15" s="78">
        <f>SUM(CW15:DD15)</f>
        <v>990</v>
      </c>
      <c r="DY15" s="82">
        <f>SUM(DE15:DL15)</f>
        <v>103</v>
      </c>
      <c r="DZ15" s="29">
        <f>SUM(CW15:DL15)</f>
        <v>1093</v>
      </c>
      <c r="EC15" s="12">
        <f t="shared" si="73"/>
        <v>0.34535104364326386</v>
      </c>
      <c r="ED15" s="12">
        <f t="shared" si="73"/>
        <v>0.4436090225563909</v>
      </c>
      <c r="EE15" s="12">
        <f t="shared" si="73"/>
        <v>4.7375988002944069E-2</v>
      </c>
      <c r="EF15" s="12">
        <f t="shared" si="73"/>
        <v>0.37564766839378239</v>
      </c>
      <c r="EG15" s="12">
        <f t="shared" si="73"/>
        <v>0.40955631399317416</v>
      </c>
      <c r="EH15" s="12">
        <f t="shared" si="73"/>
        <v>0.75</v>
      </c>
      <c r="EI15" s="12">
        <f t="shared" si="73"/>
        <v>0.40839160839160837</v>
      </c>
      <c r="EJ15" s="12">
        <f t="shared" si="73"/>
        <v>8.2697567539180561E-4</v>
      </c>
      <c r="EK15" s="12">
        <f t="shared" si="73"/>
        <v>0.24255213505461759</v>
      </c>
      <c r="EL15" s="12">
        <f t="shared" si="73"/>
        <v>0.10256410256410264</v>
      </c>
      <c r="EM15" s="12">
        <f t="shared" si="73"/>
        <v>0.39240506329113933</v>
      </c>
      <c r="EN15" s="12">
        <f t="shared" si="73"/>
        <v>0.25609756097560976</v>
      </c>
      <c r="EO15" s="12">
        <f t="shared" si="73"/>
        <v>0.37831021437578816</v>
      </c>
      <c r="EQ15" s="71" t="s">
        <v>117</v>
      </c>
      <c r="ER15" s="71">
        <f t="shared" ref="ER15:FG15" si="81">SUM(ER7:ER10)</f>
        <v>259</v>
      </c>
      <c r="ES15" s="71">
        <f t="shared" si="81"/>
        <v>93</v>
      </c>
      <c r="ET15" s="71">
        <f t="shared" si="81"/>
        <v>157</v>
      </c>
      <c r="EU15" s="71">
        <f t="shared" si="81"/>
        <v>113</v>
      </c>
      <c r="EV15" s="71">
        <f t="shared" si="81"/>
        <v>24</v>
      </c>
      <c r="EW15" s="71">
        <f t="shared" si="81"/>
        <v>9</v>
      </c>
      <c r="EX15" s="71">
        <f t="shared" si="81"/>
        <v>32</v>
      </c>
      <c r="EY15" s="71">
        <f t="shared" si="81"/>
        <v>24</v>
      </c>
      <c r="EZ15" s="71">
        <f t="shared" si="81"/>
        <v>28</v>
      </c>
      <c r="FA15" s="71">
        <f t="shared" si="81"/>
        <v>6</v>
      </c>
      <c r="FB15" s="71">
        <f t="shared" si="81"/>
        <v>13</v>
      </c>
      <c r="FC15" s="71">
        <f t="shared" si="81"/>
        <v>10</v>
      </c>
      <c r="FD15" s="71">
        <f t="shared" si="81"/>
        <v>2</v>
      </c>
      <c r="FE15" s="71">
        <f t="shared" si="81"/>
        <v>1</v>
      </c>
      <c r="FF15" s="71">
        <f t="shared" si="81"/>
        <v>12</v>
      </c>
      <c r="FG15" s="71">
        <f t="shared" si="81"/>
        <v>10</v>
      </c>
      <c r="FI15" s="79">
        <f>ER15+ET15+EV15+EX15+EZ15+FB15+FD15+FF15</f>
        <v>527</v>
      </c>
      <c r="FJ15" s="78">
        <f>ES15+EU15+EW15+EY15+FA15+FC15+FE15+FG15</f>
        <v>266</v>
      </c>
      <c r="FK15" s="80">
        <f>FJ15/(FJ15+FI15)</f>
        <v>0.33543505674653218</v>
      </c>
      <c r="FL15" s="78">
        <f>ER15+ES15+EZ15+FA15</f>
        <v>386</v>
      </c>
      <c r="FM15" s="78">
        <f>ET15+EU15+FB15+FC15</f>
        <v>293</v>
      </c>
      <c r="FN15" s="78">
        <f>EV15+EW15+FD15+FE15</f>
        <v>36</v>
      </c>
      <c r="FO15" s="78">
        <f>SUM(FL15:FN15)</f>
        <v>715</v>
      </c>
      <c r="FP15" s="81">
        <f>FM15/FO15</f>
        <v>0.4097902097902098</v>
      </c>
      <c r="FQ15" s="81">
        <f>FN15/FO15</f>
        <v>5.0349650349650353E-2</v>
      </c>
      <c r="FR15" s="78">
        <f>EX15+EY15+FF15+FG15</f>
        <v>78</v>
      </c>
      <c r="FS15" s="78">
        <f>SUM(ER15:EY15)</f>
        <v>711</v>
      </c>
      <c r="FT15" s="82">
        <f>SUM(EZ15:FG15)</f>
        <v>82</v>
      </c>
      <c r="FU15" s="29">
        <f>SUM(ER15:FG15)</f>
        <v>793</v>
      </c>
      <c r="FX15" s="12">
        <f t="shared" si="75"/>
        <v>0.29802955665024622</v>
      </c>
      <c r="FY15" s="12">
        <f t="shared" si="75"/>
        <v>0.60240963855421681</v>
      </c>
      <c r="FZ15" s="12">
        <f t="shared" si="75"/>
        <v>0.15583646059648526</v>
      </c>
      <c r="GA15" s="12">
        <f t="shared" si="75"/>
        <v>0.34965034965034958</v>
      </c>
      <c r="GB15" s="12">
        <f t="shared" si="75"/>
        <v>0.54210526315789465</v>
      </c>
      <c r="GC15" s="12">
        <f t="shared" si="75"/>
        <v>0.63636363636363646</v>
      </c>
      <c r="GD15" s="12">
        <f t="shared" si="75"/>
        <v>0.43574297188755029</v>
      </c>
      <c r="GE15" s="12">
        <f t="shared" si="75"/>
        <v>7.4081707765917493E-2</v>
      </c>
      <c r="GF15" s="12">
        <f t="shared" si="75"/>
        <v>0.13973299427844976</v>
      </c>
      <c r="GG15" s="12">
        <f t="shared" si="75"/>
        <v>5.4054054054053946E-2</v>
      </c>
      <c r="GH15" s="12">
        <f t="shared" si="75"/>
        <v>0.40792079207920784</v>
      </c>
      <c r="GI15" s="12">
        <f t="shared" si="75"/>
        <v>0.22388059701492535</v>
      </c>
      <c r="GJ15" s="12">
        <f t="shared" si="75"/>
        <v>0.38636363636363646</v>
      </c>
      <c r="GL15" s="71" t="s">
        <v>117</v>
      </c>
      <c r="GM15" s="71" t="e">
        <f t="shared" ref="GM15:HB15" si="82">SUM(GM7:GM10)</f>
        <v>#REF!</v>
      </c>
      <c r="GN15" s="71" t="e">
        <f t="shared" si="82"/>
        <v>#REF!</v>
      </c>
      <c r="GO15" s="71" t="e">
        <f t="shared" si="82"/>
        <v>#REF!</v>
      </c>
      <c r="GP15" s="71" t="e">
        <f t="shared" si="82"/>
        <v>#REF!</v>
      </c>
      <c r="GQ15" s="71" t="e">
        <f t="shared" si="82"/>
        <v>#REF!</v>
      </c>
      <c r="GR15" s="71" t="e">
        <f t="shared" si="82"/>
        <v>#REF!</v>
      </c>
      <c r="GS15" s="71" t="e">
        <f t="shared" si="82"/>
        <v>#REF!</v>
      </c>
      <c r="GT15" s="71" t="e">
        <f t="shared" si="82"/>
        <v>#REF!</v>
      </c>
      <c r="GU15" s="71" t="e">
        <f t="shared" si="82"/>
        <v>#REF!</v>
      </c>
      <c r="GV15" s="71" t="e">
        <f t="shared" si="82"/>
        <v>#REF!</v>
      </c>
      <c r="GW15" s="71" t="e">
        <f t="shared" si="82"/>
        <v>#REF!</v>
      </c>
      <c r="GX15" s="71" t="e">
        <f t="shared" si="82"/>
        <v>#REF!</v>
      </c>
      <c r="GY15" s="71" t="e">
        <f t="shared" si="82"/>
        <v>#REF!</v>
      </c>
      <c r="GZ15" s="71" t="e">
        <f t="shared" si="82"/>
        <v>#REF!</v>
      </c>
      <c r="HA15" s="71" t="e">
        <f t="shared" si="82"/>
        <v>#REF!</v>
      </c>
      <c r="HB15" s="71" t="e">
        <f t="shared" si="82"/>
        <v>#REF!</v>
      </c>
      <c r="HD15" s="79">
        <v>406</v>
      </c>
      <c r="HE15" s="78">
        <v>166</v>
      </c>
      <c r="HF15" s="80">
        <v>0.29020979020978999</v>
      </c>
      <c r="HG15" s="78">
        <v>286</v>
      </c>
      <c r="HH15" s="78">
        <v>190</v>
      </c>
      <c r="HI15" s="78">
        <v>22</v>
      </c>
      <c r="HJ15" s="78">
        <v>498</v>
      </c>
      <c r="HK15" s="81">
        <v>0.38152610441767099</v>
      </c>
      <c r="HL15" s="81">
        <v>4.4176706827309203E-2</v>
      </c>
      <c r="HM15" s="78">
        <v>74</v>
      </c>
      <c r="HN15" s="78">
        <v>505</v>
      </c>
      <c r="HO15" s="82">
        <v>67</v>
      </c>
      <c r="HP15" s="29">
        <v>572</v>
      </c>
      <c r="HR15">
        <v>195</v>
      </c>
      <c r="HS15">
        <v>116</v>
      </c>
      <c r="HT15">
        <v>0.37299035369774902</v>
      </c>
      <c r="HU15">
        <v>170</v>
      </c>
      <c r="HV15">
        <v>91</v>
      </c>
      <c r="HW15">
        <v>16</v>
      </c>
      <c r="HX15">
        <v>277</v>
      </c>
      <c r="HY15">
        <v>0.32851985559566799</v>
      </c>
      <c r="HZ15">
        <v>5.7761732851985603E-2</v>
      </c>
      <c r="IA15">
        <v>34</v>
      </c>
      <c r="IB15">
        <v>275</v>
      </c>
      <c r="IC15">
        <v>36</v>
      </c>
      <c r="ID15">
        <v>311</v>
      </c>
      <c r="IF15" s="83">
        <f t="shared" si="77"/>
        <v>1.0820512820512822</v>
      </c>
      <c r="IG15" s="84">
        <f t="shared" si="77"/>
        <v>0.43103448275862077</v>
      </c>
      <c r="IH15" s="84">
        <f t="shared" si="77"/>
        <v>-0.22193754521340747</v>
      </c>
      <c r="II15" s="84">
        <f t="shared" si="77"/>
        <v>0.68235294117647061</v>
      </c>
      <c r="IJ15" s="84">
        <f t="shared" si="77"/>
        <v>1.087912087912088</v>
      </c>
      <c r="IK15" s="84">
        <f t="shared" si="77"/>
        <v>0.375</v>
      </c>
      <c r="IL15" s="84">
        <f t="shared" si="77"/>
        <v>0.79783393501805056</v>
      </c>
      <c r="IM15" s="84">
        <f t="shared" si="77"/>
        <v>0.16134869146917397</v>
      </c>
      <c r="IN15" s="84">
        <f t="shared" si="77"/>
        <v>-0.23519076305220998</v>
      </c>
      <c r="IO15" s="84">
        <f t="shared" si="77"/>
        <v>1.1764705882352939</v>
      </c>
      <c r="IP15" s="84">
        <f t="shared" si="77"/>
        <v>0.83636363636363642</v>
      </c>
      <c r="IQ15" s="84">
        <f t="shared" si="77"/>
        <v>0.86111111111111116</v>
      </c>
      <c r="IR15" s="85">
        <f t="shared" si="77"/>
        <v>0.83922829581993574</v>
      </c>
    </row>
    <row r="17" spans="1:224" x14ac:dyDescent="0.25">
      <c r="A17" t="s">
        <v>118</v>
      </c>
      <c r="B17">
        <f>SUM(B5:B8)</f>
        <v>265</v>
      </c>
      <c r="C17">
        <f>SUM(C5:C8)</f>
        <v>96</v>
      </c>
      <c r="D17">
        <f t="shared" ref="D17:U17" si="83">SUM(D5:D8)</f>
        <v>192</v>
      </c>
      <c r="E17">
        <f t="shared" si="83"/>
        <v>180</v>
      </c>
      <c r="F17">
        <f t="shared" si="83"/>
        <v>21</v>
      </c>
      <c r="G17">
        <f t="shared" si="83"/>
        <v>12</v>
      </c>
      <c r="H17">
        <f t="shared" si="83"/>
        <v>47</v>
      </c>
      <c r="I17">
        <f t="shared" si="83"/>
        <v>23</v>
      </c>
      <c r="J17">
        <f t="shared" si="83"/>
        <v>49</v>
      </c>
      <c r="K17">
        <f t="shared" si="83"/>
        <v>51</v>
      </c>
      <c r="L17">
        <f t="shared" si="83"/>
        <v>25</v>
      </c>
      <c r="M17">
        <f t="shared" si="83"/>
        <v>7</v>
      </c>
      <c r="N17">
        <f t="shared" si="83"/>
        <v>9</v>
      </c>
      <c r="O17">
        <f t="shared" si="83"/>
        <v>6</v>
      </c>
      <c r="P17">
        <f t="shared" si="83"/>
        <v>1</v>
      </c>
      <c r="Q17">
        <f t="shared" si="83"/>
        <v>1</v>
      </c>
      <c r="R17">
        <f t="shared" si="83"/>
        <v>3</v>
      </c>
      <c r="S17">
        <f t="shared" si="83"/>
        <v>3</v>
      </c>
      <c r="T17">
        <f t="shared" si="83"/>
        <v>7</v>
      </c>
      <c r="U17">
        <f t="shared" si="83"/>
        <v>11</v>
      </c>
      <c r="BA17" t="s">
        <v>118</v>
      </c>
      <c r="BB17">
        <f t="shared" ref="BB17:BQ17" si="84">SUM(BB5:BB8)</f>
        <v>258</v>
      </c>
      <c r="BC17">
        <f t="shared" si="84"/>
        <v>93</v>
      </c>
      <c r="BD17">
        <f t="shared" si="84"/>
        <v>179</v>
      </c>
      <c r="BE17">
        <f t="shared" si="84"/>
        <v>149</v>
      </c>
      <c r="BF17">
        <f t="shared" si="84"/>
        <v>50</v>
      </c>
      <c r="BG17">
        <f t="shared" si="84"/>
        <v>10</v>
      </c>
      <c r="BH17">
        <f t="shared" si="84"/>
        <v>41</v>
      </c>
      <c r="BI17">
        <f t="shared" si="84"/>
        <v>34</v>
      </c>
      <c r="BJ17">
        <f t="shared" si="84"/>
        <v>36</v>
      </c>
      <c r="BK17">
        <f t="shared" si="84"/>
        <v>9</v>
      </c>
      <c r="BL17">
        <f t="shared" si="84"/>
        <v>10</v>
      </c>
      <c r="BM17">
        <f t="shared" si="84"/>
        <v>7</v>
      </c>
      <c r="BN17">
        <f t="shared" si="84"/>
        <v>2</v>
      </c>
      <c r="BO17">
        <f t="shared" si="84"/>
        <v>0</v>
      </c>
      <c r="BP17">
        <f t="shared" si="84"/>
        <v>19</v>
      </c>
      <c r="BQ17">
        <f t="shared" si="84"/>
        <v>13</v>
      </c>
      <c r="CV17" t="s">
        <v>118</v>
      </c>
      <c r="CW17">
        <f t="shared" ref="CW17:DL17" si="85">SUM(CW5:CW8)</f>
        <v>290</v>
      </c>
      <c r="CX17">
        <f t="shared" si="85"/>
        <v>82</v>
      </c>
      <c r="CY17">
        <f t="shared" si="85"/>
        <v>157</v>
      </c>
      <c r="CZ17">
        <f t="shared" si="85"/>
        <v>159</v>
      </c>
      <c r="DA17">
        <f t="shared" si="85"/>
        <v>37</v>
      </c>
      <c r="DB17">
        <f t="shared" si="85"/>
        <v>9</v>
      </c>
      <c r="DC17">
        <f t="shared" si="85"/>
        <v>24</v>
      </c>
      <c r="DD17">
        <f t="shared" si="85"/>
        <v>18</v>
      </c>
      <c r="DE17">
        <f t="shared" si="85"/>
        <v>36</v>
      </c>
      <c r="DF17">
        <f t="shared" si="85"/>
        <v>9</v>
      </c>
      <c r="DG17">
        <f t="shared" si="85"/>
        <v>15</v>
      </c>
      <c r="DH17">
        <f t="shared" si="85"/>
        <v>9</v>
      </c>
      <c r="DI17">
        <f t="shared" si="85"/>
        <v>3</v>
      </c>
      <c r="DJ17">
        <f t="shared" si="85"/>
        <v>3</v>
      </c>
      <c r="DK17">
        <f t="shared" si="85"/>
        <v>8</v>
      </c>
      <c r="DL17">
        <f t="shared" si="85"/>
        <v>2</v>
      </c>
      <c r="EQ17" t="s">
        <v>118</v>
      </c>
      <c r="ER17">
        <f t="shared" ref="ER17:FG17" si="86">SUM(ER5:ER8)</f>
        <v>200</v>
      </c>
      <c r="ES17">
        <f t="shared" si="86"/>
        <v>96</v>
      </c>
      <c r="ET17">
        <f t="shared" si="86"/>
        <v>132</v>
      </c>
      <c r="EU17">
        <f t="shared" si="86"/>
        <v>91</v>
      </c>
      <c r="EV17">
        <f t="shared" si="86"/>
        <v>22</v>
      </c>
      <c r="EW17">
        <f t="shared" si="86"/>
        <v>6</v>
      </c>
      <c r="EX17">
        <f t="shared" si="86"/>
        <v>29</v>
      </c>
      <c r="EY17">
        <f t="shared" si="86"/>
        <v>20</v>
      </c>
      <c r="EZ17">
        <f t="shared" si="86"/>
        <v>22</v>
      </c>
      <c r="FA17">
        <f t="shared" si="86"/>
        <v>4</v>
      </c>
      <c r="FB17">
        <f t="shared" si="86"/>
        <v>11</v>
      </c>
      <c r="FC17">
        <f t="shared" si="86"/>
        <v>5</v>
      </c>
      <c r="FD17">
        <f t="shared" si="86"/>
        <v>5</v>
      </c>
      <c r="FE17">
        <f t="shared" si="86"/>
        <v>1</v>
      </c>
      <c r="FF17">
        <f t="shared" si="86"/>
        <v>11</v>
      </c>
      <c r="FG17">
        <f t="shared" si="86"/>
        <v>1</v>
      </c>
      <c r="GL17" t="s">
        <v>118</v>
      </c>
      <c r="GM17" t="e">
        <f t="shared" ref="GM17:HB17" si="87">SUM(GM5:GM8)</f>
        <v>#REF!</v>
      </c>
      <c r="GN17" t="e">
        <f t="shared" si="87"/>
        <v>#REF!</v>
      </c>
      <c r="GO17" t="e">
        <f t="shared" si="87"/>
        <v>#REF!</v>
      </c>
      <c r="GP17" t="e">
        <f t="shared" si="87"/>
        <v>#REF!</v>
      </c>
      <c r="GQ17" t="e">
        <f t="shared" si="87"/>
        <v>#REF!</v>
      </c>
      <c r="GR17" t="e">
        <f t="shared" si="87"/>
        <v>#REF!</v>
      </c>
      <c r="GS17" t="e">
        <f t="shared" si="87"/>
        <v>#REF!</v>
      </c>
      <c r="GT17" t="e">
        <f t="shared" si="87"/>
        <v>#REF!</v>
      </c>
      <c r="GU17" t="e">
        <f t="shared" si="87"/>
        <v>#REF!</v>
      </c>
      <c r="GV17" t="e">
        <f t="shared" si="87"/>
        <v>#REF!</v>
      </c>
      <c r="GW17" t="e">
        <f t="shared" si="87"/>
        <v>#REF!</v>
      </c>
      <c r="GX17" t="e">
        <f t="shared" si="87"/>
        <v>#REF!</v>
      </c>
      <c r="GY17" t="e">
        <f t="shared" si="87"/>
        <v>#REF!</v>
      </c>
      <c r="GZ17" t="e">
        <f t="shared" si="87"/>
        <v>#REF!</v>
      </c>
      <c r="HA17" t="e">
        <f t="shared" si="87"/>
        <v>#REF!</v>
      </c>
      <c r="HB17" t="e">
        <f t="shared" si="87"/>
        <v>#REF!</v>
      </c>
    </row>
    <row r="18" spans="1:224" x14ac:dyDescent="0.25">
      <c r="A18" t="s">
        <v>119</v>
      </c>
      <c r="B18">
        <f>SUM(B9:B12)</f>
        <v>371</v>
      </c>
      <c r="C18">
        <f>SUM(C9:C12)</f>
        <v>94</v>
      </c>
      <c r="D18">
        <f t="shared" ref="D18:U18" si="88">SUM(D9:D12)</f>
        <v>264</v>
      </c>
      <c r="E18">
        <f t="shared" si="88"/>
        <v>211</v>
      </c>
      <c r="F18">
        <f t="shared" si="88"/>
        <v>32</v>
      </c>
      <c r="G18">
        <f t="shared" si="88"/>
        <v>18</v>
      </c>
      <c r="H18">
        <f t="shared" si="88"/>
        <v>29</v>
      </c>
      <c r="I18">
        <f t="shared" si="88"/>
        <v>16</v>
      </c>
      <c r="J18">
        <f t="shared" si="88"/>
        <v>87</v>
      </c>
      <c r="K18">
        <f t="shared" si="88"/>
        <v>59</v>
      </c>
      <c r="L18">
        <f t="shared" si="88"/>
        <v>25</v>
      </c>
      <c r="M18">
        <f t="shared" si="88"/>
        <v>8</v>
      </c>
      <c r="N18">
        <f t="shared" si="88"/>
        <v>21</v>
      </c>
      <c r="O18">
        <f t="shared" si="88"/>
        <v>12</v>
      </c>
      <c r="P18">
        <f t="shared" si="88"/>
        <v>4</v>
      </c>
      <c r="Q18">
        <f t="shared" si="88"/>
        <v>2</v>
      </c>
      <c r="R18">
        <f t="shared" si="88"/>
        <v>5</v>
      </c>
      <c r="S18">
        <f t="shared" si="88"/>
        <v>2</v>
      </c>
      <c r="T18">
        <f t="shared" si="88"/>
        <v>21</v>
      </c>
      <c r="U18">
        <f t="shared" si="88"/>
        <v>23</v>
      </c>
      <c r="BA18" t="s">
        <v>119</v>
      </c>
      <c r="BB18">
        <f t="shared" ref="BB18:BQ18" si="89">SUM(BB9:BB12)</f>
        <v>375</v>
      </c>
      <c r="BC18">
        <f t="shared" si="89"/>
        <v>115</v>
      </c>
      <c r="BD18">
        <f t="shared" si="89"/>
        <v>214</v>
      </c>
      <c r="BE18">
        <f t="shared" si="89"/>
        <v>209</v>
      </c>
      <c r="BF18">
        <f t="shared" si="89"/>
        <v>47</v>
      </c>
      <c r="BG18">
        <f t="shared" si="89"/>
        <v>16</v>
      </c>
      <c r="BH18">
        <f t="shared" si="89"/>
        <v>66</v>
      </c>
      <c r="BI18">
        <f t="shared" si="89"/>
        <v>33</v>
      </c>
      <c r="BJ18">
        <f t="shared" si="89"/>
        <v>44</v>
      </c>
      <c r="BK18">
        <f t="shared" si="89"/>
        <v>15</v>
      </c>
      <c r="BL18">
        <f t="shared" si="89"/>
        <v>28</v>
      </c>
      <c r="BM18">
        <f t="shared" si="89"/>
        <v>13</v>
      </c>
      <c r="BN18">
        <f t="shared" si="89"/>
        <v>6</v>
      </c>
      <c r="BO18">
        <f t="shared" si="89"/>
        <v>1</v>
      </c>
      <c r="BP18">
        <f t="shared" si="89"/>
        <v>9</v>
      </c>
      <c r="BQ18">
        <f t="shared" si="89"/>
        <v>8</v>
      </c>
      <c r="CV18" t="s">
        <v>119</v>
      </c>
      <c r="CW18">
        <f t="shared" ref="CW18:DL18" si="90">SUM(CW9:CW12)</f>
        <v>415</v>
      </c>
      <c r="CX18">
        <f t="shared" si="90"/>
        <v>132</v>
      </c>
      <c r="CY18">
        <f t="shared" si="90"/>
        <v>199</v>
      </c>
      <c r="CZ18">
        <f t="shared" si="90"/>
        <v>178</v>
      </c>
      <c r="DA18">
        <f t="shared" si="90"/>
        <v>49</v>
      </c>
      <c r="DB18">
        <f t="shared" si="90"/>
        <v>9</v>
      </c>
      <c r="DC18">
        <f t="shared" si="90"/>
        <v>69</v>
      </c>
      <c r="DD18">
        <f t="shared" si="90"/>
        <v>32</v>
      </c>
      <c r="DE18">
        <f t="shared" si="90"/>
        <v>41</v>
      </c>
      <c r="DF18">
        <f t="shared" si="90"/>
        <v>12</v>
      </c>
      <c r="DG18">
        <f t="shared" si="90"/>
        <v>20</v>
      </c>
      <c r="DH18">
        <f t="shared" si="90"/>
        <v>15</v>
      </c>
      <c r="DI18">
        <f t="shared" si="90"/>
        <v>4</v>
      </c>
      <c r="DJ18">
        <f t="shared" si="90"/>
        <v>1</v>
      </c>
      <c r="DK18">
        <f t="shared" si="90"/>
        <v>14</v>
      </c>
      <c r="DL18">
        <f t="shared" si="90"/>
        <v>19</v>
      </c>
      <c r="EQ18" t="s">
        <v>119</v>
      </c>
      <c r="ER18">
        <f t="shared" ref="ER18:FG18" si="91">SUM(ER9:ER12)</f>
        <v>295</v>
      </c>
      <c r="ES18">
        <f t="shared" si="91"/>
        <v>98</v>
      </c>
      <c r="ET18">
        <f t="shared" si="91"/>
        <v>139</v>
      </c>
      <c r="EU18">
        <f t="shared" si="91"/>
        <v>98</v>
      </c>
      <c r="EV18">
        <f t="shared" si="91"/>
        <v>27</v>
      </c>
      <c r="EW18">
        <f t="shared" si="91"/>
        <v>6</v>
      </c>
      <c r="EX18">
        <f t="shared" si="91"/>
        <v>62</v>
      </c>
      <c r="EY18">
        <f t="shared" si="91"/>
        <v>25</v>
      </c>
      <c r="EZ18">
        <f t="shared" si="91"/>
        <v>30</v>
      </c>
      <c r="FA18">
        <f t="shared" si="91"/>
        <v>7</v>
      </c>
      <c r="FB18">
        <f t="shared" si="91"/>
        <v>13</v>
      </c>
      <c r="FC18">
        <f t="shared" si="91"/>
        <v>9</v>
      </c>
      <c r="FD18">
        <f t="shared" si="91"/>
        <v>1</v>
      </c>
      <c r="FE18">
        <f t="shared" si="91"/>
        <v>0</v>
      </c>
      <c r="FF18">
        <f t="shared" si="91"/>
        <v>10</v>
      </c>
      <c r="FG18">
        <f t="shared" si="91"/>
        <v>15</v>
      </c>
      <c r="GL18" t="s">
        <v>119</v>
      </c>
      <c r="GM18" t="e">
        <f t="shared" ref="GM18:HB18" si="92">SUM(GM9:GM12)</f>
        <v>#REF!</v>
      </c>
      <c r="GN18" t="e">
        <f t="shared" si="92"/>
        <v>#REF!</v>
      </c>
      <c r="GO18" t="e">
        <f t="shared" si="92"/>
        <v>#REF!</v>
      </c>
      <c r="GP18" t="e">
        <f t="shared" si="92"/>
        <v>#REF!</v>
      </c>
      <c r="GQ18" t="e">
        <f t="shared" si="92"/>
        <v>#REF!</v>
      </c>
      <c r="GR18" t="e">
        <f t="shared" si="92"/>
        <v>#REF!</v>
      </c>
      <c r="GS18" t="e">
        <f t="shared" si="92"/>
        <v>#REF!</v>
      </c>
      <c r="GT18" t="e">
        <f t="shared" si="92"/>
        <v>#REF!</v>
      </c>
      <c r="GU18" t="e">
        <f t="shared" si="92"/>
        <v>#REF!</v>
      </c>
      <c r="GV18" t="e">
        <f t="shared" si="92"/>
        <v>#REF!</v>
      </c>
      <c r="GW18" t="e">
        <f t="shared" si="92"/>
        <v>#REF!</v>
      </c>
      <c r="GX18" t="e">
        <f t="shared" si="92"/>
        <v>#REF!</v>
      </c>
      <c r="GY18" t="e">
        <f t="shared" si="92"/>
        <v>#REF!</v>
      </c>
      <c r="GZ18" t="e">
        <f t="shared" si="92"/>
        <v>#REF!</v>
      </c>
      <c r="HA18" t="e">
        <f t="shared" si="92"/>
        <v>#REF!</v>
      </c>
      <c r="HB18" t="e">
        <f t="shared" si="92"/>
        <v>#REF!</v>
      </c>
      <c r="HP18" t="e">
        <f>HP14/#REF!</f>
        <v>#REF!</v>
      </c>
    </row>
    <row r="21" spans="1:224" x14ac:dyDescent="0.25">
      <c r="HD21" t="e">
        <f>HD14/#REF!</f>
        <v>#REF!</v>
      </c>
      <c r="HE21" t="e">
        <f>HE14/#REF!</f>
        <v>#REF!</v>
      </c>
    </row>
    <row r="23" spans="1:224"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24" x14ac:dyDescent="0.25">
      <c r="W24" s="32">
        <f>AD14</f>
        <v>2005</v>
      </c>
      <c r="X24" s="32">
        <f>AD15</f>
        <v>1121</v>
      </c>
      <c r="Y24" s="33">
        <f>Z24/W24</f>
        <v>0.49177057356608478</v>
      </c>
      <c r="Z24" s="34">
        <f>AA14</f>
        <v>986</v>
      </c>
      <c r="AA24" s="33">
        <f>AC24/W24</f>
        <v>0.32817955112219449</v>
      </c>
      <c r="AB24" s="33"/>
      <c r="AC24" s="34">
        <f>C14+E14+I14+M14+O14+S14</f>
        <v>658</v>
      </c>
      <c r="AD24" s="33">
        <f>AE24/AC24</f>
        <v>0.62158054711246202</v>
      </c>
      <c r="AE24" s="34">
        <f>E14+O14</f>
        <v>409</v>
      </c>
      <c r="AF24" s="35">
        <f>AC14</f>
        <v>128</v>
      </c>
      <c r="AG24" s="35">
        <f>AC15</f>
        <v>60</v>
      </c>
      <c r="AH24" s="35">
        <f>AG14</f>
        <v>308</v>
      </c>
      <c r="AI24" s="35">
        <f>AG15</f>
        <v>174</v>
      </c>
      <c r="AJ24" s="32">
        <f>AH14</f>
        <v>2117</v>
      </c>
      <c r="AK24" s="32">
        <f>AH15</f>
        <v>1192</v>
      </c>
      <c r="AL24" s="32">
        <f>AI14</f>
        <v>196</v>
      </c>
      <c r="AM24" s="32">
        <f>AI15</f>
        <v>103</v>
      </c>
      <c r="BS24" s="32">
        <f>BY14</f>
        <v>1886</v>
      </c>
      <c r="BT24" s="32">
        <f>BY15</f>
        <v>1014</v>
      </c>
      <c r="BU24" s="33">
        <f>BV24/BS24</f>
        <v>0.42895015906680806</v>
      </c>
      <c r="BV24" s="34">
        <f>BW14</f>
        <v>809</v>
      </c>
      <c r="BW24" s="33">
        <f>BX24/BS24</f>
        <v>0.33775185577942735</v>
      </c>
      <c r="BX24" s="34">
        <f>BC14+BE14+BG14+BK14+BM14+BO14</f>
        <v>637</v>
      </c>
      <c r="BY24" s="33">
        <f>BZ24/BX24</f>
        <v>0.59340659340659341</v>
      </c>
      <c r="BZ24" s="34">
        <f>BE14+BM14</f>
        <v>378</v>
      </c>
      <c r="CA24" s="35">
        <f>BX14</f>
        <v>132</v>
      </c>
      <c r="CB24" s="35">
        <f>BX15</f>
        <v>71</v>
      </c>
      <c r="CC24" s="35">
        <f>CB14</f>
        <v>223</v>
      </c>
      <c r="CD24" s="35">
        <f>CB15</f>
        <v>110</v>
      </c>
      <c r="CE24" s="32">
        <f>CC14</f>
        <v>1889</v>
      </c>
      <c r="CF24" s="32">
        <f>CC15</f>
        <v>989</v>
      </c>
      <c r="CG24" s="32">
        <f>CD14</f>
        <v>220</v>
      </c>
      <c r="CH24" s="32">
        <f>CD15</f>
        <v>135</v>
      </c>
      <c r="DN24" s="32">
        <f>DT14</f>
        <v>1884</v>
      </c>
      <c r="DO24" s="32">
        <f>DT15</f>
        <v>1007</v>
      </c>
      <c r="DP24" s="33">
        <f>DQ24/DN24</f>
        <v>0.39915074309978771</v>
      </c>
      <c r="DQ24" s="34">
        <f>DR14</f>
        <v>752</v>
      </c>
      <c r="DR24" s="33">
        <f>DS24/DN24</f>
        <v>0.32802547770700635</v>
      </c>
      <c r="DS24" s="34">
        <f>CX14+CZ14+DB14+DF14+DH14+DJ14</f>
        <v>618</v>
      </c>
      <c r="DT24" s="33">
        <f>DU24/DS24</f>
        <v>0.58414239482200647</v>
      </c>
      <c r="DU24" s="34">
        <f>CZ14+DH14</f>
        <v>361</v>
      </c>
      <c r="DV24" s="35">
        <f>DS14</f>
        <v>115</v>
      </c>
      <c r="DW24" s="35">
        <f>DS15</f>
        <v>63</v>
      </c>
      <c r="DX24" s="35">
        <f>DW14</f>
        <v>186</v>
      </c>
      <c r="DY24" s="35">
        <f>DW15</f>
        <v>86</v>
      </c>
      <c r="DZ24" s="32">
        <f>DX14</f>
        <v>1859</v>
      </c>
      <c r="EA24" s="32">
        <f>DX15</f>
        <v>990</v>
      </c>
      <c r="EB24" s="32">
        <f>DY14</f>
        <v>211</v>
      </c>
      <c r="EC24" s="32">
        <f>DY15</f>
        <v>103</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79998168889431442"/>
  </sheetPr>
  <dimension ref="A1:IR24"/>
  <sheetViews>
    <sheetView zoomScale="75" zoomScaleNormal="75" workbookViewId="0">
      <selection activeCell="BZ14" sqref="BZ14"/>
    </sheetView>
  </sheetViews>
  <sheetFormatPr defaultColWidth="9"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PdG Centre Total</v>
      </c>
      <c r="BA1" s="36">
        <v>2024</v>
      </c>
      <c r="BB1" s="37" t="s">
        <v>106</v>
      </c>
      <c r="BC1" s="38" t="str">
        <f t="array" aca="1" ref="BC1" ca="1">MID(CELL("filename",BA1),FIND("]",CELL("filename",BA1))+1,255)</f>
        <v>PdG Centre Total</v>
      </c>
      <c r="CV1" s="36">
        <v>2023</v>
      </c>
      <c r="CW1" s="37" t="s">
        <v>106</v>
      </c>
      <c r="CX1" s="38" t="str">
        <f t="array" aca="1" ref="CX1" ca="1">MID(CELL("filename",CV1),FIND("]",CELL("filename",CV1))+1,255)</f>
        <v>PdG Centre Total</v>
      </c>
      <c r="EQ1" s="36">
        <v>2022</v>
      </c>
      <c r="ER1" s="37" t="s">
        <v>106</v>
      </c>
      <c r="ES1" s="38" t="str">
        <f t="array" aca="1" ref="ES1" ca="1">MID(CELL("filename",EQ1),FIND("]",CELL("filename",EQ1))+1,255)</f>
        <v>PdG Centre Total</v>
      </c>
      <c r="GL1" s="39">
        <v>2021</v>
      </c>
      <c r="GM1" s="40" t="s">
        <v>106</v>
      </c>
      <c r="GN1" s="38"/>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PdG Centre Total</v>
      </c>
      <c r="X2" s="225"/>
      <c r="Y2" s="225"/>
      <c r="Z2" s="225"/>
      <c r="AA2" s="225"/>
      <c r="AB2" s="225"/>
      <c r="AC2" s="225"/>
      <c r="AD2" s="225"/>
      <c r="AE2" s="225"/>
      <c r="AF2" s="225"/>
      <c r="AG2" s="225"/>
      <c r="AH2" s="225"/>
      <c r="AI2" s="225"/>
      <c r="AM2" s="226" t="str">
        <f ca="1">"Changement depuis " &amp; (A1 - 1) &amp; " " &amp; $C1</f>
        <v>Changement depuis 2024 PdG Centre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PdG Centre Total</v>
      </c>
      <c r="BT2" s="225"/>
      <c r="BU2" s="225"/>
      <c r="BV2" s="225"/>
      <c r="BW2" s="225"/>
      <c r="BX2" s="225"/>
      <c r="BY2" s="225"/>
      <c r="BZ2" s="225"/>
      <c r="CA2" s="225"/>
      <c r="CB2" s="225"/>
      <c r="CC2" s="225"/>
      <c r="CD2" s="225"/>
      <c r="CH2" s="226" t="str">
        <f ca="1">"Changement depuis 2023 " &amp; $CX1</f>
        <v>Changement depuis 2023 PdG Centre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PdG Centre Total</v>
      </c>
      <c r="DO2" s="225"/>
      <c r="DP2" s="225"/>
      <c r="DQ2" s="225"/>
      <c r="DR2" s="225"/>
      <c r="DS2" s="225"/>
      <c r="DT2" s="225"/>
      <c r="DU2" s="225"/>
      <c r="DV2" s="225"/>
      <c r="DW2" s="225"/>
      <c r="DX2" s="225"/>
      <c r="DY2" s="225"/>
      <c r="EC2" s="226" t="str">
        <f ca="1">"Changement depuis 2022 " &amp; $CX1</f>
        <v>Changement depuis 2022 PdG Centre Total</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PdG Centre Total</v>
      </c>
      <c r="FJ2" s="225"/>
      <c r="FK2" s="225"/>
      <c r="FL2" s="225"/>
      <c r="FM2" s="225"/>
      <c r="FN2" s="225"/>
      <c r="FO2" s="225"/>
      <c r="FP2" s="225"/>
      <c r="FQ2" s="225"/>
      <c r="FR2" s="225"/>
      <c r="FS2" s="225"/>
      <c r="FT2" s="225"/>
      <c r="FX2" s="226" t="str">
        <f ca="1">"Changement depuis 2021 " &amp; $ES1</f>
        <v>Changement depuis 2021 PdG Centre Total</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 xml:space="preserve">Totaux 2021 </v>
      </c>
      <c r="HE2" s="225"/>
      <c r="HF2" s="225"/>
      <c r="HG2" s="225"/>
      <c r="HH2" s="225"/>
      <c r="HI2" s="225"/>
      <c r="HJ2" s="225"/>
      <c r="HK2" s="225"/>
      <c r="HL2" s="225"/>
      <c r="HM2" s="225"/>
      <c r="HN2" s="225"/>
      <c r="HO2" s="225"/>
      <c r="HR2" s="225" t="str">
        <f>"Totaux 2020 " &amp; $GN1</f>
        <v xml:space="preserve">Totaux 2020 </v>
      </c>
      <c r="HS2" s="225"/>
      <c r="HT2" s="225"/>
      <c r="HU2" s="225"/>
      <c r="HV2" s="225"/>
      <c r="HW2" s="225"/>
      <c r="HX2" s="225"/>
      <c r="HY2" s="225"/>
      <c r="HZ2" s="225"/>
      <c r="IA2" s="225"/>
      <c r="IB2" s="225"/>
      <c r="IC2" s="225"/>
      <c r="IF2" s="226" t="str">
        <f>"Changement depuis 2020 " &amp; $GN1</f>
        <v xml:space="preserve">Changement depuis 2020 </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f>'Ferney-&gt;Genève'!B5+'StGenis total'!B5+'Mategnin Total'!B5</f>
        <v>41</v>
      </c>
      <c r="C5" s="86">
        <f>'Ferney-&gt;Genève'!C5+'StGenis total'!C5+'Mategnin Total'!C5</f>
        <v>10</v>
      </c>
      <c r="D5" s="60">
        <f>'Ferney-&gt;Genève'!D5+'StGenis total'!D5+'Mategnin Total'!D5</f>
        <v>21</v>
      </c>
      <c r="E5" s="86">
        <f>'Ferney-&gt;Genève'!E5+'StGenis total'!E5+'Mategnin Total'!E5</f>
        <v>21</v>
      </c>
      <c r="F5" s="60">
        <f>'Ferney-&gt;Genève'!F5+'StGenis total'!F5+'Mategnin Total'!F5</f>
        <v>1</v>
      </c>
      <c r="G5" s="86">
        <f>'Ferney-&gt;Genève'!G5+'StGenis total'!G5+'Mategnin Total'!G5</f>
        <v>0</v>
      </c>
      <c r="H5" s="60">
        <f>'Ferney-&gt;Genève'!H5+'StGenis total'!H5+'Mategnin Total'!H5</f>
        <v>8</v>
      </c>
      <c r="I5" s="86">
        <f>'Ferney-&gt;Genève'!I5+'StGenis total'!I5+'Mategnin Total'!I5</f>
        <v>1</v>
      </c>
      <c r="J5" s="60">
        <f>'Ferney-&gt;Genève'!J5+'StGenis total'!J5+'Mategnin Total'!J5</f>
        <v>7</v>
      </c>
      <c r="K5" s="86">
        <f>'Ferney-&gt;Genève'!K5+'StGenis total'!K5+'Mategnin Total'!K5</f>
        <v>5</v>
      </c>
      <c r="L5" s="60">
        <f>'Ferney-&gt;Genève'!L5+'StGenis total'!L5+'Mategnin Total'!L5</f>
        <v>2</v>
      </c>
      <c r="M5" s="86">
        <f>'Ferney-&gt;Genève'!M5+'StGenis total'!M5+'Mategnin Total'!M5</f>
        <v>1</v>
      </c>
      <c r="N5" s="203">
        <f>'Ferney-&gt;Genève'!N5+'StGenis total'!N5+'Mategnin Total'!N5</f>
        <v>0</v>
      </c>
      <c r="O5" s="192">
        <f>'Ferney-&gt;Genève'!O5+'StGenis total'!O5+'Mategnin Total'!O5</f>
        <v>0</v>
      </c>
      <c r="P5" s="60">
        <f>'Ferney-&gt;Genève'!P5+'StGenis total'!P5+'Mategnin Total'!P5</f>
        <v>0</v>
      </c>
      <c r="Q5" s="86">
        <f>'Ferney-&gt;Genève'!Q5+'StGenis total'!Q5+'Mategnin Total'!Q5</f>
        <v>0</v>
      </c>
      <c r="R5" s="60">
        <f>'Ferney-&gt;Genève'!R5+'StGenis total'!R5+'Mategnin Total'!R5</f>
        <v>1</v>
      </c>
      <c r="S5" s="86">
        <f>'Ferney-&gt;Genève'!S5+'StGenis total'!S5+'Mategnin Total'!S5</f>
        <v>0</v>
      </c>
      <c r="T5" s="60">
        <f>'Ferney-&gt;Genève'!T5+'StGenis total'!T5+'Mategnin Total'!T5</f>
        <v>0</v>
      </c>
      <c r="U5" s="86">
        <f>'Ferney-&gt;Genève'!U5+'StGenis total'!U5+'Mategnin Total'!U5</f>
        <v>0</v>
      </c>
      <c r="W5" s="55">
        <f>B5+D5+F5+H5+J5+L5+N5+P5+R5+T5</f>
        <v>81</v>
      </c>
      <c r="X5" s="3">
        <f>C5+E5+G5+I5+K5+M5+O5+Q5+S5+U5</f>
        <v>38</v>
      </c>
      <c r="Y5" s="56">
        <f>X5/(X5+W5)</f>
        <v>0.31932773109243695</v>
      </c>
      <c r="Z5" s="3">
        <f>B5+C5+L5+M5</f>
        <v>54</v>
      </c>
      <c r="AA5" s="3">
        <f>D5+E5+N5+O5+F5+G5+P5+Q5</f>
        <v>43</v>
      </c>
      <c r="AB5" s="3">
        <f>F5+G5+P5+Q5</f>
        <v>1</v>
      </c>
      <c r="AC5" s="3">
        <f>H5+I5+R5+S5</f>
        <v>10</v>
      </c>
      <c r="AD5" s="3">
        <f t="shared" ref="AD5:AD12" si="0">Z5+AA5+AC5</f>
        <v>107</v>
      </c>
      <c r="AE5" s="12">
        <f t="shared" ref="AE5:AE12" si="1">AA5/(Z5+AA5)</f>
        <v>0.44329896907216493</v>
      </c>
      <c r="AF5" s="12">
        <f>AC5/AD5</f>
        <v>9.3457943925233641E-2</v>
      </c>
      <c r="AG5" s="3">
        <f>J5+K5+T5+U5</f>
        <v>12</v>
      </c>
      <c r="AH5" s="3">
        <f>SUM(B5:K5)</f>
        <v>115</v>
      </c>
      <c r="AI5" s="57">
        <f>SUM(L5:U5)</f>
        <v>4</v>
      </c>
      <c r="AJ5" s="58">
        <f>SUM(B5:U5)</f>
        <v>119</v>
      </c>
      <c r="AM5" s="12">
        <f t="shared" ref="AM5:AM12" si="2">(W5/BS5) - 1</f>
        <v>-0.10989010989010994</v>
      </c>
      <c r="AN5" s="12">
        <f t="shared" ref="AN5:AN12" si="3">(X5/BT5) - 1</f>
        <v>-0.11627906976744184</v>
      </c>
      <c r="AO5" s="12">
        <f t="shared" ref="AO5:AO12" si="4">(Y5/BU5) - 1</f>
        <v>-4.8856752003126891E-3</v>
      </c>
      <c r="AP5" s="12">
        <f t="shared" ref="AP5:AP12" si="5">(Z5/BV5) - 1</f>
        <v>-3.5714285714285698E-2</v>
      </c>
      <c r="AQ5" s="12">
        <f>(AA5/BW5) - 1</f>
        <v>-0.21818181818181814</v>
      </c>
      <c r="AR5" s="12">
        <f t="shared" ref="AR5:AR12" si="6">(AC5/BX5) - 1</f>
        <v>-0.44444444444444442</v>
      </c>
      <c r="AS5" s="12">
        <f t="shared" ref="AS5:AS12" si="7">(AD5/BY5) - 1</f>
        <v>-0.1705426356589147</v>
      </c>
      <c r="AT5" s="12">
        <f t="shared" ref="AT5:AT12" si="8">(AE5/BZ5) - 1</f>
        <v>-0.10534208059981254</v>
      </c>
      <c r="AU5" s="12">
        <f t="shared" ref="AU5:AU12" si="9">(AF5/CA5) - 1</f>
        <v>-0.33021806853582558</v>
      </c>
      <c r="AV5" s="12">
        <f t="shared" ref="AV5:AV12" si="10">(AG5/CB5) - 1</f>
        <v>1.4</v>
      </c>
      <c r="AW5" s="12">
        <f t="shared" ref="AW5:AW12" si="11">(AH5/CC5) - 1</f>
        <v>-0.11538461538461542</v>
      </c>
      <c r="AX5" s="12">
        <f t="shared" ref="AX5:AX12" si="12">(AI5/CD5) - 1</f>
        <v>0</v>
      </c>
      <c r="AY5" s="12">
        <f t="shared" ref="AY5:AY12" si="13">(AJ5/CE5) - 1</f>
        <v>-0.11194029850746268</v>
      </c>
      <c r="BA5" s="59">
        <v>0.29166666666666702</v>
      </c>
      <c r="BB5" s="60">
        <f>'Ferney-&gt;Genève'!BB5+'StGenis total'!BB5+'Mategnin Total'!BB5</f>
        <v>42</v>
      </c>
      <c r="BC5" s="60">
        <f>'Ferney-&gt;Genève'!BC5+'StGenis total'!BC5+'Mategnin Total'!BC5</f>
        <v>12</v>
      </c>
      <c r="BD5" s="60">
        <f>'Ferney-&gt;Genève'!BD5+'StGenis total'!BD5+'Mategnin Total'!BD5</f>
        <v>30</v>
      </c>
      <c r="BE5" s="60">
        <f>'Ferney-&gt;Genève'!BE5+'StGenis total'!BE5+'Mategnin Total'!BE5</f>
        <v>24</v>
      </c>
      <c r="BF5" s="60">
        <f>'Ferney-&gt;Genève'!BF5+'StGenis total'!BF5+'Mategnin Total'!BF5</f>
        <v>13</v>
      </c>
      <c r="BG5" s="60">
        <f>'Ferney-&gt;Genève'!BG5+'StGenis total'!BG5+'Mategnin Total'!BG5</f>
        <v>5</v>
      </c>
      <c r="BH5" s="60">
        <f>'Ferney-&gt;Genève'!BH5+'StGenis total'!BH5+'Mategnin Total'!BH5</f>
        <v>2</v>
      </c>
      <c r="BI5" s="60">
        <f>'Ferney-&gt;Genève'!BI5+'StGenis total'!BI5+'Mategnin Total'!BI5</f>
        <v>2</v>
      </c>
      <c r="BJ5" s="60">
        <f>'Ferney-&gt;Genève'!BJ5+'StGenis total'!BJ5+'Mategnin Total'!BJ5</f>
        <v>2</v>
      </c>
      <c r="BK5" s="60">
        <f>'Ferney-&gt;Genève'!BK5+'StGenis total'!BK5+'Mategnin Total'!BK5</f>
        <v>0</v>
      </c>
      <c r="BL5" s="60">
        <f>'Ferney-&gt;Genève'!BL5+'StGenis total'!BL5+'Mategnin Total'!BL5</f>
        <v>1</v>
      </c>
      <c r="BM5" s="60">
        <f>'Ferney-&gt;Genève'!BM5+'StGenis total'!BM5+'Mategnin Total'!BM5</f>
        <v>0</v>
      </c>
      <c r="BN5" s="60">
        <f>'Ferney-&gt;Genève'!BN5+'StGenis total'!BN5+'Mategnin Total'!BN5</f>
        <v>0</v>
      </c>
      <c r="BO5" s="60">
        <f>'Ferney-&gt;Genève'!BO5+'StGenis total'!BO5+'Mategnin Total'!BO5</f>
        <v>0</v>
      </c>
      <c r="BP5" s="60">
        <f>'Ferney-&gt;Genève'!BP5+'StGenis total'!BP5+'Mategnin Total'!BP5</f>
        <v>1</v>
      </c>
      <c r="BQ5" s="60">
        <f>'Ferney-&gt;Genève'!BQ5+'StGenis total'!BQ5+'Mategnin Total'!BQ5</f>
        <v>0</v>
      </c>
      <c r="BS5" s="55">
        <f t="shared" ref="BS5:BT12" si="14">BB5+BD5+BF5+BH5+BJ5+BL5+BN5+BP5</f>
        <v>91</v>
      </c>
      <c r="BT5" s="3">
        <f t="shared" si="14"/>
        <v>43</v>
      </c>
      <c r="BU5" s="56">
        <f t="shared" ref="BU5:BU12" si="15">BT5/(BT5+BS5)</f>
        <v>0.32089552238805968</v>
      </c>
      <c r="BV5" s="3">
        <f t="shared" ref="BV5:BV12" si="16">BB5+BC5+BJ5+BK5</f>
        <v>56</v>
      </c>
      <c r="BW5" s="3">
        <f t="shared" ref="BW5:BW12" si="17">BD5+BE5+BL5+BM5</f>
        <v>55</v>
      </c>
      <c r="BX5" s="3">
        <f t="shared" ref="BX5:BX12" si="18">BF5+BG5+BN5+BO5</f>
        <v>18</v>
      </c>
      <c r="BY5" s="3">
        <f t="shared" ref="BY5:BY12" si="19">SUM(BV5:BX5)</f>
        <v>129</v>
      </c>
      <c r="BZ5" s="12">
        <f t="shared" ref="BZ5:BZ12" si="20">BW5/(BW5+BV5)</f>
        <v>0.49549549549549549</v>
      </c>
      <c r="CA5" s="12">
        <f t="shared" ref="CA5:CA12" si="21">BX5/BY5</f>
        <v>0.13953488372093023</v>
      </c>
      <c r="CB5" s="3">
        <f t="shared" ref="CB5:CB12" si="22">BH5+BI5+BP5+BQ5</f>
        <v>5</v>
      </c>
      <c r="CC5" s="3">
        <f t="shared" ref="CC5:CC12" si="23">SUM(BB5:BI5)</f>
        <v>130</v>
      </c>
      <c r="CD5" s="57">
        <f t="shared" ref="CD5:CD12" si="24">SUM(BJ5:BQ5)</f>
        <v>4</v>
      </c>
      <c r="CE5" s="58">
        <f t="shared" ref="CE5:CE12" si="25">SUM(BB5:BQ5)</f>
        <v>134</v>
      </c>
      <c r="CH5" s="12">
        <f t="shared" ref="CH5:CT12" si="26">(BS5/DN5) - 1</f>
        <v>-0.10784313725490191</v>
      </c>
      <c r="CI5" s="12">
        <f t="shared" si="26"/>
        <v>7.4999999999999956E-2</v>
      </c>
      <c r="CJ5" s="12">
        <f t="shared" si="26"/>
        <v>0.13917910447761184</v>
      </c>
      <c r="CK5" s="12">
        <f t="shared" si="26"/>
        <v>-6.6666666666666652E-2</v>
      </c>
      <c r="CL5" s="12">
        <f t="shared" si="26"/>
        <v>-0.12698412698412698</v>
      </c>
      <c r="CM5" s="12">
        <f t="shared" si="26"/>
        <v>0.5</v>
      </c>
      <c r="CN5" s="12">
        <f t="shared" si="26"/>
        <v>-4.4444444444444398E-2</v>
      </c>
      <c r="CO5" s="12">
        <f t="shared" si="26"/>
        <v>6.1776061776061653E-2</v>
      </c>
      <c r="CP5" s="12">
        <f t="shared" si="26"/>
        <v>0.56976744186046502</v>
      </c>
      <c r="CQ5" s="12">
        <f t="shared" si="26"/>
        <v>-0.2857142857142857</v>
      </c>
      <c r="CR5" s="12">
        <f t="shared" si="26"/>
        <v>0</v>
      </c>
      <c r="CS5" s="12">
        <f t="shared" si="26"/>
        <v>-0.66666666666666674</v>
      </c>
      <c r="CT5" s="12">
        <f t="shared" si="26"/>
        <v>-5.633802816901412E-2</v>
      </c>
      <c r="CV5" s="59">
        <v>0.29166666666666702</v>
      </c>
      <c r="CW5" s="60">
        <f>'Ferney-&gt;Genève'!CW5+'StGenis total'!CW5+'Mategnin Total'!CW5</f>
        <v>50</v>
      </c>
      <c r="CX5" s="60">
        <f>'Ferney-&gt;Genève'!CX5+'StGenis total'!CX5+'Mategnin Total'!CX5</f>
        <v>7</v>
      </c>
      <c r="CY5" s="60">
        <f>'Ferney-&gt;Genève'!CY5+'StGenis total'!CY5+'Mategnin Total'!CY5</f>
        <v>34</v>
      </c>
      <c r="CZ5" s="60">
        <f>'Ferney-&gt;Genève'!CZ5+'StGenis total'!CZ5+'Mategnin Total'!CZ5</f>
        <v>26</v>
      </c>
      <c r="DA5" s="60">
        <f>'Ferney-&gt;Genève'!DA5+'StGenis total'!DA5+'Mategnin Total'!DA5</f>
        <v>7</v>
      </c>
      <c r="DB5" s="60">
        <f>'Ferney-&gt;Genève'!DB5+'StGenis total'!DB5+'Mategnin Total'!DB5</f>
        <v>1</v>
      </c>
      <c r="DC5" s="60">
        <f>'Ferney-&gt;Genève'!DC5+'StGenis total'!DC5+'Mategnin Total'!DC5</f>
        <v>3</v>
      </c>
      <c r="DD5" s="60">
        <f>'Ferney-&gt;Genève'!DD5+'StGenis total'!DD5+'Mategnin Total'!DD5</f>
        <v>2</v>
      </c>
      <c r="DE5" s="60">
        <f>'Ferney-&gt;Genève'!DE5+'StGenis total'!DE5+'Mategnin Total'!DE5</f>
        <v>3</v>
      </c>
      <c r="DF5" s="60">
        <f>'Ferney-&gt;Genève'!DF5+'StGenis total'!DF5+'Mategnin Total'!DF5</f>
        <v>0</v>
      </c>
      <c r="DG5" s="60">
        <f>'Ferney-&gt;Genève'!DG5+'StGenis total'!DG5+'Mategnin Total'!DG5</f>
        <v>3</v>
      </c>
      <c r="DH5" s="60">
        <f>'Ferney-&gt;Genève'!DH5+'StGenis total'!DH5+'Mategnin Total'!DH5</f>
        <v>0</v>
      </c>
      <c r="DI5" s="60">
        <f>'Ferney-&gt;Genève'!DI5+'StGenis total'!DI5+'Mategnin Total'!DI5</f>
        <v>1</v>
      </c>
      <c r="DJ5" s="60">
        <f>'Ferney-&gt;Genève'!DJ5+'StGenis total'!DJ5+'Mategnin Total'!DJ5</f>
        <v>3</v>
      </c>
      <c r="DK5" s="60">
        <f>'Ferney-&gt;Genève'!DK5+'StGenis total'!DK5+'Mategnin Total'!DK5</f>
        <v>1</v>
      </c>
      <c r="DL5" s="60">
        <f>'Ferney-&gt;Genève'!DL5+'StGenis total'!DL5+'Mategnin Total'!DL5</f>
        <v>1</v>
      </c>
      <c r="DN5" s="55">
        <f t="shared" ref="DN5:DO12" si="27">CW5+CY5+DA5+DC5+DE5+DG5+DI5+DK5</f>
        <v>102</v>
      </c>
      <c r="DO5" s="3">
        <f t="shared" si="27"/>
        <v>40</v>
      </c>
      <c r="DP5" s="56">
        <f t="shared" ref="DP5:DP12" si="28">DO5/(DO5+DN5)</f>
        <v>0.28169014084507044</v>
      </c>
      <c r="DQ5" s="3">
        <f t="shared" ref="DQ5:DQ12" si="29">CW5+CX5+DE5+DF5</f>
        <v>60</v>
      </c>
      <c r="DR5" s="3">
        <f t="shared" ref="DR5:DR12" si="30">CY5+CZ5+DG5+DH5</f>
        <v>63</v>
      </c>
      <c r="DS5" s="3">
        <f t="shared" ref="DS5:DS12" si="31">DA5+DB5+DI5+DJ5</f>
        <v>12</v>
      </c>
      <c r="DT5" s="3">
        <f t="shared" ref="DT5:DT12" si="32">SUM(DQ5:DS5)</f>
        <v>135</v>
      </c>
      <c r="DU5" s="12">
        <f t="shared" ref="DU5:DU12" si="33">DR5/DT5</f>
        <v>0.46666666666666667</v>
      </c>
      <c r="DV5" s="12">
        <f t="shared" ref="DV5:DV12" si="34">DS5/DT5</f>
        <v>8.8888888888888892E-2</v>
      </c>
      <c r="DW5" s="3">
        <f t="shared" ref="DW5:DW12" si="35">DC5+DD5+DK5+DL5</f>
        <v>7</v>
      </c>
      <c r="DX5" s="3">
        <f t="shared" ref="DX5:DX12" si="36">SUM(CW5:DD5)</f>
        <v>130</v>
      </c>
      <c r="DY5" s="57">
        <f t="shared" ref="DY5:DY12" si="37">SUM(DE5:DL5)</f>
        <v>12</v>
      </c>
      <c r="DZ5" s="58">
        <f t="shared" ref="DZ5:DZ12" si="38">SUM(CW5:DL5)</f>
        <v>142</v>
      </c>
      <c r="EC5" s="12">
        <f t="shared" ref="EC5:EO12" si="39">(DN5/FI5) - 1</f>
        <v>0.72881355932203395</v>
      </c>
      <c r="ED5" s="12">
        <f t="shared" si="39"/>
        <v>0.3793103448275863</v>
      </c>
      <c r="EE5" s="12">
        <f t="shared" si="39"/>
        <v>-0.14521612433219999</v>
      </c>
      <c r="EF5" s="12">
        <f t="shared" si="39"/>
        <v>0.27659574468085113</v>
      </c>
      <c r="EG5" s="12">
        <f t="shared" si="39"/>
        <v>1.52</v>
      </c>
      <c r="EH5" s="12">
        <f t="shared" si="39"/>
        <v>0.71428571428571419</v>
      </c>
      <c r="EI5" s="12">
        <f t="shared" si="39"/>
        <v>0.70886075949367089</v>
      </c>
      <c r="EJ5" s="12">
        <f t="shared" si="39"/>
        <v>0.47466666666666657</v>
      </c>
      <c r="EK5" s="12">
        <f t="shared" si="39"/>
        <v>3.1746031746031633E-3</v>
      </c>
      <c r="EL5" s="12">
        <f t="shared" si="39"/>
        <v>-0.22222222222222221</v>
      </c>
      <c r="EM5" s="12">
        <f t="shared" si="39"/>
        <v>0.54761904761904767</v>
      </c>
      <c r="EN5" s="12">
        <f t="shared" si="39"/>
        <v>2</v>
      </c>
      <c r="EO5" s="12">
        <f t="shared" si="39"/>
        <v>0.61363636363636354</v>
      </c>
      <c r="EQ5" s="59">
        <v>0.29166666666666702</v>
      </c>
      <c r="ER5" s="60">
        <f>'Ferney-&gt;Genève'!ER5+'StGenis total'!ER5+'Mategnin Total'!ER5</f>
        <v>30</v>
      </c>
      <c r="ES5" s="60">
        <f>'Ferney-&gt;Genève'!ES5+'StGenis total'!ES5+'Mategnin Total'!ES5</f>
        <v>17</v>
      </c>
      <c r="ET5" s="60">
        <f>'Ferney-&gt;Genève'!ET5+'StGenis total'!ET5+'Mategnin Total'!ET5</f>
        <v>14</v>
      </c>
      <c r="EU5" s="60">
        <f>'Ferney-&gt;Genève'!EU5+'StGenis total'!EU5+'Mategnin Total'!EU5</f>
        <v>10</v>
      </c>
      <c r="EV5" s="60">
        <f>'Ferney-&gt;Genève'!EV5+'StGenis total'!EV5+'Mategnin Total'!EV5</f>
        <v>5</v>
      </c>
      <c r="EW5" s="60">
        <f>'Ferney-&gt;Genève'!EW5+'StGenis total'!EW5+'Mategnin Total'!EW5</f>
        <v>0</v>
      </c>
      <c r="EX5" s="60">
        <f>'Ferney-&gt;Genève'!EX5+'StGenis total'!EX5+'Mategnin Total'!EX5</f>
        <v>6</v>
      </c>
      <c r="EY5" s="60">
        <f>'Ferney-&gt;Genève'!EY5+'StGenis total'!EY5+'Mategnin Total'!EY5</f>
        <v>2</v>
      </c>
      <c r="EZ5" s="60">
        <f>'Ferney-&gt;Genève'!EZ5+'StGenis total'!EZ5+'Mategnin Total'!EZ5</f>
        <v>0</v>
      </c>
      <c r="FA5" s="60">
        <f>'Ferney-&gt;Genève'!FA5+'StGenis total'!FA5+'Mategnin Total'!FA5</f>
        <v>0</v>
      </c>
      <c r="FB5" s="60">
        <f>'Ferney-&gt;Genève'!FB5+'StGenis total'!FB5+'Mategnin Total'!FB5</f>
        <v>1</v>
      </c>
      <c r="FC5" s="60">
        <f>'Ferney-&gt;Genève'!FC5+'StGenis total'!FC5+'Mategnin Total'!FC5</f>
        <v>0</v>
      </c>
      <c r="FD5" s="60">
        <f>'Ferney-&gt;Genève'!FD5+'StGenis total'!FD5+'Mategnin Total'!FD5</f>
        <v>2</v>
      </c>
      <c r="FE5" s="60">
        <f>'Ferney-&gt;Genève'!FE5+'StGenis total'!FE5+'Mategnin Total'!FE5</f>
        <v>0</v>
      </c>
      <c r="FF5" s="60">
        <f>'Ferney-&gt;Genève'!FF5+'StGenis total'!FF5+'Mategnin Total'!FF5</f>
        <v>1</v>
      </c>
      <c r="FG5" s="60">
        <f>'Ferney-&gt;Genève'!FG5+'StGenis total'!FG5+'Mategnin Total'!FG5</f>
        <v>0</v>
      </c>
      <c r="FI5" s="55">
        <f t="shared" ref="FI5:FJ12" si="40">ER5+ET5+EV5+EX5+EZ5+FB5+FD5+FF5</f>
        <v>59</v>
      </c>
      <c r="FJ5" s="3">
        <f t="shared" si="40"/>
        <v>29</v>
      </c>
      <c r="FK5" s="56">
        <f t="shared" ref="FK5:FK12" si="41">FJ5/(FJ5+FI5)</f>
        <v>0.32954545454545453</v>
      </c>
      <c r="FL5" s="3">
        <f t="shared" ref="FL5:FL12" si="42">ER5+ES5+EZ5+FA5</f>
        <v>47</v>
      </c>
      <c r="FM5" s="3">
        <f t="shared" ref="FM5:FM12" si="43">ET5+EU5+FB5+FC5</f>
        <v>25</v>
      </c>
      <c r="FN5" s="3">
        <f t="shared" ref="FN5:FN12" si="44">EV5+EW5+FD5+FE5</f>
        <v>7</v>
      </c>
      <c r="FO5" s="3">
        <f t="shared" ref="FO5:FO12" si="45">SUM(FL5:FN5)</f>
        <v>79</v>
      </c>
      <c r="FP5" s="12">
        <f t="shared" ref="FP5:FP12" si="46">FM5/FO5</f>
        <v>0.31645569620253167</v>
      </c>
      <c r="FQ5" s="12">
        <f t="shared" ref="FQ5:FQ12" si="47">FN5/FO5</f>
        <v>8.8607594936708861E-2</v>
      </c>
      <c r="FR5" s="3">
        <f t="shared" ref="FR5:FR12" si="48">EX5+EY5+FF5+FG5</f>
        <v>9</v>
      </c>
      <c r="FS5" s="3">
        <f t="shared" ref="FS5:FS12" si="49">SUM(ER5:EY5)</f>
        <v>84</v>
      </c>
      <c r="FT5" s="57">
        <f t="shared" ref="FT5:FT12" si="50">SUM(EZ5:FG5)</f>
        <v>4</v>
      </c>
      <c r="FU5" s="58">
        <f t="shared" ref="FU5:FU12" si="51">SUM(ER5:FG5)</f>
        <v>88</v>
      </c>
      <c r="FX5" s="12">
        <f t="shared" ref="FX5:GJ12" si="52">(FI5/HD5) - 1</f>
        <v>3.5087719298245723E-2</v>
      </c>
      <c r="FY5" s="12">
        <f t="shared" si="52"/>
        <v>0.31818181818181812</v>
      </c>
      <c r="FZ5" s="12">
        <f t="shared" si="52"/>
        <v>0.18336776859504123</v>
      </c>
      <c r="GA5" s="12">
        <f t="shared" si="52"/>
        <v>6.8181818181818121E-2</v>
      </c>
      <c r="GB5" s="12">
        <f t="shared" si="52"/>
        <v>-7.407407407407407E-2</v>
      </c>
      <c r="GC5" s="12">
        <f t="shared" si="52"/>
        <v>0.16666666666666674</v>
      </c>
      <c r="GD5" s="12">
        <f t="shared" si="52"/>
        <v>2.5974025974025983E-2</v>
      </c>
      <c r="GE5" s="12">
        <f t="shared" si="52"/>
        <v>-9.7515236755743029E-2</v>
      </c>
      <c r="GF5" s="12">
        <f t="shared" si="52"/>
        <v>0.1371308016877637</v>
      </c>
      <c r="GG5" s="12">
        <f t="shared" si="52"/>
        <v>3.5</v>
      </c>
      <c r="GH5" s="12">
        <f t="shared" si="52"/>
        <v>0.13513513513513509</v>
      </c>
      <c r="GI5" s="12">
        <f t="shared" si="52"/>
        <v>-0.19999999999999996</v>
      </c>
      <c r="GJ5" s="12">
        <f t="shared" si="52"/>
        <v>0.11392405063291133</v>
      </c>
      <c r="GL5" s="61">
        <v>0.29166666666666702</v>
      </c>
      <c r="GM5" s="60">
        <f>'Ferney-&gt;Genève'!GM5+'StGenis total'!GM5+'Mategnin Total'!GM5</f>
        <v>31</v>
      </c>
      <c r="GN5" s="60">
        <f>'Ferney-&gt;Genève'!GN5+'StGenis total'!GN5+'Mategnin Total'!GN5</f>
        <v>10</v>
      </c>
      <c r="GO5" s="60">
        <f>'Ferney-&gt;Genève'!GO5+'StGenis total'!GO5+'Mategnin Total'!GO5</f>
        <v>15</v>
      </c>
      <c r="GP5" s="60">
        <f>'Ferney-&gt;Genève'!GP5+'StGenis total'!GP5+'Mategnin Total'!GP5</f>
        <v>10</v>
      </c>
      <c r="GQ5" s="60">
        <f>'Ferney-&gt;Genève'!GQ5+'StGenis total'!GQ5+'Mategnin Total'!GQ5</f>
        <v>6</v>
      </c>
      <c r="GR5" s="60">
        <f>'Ferney-&gt;Genève'!GR5+'StGenis total'!GR5+'Mategnin Total'!GR5</f>
        <v>0</v>
      </c>
      <c r="GS5" s="60">
        <f>'Ferney-&gt;Genève'!GS5+'StGenis total'!GS5+'Mategnin Total'!GS5</f>
        <v>2</v>
      </c>
      <c r="GT5" s="60">
        <f>'Ferney-&gt;Genève'!GT5+'StGenis total'!GT5+'Mategnin Total'!GT5</f>
        <v>0</v>
      </c>
      <c r="GU5" s="60">
        <f>'Ferney-&gt;Genève'!GU5+'StGenis total'!GU5+'Mategnin Total'!GU5</f>
        <v>2</v>
      </c>
      <c r="GV5" s="60">
        <f>'Ferney-&gt;Genève'!GV5+'StGenis total'!GV5+'Mategnin Total'!GV5</f>
        <v>1</v>
      </c>
      <c r="GW5" s="60">
        <f>'Ferney-&gt;Genève'!GW5+'StGenis total'!GW5+'Mategnin Total'!GW5</f>
        <v>1</v>
      </c>
      <c r="GX5" s="60">
        <f>'Ferney-&gt;Genève'!GX5+'StGenis total'!GX5+'Mategnin Total'!GX5</f>
        <v>1</v>
      </c>
      <c r="GY5" s="60">
        <f>'Ferney-&gt;Genève'!GY5+'StGenis total'!GY5+'Mategnin Total'!GY5</f>
        <v>0</v>
      </c>
      <c r="GZ5" s="60">
        <f>'Ferney-&gt;Genève'!GZ5+'StGenis total'!GZ5+'Mategnin Total'!GZ5</f>
        <v>0</v>
      </c>
      <c r="HA5" s="60">
        <f>'Ferney-&gt;Genève'!HA5+'StGenis total'!HA5+'Mategnin Total'!HA5</f>
        <v>0</v>
      </c>
      <c r="HB5" s="60">
        <f>'Ferney-&gt;Genève'!HB5+'StGenis total'!HB5+'Mategnin Total'!HB5</f>
        <v>0</v>
      </c>
      <c r="HD5" s="55">
        <f t="shared" ref="HD5:HE12" si="53">GM5+GO5+GQ5+GS5+GU5+GW5+GY5+HA5</f>
        <v>57</v>
      </c>
      <c r="HE5" s="3">
        <f t="shared" si="53"/>
        <v>22</v>
      </c>
      <c r="HF5" s="56">
        <f t="shared" ref="HF5:HF12" si="54">HE5/(HE5+HD5)</f>
        <v>0.27848101265822783</v>
      </c>
      <c r="HG5" s="3">
        <f t="shared" ref="HG5:HG12" si="55">GM5+GN5+GU5+GV5</f>
        <v>44</v>
      </c>
      <c r="HH5" s="3">
        <f t="shared" ref="HH5:HH12" si="56">GO5+GP5+GW5+GX5</f>
        <v>27</v>
      </c>
      <c r="HI5" s="3">
        <f t="shared" ref="HI5:HI12" si="57">GQ5+GR5+GY5+GZ5</f>
        <v>6</v>
      </c>
      <c r="HJ5" s="3">
        <f t="shared" ref="HJ5:HJ12" si="58">SUM(HG5:HI5)</f>
        <v>77</v>
      </c>
      <c r="HK5" s="12">
        <f t="shared" ref="HK5:HK12" si="59">HH5/HJ5</f>
        <v>0.35064935064935066</v>
      </c>
      <c r="HL5" s="12">
        <f t="shared" ref="HL5:HL12" si="60">HI5/HJ5</f>
        <v>7.792207792207792E-2</v>
      </c>
      <c r="HM5" s="3">
        <f t="shared" ref="HM5:HM12" si="61">GS5+GT5+HA5+HB5</f>
        <v>2</v>
      </c>
      <c r="HN5" s="3">
        <f t="shared" ref="HN5:HN12" si="62">SUM(GM5:GT5)</f>
        <v>74</v>
      </c>
      <c r="HO5" s="57">
        <f t="shared" ref="HO5:HO12" si="63">SUM(GU5:HB5)</f>
        <v>5</v>
      </c>
      <c r="HP5" s="58">
        <f t="shared" ref="HP5:HP12" si="64">SUM(GM5:HB5)</f>
        <v>79</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91">
        <f>'Ferney-&gt;Genève'!B6+'StGenis total'!B6+'Mategnin Total'!B6</f>
        <v>39</v>
      </c>
      <c r="C6" s="92">
        <f>'Ferney-&gt;Genève'!C6+'StGenis total'!C6+'Mategnin Total'!C6</f>
        <v>19</v>
      </c>
      <c r="D6" s="91">
        <f>'Ferney-&gt;Genève'!D6+'StGenis total'!D6+'Mategnin Total'!D6</f>
        <v>38</v>
      </c>
      <c r="E6" s="92">
        <f>'Ferney-&gt;Genève'!E6+'StGenis total'!E6+'Mategnin Total'!E6</f>
        <v>31</v>
      </c>
      <c r="F6" s="91">
        <f>'Ferney-&gt;Genève'!F6+'StGenis total'!F6+'Mategnin Total'!F6</f>
        <v>3</v>
      </c>
      <c r="G6" s="92">
        <f>'Ferney-&gt;Genève'!G6+'StGenis total'!G6+'Mategnin Total'!G6</f>
        <v>3</v>
      </c>
      <c r="H6" s="91">
        <f>'Ferney-&gt;Genève'!H6+'StGenis total'!H6+'Mategnin Total'!H6</f>
        <v>18</v>
      </c>
      <c r="I6" s="92">
        <f>'Ferney-&gt;Genève'!I6+'StGenis total'!I6+'Mategnin Total'!I6</f>
        <v>6</v>
      </c>
      <c r="J6" s="91">
        <f>'Ferney-&gt;Genève'!J6+'StGenis total'!J6+'Mategnin Total'!J6</f>
        <v>4</v>
      </c>
      <c r="K6" s="92">
        <f>'Ferney-&gt;Genève'!K6+'StGenis total'!K6+'Mategnin Total'!K6</f>
        <v>4</v>
      </c>
      <c r="L6" s="91">
        <f>'Ferney-&gt;Genève'!L6+'StGenis total'!L6+'Mategnin Total'!L6</f>
        <v>3</v>
      </c>
      <c r="M6" s="92">
        <f>'Ferney-&gt;Genève'!M6+'StGenis total'!M6+'Mategnin Total'!M6</f>
        <v>2</v>
      </c>
      <c r="N6" s="203">
        <f>'Ferney-&gt;Genève'!N6+'StGenis total'!N6+'Mategnin Total'!N6</f>
        <v>3</v>
      </c>
      <c r="O6" s="192">
        <f>'Ferney-&gt;Genève'!O6+'StGenis total'!O6+'Mategnin Total'!O6</f>
        <v>1</v>
      </c>
      <c r="P6" s="91">
        <f>'Ferney-&gt;Genève'!P6+'StGenis total'!P6+'Mategnin Total'!P6</f>
        <v>0</v>
      </c>
      <c r="Q6" s="92">
        <f>'Ferney-&gt;Genève'!Q6+'StGenis total'!Q6+'Mategnin Total'!Q6</f>
        <v>0</v>
      </c>
      <c r="R6" s="91">
        <f>'Ferney-&gt;Genève'!R6+'StGenis total'!R6+'Mategnin Total'!R6</f>
        <v>1</v>
      </c>
      <c r="S6" s="92">
        <f>'Ferney-&gt;Genève'!S6+'StGenis total'!S6+'Mategnin Total'!S6</f>
        <v>1</v>
      </c>
      <c r="T6" s="91">
        <f>'Ferney-&gt;Genève'!T6+'StGenis total'!T6+'Mategnin Total'!T6</f>
        <v>2</v>
      </c>
      <c r="U6" s="92">
        <f>'Ferney-&gt;Genève'!U6+'StGenis total'!U6+'Mategnin Total'!U6</f>
        <v>1</v>
      </c>
      <c r="W6" s="55">
        <f t="shared" ref="W6:W12" si="66">B6+D6+F6+H6+J6+L6+N6+P6+R6+T6</f>
        <v>111</v>
      </c>
      <c r="X6" s="3">
        <f t="shared" ref="X6:X12" si="67">C6+E6+G6+I6+K6+M6+O6+Q6+S6+U6</f>
        <v>68</v>
      </c>
      <c r="Y6" s="56">
        <f t="shared" ref="Y6:Y12" si="68">X6/(X6+W6)</f>
        <v>0.37988826815642457</v>
      </c>
      <c r="Z6" s="3">
        <f t="shared" ref="Z6:Z12" si="69">B6+C6+L6+M6</f>
        <v>63</v>
      </c>
      <c r="AA6" s="3">
        <f t="shared" ref="AA6:AA12" si="70">D6+E6+N6+O6+F6+G6+P6+Q6</f>
        <v>79</v>
      </c>
      <c r="AB6" s="3">
        <f t="shared" ref="AB6:AB15" si="71">F6+G6+P6+Q6</f>
        <v>6</v>
      </c>
      <c r="AC6" s="3">
        <f t="shared" ref="AC6:AC12" si="72">H6+I6+R6+S6</f>
        <v>26</v>
      </c>
      <c r="AD6" s="3">
        <f t="shared" si="0"/>
        <v>168</v>
      </c>
      <c r="AE6" s="12">
        <f t="shared" si="1"/>
        <v>0.55633802816901412</v>
      </c>
      <c r="AF6" s="12">
        <f t="shared" ref="AF6:AF12" si="73">AC6/AD6</f>
        <v>0.15476190476190477</v>
      </c>
      <c r="AG6" s="3">
        <f t="shared" ref="AG6:AG12" si="74">J6+K6+T6+U6</f>
        <v>11</v>
      </c>
      <c r="AH6" s="3">
        <f t="shared" ref="AH6:AH12" si="75">SUM(B6:K6)</f>
        <v>165</v>
      </c>
      <c r="AI6" s="57">
        <f t="shared" ref="AI6:AI12" si="76">SUM(L6:U6)</f>
        <v>14</v>
      </c>
      <c r="AJ6" s="58">
        <f t="shared" ref="AJ6:AJ12" si="77">SUM(B6:U6)</f>
        <v>179</v>
      </c>
      <c r="AM6" s="12">
        <f t="shared" si="2"/>
        <v>7.7669902912621325E-2</v>
      </c>
      <c r="AN6" s="12">
        <f t="shared" si="3"/>
        <v>0.30769230769230771</v>
      </c>
      <c r="AO6" s="12">
        <f t="shared" si="4"/>
        <v>0.13235926085088079</v>
      </c>
      <c r="AP6" s="12">
        <f t="shared" si="5"/>
        <v>-7.3529411764705843E-2</v>
      </c>
      <c r="AQ6" s="12">
        <f t="shared" ref="AQ6:AQ12" si="78">(AA6/BW6) - 1</f>
        <v>0.36206896551724133</v>
      </c>
      <c r="AR6" s="12">
        <f t="shared" si="6"/>
        <v>1</v>
      </c>
      <c r="AS6" s="12">
        <f t="shared" si="7"/>
        <v>0.20863309352517989</v>
      </c>
      <c r="AT6" s="12">
        <f t="shared" si="8"/>
        <v>0.20859640602234109</v>
      </c>
      <c r="AU6" s="12">
        <f t="shared" si="9"/>
        <v>0.65476190476190488</v>
      </c>
      <c r="AV6" s="12">
        <f t="shared" si="10"/>
        <v>-0.3125</v>
      </c>
      <c r="AW6" s="12">
        <f t="shared" si="11"/>
        <v>9.27152317880795E-2</v>
      </c>
      <c r="AX6" s="12">
        <f t="shared" si="12"/>
        <v>2.5</v>
      </c>
      <c r="AY6" s="12">
        <f t="shared" si="13"/>
        <v>0.15483870967741931</v>
      </c>
      <c r="BA6" s="64">
        <v>0.30208333333333298</v>
      </c>
      <c r="BB6" s="60">
        <f>'Ferney-&gt;Genève'!BB6+'StGenis total'!BB6+'Mategnin Total'!BB6</f>
        <v>45</v>
      </c>
      <c r="BC6" s="60">
        <f>'Ferney-&gt;Genève'!BC6+'StGenis total'!BC6+'Mategnin Total'!BC6</f>
        <v>19</v>
      </c>
      <c r="BD6" s="60">
        <f>'Ferney-&gt;Genève'!BD6+'StGenis total'!BD6+'Mategnin Total'!BD6</f>
        <v>31</v>
      </c>
      <c r="BE6" s="60">
        <f>'Ferney-&gt;Genève'!BE6+'StGenis total'!BE6+'Mategnin Total'!BE6</f>
        <v>27</v>
      </c>
      <c r="BF6" s="60">
        <f>'Ferney-&gt;Genève'!BF6+'StGenis total'!BF6+'Mategnin Total'!BF6</f>
        <v>12</v>
      </c>
      <c r="BG6" s="60">
        <f>'Ferney-&gt;Genève'!BG6+'StGenis total'!BG6+'Mategnin Total'!BG6</f>
        <v>1</v>
      </c>
      <c r="BH6" s="60">
        <f>'Ferney-&gt;Genève'!BH6+'StGenis total'!BH6+'Mategnin Total'!BH6</f>
        <v>11</v>
      </c>
      <c r="BI6" s="60">
        <f>'Ferney-&gt;Genève'!BI6+'StGenis total'!BI6+'Mategnin Total'!BI6</f>
        <v>5</v>
      </c>
      <c r="BJ6" s="60">
        <f>'Ferney-&gt;Genève'!BJ6+'StGenis total'!BJ6+'Mategnin Total'!BJ6</f>
        <v>4</v>
      </c>
      <c r="BK6" s="60">
        <f>'Ferney-&gt;Genève'!BK6+'StGenis total'!BK6+'Mategnin Total'!BK6</f>
        <v>0</v>
      </c>
      <c r="BL6" s="60">
        <f>'Ferney-&gt;Genève'!BL6+'StGenis total'!BL6+'Mategnin Total'!BL6</f>
        <v>0</v>
      </c>
      <c r="BM6" s="60">
        <f>'Ferney-&gt;Genève'!BM6+'StGenis total'!BM6+'Mategnin Total'!BM6</f>
        <v>0</v>
      </c>
      <c r="BN6" s="60">
        <f>'Ferney-&gt;Genève'!BN6+'StGenis total'!BN6+'Mategnin Total'!BN6</f>
        <v>0</v>
      </c>
      <c r="BO6" s="60">
        <f>'Ferney-&gt;Genève'!BO6+'StGenis total'!BO6+'Mategnin Total'!BO6</f>
        <v>0</v>
      </c>
      <c r="BP6" s="60">
        <f>'Ferney-&gt;Genève'!BP6+'StGenis total'!BP6+'Mategnin Total'!BP6</f>
        <v>0</v>
      </c>
      <c r="BQ6" s="60">
        <f>'Ferney-&gt;Genève'!BQ6+'StGenis total'!BQ6+'Mategnin Total'!BQ6</f>
        <v>0</v>
      </c>
      <c r="BS6" s="55">
        <f t="shared" si="14"/>
        <v>103</v>
      </c>
      <c r="BT6" s="3">
        <f t="shared" si="14"/>
        <v>52</v>
      </c>
      <c r="BU6" s="56">
        <f t="shared" si="15"/>
        <v>0.33548387096774196</v>
      </c>
      <c r="BV6" s="3">
        <f t="shared" si="16"/>
        <v>68</v>
      </c>
      <c r="BW6" s="3">
        <f t="shared" si="17"/>
        <v>58</v>
      </c>
      <c r="BX6" s="3">
        <f t="shared" si="18"/>
        <v>13</v>
      </c>
      <c r="BY6" s="3">
        <f t="shared" si="19"/>
        <v>139</v>
      </c>
      <c r="BZ6" s="12">
        <f t="shared" si="20"/>
        <v>0.46031746031746029</v>
      </c>
      <c r="CA6" s="12">
        <f t="shared" si="21"/>
        <v>9.3525179856115109E-2</v>
      </c>
      <c r="CB6" s="3">
        <f t="shared" si="22"/>
        <v>16</v>
      </c>
      <c r="CC6" s="3">
        <f t="shared" si="23"/>
        <v>151</v>
      </c>
      <c r="CD6" s="57">
        <f t="shared" si="24"/>
        <v>4</v>
      </c>
      <c r="CE6" s="58">
        <f t="shared" si="25"/>
        <v>155</v>
      </c>
      <c r="CH6" s="12">
        <f t="shared" si="26"/>
        <v>6.1855670103092786E-2</v>
      </c>
      <c r="CI6" s="12">
        <f t="shared" si="26"/>
        <v>0.20930232558139528</v>
      </c>
      <c r="CJ6" s="12">
        <f t="shared" si="26"/>
        <v>9.2273068267066716E-2</v>
      </c>
      <c r="CK6" s="12">
        <f t="shared" si="26"/>
        <v>-1.4492753623188359E-2</v>
      </c>
      <c r="CL6" s="12">
        <f t="shared" si="26"/>
        <v>5.4545454545454453E-2</v>
      </c>
      <c r="CM6" s="12">
        <f t="shared" si="26"/>
        <v>0.44444444444444442</v>
      </c>
      <c r="CN6" s="12">
        <f t="shared" si="26"/>
        <v>4.5112781954887327E-2</v>
      </c>
      <c r="CO6" s="12">
        <f t="shared" si="26"/>
        <v>0.11313131313131319</v>
      </c>
      <c r="CP6" s="12">
        <f t="shared" si="26"/>
        <v>0.38209432454036785</v>
      </c>
      <c r="CQ6" s="12">
        <f t="shared" si="26"/>
        <v>1.2857142857142856</v>
      </c>
      <c r="CR6" s="12">
        <f t="shared" si="26"/>
        <v>0.15267175572519087</v>
      </c>
      <c r="CS6" s="12">
        <f t="shared" si="26"/>
        <v>-0.55555555555555558</v>
      </c>
      <c r="CT6" s="12">
        <f t="shared" si="26"/>
        <v>0.10714285714285721</v>
      </c>
      <c r="CV6" s="64">
        <v>0.30208333333333298</v>
      </c>
      <c r="CW6" s="60">
        <f>'Ferney-&gt;Genève'!CW6+'StGenis total'!CW6+'Mategnin Total'!CW6</f>
        <v>53</v>
      </c>
      <c r="CX6" s="60">
        <f>'Ferney-&gt;Genève'!CX6+'StGenis total'!CX6+'Mategnin Total'!CX6</f>
        <v>12</v>
      </c>
      <c r="CY6" s="60">
        <f>'Ferney-&gt;Genève'!CY6+'StGenis total'!CY6+'Mategnin Total'!CY6</f>
        <v>26</v>
      </c>
      <c r="CZ6" s="60">
        <f>'Ferney-&gt;Genève'!CZ6+'StGenis total'!CZ6+'Mategnin Total'!CZ6</f>
        <v>27</v>
      </c>
      <c r="DA6" s="60">
        <f>'Ferney-&gt;Genève'!DA6+'StGenis total'!DA6+'Mategnin Total'!DA6</f>
        <v>8</v>
      </c>
      <c r="DB6" s="60">
        <f>'Ferney-&gt;Genève'!DB6+'StGenis total'!DB6+'Mategnin Total'!DB6</f>
        <v>1</v>
      </c>
      <c r="DC6" s="60">
        <f>'Ferney-&gt;Genève'!DC6+'StGenis total'!DC6+'Mategnin Total'!DC6</f>
        <v>2</v>
      </c>
      <c r="DD6" s="60">
        <f>'Ferney-&gt;Genève'!DD6+'StGenis total'!DD6+'Mategnin Total'!DD6</f>
        <v>2</v>
      </c>
      <c r="DE6" s="60">
        <f>'Ferney-&gt;Genève'!DE6+'StGenis total'!DE6+'Mategnin Total'!DE6</f>
        <v>4</v>
      </c>
      <c r="DF6" s="60">
        <f>'Ferney-&gt;Genève'!DF6+'StGenis total'!DF6+'Mategnin Total'!DF6</f>
        <v>0</v>
      </c>
      <c r="DG6" s="60">
        <f>'Ferney-&gt;Genève'!DG6+'StGenis total'!DG6+'Mategnin Total'!DG6</f>
        <v>1</v>
      </c>
      <c r="DH6" s="60">
        <f>'Ferney-&gt;Genève'!DH6+'StGenis total'!DH6+'Mategnin Total'!DH6</f>
        <v>1</v>
      </c>
      <c r="DI6" s="60">
        <f>'Ferney-&gt;Genève'!DI6+'StGenis total'!DI6+'Mategnin Total'!DI6</f>
        <v>0</v>
      </c>
      <c r="DJ6" s="60">
        <f>'Ferney-&gt;Genève'!DJ6+'StGenis total'!DJ6+'Mategnin Total'!DJ6</f>
        <v>0</v>
      </c>
      <c r="DK6" s="60">
        <f>'Ferney-&gt;Genève'!DK6+'StGenis total'!DK6+'Mategnin Total'!DK6</f>
        <v>3</v>
      </c>
      <c r="DL6" s="60">
        <f>'Ferney-&gt;Genève'!DL6+'StGenis total'!DL6+'Mategnin Total'!DL6</f>
        <v>0</v>
      </c>
      <c r="DN6" s="55">
        <f t="shared" si="27"/>
        <v>97</v>
      </c>
      <c r="DO6" s="3">
        <f t="shared" si="27"/>
        <v>43</v>
      </c>
      <c r="DP6" s="56">
        <f t="shared" si="28"/>
        <v>0.30714285714285716</v>
      </c>
      <c r="DQ6" s="3">
        <f t="shared" si="29"/>
        <v>69</v>
      </c>
      <c r="DR6" s="3">
        <f t="shared" si="30"/>
        <v>55</v>
      </c>
      <c r="DS6" s="3">
        <f t="shared" si="31"/>
        <v>9</v>
      </c>
      <c r="DT6" s="3">
        <f t="shared" si="32"/>
        <v>133</v>
      </c>
      <c r="DU6" s="12">
        <f t="shared" si="33"/>
        <v>0.41353383458646614</v>
      </c>
      <c r="DV6" s="12">
        <f t="shared" si="34"/>
        <v>6.7669172932330823E-2</v>
      </c>
      <c r="DW6" s="3">
        <f t="shared" si="35"/>
        <v>7</v>
      </c>
      <c r="DX6" s="3">
        <f t="shared" si="36"/>
        <v>131</v>
      </c>
      <c r="DY6" s="57">
        <f t="shared" si="37"/>
        <v>9</v>
      </c>
      <c r="DZ6" s="58">
        <f t="shared" si="38"/>
        <v>140</v>
      </c>
      <c r="EC6" s="12">
        <f t="shared" si="39"/>
        <v>0.27631578947368429</v>
      </c>
      <c r="ED6" s="12">
        <f t="shared" si="39"/>
        <v>4.8780487804878092E-2</v>
      </c>
      <c r="EE6" s="12">
        <f t="shared" si="39"/>
        <v>-0.12351916376306604</v>
      </c>
      <c r="EF6" s="12">
        <f t="shared" si="39"/>
        <v>0.16949152542372881</v>
      </c>
      <c r="EG6" s="12">
        <f t="shared" si="39"/>
        <v>0.34146341463414642</v>
      </c>
      <c r="EH6" s="12">
        <f t="shared" si="39"/>
        <v>0.125</v>
      </c>
      <c r="EI6" s="12">
        <f t="shared" si="39"/>
        <v>0.2314814814814814</v>
      </c>
      <c r="EJ6" s="12">
        <f t="shared" si="39"/>
        <v>8.9308637447276684E-2</v>
      </c>
      <c r="EK6" s="12">
        <f t="shared" si="39"/>
        <v>-8.6466165413533802E-2</v>
      </c>
      <c r="EL6" s="12">
        <f t="shared" si="39"/>
        <v>-0.22222222222222221</v>
      </c>
      <c r="EM6" s="12">
        <f t="shared" si="39"/>
        <v>0.201834862385321</v>
      </c>
      <c r="EN6" s="12">
        <f t="shared" si="39"/>
        <v>0.125</v>
      </c>
      <c r="EO6" s="12">
        <f t="shared" si="39"/>
        <v>0.19658119658119655</v>
      </c>
      <c r="EQ6" s="64">
        <v>0.30208333333333298</v>
      </c>
      <c r="ER6" s="60">
        <f>'Ferney-&gt;Genève'!ER6+'StGenis total'!ER6+'Mategnin Total'!ER6</f>
        <v>34</v>
      </c>
      <c r="ES6" s="60">
        <f>'Ferney-&gt;Genève'!ES6+'StGenis total'!ES6+'Mategnin Total'!ES6</f>
        <v>21</v>
      </c>
      <c r="ET6" s="60">
        <f>'Ferney-&gt;Genève'!ET6+'StGenis total'!ET6+'Mategnin Total'!ET6</f>
        <v>22</v>
      </c>
      <c r="EU6" s="60">
        <f>'Ferney-&gt;Genève'!EU6+'StGenis total'!EU6+'Mategnin Total'!EU6</f>
        <v>18</v>
      </c>
      <c r="EV6" s="60">
        <f>'Ferney-&gt;Genève'!EV6+'StGenis total'!EV6+'Mategnin Total'!EV6</f>
        <v>6</v>
      </c>
      <c r="EW6" s="60">
        <f>'Ferney-&gt;Genève'!EW6+'StGenis total'!EW6+'Mategnin Total'!EW6</f>
        <v>1</v>
      </c>
      <c r="EX6" s="60">
        <f>'Ferney-&gt;Genève'!EX6+'StGenis total'!EX6+'Mategnin Total'!EX6</f>
        <v>6</v>
      </c>
      <c r="EY6" s="60">
        <f>'Ferney-&gt;Genève'!EY6+'StGenis total'!EY6+'Mategnin Total'!EY6</f>
        <v>1</v>
      </c>
      <c r="EZ6" s="60">
        <f>'Ferney-&gt;Genève'!EZ6+'StGenis total'!EZ6+'Mategnin Total'!EZ6</f>
        <v>4</v>
      </c>
      <c r="FA6" s="60">
        <f>'Ferney-&gt;Genève'!FA6+'StGenis total'!FA6+'Mategnin Total'!FA6</f>
        <v>0</v>
      </c>
      <c r="FB6" s="60">
        <f>'Ferney-&gt;Genève'!FB6+'StGenis total'!FB6+'Mategnin Total'!FB6</f>
        <v>1</v>
      </c>
      <c r="FC6" s="60">
        <f>'Ferney-&gt;Genève'!FC6+'StGenis total'!FC6+'Mategnin Total'!FC6</f>
        <v>0</v>
      </c>
      <c r="FD6" s="60">
        <f>'Ferney-&gt;Genève'!FD6+'StGenis total'!FD6+'Mategnin Total'!FD6</f>
        <v>1</v>
      </c>
      <c r="FE6" s="60">
        <f>'Ferney-&gt;Genève'!FE6+'StGenis total'!FE6+'Mategnin Total'!FE6</f>
        <v>0</v>
      </c>
      <c r="FF6" s="60">
        <f>'Ferney-&gt;Genève'!FF6+'StGenis total'!FF6+'Mategnin Total'!FF6</f>
        <v>2</v>
      </c>
      <c r="FG6" s="60">
        <f>'Ferney-&gt;Genève'!FG6+'StGenis total'!FG6+'Mategnin Total'!FG6</f>
        <v>0</v>
      </c>
      <c r="FI6" s="55">
        <f t="shared" si="40"/>
        <v>76</v>
      </c>
      <c r="FJ6" s="3">
        <f t="shared" si="40"/>
        <v>41</v>
      </c>
      <c r="FK6" s="56">
        <f t="shared" si="41"/>
        <v>0.3504273504273504</v>
      </c>
      <c r="FL6" s="3">
        <f t="shared" si="42"/>
        <v>59</v>
      </c>
      <c r="FM6" s="3">
        <f t="shared" si="43"/>
        <v>41</v>
      </c>
      <c r="FN6" s="3">
        <f t="shared" si="44"/>
        <v>8</v>
      </c>
      <c r="FO6" s="3">
        <f t="shared" si="45"/>
        <v>108</v>
      </c>
      <c r="FP6" s="12">
        <f t="shared" si="46"/>
        <v>0.37962962962962965</v>
      </c>
      <c r="FQ6" s="12">
        <f t="shared" si="47"/>
        <v>7.407407407407407E-2</v>
      </c>
      <c r="FR6" s="3">
        <f t="shared" si="48"/>
        <v>9</v>
      </c>
      <c r="FS6" s="3">
        <f t="shared" si="49"/>
        <v>109</v>
      </c>
      <c r="FT6" s="57">
        <f t="shared" si="50"/>
        <v>8</v>
      </c>
      <c r="FU6" s="58">
        <f t="shared" si="51"/>
        <v>117</v>
      </c>
      <c r="FX6" s="12">
        <f t="shared" si="52"/>
        <v>8.5714285714285632E-2</v>
      </c>
      <c r="FY6" s="12">
        <f t="shared" si="52"/>
        <v>0.6399999999999999</v>
      </c>
      <c r="FZ6" s="12">
        <f t="shared" si="52"/>
        <v>0.33162393162393156</v>
      </c>
      <c r="GA6" s="12">
        <f t="shared" si="52"/>
        <v>0.17999999999999994</v>
      </c>
      <c r="GB6" s="12">
        <f t="shared" si="52"/>
        <v>0.10810810810810811</v>
      </c>
      <c r="GC6" s="12">
        <f t="shared" si="52"/>
        <v>0.60000000000000009</v>
      </c>
      <c r="GD6" s="12">
        <f t="shared" si="52"/>
        <v>0.17391304347826098</v>
      </c>
      <c r="GE6" s="12">
        <f t="shared" si="52"/>
        <v>-5.6056056056056014E-2</v>
      </c>
      <c r="GF6" s="12">
        <f t="shared" si="52"/>
        <v>0.36296296296296293</v>
      </c>
      <c r="GG6" s="12">
        <f t="shared" si="52"/>
        <v>2</v>
      </c>
      <c r="GH6" s="12">
        <f t="shared" si="52"/>
        <v>0.22471910112359561</v>
      </c>
      <c r="GI6" s="12">
        <f t="shared" si="52"/>
        <v>0.33333333333333326</v>
      </c>
      <c r="GJ6" s="12">
        <f t="shared" si="52"/>
        <v>0.23157894736842111</v>
      </c>
      <c r="GL6" s="65">
        <v>0.30208333333333298</v>
      </c>
      <c r="GM6" s="60">
        <f>'Ferney-&gt;Genève'!GM6+'StGenis total'!GM6+'Mategnin Total'!GM6</f>
        <v>39</v>
      </c>
      <c r="GN6" s="60">
        <f>'Ferney-&gt;Genève'!GN6+'StGenis total'!GN6+'Mategnin Total'!GN6</f>
        <v>8</v>
      </c>
      <c r="GO6" s="60">
        <f>'Ferney-&gt;Genève'!GO6+'StGenis total'!GO6+'Mategnin Total'!GO6</f>
        <v>21</v>
      </c>
      <c r="GP6" s="60">
        <f>'Ferney-&gt;Genève'!GP6+'StGenis total'!GP6+'Mategnin Total'!GP6</f>
        <v>14</v>
      </c>
      <c r="GQ6" s="60">
        <f>'Ferney-&gt;Genève'!GQ6+'StGenis total'!GQ6+'Mategnin Total'!GQ6</f>
        <v>2</v>
      </c>
      <c r="GR6" s="60">
        <f>'Ferney-&gt;Genève'!GR6+'StGenis total'!GR6+'Mategnin Total'!GR6</f>
        <v>3</v>
      </c>
      <c r="GS6" s="60">
        <f>'Ferney-&gt;Genève'!GS6+'StGenis total'!GS6+'Mategnin Total'!GS6</f>
        <v>2</v>
      </c>
      <c r="GT6" s="60">
        <f>'Ferney-&gt;Genève'!GT6+'StGenis total'!GT6+'Mategnin Total'!GT6</f>
        <v>0</v>
      </c>
      <c r="GU6" s="60">
        <f>'Ferney-&gt;Genève'!GU6+'StGenis total'!GU6+'Mategnin Total'!GU6</f>
        <v>3</v>
      </c>
      <c r="GV6" s="60">
        <f>'Ferney-&gt;Genève'!GV6+'StGenis total'!GV6+'Mategnin Total'!GV6</f>
        <v>0</v>
      </c>
      <c r="GW6" s="60">
        <f>'Ferney-&gt;Genève'!GW6+'StGenis total'!GW6+'Mategnin Total'!GW6</f>
        <v>2</v>
      </c>
      <c r="GX6" s="60">
        <f>'Ferney-&gt;Genève'!GX6+'StGenis total'!GX6+'Mategnin Total'!GX6</f>
        <v>0</v>
      </c>
      <c r="GY6" s="60">
        <f>'Ferney-&gt;Genève'!GY6+'StGenis total'!GY6+'Mategnin Total'!GY6</f>
        <v>0</v>
      </c>
      <c r="GZ6" s="60">
        <f>'Ferney-&gt;Genève'!GZ6+'StGenis total'!GZ6+'Mategnin Total'!GZ6</f>
        <v>0</v>
      </c>
      <c r="HA6" s="60">
        <f>'Ferney-&gt;Genève'!HA6+'StGenis total'!HA6+'Mategnin Total'!HA6</f>
        <v>1</v>
      </c>
      <c r="HB6" s="60">
        <f>'Ferney-&gt;Genève'!HB6+'StGenis total'!HB6+'Mategnin Total'!HB6</f>
        <v>0</v>
      </c>
      <c r="HD6" s="55">
        <f t="shared" si="53"/>
        <v>70</v>
      </c>
      <c r="HE6" s="3">
        <f t="shared" si="53"/>
        <v>25</v>
      </c>
      <c r="HF6" s="56">
        <f t="shared" si="54"/>
        <v>0.26315789473684209</v>
      </c>
      <c r="HG6" s="3">
        <f t="shared" si="55"/>
        <v>50</v>
      </c>
      <c r="HH6" s="3">
        <f t="shared" si="56"/>
        <v>37</v>
      </c>
      <c r="HI6" s="3">
        <f t="shared" si="57"/>
        <v>5</v>
      </c>
      <c r="HJ6" s="3">
        <f t="shared" si="58"/>
        <v>92</v>
      </c>
      <c r="HK6" s="12">
        <f t="shared" si="59"/>
        <v>0.40217391304347827</v>
      </c>
      <c r="HL6" s="12">
        <f t="shared" si="60"/>
        <v>5.434782608695652E-2</v>
      </c>
      <c r="HM6" s="3">
        <f t="shared" si="61"/>
        <v>3</v>
      </c>
      <c r="HN6" s="3">
        <f t="shared" si="62"/>
        <v>89</v>
      </c>
      <c r="HO6" s="57">
        <f t="shared" si="63"/>
        <v>6</v>
      </c>
      <c r="HP6" s="58">
        <f t="shared" si="64"/>
        <v>95</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thickBot="1" x14ac:dyDescent="0.3">
      <c r="A7" s="64">
        <v>0.3125</v>
      </c>
      <c r="B7" s="91">
        <f>'Ferney-&gt;Genève'!B7+'StGenis total'!B7+'Mategnin Total'!B7</f>
        <v>48</v>
      </c>
      <c r="C7" s="92">
        <f>'Ferney-&gt;Genève'!C7+'StGenis total'!C7+'Mategnin Total'!C7</f>
        <v>15</v>
      </c>
      <c r="D7" s="91">
        <f>'Ferney-&gt;Genève'!D7+'StGenis total'!D7+'Mategnin Total'!D7</f>
        <v>35</v>
      </c>
      <c r="E7" s="92">
        <f>'Ferney-&gt;Genève'!E7+'StGenis total'!E7+'Mategnin Total'!E7</f>
        <v>37</v>
      </c>
      <c r="F7" s="91">
        <f>'Ferney-&gt;Genève'!F7+'StGenis total'!F7+'Mategnin Total'!F7</f>
        <v>5</v>
      </c>
      <c r="G7" s="92">
        <f>'Ferney-&gt;Genève'!G7+'StGenis total'!G7+'Mategnin Total'!G7</f>
        <v>0</v>
      </c>
      <c r="H7" s="91">
        <f>'Ferney-&gt;Genève'!H7+'StGenis total'!H7+'Mategnin Total'!H7</f>
        <v>11</v>
      </c>
      <c r="I7" s="92">
        <f>'Ferney-&gt;Genève'!I7+'StGenis total'!I7+'Mategnin Total'!I7</f>
        <v>7</v>
      </c>
      <c r="J7" s="91">
        <f>'Ferney-&gt;Genève'!J7+'StGenis total'!J7+'Mategnin Total'!J7</f>
        <v>10</v>
      </c>
      <c r="K7" s="92">
        <f>'Ferney-&gt;Genève'!K7+'StGenis total'!K7+'Mategnin Total'!K7</f>
        <v>6</v>
      </c>
      <c r="L7" s="91">
        <f>'Ferney-&gt;Genève'!L7+'StGenis total'!L7+'Mategnin Total'!L7</f>
        <v>2</v>
      </c>
      <c r="M7" s="92">
        <f>'Ferney-&gt;Genève'!M7+'StGenis total'!M7+'Mategnin Total'!M7</f>
        <v>0</v>
      </c>
      <c r="N7" s="203">
        <f>'Ferney-&gt;Genève'!N7+'StGenis total'!N7+'Mategnin Total'!N7</f>
        <v>0</v>
      </c>
      <c r="O7" s="192">
        <f>'Ferney-&gt;Genève'!O7+'StGenis total'!O7+'Mategnin Total'!O7</f>
        <v>0</v>
      </c>
      <c r="P7" s="91">
        <f>'Ferney-&gt;Genève'!P7+'StGenis total'!P7+'Mategnin Total'!P7</f>
        <v>0</v>
      </c>
      <c r="Q7" s="92">
        <f>'Ferney-&gt;Genève'!Q7+'StGenis total'!Q7+'Mategnin Total'!Q7</f>
        <v>0</v>
      </c>
      <c r="R7" s="91">
        <f>'Ferney-&gt;Genève'!R7+'StGenis total'!R7+'Mategnin Total'!R7</f>
        <v>1</v>
      </c>
      <c r="S7" s="92">
        <f>'Ferney-&gt;Genève'!S7+'StGenis total'!S7+'Mategnin Total'!S7</f>
        <v>0</v>
      </c>
      <c r="T7" s="91">
        <f>'Ferney-&gt;Genève'!T7+'StGenis total'!T7+'Mategnin Total'!T7</f>
        <v>1</v>
      </c>
      <c r="U7" s="92">
        <f>'Ferney-&gt;Genève'!U7+'StGenis total'!U7+'Mategnin Total'!U7</f>
        <v>1</v>
      </c>
      <c r="W7" s="55">
        <f t="shared" si="66"/>
        <v>113</v>
      </c>
      <c r="X7" s="3">
        <f t="shared" si="67"/>
        <v>66</v>
      </c>
      <c r="Y7" s="56">
        <f t="shared" si="68"/>
        <v>0.36871508379888268</v>
      </c>
      <c r="Z7" s="3">
        <f t="shared" si="69"/>
        <v>65</v>
      </c>
      <c r="AA7" s="3">
        <f t="shared" si="70"/>
        <v>77</v>
      </c>
      <c r="AB7" s="3">
        <f t="shared" si="71"/>
        <v>5</v>
      </c>
      <c r="AC7" s="3">
        <f t="shared" si="72"/>
        <v>19</v>
      </c>
      <c r="AD7" s="3">
        <f t="shared" si="0"/>
        <v>161</v>
      </c>
      <c r="AE7" s="12">
        <f t="shared" si="1"/>
        <v>0.54225352112676062</v>
      </c>
      <c r="AF7" s="12">
        <f t="shared" si="73"/>
        <v>0.11801242236024845</v>
      </c>
      <c r="AG7" s="3">
        <f t="shared" si="74"/>
        <v>18</v>
      </c>
      <c r="AH7" s="3">
        <f t="shared" si="75"/>
        <v>174</v>
      </c>
      <c r="AI7" s="57">
        <f t="shared" si="76"/>
        <v>5</v>
      </c>
      <c r="AJ7" s="58">
        <f t="shared" si="77"/>
        <v>179</v>
      </c>
      <c r="AM7" s="12">
        <f t="shared" si="2"/>
        <v>-9.5999999999999974E-2</v>
      </c>
      <c r="AN7" s="12">
        <f t="shared" si="3"/>
        <v>-1.4925373134328401E-2</v>
      </c>
      <c r="AO7" s="12">
        <f t="shared" si="4"/>
        <v>5.6616359543066874E-2</v>
      </c>
      <c r="AP7" s="12">
        <f t="shared" si="5"/>
        <v>-0.2441860465116279</v>
      </c>
      <c r="AQ7" s="12">
        <f t="shared" si="78"/>
        <v>-2.5316455696202556E-2</v>
      </c>
      <c r="AR7" s="12">
        <f t="shared" si="6"/>
        <v>0.26666666666666661</v>
      </c>
      <c r="AS7" s="12">
        <f t="shared" si="7"/>
        <v>-0.10555555555555551</v>
      </c>
      <c r="AT7" s="12">
        <f t="shared" si="8"/>
        <v>0.1325548226065254</v>
      </c>
      <c r="AU7" s="12">
        <f t="shared" si="9"/>
        <v>0.41614906832298137</v>
      </c>
      <c r="AV7" s="12">
        <f t="shared" si="10"/>
        <v>0.5</v>
      </c>
      <c r="AW7" s="12">
        <f t="shared" si="11"/>
        <v>-4.9180327868852514E-2</v>
      </c>
      <c r="AX7" s="12">
        <f t="shared" si="12"/>
        <v>-0.44444444444444442</v>
      </c>
      <c r="AY7" s="12">
        <f t="shared" si="13"/>
        <v>-6.770833333333337E-2</v>
      </c>
      <c r="BA7" s="64">
        <v>0.3125</v>
      </c>
      <c r="BB7" s="60">
        <f>'Ferney-&gt;Genève'!BB7+'StGenis total'!BB7+'Mategnin Total'!BB7</f>
        <v>62</v>
      </c>
      <c r="BC7" s="60">
        <f>'Ferney-&gt;Genève'!BC7+'StGenis total'!BC7+'Mategnin Total'!BC7</f>
        <v>21</v>
      </c>
      <c r="BD7" s="60">
        <f>'Ferney-&gt;Genève'!BD7+'StGenis total'!BD7+'Mategnin Total'!BD7</f>
        <v>42</v>
      </c>
      <c r="BE7" s="60">
        <f>'Ferney-&gt;Genève'!BE7+'StGenis total'!BE7+'Mategnin Total'!BE7</f>
        <v>33</v>
      </c>
      <c r="BF7" s="60">
        <f>'Ferney-&gt;Genève'!BF7+'StGenis total'!BF7+'Mategnin Total'!BF7</f>
        <v>12</v>
      </c>
      <c r="BG7" s="60">
        <f>'Ferney-&gt;Genève'!BG7+'StGenis total'!BG7+'Mategnin Total'!BG7</f>
        <v>2</v>
      </c>
      <c r="BH7" s="60">
        <f>'Ferney-&gt;Genève'!BH7+'StGenis total'!BH7+'Mategnin Total'!BH7</f>
        <v>5</v>
      </c>
      <c r="BI7" s="60">
        <f>'Ferney-&gt;Genève'!BI7+'StGenis total'!BI7+'Mategnin Total'!BI7</f>
        <v>6</v>
      </c>
      <c r="BJ7" s="60">
        <f>'Ferney-&gt;Genève'!BJ7+'StGenis total'!BJ7+'Mategnin Total'!BJ7</f>
        <v>2</v>
      </c>
      <c r="BK7" s="60">
        <f>'Ferney-&gt;Genève'!BK7+'StGenis total'!BK7+'Mategnin Total'!BK7</f>
        <v>1</v>
      </c>
      <c r="BL7" s="60">
        <f>'Ferney-&gt;Genève'!BL7+'StGenis total'!BL7+'Mategnin Total'!BL7</f>
        <v>1</v>
      </c>
      <c r="BM7" s="60">
        <f>'Ferney-&gt;Genève'!BM7+'StGenis total'!BM7+'Mategnin Total'!BM7</f>
        <v>3</v>
      </c>
      <c r="BN7" s="60">
        <f>'Ferney-&gt;Genève'!BN7+'StGenis total'!BN7+'Mategnin Total'!BN7</f>
        <v>1</v>
      </c>
      <c r="BO7" s="60">
        <f>'Ferney-&gt;Genève'!BO7+'StGenis total'!BO7+'Mategnin Total'!BO7</f>
        <v>0</v>
      </c>
      <c r="BP7" s="60">
        <f>'Ferney-&gt;Genève'!BP7+'StGenis total'!BP7+'Mategnin Total'!BP7</f>
        <v>0</v>
      </c>
      <c r="BQ7" s="60">
        <f>'Ferney-&gt;Genève'!BQ7+'StGenis total'!BQ7+'Mategnin Total'!BQ7</f>
        <v>1</v>
      </c>
      <c r="BS7" s="55">
        <f t="shared" si="14"/>
        <v>125</v>
      </c>
      <c r="BT7" s="3">
        <f t="shared" si="14"/>
        <v>67</v>
      </c>
      <c r="BU7" s="56">
        <f t="shared" si="15"/>
        <v>0.34895833333333331</v>
      </c>
      <c r="BV7" s="3">
        <f t="shared" si="16"/>
        <v>86</v>
      </c>
      <c r="BW7" s="3">
        <f t="shared" si="17"/>
        <v>79</v>
      </c>
      <c r="BX7" s="3">
        <f t="shared" si="18"/>
        <v>15</v>
      </c>
      <c r="BY7" s="3">
        <f t="shared" si="19"/>
        <v>180</v>
      </c>
      <c r="BZ7" s="12">
        <f t="shared" si="20"/>
        <v>0.47878787878787876</v>
      </c>
      <c r="CA7" s="12">
        <f t="shared" si="21"/>
        <v>8.3333333333333329E-2</v>
      </c>
      <c r="CB7" s="3">
        <f t="shared" si="22"/>
        <v>12</v>
      </c>
      <c r="CC7" s="3">
        <f t="shared" si="23"/>
        <v>183</v>
      </c>
      <c r="CD7" s="57">
        <f t="shared" si="24"/>
        <v>9</v>
      </c>
      <c r="CE7" s="58">
        <f t="shared" si="25"/>
        <v>192</v>
      </c>
      <c r="CH7" s="12">
        <f t="shared" si="26"/>
        <v>0.13636363636363646</v>
      </c>
      <c r="CI7" s="12">
        <f t="shared" si="26"/>
        <v>3.076923076923066E-2</v>
      </c>
      <c r="CJ7" s="12">
        <f t="shared" si="26"/>
        <v>-6.0496794871794934E-2</v>
      </c>
      <c r="CK7" s="12">
        <f t="shared" si="26"/>
        <v>2.3809523809523725E-2</v>
      </c>
      <c r="CL7" s="12">
        <f t="shared" si="26"/>
        <v>9.7222222222222321E-2</v>
      </c>
      <c r="CM7" s="12">
        <f t="shared" si="26"/>
        <v>0.66666666666666674</v>
      </c>
      <c r="CN7" s="12">
        <f t="shared" si="26"/>
        <v>9.0909090909090828E-2</v>
      </c>
      <c r="CO7" s="12">
        <f t="shared" si="26"/>
        <v>9.7222222222222321E-2</v>
      </c>
      <c r="CP7" s="12">
        <f t="shared" si="26"/>
        <v>0.52777777777777768</v>
      </c>
      <c r="CQ7" s="12">
        <f t="shared" si="26"/>
        <v>0.19999999999999996</v>
      </c>
      <c r="CR7" s="12">
        <f t="shared" si="26"/>
        <v>0.12962962962962954</v>
      </c>
      <c r="CS7" s="12">
        <f t="shared" si="26"/>
        <v>-0.30769230769230771</v>
      </c>
      <c r="CT7" s="12">
        <f t="shared" si="26"/>
        <v>9.7142857142857197E-2</v>
      </c>
      <c r="CV7" s="64">
        <v>0.3125</v>
      </c>
      <c r="CW7" s="60">
        <f>'Ferney-&gt;Genève'!CW7+'StGenis total'!CW7+'Mategnin Total'!CW7</f>
        <v>58</v>
      </c>
      <c r="CX7" s="60">
        <f>'Ferney-&gt;Genève'!CX7+'StGenis total'!CX7+'Mategnin Total'!CX7</f>
        <v>18</v>
      </c>
      <c r="CY7" s="60">
        <f>'Ferney-&gt;Genève'!CY7+'StGenis total'!CY7+'Mategnin Total'!CY7</f>
        <v>30</v>
      </c>
      <c r="CZ7" s="60">
        <f>'Ferney-&gt;Genève'!CZ7+'StGenis total'!CZ7+'Mategnin Total'!CZ7</f>
        <v>40</v>
      </c>
      <c r="DA7" s="60">
        <f>'Ferney-&gt;Genève'!DA7+'StGenis total'!DA7+'Mategnin Total'!DA7</f>
        <v>8</v>
      </c>
      <c r="DB7" s="60">
        <f>'Ferney-&gt;Genève'!DB7+'StGenis total'!DB7+'Mategnin Total'!DB7</f>
        <v>1</v>
      </c>
      <c r="DC7" s="60">
        <f>'Ferney-&gt;Genève'!DC7+'StGenis total'!DC7+'Mategnin Total'!DC7</f>
        <v>4</v>
      </c>
      <c r="DD7" s="60">
        <f>'Ferney-&gt;Genève'!DD7+'StGenis total'!DD7+'Mategnin Total'!DD7</f>
        <v>3</v>
      </c>
      <c r="DE7" s="60">
        <f>'Ferney-&gt;Genève'!DE7+'StGenis total'!DE7+'Mategnin Total'!DE7</f>
        <v>7</v>
      </c>
      <c r="DF7" s="60">
        <f>'Ferney-&gt;Genève'!DF7+'StGenis total'!DF7+'Mategnin Total'!DF7</f>
        <v>1</v>
      </c>
      <c r="DG7" s="60">
        <f>'Ferney-&gt;Genève'!DG7+'StGenis total'!DG7+'Mategnin Total'!DG7</f>
        <v>1</v>
      </c>
      <c r="DH7" s="60">
        <f>'Ferney-&gt;Genève'!DH7+'StGenis total'!DH7+'Mategnin Total'!DH7</f>
        <v>1</v>
      </c>
      <c r="DI7" s="60">
        <f>'Ferney-&gt;Genève'!DI7+'StGenis total'!DI7+'Mategnin Total'!DI7</f>
        <v>0</v>
      </c>
      <c r="DJ7" s="60">
        <f>'Ferney-&gt;Genève'!DJ7+'StGenis total'!DJ7+'Mategnin Total'!DJ7</f>
        <v>0</v>
      </c>
      <c r="DK7" s="60">
        <f>'Ferney-&gt;Genève'!DK7+'StGenis total'!DK7+'Mategnin Total'!DK7</f>
        <v>2</v>
      </c>
      <c r="DL7" s="60">
        <f>'Ferney-&gt;Genève'!DL7+'StGenis total'!DL7+'Mategnin Total'!DL7</f>
        <v>1</v>
      </c>
      <c r="DN7" s="55">
        <f t="shared" si="27"/>
        <v>110</v>
      </c>
      <c r="DO7" s="3">
        <f t="shared" si="27"/>
        <v>65</v>
      </c>
      <c r="DP7" s="56">
        <f t="shared" si="28"/>
        <v>0.37142857142857144</v>
      </c>
      <c r="DQ7" s="3">
        <f t="shared" si="29"/>
        <v>84</v>
      </c>
      <c r="DR7" s="3">
        <f t="shared" si="30"/>
        <v>72</v>
      </c>
      <c r="DS7" s="3">
        <f t="shared" si="31"/>
        <v>9</v>
      </c>
      <c r="DT7" s="3">
        <f t="shared" si="32"/>
        <v>165</v>
      </c>
      <c r="DU7" s="12">
        <f t="shared" si="33"/>
        <v>0.43636363636363634</v>
      </c>
      <c r="DV7" s="12">
        <f t="shared" si="34"/>
        <v>5.4545454545454543E-2</v>
      </c>
      <c r="DW7" s="3">
        <f t="shared" si="35"/>
        <v>10</v>
      </c>
      <c r="DX7" s="3">
        <f t="shared" si="36"/>
        <v>162</v>
      </c>
      <c r="DY7" s="57">
        <f t="shared" si="37"/>
        <v>13</v>
      </c>
      <c r="DZ7" s="58">
        <f t="shared" si="38"/>
        <v>175</v>
      </c>
      <c r="EC7" s="12">
        <f t="shared" si="39"/>
        <v>0.30952380952380953</v>
      </c>
      <c r="ED7" s="12">
        <f t="shared" si="39"/>
        <v>0.58536585365853666</v>
      </c>
      <c r="EE7" s="12">
        <f t="shared" si="39"/>
        <v>0.13240418118466901</v>
      </c>
      <c r="EF7" s="12">
        <f t="shared" si="39"/>
        <v>0.44827586206896552</v>
      </c>
      <c r="EG7" s="12">
        <f t="shared" si="39"/>
        <v>0.5</v>
      </c>
      <c r="EH7" s="12">
        <f t="shared" si="39"/>
        <v>-9.9999999999999978E-2</v>
      </c>
      <c r="EI7" s="12">
        <f t="shared" si="39"/>
        <v>0.42241379310344818</v>
      </c>
      <c r="EJ7" s="12">
        <f t="shared" si="39"/>
        <v>5.4545454545454453E-2</v>
      </c>
      <c r="EK7" s="12">
        <f t="shared" si="39"/>
        <v>-0.36727272727272731</v>
      </c>
      <c r="EL7" s="12">
        <f t="shared" si="39"/>
        <v>0.11111111111111116</v>
      </c>
      <c r="EM7" s="12">
        <f t="shared" si="39"/>
        <v>0.37288135593220328</v>
      </c>
      <c r="EN7" s="12">
        <f t="shared" si="39"/>
        <v>0.85714285714285721</v>
      </c>
      <c r="EO7" s="12">
        <f t="shared" si="39"/>
        <v>0.39999999999999991</v>
      </c>
      <c r="EQ7" s="64">
        <v>0.3125</v>
      </c>
      <c r="ER7" s="60">
        <f>'Ferney-&gt;Genève'!ER7+'StGenis total'!ER7+'Mategnin Total'!ER7</f>
        <v>42</v>
      </c>
      <c r="ES7" s="60">
        <f>'Ferney-&gt;Genève'!ES7+'StGenis total'!ES7+'Mategnin Total'!ES7</f>
        <v>15</v>
      </c>
      <c r="ET7" s="60">
        <f>'Ferney-&gt;Genève'!ET7+'StGenis total'!ET7+'Mategnin Total'!ET7</f>
        <v>28</v>
      </c>
      <c r="EU7" s="60">
        <f>'Ferney-&gt;Genève'!EU7+'StGenis total'!EU7+'Mategnin Total'!EU7</f>
        <v>17</v>
      </c>
      <c r="EV7" s="60">
        <f>'Ferney-&gt;Genève'!EV7+'StGenis total'!EV7+'Mategnin Total'!EV7</f>
        <v>5</v>
      </c>
      <c r="EW7" s="60">
        <f>'Ferney-&gt;Genève'!EW7+'StGenis total'!EW7+'Mategnin Total'!EW7</f>
        <v>3</v>
      </c>
      <c r="EX7" s="60">
        <f>'Ferney-&gt;Genève'!EX7+'StGenis total'!EX7+'Mategnin Total'!EX7</f>
        <v>5</v>
      </c>
      <c r="EY7" s="60">
        <f>'Ferney-&gt;Genève'!EY7+'StGenis total'!EY7+'Mategnin Total'!EY7</f>
        <v>3</v>
      </c>
      <c r="EZ7" s="60">
        <f>'Ferney-&gt;Genève'!EZ7+'StGenis total'!EZ7+'Mategnin Total'!EZ7</f>
        <v>1</v>
      </c>
      <c r="FA7" s="60">
        <f>'Ferney-&gt;Genève'!FA7+'StGenis total'!FA7+'Mategnin Total'!FA7</f>
        <v>0</v>
      </c>
      <c r="FB7" s="60">
        <f>'Ferney-&gt;Genève'!FB7+'StGenis total'!FB7+'Mategnin Total'!FB7</f>
        <v>1</v>
      </c>
      <c r="FC7" s="60">
        <f>'Ferney-&gt;Genève'!FC7+'StGenis total'!FC7+'Mategnin Total'!FC7</f>
        <v>2</v>
      </c>
      <c r="FD7" s="60">
        <f>'Ferney-&gt;Genève'!FD7+'StGenis total'!FD7+'Mategnin Total'!FD7</f>
        <v>1</v>
      </c>
      <c r="FE7" s="60">
        <f>'Ferney-&gt;Genève'!FE7+'StGenis total'!FE7+'Mategnin Total'!FE7</f>
        <v>1</v>
      </c>
      <c r="FF7" s="60">
        <f>'Ferney-&gt;Genève'!FF7+'StGenis total'!FF7+'Mategnin Total'!FF7</f>
        <v>1</v>
      </c>
      <c r="FG7" s="60">
        <f>'Ferney-&gt;Genève'!FG7+'StGenis total'!FG7+'Mategnin Total'!FG7</f>
        <v>0</v>
      </c>
      <c r="FI7" s="55">
        <f t="shared" si="40"/>
        <v>84</v>
      </c>
      <c r="FJ7" s="3">
        <f t="shared" si="40"/>
        <v>41</v>
      </c>
      <c r="FK7" s="56">
        <f t="shared" si="41"/>
        <v>0.32800000000000001</v>
      </c>
      <c r="FL7" s="3">
        <f t="shared" si="42"/>
        <v>58</v>
      </c>
      <c r="FM7" s="3">
        <f t="shared" si="43"/>
        <v>48</v>
      </c>
      <c r="FN7" s="3">
        <f t="shared" si="44"/>
        <v>10</v>
      </c>
      <c r="FO7" s="3">
        <f t="shared" si="45"/>
        <v>116</v>
      </c>
      <c r="FP7" s="12">
        <f t="shared" si="46"/>
        <v>0.41379310344827586</v>
      </c>
      <c r="FQ7" s="12">
        <f t="shared" si="47"/>
        <v>8.6206896551724144E-2</v>
      </c>
      <c r="FR7" s="3">
        <f t="shared" si="48"/>
        <v>9</v>
      </c>
      <c r="FS7" s="3">
        <f t="shared" si="49"/>
        <v>118</v>
      </c>
      <c r="FT7" s="57">
        <f t="shared" si="50"/>
        <v>7</v>
      </c>
      <c r="FU7" s="58">
        <f t="shared" si="51"/>
        <v>125</v>
      </c>
      <c r="FX7" s="12">
        <f t="shared" si="52"/>
        <v>0.21739130434782616</v>
      </c>
      <c r="FY7" s="12">
        <f t="shared" si="52"/>
        <v>0.5185185185185186</v>
      </c>
      <c r="FZ7" s="12">
        <f t="shared" si="52"/>
        <v>0.16622222222222227</v>
      </c>
      <c r="GA7" s="12">
        <f t="shared" si="52"/>
        <v>0.20833333333333326</v>
      </c>
      <c r="GB7" s="12">
        <f t="shared" si="52"/>
        <v>0.33333333333333326</v>
      </c>
      <c r="GC7" s="12">
        <f t="shared" si="52"/>
        <v>1.5</v>
      </c>
      <c r="GD7" s="12">
        <f t="shared" si="52"/>
        <v>0.31818181818181812</v>
      </c>
      <c r="GE7" s="12">
        <f t="shared" si="52"/>
        <v>1.1494252873563093E-2</v>
      </c>
      <c r="GF7" s="12">
        <f t="shared" si="52"/>
        <v>0.89655172413793105</v>
      </c>
      <c r="GG7" s="12">
        <f t="shared" si="52"/>
        <v>0.125</v>
      </c>
      <c r="GH7" s="12">
        <f t="shared" si="52"/>
        <v>0.40476190476190466</v>
      </c>
      <c r="GI7" s="12">
        <f t="shared" si="52"/>
        <v>-0.41666666666666663</v>
      </c>
      <c r="GJ7" s="12">
        <f t="shared" si="52"/>
        <v>0.30208333333333326</v>
      </c>
      <c r="GL7" s="65">
        <v>0.3125</v>
      </c>
      <c r="GM7" s="60">
        <f>'Ferney-&gt;Genève'!GM7+'StGenis total'!GM7+'Mategnin Total'!GM7</f>
        <v>29</v>
      </c>
      <c r="GN7" s="60">
        <f>'Ferney-&gt;Genève'!GN7+'StGenis total'!GN7+'Mategnin Total'!GN7</f>
        <v>11</v>
      </c>
      <c r="GO7" s="60">
        <f>'Ferney-&gt;Genève'!GO7+'StGenis total'!GO7+'Mategnin Total'!GO7</f>
        <v>19</v>
      </c>
      <c r="GP7" s="60">
        <f>'Ferney-&gt;Genève'!GP7+'StGenis total'!GP7+'Mategnin Total'!GP7</f>
        <v>14</v>
      </c>
      <c r="GQ7" s="60">
        <f>'Ferney-&gt;Genève'!GQ7+'StGenis total'!GQ7+'Mategnin Total'!GQ7</f>
        <v>4</v>
      </c>
      <c r="GR7" s="60">
        <f>'Ferney-&gt;Genève'!GR7+'StGenis total'!GR7+'Mategnin Total'!GR7</f>
        <v>0</v>
      </c>
      <c r="GS7" s="60">
        <f>'Ferney-&gt;Genève'!GS7+'StGenis total'!GS7+'Mategnin Total'!GS7</f>
        <v>6</v>
      </c>
      <c r="GT7" s="60">
        <f>'Ferney-&gt;Genève'!GT7+'StGenis total'!GT7+'Mategnin Total'!GT7</f>
        <v>1</v>
      </c>
      <c r="GU7" s="60">
        <f>'Ferney-&gt;Genève'!GU7+'StGenis total'!GU7+'Mategnin Total'!GU7</f>
        <v>8</v>
      </c>
      <c r="GV7" s="60">
        <f>'Ferney-&gt;Genève'!GV7+'StGenis total'!GV7+'Mategnin Total'!GV7</f>
        <v>0</v>
      </c>
      <c r="GW7" s="60">
        <f>'Ferney-&gt;Genève'!GW7+'StGenis total'!GW7+'Mategnin Total'!GW7</f>
        <v>2</v>
      </c>
      <c r="GX7" s="60">
        <f>'Ferney-&gt;Genève'!GX7+'StGenis total'!GX7+'Mategnin Total'!GX7</f>
        <v>1</v>
      </c>
      <c r="GY7" s="60">
        <f>'Ferney-&gt;Genève'!GY7+'StGenis total'!GY7+'Mategnin Total'!GY7</f>
        <v>0</v>
      </c>
      <c r="GZ7" s="60">
        <f>'Ferney-&gt;Genève'!GZ7+'StGenis total'!GZ7+'Mategnin Total'!GZ7</f>
        <v>0</v>
      </c>
      <c r="HA7" s="60">
        <f>'Ferney-&gt;Genève'!HA7+'StGenis total'!HA7+'Mategnin Total'!HA7</f>
        <v>1</v>
      </c>
      <c r="HB7" s="60">
        <f>'Ferney-&gt;Genève'!HB7+'StGenis total'!HB7+'Mategnin Total'!HB7</f>
        <v>0</v>
      </c>
      <c r="HD7" s="55">
        <f t="shared" si="53"/>
        <v>69</v>
      </c>
      <c r="HE7" s="3">
        <f t="shared" si="53"/>
        <v>27</v>
      </c>
      <c r="HF7" s="56">
        <f t="shared" si="54"/>
        <v>0.28125</v>
      </c>
      <c r="HG7" s="3">
        <f t="shared" si="55"/>
        <v>48</v>
      </c>
      <c r="HH7" s="3">
        <f t="shared" si="56"/>
        <v>36</v>
      </c>
      <c r="HI7" s="3">
        <f t="shared" si="57"/>
        <v>4</v>
      </c>
      <c r="HJ7" s="3">
        <f t="shared" si="58"/>
        <v>88</v>
      </c>
      <c r="HK7" s="12">
        <f t="shared" si="59"/>
        <v>0.40909090909090912</v>
      </c>
      <c r="HL7" s="12">
        <f t="shared" si="60"/>
        <v>4.5454545454545456E-2</v>
      </c>
      <c r="HM7" s="3">
        <f t="shared" si="61"/>
        <v>8</v>
      </c>
      <c r="HN7" s="3">
        <f t="shared" si="62"/>
        <v>84</v>
      </c>
      <c r="HO7" s="57">
        <f t="shared" si="63"/>
        <v>12</v>
      </c>
      <c r="HP7" s="58">
        <f t="shared" si="64"/>
        <v>96</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f>'Ferney-&gt;Genève'!B8+'StGenis total'!B8+'Mategnin Total'!B8</f>
        <v>75</v>
      </c>
      <c r="C8" s="92">
        <f>'Ferney-&gt;Genève'!C8+'StGenis total'!C8+'Mategnin Total'!C8</f>
        <v>23</v>
      </c>
      <c r="D8" s="91">
        <f>'Ferney-&gt;Genève'!D8+'StGenis total'!D8+'Mategnin Total'!D8</f>
        <v>68</v>
      </c>
      <c r="E8" s="92">
        <f>'Ferney-&gt;Genève'!E8+'StGenis total'!E8+'Mategnin Total'!E8</f>
        <v>52</v>
      </c>
      <c r="F8" s="91">
        <f>'Ferney-&gt;Genève'!F8+'StGenis total'!F8+'Mategnin Total'!F8</f>
        <v>5</v>
      </c>
      <c r="G8" s="92">
        <f>'Ferney-&gt;Genève'!G8+'StGenis total'!G8+'Mategnin Total'!G8</f>
        <v>2</v>
      </c>
      <c r="H8" s="91">
        <f>'Ferney-&gt;Genève'!H8+'StGenis total'!H8+'Mategnin Total'!H8</f>
        <v>6</v>
      </c>
      <c r="I8" s="92">
        <f>'Ferney-&gt;Genève'!I8+'StGenis total'!I8+'Mategnin Total'!I8</f>
        <v>5</v>
      </c>
      <c r="J8" s="91">
        <f>'Ferney-&gt;Genève'!J8+'StGenis total'!J8+'Mategnin Total'!J8</f>
        <v>6</v>
      </c>
      <c r="K8" s="92">
        <f>'Ferney-&gt;Genève'!K8+'StGenis total'!K8+'Mategnin Total'!K8</f>
        <v>4</v>
      </c>
      <c r="L8" s="91">
        <f>'Ferney-&gt;Genève'!L8+'StGenis total'!L8+'Mategnin Total'!L8</f>
        <v>2</v>
      </c>
      <c r="M8" s="92">
        <f>'Ferney-&gt;Genève'!M8+'StGenis total'!M8+'Mategnin Total'!M8</f>
        <v>0</v>
      </c>
      <c r="N8" s="203">
        <f>'Ferney-&gt;Genève'!N8+'StGenis total'!N8+'Mategnin Total'!N8</f>
        <v>2</v>
      </c>
      <c r="O8" s="192">
        <f>'Ferney-&gt;Genève'!O8+'StGenis total'!O8+'Mategnin Total'!O8</f>
        <v>2</v>
      </c>
      <c r="P8" s="91">
        <f>'Ferney-&gt;Genève'!P8+'StGenis total'!P8+'Mategnin Total'!P8</f>
        <v>0</v>
      </c>
      <c r="Q8" s="92">
        <f>'Ferney-&gt;Genève'!Q8+'StGenis total'!Q8+'Mategnin Total'!Q8</f>
        <v>0</v>
      </c>
      <c r="R8" s="91">
        <f>'Ferney-&gt;Genève'!R8+'StGenis total'!R8+'Mategnin Total'!R8</f>
        <v>0</v>
      </c>
      <c r="S8" s="92">
        <f>'Ferney-&gt;Genève'!S8+'StGenis total'!S8+'Mategnin Total'!S8</f>
        <v>2</v>
      </c>
      <c r="T8" s="91">
        <f>'Ferney-&gt;Genève'!T8+'StGenis total'!T8+'Mategnin Total'!T8</f>
        <v>4</v>
      </c>
      <c r="U8" s="92">
        <f>'Ferney-&gt;Genève'!U8+'StGenis total'!U8+'Mategnin Total'!U8</f>
        <v>1</v>
      </c>
      <c r="W8" s="55">
        <f t="shared" si="66"/>
        <v>168</v>
      </c>
      <c r="X8" s="3">
        <f t="shared" si="67"/>
        <v>91</v>
      </c>
      <c r="Y8" s="56">
        <f t="shared" si="68"/>
        <v>0.35135135135135137</v>
      </c>
      <c r="Z8" s="3">
        <f t="shared" si="69"/>
        <v>100</v>
      </c>
      <c r="AA8" s="3">
        <f t="shared" si="70"/>
        <v>131</v>
      </c>
      <c r="AB8" s="3">
        <f t="shared" si="71"/>
        <v>7</v>
      </c>
      <c r="AC8" s="3">
        <f t="shared" si="72"/>
        <v>13</v>
      </c>
      <c r="AD8" s="3">
        <f t="shared" si="0"/>
        <v>244</v>
      </c>
      <c r="AE8" s="12">
        <f t="shared" si="1"/>
        <v>0.5670995670995671</v>
      </c>
      <c r="AF8" s="12">
        <f t="shared" si="73"/>
        <v>5.3278688524590161E-2</v>
      </c>
      <c r="AG8" s="3">
        <f t="shared" si="74"/>
        <v>15</v>
      </c>
      <c r="AH8" s="3">
        <f t="shared" si="75"/>
        <v>246</v>
      </c>
      <c r="AI8" s="57">
        <f t="shared" si="76"/>
        <v>13</v>
      </c>
      <c r="AJ8" s="58">
        <f t="shared" si="77"/>
        <v>259</v>
      </c>
      <c r="AM8" s="12">
        <f t="shared" si="2"/>
        <v>0.35483870967741926</v>
      </c>
      <c r="AN8" s="12">
        <f t="shared" si="3"/>
        <v>0.44444444444444442</v>
      </c>
      <c r="AO8" s="12">
        <f t="shared" si="4"/>
        <v>4.2900042900043012E-2</v>
      </c>
      <c r="AP8" s="12">
        <f t="shared" si="5"/>
        <v>9.8901098901098994E-2</v>
      </c>
      <c r="AQ8" s="12">
        <f t="shared" si="78"/>
        <v>0.74666666666666659</v>
      </c>
      <c r="AR8" s="12">
        <f t="shared" si="6"/>
        <v>0.30000000000000004</v>
      </c>
      <c r="AS8" s="12">
        <f t="shared" si="7"/>
        <v>0.38636363636363646</v>
      </c>
      <c r="AT8" s="12">
        <f t="shared" si="8"/>
        <v>0.25518037518037517</v>
      </c>
      <c r="AU8" s="12">
        <f t="shared" si="9"/>
        <v>-6.2295081967213117E-2</v>
      </c>
      <c r="AV8" s="12">
        <f t="shared" si="10"/>
        <v>0.36363636363636354</v>
      </c>
      <c r="AW8" s="12">
        <f t="shared" si="11"/>
        <v>0.38983050847457634</v>
      </c>
      <c r="AX8" s="12">
        <f t="shared" si="12"/>
        <v>0.30000000000000004</v>
      </c>
      <c r="AY8" s="12">
        <f t="shared" si="13"/>
        <v>0.38502673796791442</v>
      </c>
      <c r="BA8" s="64">
        <v>0.32291666666666702</v>
      </c>
      <c r="BB8" s="60">
        <f>'Ferney-&gt;Genève'!BB8+'StGenis total'!BB8+'Mategnin Total'!BB8</f>
        <v>64</v>
      </c>
      <c r="BC8" s="60">
        <f>'Ferney-&gt;Genève'!BC8+'StGenis total'!BC8+'Mategnin Total'!BC8</f>
        <v>22</v>
      </c>
      <c r="BD8" s="60">
        <f>'Ferney-&gt;Genève'!BD8+'StGenis total'!BD8+'Mategnin Total'!BD8</f>
        <v>39</v>
      </c>
      <c r="BE8" s="60">
        <f>'Ferney-&gt;Genève'!BE8+'StGenis total'!BE8+'Mategnin Total'!BE8</f>
        <v>35</v>
      </c>
      <c r="BF8" s="60">
        <f>'Ferney-&gt;Genève'!BF8+'StGenis total'!BF8+'Mategnin Total'!BF8</f>
        <v>9</v>
      </c>
      <c r="BG8" s="60">
        <f>'Ferney-&gt;Genève'!BG8+'StGenis total'!BG8+'Mategnin Total'!BG8</f>
        <v>1</v>
      </c>
      <c r="BH8" s="60">
        <f>'Ferney-&gt;Genève'!BH8+'StGenis total'!BH8+'Mategnin Total'!BH8</f>
        <v>6</v>
      </c>
      <c r="BI8" s="60">
        <f>'Ferney-&gt;Genève'!BI8+'StGenis total'!BI8+'Mategnin Total'!BI8</f>
        <v>1</v>
      </c>
      <c r="BJ8" s="60">
        <f>'Ferney-&gt;Genève'!BJ8+'StGenis total'!BJ8+'Mategnin Total'!BJ8</f>
        <v>4</v>
      </c>
      <c r="BK8" s="60">
        <f>'Ferney-&gt;Genève'!BK8+'StGenis total'!BK8+'Mategnin Total'!BK8</f>
        <v>1</v>
      </c>
      <c r="BL8" s="60">
        <f>'Ferney-&gt;Genève'!BL8+'StGenis total'!BL8+'Mategnin Total'!BL8</f>
        <v>0</v>
      </c>
      <c r="BM8" s="60">
        <f>'Ferney-&gt;Genève'!BM8+'StGenis total'!BM8+'Mategnin Total'!BM8</f>
        <v>1</v>
      </c>
      <c r="BN8" s="60">
        <f>'Ferney-&gt;Genève'!BN8+'StGenis total'!BN8+'Mategnin Total'!BN8</f>
        <v>0</v>
      </c>
      <c r="BO8" s="60">
        <f>'Ferney-&gt;Genève'!BO8+'StGenis total'!BO8+'Mategnin Total'!BO8</f>
        <v>0</v>
      </c>
      <c r="BP8" s="60">
        <f>'Ferney-&gt;Genève'!BP8+'StGenis total'!BP8+'Mategnin Total'!BP8</f>
        <v>2</v>
      </c>
      <c r="BQ8" s="60">
        <f>'Ferney-&gt;Genève'!BQ8+'StGenis total'!BQ8+'Mategnin Total'!BQ8</f>
        <v>2</v>
      </c>
      <c r="BS8" s="55">
        <f t="shared" si="14"/>
        <v>124</v>
      </c>
      <c r="BT8" s="3">
        <f t="shared" si="14"/>
        <v>63</v>
      </c>
      <c r="BU8" s="56">
        <f t="shared" si="15"/>
        <v>0.33689839572192515</v>
      </c>
      <c r="BV8" s="3">
        <f t="shared" si="16"/>
        <v>91</v>
      </c>
      <c r="BW8" s="3">
        <f t="shared" si="17"/>
        <v>75</v>
      </c>
      <c r="BX8" s="3">
        <f t="shared" si="18"/>
        <v>10</v>
      </c>
      <c r="BY8" s="3">
        <f t="shared" si="19"/>
        <v>176</v>
      </c>
      <c r="BZ8" s="12">
        <f t="shared" si="20"/>
        <v>0.45180722891566266</v>
      </c>
      <c r="CA8" s="12">
        <f t="shared" si="21"/>
        <v>5.6818181818181816E-2</v>
      </c>
      <c r="CB8" s="3">
        <f t="shared" si="22"/>
        <v>11</v>
      </c>
      <c r="CC8" s="3">
        <f t="shared" si="23"/>
        <v>177</v>
      </c>
      <c r="CD8" s="57">
        <f t="shared" si="24"/>
        <v>10</v>
      </c>
      <c r="CE8" s="58">
        <f t="shared" si="25"/>
        <v>187</v>
      </c>
      <c r="CH8" s="12">
        <f t="shared" si="26"/>
        <v>0.16981132075471694</v>
      </c>
      <c r="CI8" s="12">
        <f t="shared" si="26"/>
        <v>1.6129032258064502E-2</v>
      </c>
      <c r="CJ8" s="12">
        <f t="shared" si="26"/>
        <v>-8.711402449542871E-2</v>
      </c>
      <c r="CK8" s="12">
        <f t="shared" si="26"/>
        <v>0.12345679012345689</v>
      </c>
      <c r="CL8" s="12">
        <f t="shared" si="26"/>
        <v>5.6338028169014009E-2</v>
      </c>
      <c r="CM8" s="12">
        <f t="shared" si="26"/>
        <v>-9.0909090909090939E-2</v>
      </c>
      <c r="CN8" s="12">
        <f t="shared" si="26"/>
        <v>7.9754601226993849E-2</v>
      </c>
      <c r="CO8" s="12">
        <f t="shared" si="26"/>
        <v>3.7247581876802993E-2</v>
      </c>
      <c r="CP8" s="12">
        <f t="shared" si="26"/>
        <v>-0.15805785123966942</v>
      </c>
      <c r="CQ8" s="12">
        <f t="shared" si="26"/>
        <v>1.2000000000000002</v>
      </c>
      <c r="CR8" s="12">
        <f t="shared" si="26"/>
        <v>9.9378881987577605E-2</v>
      </c>
      <c r="CS8" s="12">
        <f t="shared" si="26"/>
        <v>0.4285714285714286</v>
      </c>
      <c r="CT8" s="12">
        <f t="shared" si="26"/>
        <v>0.11309523809523814</v>
      </c>
      <c r="CV8" s="64">
        <v>0.32291666666666702</v>
      </c>
      <c r="CW8" s="60">
        <f>'Ferney-&gt;Genève'!CW8+'StGenis total'!CW8+'Mategnin Total'!CW8</f>
        <v>65</v>
      </c>
      <c r="CX8" s="60">
        <f>'Ferney-&gt;Genève'!CX8+'StGenis total'!CX8+'Mategnin Total'!CX8</f>
        <v>15</v>
      </c>
      <c r="CY8" s="60">
        <f>'Ferney-&gt;Genève'!CY8+'StGenis total'!CY8+'Mategnin Total'!CY8</f>
        <v>29</v>
      </c>
      <c r="CZ8" s="60">
        <f>'Ferney-&gt;Genève'!CZ8+'StGenis total'!CZ8+'Mategnin Total'!CZ8</f>
        <v>36</v>
      </c>
      <c r="DA8" s="60">
        <f>'Ferney-&gt;Genève'!DA8+'StGenis total'!DA8+'Mategnin Total'!DA8</f>
        <v>7</v>
      </c>
      <c r="DB8" s="60">
        <f>'Ferney-&gt;Genève'!DB8+'StGenis total'!DB8+'Mategnin Total'!DB8</f>
        <v>4</v>
      </c>
      <c r="DC8" s="60">
        <f>'Ferney-&gt;Genève'!DC8+'StGenis total'!DC8+'Mategnin Total'!DC8</f>
        <v>1</v>
      </c>
      <c r="DD8" s="60">
        <f>'Ferney-&gt;Genève'!DD8+'StGenis total'!DD8+'Mategnin Total'!DD8</f>
        <v>4</v>
      </c>
      <c r="DE8" s="60">
        <f>'Ferney-&gt;Genève'!DE8+'StGenis total'!DE8+'Mategnin Total'!DE8</f>
        <v>1</v>
      </c>
      <c r="DF8" s="60">
        <f>'Ferney-&gt;Genève'!DF8+'StGenis total'!DF8+'Mategnin Total'!DF8</f>
        <v>0</v>
      </c>
      <c r="DG8" s="60">
        <f>'Ferney-&gt;Genève'!DG8+'StGenis total'!DG8+'Mategnin Total'!DG8</f>
        <v>3</v>
      </c>
      <c r="DH8" s="60">
        <f>'Ferney-&gt;Genève'!DH8+'StGenis total'!DH8+'Mategnin Total'!DH8</f>
        <v>3</v>
      </c>
      <c r="DI8" s="60">
        <f>'Ferney-&gt;Genève'!DI8+'StGenis total'!DI8+'Mategnin Total'!DI8</f>
        <v>0</v>
      </c>
      <c r="DJ8" s="60">
        <f>'Ferney-&gt;Genève'!DJ8+'StGenis total'!DJ8+'Mategnin Total'!DJ8</f>
        <v>0</v>
      </c>
      <c r="DK8" s="60">
        <f>'Ferney-&gt;Genève'!DK8+'StGenis total'!DK8+'Mategnin Total'!DK8</f>
        <v>0</v>
      </c>
      <c r="DL8" s="60">
        <f>'Ferney-&gt;Genève'!DL8+'StGenis total'!DL8+'Mategnin Total'!DL8</f>
        <v>0</v>
      </c>
      <c r="DN8" s="55">
        <f t="shared" si="27"/>
        <v>106</v>
      </c>
      <c r="DO8" s="3">
        <f t="shared" si="27"/>
        <v>62</v>
      </c>
      <c r="DP8" s="56">
        <f t="shared" si="28"/>
        <v>0.36904761904761907</v>
      </c>
      <c r="DQ8" s="3">
        <f t="shared" si="29"/>
        <v>81</v>
      </c>
      <c r="DR8" s="3">
        <f t="shared" si="30"/>
        <v>71</v>
      </c>
      <c r="DS8" s="3">
        <f t="shared" si="31"/>
        <v>11</v>
      </c>
      <c r="DT8" s="3">
        <f t="shared" si="32"/>
        <v>163</v>
      </c>
      <c r="DU8" s="12">
        <f t="shared" si="33"/>
        <v>0.43558282208588955</v>
      </c>
      <c r="DV8" s="12">
        <f t="shared" si="34"/>
        <v>6.7484662576687116E-2</v>
      </c>
      <c r="DW8" s="3">
        <f t="shared" si="35"/>
        <v>5</v>
      </c>
      <c r="DX8" s="3">
        <f t="shared" si="36"/>
        <v>161</v>
      </c>
      <c r="DY8" s="57">
        <f t="shared" si="37"/>
        <v>7</v>
      </c>
      <c r="DZ8" s="58">
        <f t="shared" si="38"/>
        <v>168</v>
      </c>
      <c r="EC8" s="12">
        <f t="shared" si="39"/>
        <v>8.163265306122458E-2</v>
      </c>
      <c r="ED8" s="12">
        <f t="shared" si="39"/>
        <v>0.24</v>
      </c>
      <c r="EE8" s="12">
        <f t="shared" si="39"/>
        <v>9.2380952380952452E-2</v>
      </c>
      <c r="EF8" s="12">
        <f t="shared" si="39"/>
        <v>0.22727272727272729</v>
      </c>
      <c r="EG8" s="12">
        <f t="shared" si="39"/>
        <v>7.575757575757569E-2</v>
      </c>
      <c r="EH8" s="12">
        <f t="shared" si="39"/>
        <v>2.6666666666666665</v>
      </c>
      <c r="EI8" s="12">
        <f t="shared" si="39"/>
        <v>0.20740740740740748</v>
      </c>
      <c r="EJ8" s="12">
        <f t="shared" si="39"/>
        <v>-0.10903513664249864</v>
      </c>
      <c r="EK8" s="12">
        <f t="shared" si="39"/>
        <v>2.03680981595092</v>
      </c>
      <c r="EL8" s="12">
        <f t="shared" si="39"/>
        <v>-0.61538461538461542</v>
      </c>
      <c r="EM8" s="12">
        <f t="shared" si="39"/>
        <v>0.17518248175182483</v>
      </c>
      <c r="EN8" s="12">
        <f t="shared" si="39"/>
        <v>-0.36363636363636365</v>
      </c>
      <c r="EO8" s="12">
        <f t="shared" si="39"/>
        <v>0.13513513513513509</v>
      </c>
      <c r="EQ8" s="64">
        <v>0.32291666666666702</v>
      </c>
      <c r="ER8" s="60">
        <f>'Ferney-&gt;Genève'!ER8+'StGenis total'!ER8+'Mategnin Total'!ER8</f>
        <v>42</v>
      </c>
      <c r="ES8" s="60">
        <f>'Ferney-&gt;Genève'!ES8+'StGenis total'!ES8+'Mategnin Total'!ES8</f>
        <v>19</v>
      </c>
      <c r="ET8" s="60">
        <f>'Ferney-&gt;Genève'!ET8+'StGenis total'!ET8+'Mategnin Total'!ET8</f>
        <v>40</v>
      </c>
      <c r="EU8" s="60">
        <f>'Ferney-&gt;Genève'!EU8+'StGenis total'!EU8+'Mategnin Total'!EU8</f>
        <v>24</v>
      </c>
      <c r="EV8" s="60">
        <f>'Ferney-&gt;Genève'!EV8+'StGenis total'!EV8+'Mategnin Total'!EV8</f>
        <v>3</v>
      </c>
      <c r="EW8" s="60">
        <f>'Ferney-&gt;Genève'!EW8+'StGenis total'!EW8+'Mategnin Total'!EW8</f>
        <v>0</v>
      </c>
      <c r="EX8" s="60">
        <f>'Ferney-&gt;Genève'!EX8+'StGenis total'!EX8+'Mategnin Total'!EX8</f>
        <v>5</v>
      </c>
      <c r="EY8" s="60">
        <f>'Ferney-&gt;Genève'!EY8+'StGenis total'!EY8+'Mategnin Total'!EY8</f>
        <v>4</v>
      </c>
      <c r="EZ8" s="60">
        <f>'Ferney-&gt;Genève'!EZ8+'StGenis total'!EZ8+'Mategnin Total'!EZ8</f>
        <v>4</v>
      </c>
      <c r="FA8" s="60">
        <f>'Ferney-&gt;Genève'!FA8+'StGenis total'!FA8+'Mategnin Total'!FA8</f>
        <v>1</v>
      </c>
      <c r="FB8" s="60">
        <f>'Ferney-&gt;Genève'!FB8+'StGenis total'!FB8+'Mategnin Total'!FB8</f>
        <v>1</v>
      </c>
      <c r="FC8" s="60">
        <f>'Ferney-&gt;Genève'!FC8+'StGenis total'!FC8+'Mategnin Total'!FC8</f>
        <v>1</v>
      </c>
      <c r="FD8" s="60">
        <f>'Ferney-&gt;Genève'!FD8+'StGenis total'!FD8+'Mategnin Total'!FD8</f>
        <v>0</v>
      </c>
      <c r="FE8" s="60">
        <f>'Ferney-&gt;Genève'!FE8+'StGenis total'!FE8+'Mategnin Total'!FE8</f>
        <v>0</v>
      </c>
      <c r="FF8" s="60">
        <f>'Ferney-&gt;Genève'!FF8+'StGenis total'!FF8+'Mategnin Total'!FF8</f>
        <v>3</v>
      </c>
      <c r="FG8" s="60">
        <f>'Ferney-&gt;Genève'!FG8+'StGenis total'!FG8+'Mategnin Total'!FG8</f>
        <v>1</v>
      </c>
      <c r="FI8" s="55">
        <f t="shared" si="40"/>
        <v>98</v>
      </c>
      <c r="FJ8" s="3">
        <f t="shared" si="40"/>
        <v>50</v>
      </c>
      <c r="FK8" s="56">
        <f t="shared" si="41"/>
        <v>0.33783783783783783</v>
      </c>
      <c r="FL8" s="3">
        <f t="shared" si="42"/>
        <v>66</v>
      </c>
      <c r="FM8" s="3">
        <f t="shared" si="43"/>
        <v>66</v>
      </c>
      <c r="FN8" s="3">
        <f t="shared" si="44"/>
        <v>3</v>
      </c>
      <c r="FO8" s="3">
        <f t="shared" si="45"/>
        <v>135</v>
      </c>
      <c r="FP8" s="12">
        <f t="shared" si="46"/>
        <v>0.48888888888888887</v>
      </c>
      <c r="FQ8" s="12">
        <f t="shared" si="47"/>
        <v>2.2222222222222223E-2</v>
      </c>
      <c r="FR8" s="3">
        <f t="shared" si="48"/>
        <v>13</v>
      </c>
      <c r="FS8" s="3">
        <f t="shared" si="49"/>
        <v>137</v>
      </c>
      <c r="FT8" s="57">
        <f t="shared" si="50"/>
        <v>11</v>
      </c>
      <c r="FU8" s="58">
        <f t="shared" si="51"/>
        <v>148</v>
      </c>
      <c r="FX8" s="12">
        <f t="shared" si="52"/>
        <v>0.25641025641025639</v>
      </c>
      <c r="FY8" s="12">
        <f t="shared" si="52"/>
        <v>0.31578947368421062</v>
      </c>
      <c r="FZ8" s="12">
        <f t="shared" si="52"/>
        <v>3.1294452347083945E-2</v>
      </c>
      <c r="GA8" s="12">
        <f t="shared" si="52"/>
        <v>0.22222222222222232</v>
      </c>
      <c r="GB8" s="12">
        <f t="shared" si="52"/>
        <v>0.46666666666666656</v>
      </c>
      <c r="GC8" s="12">
        <f t="shared" si="52"/>
        <v>-0.5</v>
      </c>
      <c r="GD8" s="12">
        <f t="shared" si="52"/>
        <v>0.28571428571428581</v>
      </c>
      <c r="GE8" s="12">
        <f t="shared" si="52"/>
        <v>0.14074074074074083</v>
      </c>
      <c r="GF8" s="12">
        <f t="shared" si="52"/>
        <v>-0.61111111111111116</v>
      </c>
      <c r="GG8" s="12">
        <f t="shared" si="52"/>
        <v>0.18181818181818188</v>
      </c>
      <c r="GH8" s="12">
        <f t="shared" si="52"/>
        <v>0.2685185185185186</v>
      </c>
      <c r="GI8" s="12">
        <f t="shared" si="52"/>
        <v>0.375</v>
      </c>
      <c r="GJ8" s="12">
        <f t="shared" si="52"/>
        <v>0.27586206896551735</v>
      </c>
      <c r="GL8" s="65">
        <v>0.32291666666666702</v>
      </c>
      <c r="GM8" s="60">
        <f>'Ferney-&gt;Genève'!GM8+'StGenis total'!GM8+'Mategnin Total'!GM8</f>
        <v>39</v>
      </c>
      <c r="GN8" s="60">
        <f>'Ferney-&gt;Genève'!GN8+'StGenis total'!GN8+'Mategnin Total'!GN8</f>
        <v>11</v>
      </c>
      <c r="GO8" s="60">
        <f>'Ferney-&gt;Genève'!GO8+'StGenis total'!GO8+'Mategnin Total'!GO8</f>
        <v>22</v>
      </c>
      <c r="GP8" s="60">
        <f>'Ferney-&gt;Genève'!GP8+'StGenis total'!GP8+'Mategnin Total'!GP8</f>
        <v>21</v>
      </c>
      <c r="GQ8" s="60">
        <f>'Ferney-&gt;Genève'!GQ8+'StGenis total'!GQ8+'Mategnin Total'!GQ8</f>
        <v>6</v>
      </c>
      <c r="GR8" s="60">
        <f>'Ferney-&gt;Genève'!GR8+'StGenis total'!GR8+'Mategnin Total'!GR8</f>
        <v>0</v>
      </c>
      <c r="GS8" s="60">
        <f>'Ferney-&gt;Genève'!GS8+'StGenis total'!GS8+'Mategnin Total'!GS8</f>
        <v>6</v>
      </c>
      <c r="GT8" s="60">
        <f>'Ferney-&gt;Genève'!GT8+'StGenis total'!GT8+'Mategnin Total'!GT8</f>
        <v>3</v>
      </c>
      <c r="GU8" s="60">
        <f>'Ferney-&gt;Genève'!GU8+'StGenis total'!GU8+'Mategnin Total'!GU8</f>
        <v>3</v>
      </c>
      <c r="GV8" s="60">
        <f>'Ferney-&gt;Genève'!GV8+'StGenis total'!GV8+'Mategnin Total'!GV8</f>
        <v>1</v>
      </c>
      <c r="GW8" s="60">
        <f>'Ferney-&gt;Genève'!GW8+'StGenis total'!GW8+'Mategnin Total'!GW8</f>
        <v>1</v>
      </c>
      <c r="GX8" s="60">
        <f>'Ferney-&gt;Genève'!GX8+'StGenis total'!GX8+'Mategnin Total'!GX8</f>
        <v>1</v>
      </c>
      <c r="GY8" s="60">
        <f>'Ferney-&gt;Genève'!GY8+'StGenis total'!GY8+'Mategnin Total'!GY8</f>
        <v>0</v>
      </c>
      <c r="GZ8" s="60">
        <f>'Ferney-&gt;Genève'!GZ8+'StGenis total'!GZ8+'Mategnin Total'!GZ8</f>
        <v>0</v>
      </c>
      <c r="HA8" s="60">
        <f>'Ferney-&gt;Genève'!HA8+'StGenis total'!HA8+'Mategnin Total'!HA8</f>
        <v>1</v>
      </c>
      <c r="HB8" s="60">
        <f>'Ferney-&gt;Genève'!HB8+'StGenis total'!HB8+'Mategnin Total'!HB8</f>
        <v>1</v>
      </c>
      <c r="HD8" s="55">
        <f t="shared" si="53"/>
        <v>78</v>
      </c>
      <c r="HE8" s="3">
        <f t="shared" si="53"/>
        <v>38</v>
      </c>
      <c r="HF8" s="56">
        <f t="shared" si="54"/>
        <v>0.32758620689655171</v>
      </c>
      <c r="HG8" s="3">
        <f t="shared" si="55"/>
        <v>54</v>
      </c>
      <c r="HH8" s="3">
        <f t="shared" si="56"/>
        <v>45</v>
      </c>
      <c r="HI8" s="3">
        <f t="shared" si="57"/>
        <v>6</v>
      </c>
      <c r="HJ8" s="3">
        <f t="shared" si="58"/>
        <v>105</v>
      </c>
      <c r="HK8" s="12">
        <f t="shared" si="59"/>
        <v>0.42857142857142855</v>
      </c>
      <c r="HL8" s="12">
        <f t="shared" si="60"/>
        <v>5.7142857142857141E-2</v>
      </c>
      <c r="HM8" s="3">
        <f t="shared" si="61"/>
        <v>11</v>
      </c>
      <c r="HN8" s="3">
        <f t="shared" si="62"/>
        <v>108</v>
      </c>
      <c r="HO8" s="57">
        <f t="shared" si="63"/>
        <v>8</v>
      </c>
      <c r="HP8" s="58">
        <f t="shared" si="64"/>
        <v>116</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thickBot="1" x14ac:dyDescent="0.3">
      <c r="A9" s="59">
        <v>0.33333333333333298</v>
      </c>
      <c r="B9" s="91">
        <f>'Ferney-&gt;Genève'!B9+'StGenis total'!B9+'Mategnin Total'!B9</f>
        <v>75</v>
      </c>
      <c r="C9" s="92">
        <f>'Ferney-&gt;Genève'!C9+'StGenis total'!C9+'Mategnin Total'!C9</f>
        <v>24</v>
      </c>
      <c r="D9" s="91">
        <f>'Ferney-&gt;Genève'!D9+'StGenis total'!D9+'Mategnin Total'!D9</f>
        <v>69</v>
      </c>
      <c r="E9" s="92">
        <f>'Ferney-&gt;Genève'!E9+'StGenis total'!E9+'Mategnin Total'!E9</f>
        <v>45</v>
      </c>
      <c r="F9" s="91">
        <f>'Ferney-&gt;Genève'!F9+'StGenis total'!F9+'Mategnin Total'!F9</f>
        <v>8</v>
      </c>
      <c r="G9" s="92">
        <f>'Ferney-&gt;Genève'!G9+'StGenis total'!G9+'Mategnin Total'!G9</f>
        <v>3</v>
      </c>
      <c r="H9" s="91">
        <f>'Ferney-&gt;Genève'!H9+'StGenis total'!H9+'Mategnin Total'!H9</f>
        <v>5</v>
      </c>
      <c r="I9" s="92">
        <f>'Ferney-&gt;Genève'!I9+'StGenis total'!I9+'Mategnin Total'!I9</f>
        <v>6</v>
      </c>
      <c r="J9" s="91">
        <f>'Ferney-&gt;Genève'!J9+'StGenis total'!J9+'Mategnin Total'!J9</f>
        <v>13</v>
      </c>
      <c r="K9" s="92">
        <f>'Ferney-&gt;Genève'!K9+'StGenis total'!K9+'Mategnin Total'!K9</f>
        <v>2</v>
      </c>
      <c r="L9" s="91">
        <f>'Ferney-&gt;Genève'!L9+'StGenis total'!L9+'Mategnin Total'!L9</f>
        <v>3</v>
      </c>
      <c r="M9" s="92">
        <f>'Ferney-&gt;Genève'!M9+'StGenis total'!M9+'Mategnin Total'!M9</f>
        <v>3</v>
      </c>
      <c r="N9" s="203">
        <f>'Ferney-&gt;Genève'!N9+'StGenis total'!N9+'Mategnin Total'!N9</f>
        <v>2</v>
      </c>
      <c r="O9" s="192">
        <f>'Ferney-&gt;Genève'!O9+'StGenis total'!O9+'Mategnin Total'!O9</f>
        <v>1</v>
      </c>
      <c r="P9" s="91">
        <f>'Ferney-&gt;Genève'!P9+'StGenis total'!P9+'Mategnin Total'!P9</f>
        <v>0</v>
      </c>
      <c r="Q9" s="92">
        <f>'Ferney-&gt;Genève'!Q9+'StGenis total'!Q9+'Mategnin Total'!Q9</f>
        <v>0</v>
      </c>
      <c r="R9" s="91">
        <f>'Ferney-&gt;Genève'!R9+'StGenis total'!R9+'Mategnin Total'!R9</f>
        <v>0</v>
      </c>
      <c r="S9" s="92">
        <f>'Ferney-&gt;Genève'!S9+'StGenis total'!S9+'Mategnin Total'!S9</f>
        <v>0</v>
      </c>
      <c r="T9" s="91">
        <f>'Ferney-&gt;Genève'!T9+'StGenis total'!T9+'Mategnin Total'!T9</f>
        <v>2</v>
      </c>
      <c r="U9" s="92">
        <f>'Ferney-&gt;Genève'!U9+'StGenis total'!U9+'Mategnin Total'!U9</f>
        <v>5</v>
      </c>
      <c r="W9" s="55">
        <f t="shared" si="66"/>
        <v>177</v>
      </c>
      <c r="X9" s="3">
        <f t="shared" si="67"/>
        <v>89</v>
      </c>
      <c r="Y9" s="56">
        <f t="shared" si="68"/>
        <v>0.33458646616541354</v>
      </c>
      <c r="Z9" s="3">
        <f t="shared" si="69"/>
        <v>105</v>
      </c>
      <c r="AA9" s="3">
        <f t="shared" si="70"/>
        <v>128</v>
      </c>
      <c r="AB9" s="3">
        <f t="shared" si="71"/>
        <v>11</v>
      </c>
      <c r="AC9" s="3">
        <f t="shared" si="72"/>
        <v>11</v>
      </c>
      <c r="AD9" s="3">
        <f t="shared" si="0"/>
        <v>244</v>
      </c>
      <c r="AE9" s="12">
        <f t="shared" si="1"/>
        <v>0.54935622317596566</v>
      </c>
      <c r="AF9" s="12">
        <f t="shared" si="73"/>
        <v>4.5081967213114756E-2</v>
      </c>
      <c r="AG9" s="3">
        <f t="shared" si="74"/>
        <v>22</v>
      </c>
      <c r="AH9" s="3">
        <f t="shared" si="75"/>
        <v>250</v>
      </c>
      <c r="AI9" s="57">
        <f t="shared" si="76"/>
        <v>16</v>
      </c>
      <c r="AJ9" s="58">
        <f t="shared" si="77"/>
        <v>266</v>
      </c>
      <c r="AM9" s="12">
        <f t="shared" si="2"/>
        <v>0.12738853503184711</v>
      </c>
      <c r="AN9" s="12">
        <f t="shared" si="3"/>
        <v>2.2988505747126409E-2</v>
      </c>
      <c r="AO9" s="12">
        <f t="shared" si="4"/>
        <v>-6.1619566156771222E-2</v>
      </c>
      <c r="AP9" s="12">
        <f t="shared" si="5"/>
        <v>0</v>
      </c>
      <c r="AQ9" s="12">
        <f t="shared" si="78"/>
        <v>0.20754716981132071</v>
      </c>
      <c r="AR9" s="12">
        <f t="shared" si="6"/>
        <v>-0.2142857142857143</v>
      </c>
      <c r="AS9" s="12">
        <f t="shared" si="7"/>
        <v>8.4444444444444544E-2</v>
      </c>
      <c r="AT9" s="12">
        <f t="shared" si="8"/>
        <v>9.3529840472912795E-2</v>
      </c>
      <c r="AU9" s="12">
        <f t="shared" si="9"/>
        <v>-0.27546838407494145</v>
      </c>
      <c r="AV9" s="12">
        <f t="shared" si="10"/>
        <v>0.15789473684210531</v>
      </c>
      <c r="AW9" s="12">
        <f t="shared" si="11"/>
        <v>0.11111111111111116</v>
      </c>
      <c r="AX9" s="12">
        <f t="shared" si="12"/>
        <v>-0.15789473684210531</v>
      </c>
      <c r="AY9" s="12">
        <f t="shared" si="13"/>
        <v>9.0163934426229497E-2</v>
      </c>
      <c r="BA9" s="59">
        <v>0.33333333333333298</v>
      </c>
      <c r="BB9" s="60">
        <f>'Ferney-&gt;Genève'!BB9+'StGenis total'!BB9+'Mategnin Total'!BB9</f>
        <v>74</v>
      </c>
      <c r="BC9" s="60">
        <f>'Ferney-&gt;Genève'!BC9+'StGenis total'!BC9+'Mategnin Total'!BC9</f>
        <v>23</v>
      </c>
      <c r="BD9" s="60">
        <f>'Ferney-&gt;Genève'!BD9+'StGenis total'!BD9+'Mategnin Total'!BD9</f>
        <v>51</v>
      </c>
      <c r="BE9" s="60">
        <f>'Ferney-&gt;Genève'!BE9+'StGenis total'!BE9+'Mategnin Total'!BE9</f>
        <v>50</v>
      </c>
      <c r="BF9" s="60">
        <f>'Ferney-&gt;Genève'!BF9+'StGenis total'!BF9+'Mategnin Total'!BF9</f>
        <v>8</v>
      </c>
      <c r="BG9" s="60">
        <f>'Ferney-&gt;Genève'!BG9+'StGenis total'!BG9+'Mategnin Total'!BG9</f>
        <v>5</v>
      </c>
      <c r="BH9" s="60">
        <f>'Ferney-&gt;Genève'!BH9+'StGenis total'!BH9+'Mategnin Total'!BH9</f>
        <v>10</v>
      </c>
      <c r="BI9" s="60">
        <f>'Ferney-&gt;Genève'!BI9+'StGenis total'!BI9+'Mategnin Total'!BI9</f>
        <v>4</v>
      </c>
      <c r="BJ9" s="60">
        <f>'Ferney-&gt;Genève'!BJ9+'StGenis total'!BJ9+'Mategnin Total'!BJ9</f>
        <v>8</v>
      </c>
      <c r="BK9" s="60">
        <f>'Ferney-&gt;Genève'!BK9+'StGenis total'!BK9+'Mategnin Total'!BK9</f>
        <v>0</v>
      </c>
      <c r="BL9" s="60">
        <f>'Ferney-&gt;Genève'!BL9+'StGenis total'!BL9+'Mategnin Total'!BL9</f>
        <v>3</v>
      </c>
      <c r="BM9" s="60">
        <f>'Ferney-&gt;Genève'!BM9+'StGenis total'!BM9+'Mategnin Total'!BM9</f>
        <v>2</v>
      </c>
      <c r="BN9" s="60">
        <f>'Ferney-&gt;Genève'!BN9+'StGenis total'!BN9+'Mategnin Total'!BN9</f>
        <v>1</v>
      </c>
      <c r="BO9" s="60">
        <f>'Ferney-&gt;Genève'!BO9+'StGenis total'!BO9+'Mategnin Total'!BO9</f>
        <v>0</v>
      </c>
      <c r="BP9" s="60">
        <f>'Ferney-&gt;Genève'!BP9+'StGenis total'!BP9+'Mategnin Total'!BP9</f>
        <v>2</v>
      </c>
      <c r="BQ9" s="60">
        <f>'Ferney-&gt;Genève'!BQ9+'StGenis total'!BQ9+'Mategnin Total'!BQ9</f>
        <v>3</v>
      </c>
      <c r="BS9" s="55">
        <f t="shared" si="14"/>
        <v>157</v>
      </c>
      <c r="BT9" s="3">
        <f t="shared" si="14"/>
        <v>87</v>
      </c>
      <c r="BU9" s="56">
        <f t="shared" si="15"/>
        <v>0.35655737704918034</v>
      </c>
      <c r="BV9" s="3">
        <f t="shared" si="16"/>
        <v>105</v>
      </c>
      <c r="BW9" s="3">
        <f t="shared" si="17"/>
        <v>106</v>
      </c>
      <c r="BX9" s="3">
        <f t="shared" si="18"/>
        <v>14</v>
      </c>
      <c r="BY9" s="3">
        <f t="shared" si="19"/>
        <v>225</v>
      </c>
      <c r="BZ9" s="12">
        <f t="shared" si="20"/>
        <v>0.50236966824644547</v>
      </c>
      <c r="CA9" s="12">
        <f t="shared" si="21"/>
        <v>6.222222222222222E-2</v>
      </c>
      <c r="CB9" s="3">
        <f t="shared" si="22"/>
        <v>19</v>
      </c>
      <c r="CC9" s="3">
        <f t="shared" si="23"/>
        <v>225</v>
      </c>
      <c r="CD9" s="57">
        <f t="shared" si="24"/>
        <v>19</v>
      </c>
      <c r="CE9" s="58">
        <f t="shared" si="25"/>
        <v>244</v>
      </c>
      <c r="CH9" s="12">
        <f t="shared" si="26"/>
        <v>8.2758620689655116E-2</v>
      </c>
      <c r="CI9" s="12">
        <f t="shared" si="26"/>
        <v>0.27941176470588225</v>
      </c>
      <c r="CJ9" s="12">
        <f t="shared" si="26"/>
        <v>0.11686354869816773</v>
      </c>
      <c r="CK9" s="12">
        <f t="shared" si="26"/>
        <v>0</v>
      </c>
      <c r="CL9" s="12">
        <f t="shared" si="26"/>
        <v>0.35897435897435903</v>
      </c>
      <c r="CM9" s="12">
        <f t="shared" si="26"/>
        <v>0.39999999999999991</v>
      </c>
      <c r="CN9" s="12">
        <f t="shared" si="26"/>
        <v>0.16580310880829008</v>
      </c>
      <c r="CO9" s="12">
        <f t="shared" si="26"/>
        <v>0.24304289707133298</v>
      </c>
      <c r="CP9" s="12">
        <f t="shared" si="26"/>
        <v>0.20088888888888889</v>
      </c>
      <c r="CQ9" s="12">
        <f t="shared" si="26"/>
        <v>-5.0000000000000044E-2</v>
      </c>
      <c r="CR9" s="12">
        <f t="shared" si="26"/>
        <v>0.125</v>
      </c>
      <c r="CS9" s="12">
        <f t="shared" si="26"/>
        <v>0.46153846153846145</v>
      </c>
      <c r="CT9" s="12">
        <f t="shared" si="26"/>
        <v>0.14553990610328649</v>
      </c>
      <c r="CV9" s="59">
        <v>0.33333333333333298</v>
      </c>
      <c r="CW9" s="60">
        <f>'Ferney-&gt;Genève'!CW9+'StGenis total'!CW9+'Mategnin Total'!CW9</f>
        <v>77</v>
      </c>
      <c r="CX9" s="60">
        <f>'Ferney-&gt;Genève'!CX9+'StGenis total'!CX9+'Mategnin Total'!CX9</f>
        <v>22</v>
      </c>
      <c r="CY9" s="60">
        <f>'Ferney-&gt;Genève'!CY9+'StGenis total'!CY9+'Mategnin Total'!CY9</f>
        <v>37</v>
      </c>
      <c r="CZ9" s="60">
        <f>'Ferney-&gt;Genève'!CZ9+'StGenis total'!CZ9+'Mategnin Total'!CZ9</f>
        <v>35</v>
      </c>
      <c r="DA9" s="60">
        <f>'Ferney-&gt;Genève'!DA9+'StGenis total'!DA9+'Mategnin Total'!DA9</f>
        <v>6</v>
      </c>
      <c r="DB9" s="60">
        <f>'Ferney-&gt;Genève'!DB9+'StGenis total'!DB9+'Mategnin Total'!DB9</f>
        <v>3</v>
      </c>
      <c r="DC9" s="60">
        <f>'Ferney-&gt;Genève'!DC9+'StGenis total'!DC9+'Mategnin Total'!DC9</f>
        <v>14</v>
      </c>
      <c r="DD9" s="60">
        <f>'Ferney-&gt;Genève'!DD9+'StGenis total'!DD9+'Mategnin Total'!DD9</f>
        <v>6</v>
      </c>
      <c r="DE9" s="60">
        <f>'Ferney-&gt;Genève'!DE9+'StGenis total'!DE9+'Mategnin Total'!DE9</f>
        <v>6</v>
      </c>
      <c r="DF9" s="60">
        <f>'Ferney-&gt;Genève'!DF9+'StGenis total'!DF9+'Mategnin Total'!DF9</f>
        <v>0</v>
      </c>
      <c r="DG9" s="60">
        <f>'Ferney-&gt;Genève'!DG9+'StGenis total'!DG9+'Mategnin Total'!DG9</f>
        <v>4</v>
      </c>
      <c r="DH9" s="60">
        <f>'Ferney-&gt;Genève'!DH9+'StGenis total'!DH9+'Mategnin Total'!DH9</f>
        <v>2</v>
      </c>
      <c r="DI9" s="60">
        <f>'Ferney-&gt;Genève'!DI9+'StGenis total'!DI9+'Mategnin Total'!DI9</f>
        <v>1</v>
      </c>
      <c r="DJ9" s="60">
        <f>'Ferney-&gt;Genève'!DJ9+'StGenis total'!DJ9+'Mategnin Total'!DJ9</f>
        <v>0</v>
      </c>
      <c r="DK9" s="60">
        <f>'Ferney-&gt;Genève'!DK9+'StGenis total'!DK9+'Mategnin Total'!DK9</f>
        <v>0</v>
      </c>
      <c r="DL9" s="60">
        <f>'Ferney-&gt;Genève'!DL9+'StGenis total'!DL9+'Mategnin Total'!DL9</f>
        <v>0</v>
      </c>
      <c r="DN9" s="55">
        <f t="shared" si="27"/>
        <v>145</v>
      </c>
      <c r="DO9" s="3">
        <f t="shared" si="27"/>
        <v>68</v>
      </c>
      <c r="DP9" s="56">
        <f t="shared" si="28"/>
        <v>0.31924882629107981</v>
      </c>
      <c r="DQ9" s="3">
        <f t="shared" si="29"/>
        <v>105</v>
      </c>
      <c r="DR9" s="3">
        <f t="shared" si="30"/>
        <v>78</v>
      </c>
      <c r="DS9" s="3">
        <f t="shared" si="31"/>
        <v>10</v>
      </c>
      <c r="DT9" s="3">
        <f t="shared" si="32"/>
        <v>193</v>
      </c>
      <c r="DU9" s="12">
        <f t="shared" si="33"/>
        <v>0.40414507772020725</v>
      </c>
      <c r="DV9" s="12">
        <f t="shared" si="34"/>
        <v>5.181347150259067E-2</v>
      </c>
      <c r="DW9" s="3">
        <f t="shared" si="35"/>
        <v>20</v>
      </c>
      <c r="DX9" s="3">
        <f t="shared" si="36"/>
        <v>200</v>
      </c>
      <c r="DY9" s="57">
        <f t="shared" si="37"/>
        <v>13</v>
      </c>
      <c r="DZ9" s="58">
        <f t="shared" si="38"/>
        <v>213</v>
      </c>
      <c r="EC9" s="12">
        <f t="shared" si="39"/>
        <v>0.43564356435643559</v>
      </c>
      <c r="ED9" s="12">
        <f t="shared" si="39"/>
        <v>0.38775510204081631</v>
      </c>
      <c r="EE9" s="12">
        <f t="shared" si="39"/>
        <v>-2.2707674619143359E-2</v>
      </c>
      <c r="EF9" s="12">
        <f t="shared" si="39"/>
        <v>0.36363636363636354</v>
      </c>
      <c r="EG9" s="12">
        <f t="shared" si="39"/>
        <v>0.52941176470588225</v>
      </c>
      <c r="EH9" s="12">
        <f t="shared" si="39"/>
        <v>0.11111111111111116</v>
      </c>
      <c r="EI9" s="12">
        <f t="shared" si="39"/>
        <v>0.40875912408759119</v>
      </c>
      <c r="EJ9" s="12">
        <f t="shared" si="39"/>
        <v>8.5644620542517647E-2</v>
      </c>
      <c r="EK9" s="12">
        <f t="shared" si="39"/>
        <v>-0.21128382268278645</v>
      </c>
      <c r="EL9" s="12">
        <f t="shared" si="39"/>
        <v>0.53846153846153855</v>
      </c>
      <c r="EM9" s="12">
        <f t="shared" si="39"/>
        <v>0.43884892086330929</v>
      </c>
      <c r="EN9" s="12">
        <f t="shared" si="39"/>
        <v>0.18181818181818188</v>
      </c>
      <c r="EO9" s="12">
        <f t="shared" si="39"/>
        <v>0.41999999999999993</v>
      </c>
      <c r="EQ9" s="59">
        <v>0.33333333333333298</v>
      </c>
      <c r="ER9" s="60">
        <f>'Ferney-&gt;Genève'!ER9+'StGenis total'!ER9+'Mategnin Total'!ER9</f>
        <v>52</v>
      </c>
      <c r="ES9" s="60">
        <f>'Ferney-&gt;Genève'!ES9+'StGenis total'!ES9+'Mategnin Total'!ES9</f>
        <v>19</v>
      </c>
      <c r="ET9" s="60">
        <f>'Ferney-&gt;Genève'!ET9+'StGenis total'!ET9+'Mategnin Total'!ET9</f>
        <v>27</v>
      </c>
      <c r="EU9" s="60">
        <f>'Ferney-&gt;Genève'!EU9+'StGenis total'!EU9+'Mategnin Total'!EU9</f>
        <v>21</v>
      </c>
      <c r="EV9" s="60">
        <f>'Ferney-&gt;Genève'!EV9+'StGenis total'!EV9+'Mategnin Total'!EV9</f>
        <v>8</v>
      </c>
      <c r="EW9" s="60">
        <f>'Ferney-&gt;Genève'!EW9+'StGenis total'!EW9+'Mategnin Total'!EW9</f>
        <v>1</v>
      </c>
      <c r="EX9" s="60">
        <f>'Ferney-&gt;Genève'!EX9+'StGenis total'!EX9+'Mategnin Total'!EX9</f>
        <v>8</v>
      </c>
      <c r="EY9" s="60">
        <f>'Ferney-&gt;Genève'!EY9+'StGenis total'!EY9+'Mategnin Total'!EY9</f>
        <v>3</v>
      </c>
      <c r="EZ9" s="60">
        <f>'Ferney-&gt;Genève'!EZ9+'StGenis total'!EZ9+'Mategnin Total'!EZ9</f>
        <v>5</v>
      </c>
      <c r="FA9" s="60">
        <f>'Ferney-&gt;Genève'!FA9+'StGenis total'!FA9+'Mategnin Total'!FA9</f>
        <v>1</v>
      </c>
      <c r="FB9" s="60">
        <f>'Ferney-&gt;Genève'!FB9+'StGenis total'!FB9+'Mategnin Total'!FB9</f>
        <v>1</v>
      </c>
      <c r="FC9" s="60">
        <f>'Ferney-&gt;Genève'!FC9+'StGenis total'!FC9+'Mategnin Total'!FC9</f>
        <v>2</v>
      </c>
      <c r="FD9" s="60">
        <f>'Ferney-&gt;Genève'!FD9+'StGenis total'!FD9+'Mategnin Total'!FD9</f>
        <v>0</v>
      </c>
      <c r="FE9" s="60">
        <f>'Ferney-&gt;Genève'!FE9+'StGenis total'!FE9+'Mategnin Total'!FE9</f>
        <v>0</v>
      </c>
      <c r="FF9" s="60">
        <f>'Ferney-&gt;Genève'!FF9+'StGenis total'!FF9+'Mategnin Total'!FF9</f>
        <v>0</v>
      </c>
      <c r="FG9" s="60">
        <f>'Ferney-&gt;Genève'!FG9+'StGenis total'!FG9+'Mategnin Total'!FG9</f>
        <v>2</v>
      </c>
      <c r="FI9" s="55">
        <f t="shared" si="40"/>
        <v>101</v>
      </c>
      <c r="FJ9" s="3">
        <f t="shared" si="40"/>
        <v>49</v>
      </c>
      <c r="FK9" s="56">
        <f t="shared" si="41"/>
        <v>0.32666666666666666</v>
      </c>
      <c r="FL9" s="3">
        <f t="shared" si="42"/>
        <v>77</v>
      </c>
      <c r="FM9" s="3">
        <f t="shared" si="43"/>
        <v>51</v>
      </c>
      <c r="FN9" s="3">
        <f t="shared" si="44"/>
        <v>9</v>
      </c>
      <c r="FO9" s="3">
        <f t="shared" si="45"/>
        <v>137</v>
      </c>
      <c r="FP9" s="12">
        <f t="shared" si="46"/>
        <v>0.37226277372262773</v>
      </c>
      <c r="FQ9" s="12">
        <f t="shared" si="47"/>
        <v>6.569343065693431E-2</v>
      </c>
      <c r="FR9" s="3">
        <f t="shared" si="48"/>
        <v>13</v>
      </c>
      <c r="FS9" s="3">
        <f t="shared" si="49"/>
        <v>139</v>
      </c>
      <c r="FT9" s="57">
        <f t="shared" si="50"/>
        <v>11</v>
      </c>
      <c r="FU9" s="58">
        <f t="shared" si="51"/>
        <v>150</v>
      </c>
      <c r="FX9" s="12">
        <f t="shared" si="52"/>
        <v>0.31168831168831179</v>
      </c>
      <c r="FY9" s="12">
        <f t="shared" si="52"/>
        <v>0.68965517241379315</v>
      </c>
      <c r="FZ9" s="12">
        <f t="shared" si="52"/>
        <v>0.19402298850574717</v>
      </c>
      <c r="GA9" s="12">
        <f t="shared" si="52"/>
        <v>0.30508474576271194</v>
      </c>
      <c r="GB9" s="12">
        <f t="shared" si="52"/>
        <v>0.7</v>
      </c>
      <c r="GC9" s="12">
        <f t="shared" si="52"/>
        <v>0.8</v>
      </c>
      <c r="GD9" s="12">
        <f t="shared" si="52"/>
        <v>0.45744680851063824</v>
      </c>
      <c r="GE9" s="12">
        <f t="shared" si="52"/>
        <v>0.16642335766423355</v>
      </c>
      <c r="GF9" s="12">
        <f t="shared" si="52"/>
        <v>0.23503649635036505</v>
      </c>
      <c r="GG9" s="12">
        <f t="shared" si="52"/>
        <v>8.3333333333333259E-2</v>
      </c>
      <c r="GH9" s="12">
        <f t="shared" si="52"/>
        <v>0.41836734693877542</v>
      </c>
      <c r="GI9" s="12">
        <f t="shared" si="52"/>
        <v>0.375</v>
      </c>
      <c r="GJ9" s="12">
        <f t="shared" si="52"/>
        <v>0.41509433962264142</v>
      </c>
      <c r="GL9" s="61">
        <v>0.33333333333333298</v>
      </c>
      <c r="GM9" s="60">
        <f>'Ferney-&gt;Genève'!GM9+'StGenis total'!GM9+'Mategnin Total'!GM9</f>
        <v>43</v>
      </c>
      <c r="GN9" s="60">
        <f>'Ferney-&gt;Genève'!GN9+'StGenis total'!GN9+'Mategnin Total'!GN9</f>
        <v>14</v>
      </c>
      <c r="GO9" s="60">
        <f>'Ferney-&gt;Genève'!GO9+'StGenis total'!GO9+'Mategnin Total'!GO9</f>
        <v>17</v>
      </c>
      <c r="GP9" s="60">
        <f>'Ferney-&gt;Genève'!GP9+'StGenis total'!GP9+'Mategnin Total'!GP9</f>
        <v>8</v>
      </c>
      <c r="GQ9" s="60">
        <f>'Ferney-&gt;Genève'!GQ9+'StGenis total'!GQ9+'Mategnin Total'!GQ9</f>
        <v>2</v>
      </c>
      <c r="GR9" s="60">
        <f>'Ferney-&gt;Genève'!GR9+'StGenis total'!GR9+'Mategnin Total'!GR9</f>
        <v>3</v>
      </c>
      <c r="GS9" s="60">
        <f>'Ferney-&gt;Genève'!GS9+'StGenis total'!GS9+'Mategnin Total'!GS9</f>
        <v>9</v>
      </c>
      <c r="GT9" s="60">
        <f>'Ferney-&gt;Genève'!GT9+'StGenis total'!GT9+'Mategnin Total'!GT9</f>
        <v>2</v>
      </c>
      <c r="GU9" s="60">
        <f>'Ferney-&gt;Genève'!GU9+'StGenis total'!GU9+'Mategnin Total'!GU9</f>
        <v>1</v>
      </c>
      <c r="GV9" s="60">
        <f>'Ferney-&gt;Genève'!GV9+'StGenis total'!GV9+'Mategnin Total'!GV9</f>
        <v>1</v>
      </c>
      <c r="GW9" s="60">
        <f>'Ferney-&gt;Genève'!GW9+'StGenis total'!GW9+'Mategnin Total'!GW9</f>
        <v>5</v>
      </c>
      <c r="GX9" s="60">
        <f>'Ferney-&gt;Genève'!GX9+'StGenis total'!GX9+'Mategnin Total'!GX9</f>
        <v>0</v>
      </c>
      <c r="GY9" s="60">
        <f>'Ferney-&gt;Genève'!GY9+'StGenis total'!GY9+'Mategnin Total'!GY9</f>
        <v>0</v>
      </c>
      <c r="GZ9" s="60">
        <f>'Ferney-&gt;Genève'!GZ9+'StGenis total'!GZ9+'Mategnin Total'!GZ9</f>
        <v>0</v>
      </c>
      <c r="HA9" s="60">
        <f>'Ferney-&gt;Genève'!HA9+'StGenis total'!HA9+'Mategnin Total'!HA9</f>
        <v>0</v>
      </c>
      <c r="HB9" s="60">
        <f>'Ferney-&gt;Genève'!HB9+'StGenis total'!HB9+'Mategnin Total'!HB9</f>
        <v>1</v>
      </c>
      <c r="HD9" s="55">
        <f t="shared" si="53"/>
        <v>77</v>
      </c>
      <c r="HE9" s="3">
        <f t="shared" si="53"/>
        <v>29</v>
      </c>
      <c r="HF9" s="56">
        <f t="shared" si="54"/>
        <v>0.27358490566037735</v>
      </c>
      <c r="HG9" s="3">
        <f t="shared" si="55"/>
        <v>59</v>
      </c>
      <c r="HH9" s="3">
        <f t="shared" si="56"/>
        <v>30</v>
      </c>
      <c r="HI9" s="3">
        <f t="shared" si="57"/>
        <v>5</v>
      </c>
      <c r="HJ9" s="3">
        <f t="shared" si="58"/>
        <v>94</v>
      </c>
      <c r="HK9" s="12">
        <f t="shared" si="59"/>
        <v>0.31914893617021278</v>
      </c>
      <c r="HL9" s="12">
        <f t="shared" si="60"/>
        <v>5.3191489361702128E-2</v>
      </c>
      <c r="HM9" s="3">
        <f t="shared" si="61"/>
        <v>12</v>
      </c>
      <c r="HN9" s="3">
        <f t="shared" si="62"/>
        <v>98</v>
      </c>
      <c r="HO9" s="57">
        <f t="shared" si="63"/>
        <v>8</v>
      </c>
      <c r="HP9" s="58">
        <f t="shared" si="64"/>
        <v>106</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thickBot="1" x14ac:dyDescent="0.3">
      <c r="A10" s="64">
        <v>0.34375</v>
      </c>
      <c r="B10" s="91">
        <f>'Ferney-&gt;Genève'!B10+'StGenis total'!B10+'Mategnin Total'!B10</f>
        <v>100</v>
      </c>
      <c r="C10" s="92">
        <f>'Ferney-&gt;Genève'!C10+'StGenis total'!C10+'Mategnin Total'!C10</f>
        <v>20</v>
      </c>
      <c r="D10" s="91">
        <f>'Ferney-&gt;Genève'!D10+'StGenis total'!D10+'Mategnin Total'!D10</f>
        <v>55</v>
      </c>
      <c r="E10" s="92">
        <f>'Ferney-&gt;Genève'!E10+'StGenis total'!E10+'Mategnin Total'!E10</f>
        <v>47</v>
      </c>
      <c r="F10" s="91">
        <f>'Ferney-&gt;Genève'!F10+'StGenis total'!F10+'Mategnin Total'!F10</f>
        <v>7</v>
      </c>
      <c r="G10" s="92">
        <f>'Ferney-&gt;Genève'!G10+'StGenis total'!G10+'Mategnin Total'!G10</f>
        <v>6</v>
      </c>
      <c r="H10" s="91">
        <f>'Ferney-&gt;Genève'!H10+'StGenis total'!H10+'Mategnin Total'!H10</f>
        <v>7</v>
      </c>
      <c r="I10" s="92">
        <f>'Ferney-&gt;Genève'!I10+'StGenis total'!I10+'Mategnin Total'!I10</f>
        <v>4</v>
      </c>
      <c r="J10" s="91">
        <f>'Ferney-&gt;Genève'!J10+'StGenis total'!J10+'Mategnin Total'!J10</f>
        <v>15</v>
      </c>
      <c r="K10" s="92">
        <f>'Ferney-&gt;Genève'!K10+'StGenis total'!K10+'Mategnin Total'!K10</f>
        <v>8</v>
      </c>
      <c r="L10" s="91">
        <f>'Ferney-&gt;Genève'!L10+'StGenis total'!L10+'Mategnin Total'!L10</f>
        <v>2</v>
      </c>
      <c r="M10" s="92">
        <f>'Ferney-&gt;Genève'!M10+'StGenis total'!M10+'Mategnin Total'!M10</f>
        <v>0</v>
      </c>
      <c r="N10" s="203">
        <f>'Ferney-&gt;Genève'!N10+'StGenis total'!N10+'Mategnin Total'!N10</f>
        <v>5</v>
      </c>
      <c r="O10" s="192">
        <f>'Ferney-&gt;Genève'!O10+'StGenis total'!O10+'Mategnin Total'!O10</f>
        <v>5</v>
      </c>
      <c r="P10" s="91">
        <f>'Ferney-&gt;Genève'!P10+'StGenis total'!P10+'Mategnin Total'!P10</f>
        <v>0</v>
      </c>
      <c r="Q10" s="92">
        <f>'Ferney-&gt;Genève'!Q10+'StGenis total'!Q10+'Mategnin Total'!Q10</f>
        <v>0</v>
      </c>
      <c r="R10" s="91">
        <f>'Ferney-&gt;Genève'!R10+'StGenis total'!R10+'Mategnin Total'!R10</f>
        <v>1</v>
      </c>
      <c r="S10" s="92">
        <f>'Ferney-&gt;Genève'!S10+'StGenis total'!S10+'Mategnin Total'!S10</f>
        <v>0</v>
      </c>
      <c r="T10" s="91">
        <f>'Ferney-&gt;Genève'!T10+'StGenis total'!T10+'Mategnin Total'!T10</f>
        <v>3</v>
      </c>
      <c r="U10" s="92">
        <f>'Ferney-&gt;Genève'!U10+'StGenis total'!U10+'Mategnin Total'!U10</f>
        <v>5</v>
      </c>
      <c r="W10" s="55">
        <f t="shared" si="66"/>
        <v>195</v>
      </c>
      <c r="X10" s="3">
        <f t="shared" si="67"/>
        <v>95</v>
      </c>
      <c r="Y10" s="56">
        <f t="shared" si="68"/>
        <v>0.32758620689655171</v>
      </c>
      <c r="Z10" s="3">
        <f t="shared" si="69"/>
        <v>122</v>
      </c>
      <c r="AA10" s="3">
        <f t="shared" si="70"/>
        <v>125</v>
      </c>
      <c r="AB10" s="3">
        <f>F10+G10+P10+Q10</f>
        <v>13</v>
      </c>
      <c r="AC10" s="3">
        <f t="shared" si="72"/>
        <v>12</v>
      </c>
      <c r="AD10" s="3">
        <f t="shared" si="0"/>
        <v>259</v>
      </c>
      <c r="AE10" s="12">
        <f t="shared" si="1"/>
        <v>0.50607287449392713</v>
      </c>
      <c r="AF10" s="12">
        <f t="shared" si="73"/>
        <v>4.633204633204633E-2</v>
      </c>
      <c r="AG10" s="3">
        <f t="shared" si="74"/>
        <v>31</v>
      </c>
      <c r="AH10" s="3">
        <f t="shared" si="75"/>
        <v>269</v>
      </c>
      <c r="AI10" s="57">
        <f t="shared" si="76"/>
        <v>21</v>
      </c>
      <c r="AJ10" s="58">
        <f t="shared" si="77"/>
        <v>290</v>
      </c>
      <c r="AM10" s="12">
        <f t="shared" si="2"/>
        <v>0.26623376623376616</v>
      </c>
      <c r="AN10" s="12">
        <f t="shared" si="3"/>
        <v>0.1875</v>
      </c>
      <c r="AO10" s="12">
        <f t="shared" si="4"/>
        <v>-4.1810344827586277E-2</v>
      </c>
      <c r="AP10" s="12">
        <f t="shared" si="5"/>
        <v>0.18446601941747565</v>
      </c>
      <c r="AQ10" s="12">
        <f t="shared" si="78"/>
        <v>0.43678160919540221</v>
      </c>
      <c r="AR10" s="12">
        <f t="shared" si="6"/>
        <v>-0.5</v>
      </c>
      <c r="AS10" s="12">
        <f t="shared" si="7"/>
        <v>0.21028037383177578</v>
      </c>
      <c r="AT10" s="12">
        <f t="shared" si="8"/>
        <v>0.10521662245800179</v>
      </c>
      <c r="AU10" s="12">
        <f t="shared" si="9"/>
        <v>-0.58687258687258681</v>
      </c>
      <c r="AV10" s="12">
        <f t="shared" si="10"/>
        <v>0.55000000000000004</v>
      </c>
      <c r="AW10" s="12">
        <f t="shared" si="11"/>
        <v>0.21171171171171177</v>
      </c>
      <c r="AX10" s="12">
        <f t="shared" si="12"/>
        <v>0.75</v>
      </c>
      <c r="AY10" s="12">
        <f t="shared" si="13"/>
        <v>0.23931623931623935</v>
      </c>
      <c r="BA10" s="64">
        <v>0.34375</v>
      </c>
      <c r="BB10" s="60">
        <f>'Ferney-&gt;Genève'!BB10+'StGenis total'!BB10+'Mategnin Total'!BB10</f>
        <v>79</v>
      </c>
      <c r="BC10" s="60">
        <f>'Ferney-&gt;Genève'!BC10+'StGenis total'!BC10+'Mategnin Total'!BC10</f>
        <v>20</v>
      </c>
      <c r="BD10" s="60">
        <f>'Ferney-&gt;Genève'!BD10+'StGenis total'!BD10+'Mategnin Total'!BD10</f>
        <v>35</v>
      </c>
      <c r="BE10" s="60">
        <f>'Ferney-&gt;Genève'!BE10+'StGenis total'!BE10+'Mategnin Total'!BE10</f>
        <v>47</v>
      </c>
      <c r="BF10" s="60">
        <f>'Ferney-&gt;Genève'!BF10+'StGenis total'!BF10+'Mategnin Total'!BF10</f>
        <v>18</v>
      </c>
      <c r="BG10" s="60">
        <f>'Ferney-&gt;Genève'!BG10+'StGenis total'!BG10+'Mategnin Total'!BG10</f>
        <v>4</v>
      </c>
      <c r="BH10" s="60">
        <f>'Ferney-&gt;Genève'!BH10+'StGenis total'!BH10+'Mategnin Total'!BH10</f>
        <v>13</v>
      </c>
      <c r="BI10" s="60">
        <f>'Ferney-&gt;Genève'!BI10+'StGenis total'!BI10+'Mategnin Total'!BI10</f>
        <v>6</v>
      </c>
      <c r="BJ10" s="60">
        <f>'Ferney-&gt;Genève'!BJ10+'StGenis total'!BJ10+'Mategnin Total'!BJ10</f>
        <v>3</v>
      </c>
      <c r="BK10" s="60">
        <f>'Ferney-&gt;Genève'!BK10+'StGenis total'!BK10+'Mategnin Total'!BK10</f>
        <v>1</v>
      </c>
      <c r="BL10" s="60">
        <f>'Ferney-&gt;Genève'!BL10+'StGenis total'!BL10+'Mategnin Total'!BL10</f>
        <v>3</v>
      </c>
      <c r="BM10" s="60">
        <f>'Ferney-&gt;Genève'!BM10+'StGenis total'!BM10+'Mategnin Total'!BM10</f>
        <v>2</v>
      </c>
      <c r="BN10" s="60">
        <f>'Ferney-&gt;Genève'!BN10+'StGenis total'!BN10+'Mategnin Total'!BN10</f>
        <v>2</v>
      </c>
      <c r="BO10" s="60">
        <f>'Ferney-&gt;Genève'!BO10+'StGenis total'!BO10+'Mategnin Total'!BO10</f>
        <v>0</v>
      </c>
      <c r="BP10" s="60">
        <f>'Ferney-&gt;Genève'!BP10+'StGenis total'!BP10+'Mategnin Total'!BP10</f>
        <v>1</v>
      </c>
      <c r="BQ10" s="60">
        <f>'Ferney-&gt;Genève'!BQ10+'StGenis total'!BQ10+'Mategnin Total'!BQ10</f>
        <v>0</v>
      </c>
      <c r="BS10" s="55">
        <f t="shared" si="14"/>
        <v>154</v>
      </c>
      <c r="BT10" s="3">
        <f t="shared" si="14"/>
        <v>80</v>
      </c>
      <c r="BU10" s="56">
        <f t="shared" si="15"/>
        <v>0.34188034188034189</v>
      </c>
      <c r="BV10" s="3">
        <f t="shared" si="16"/>
        <v>103</v>
      </c>
      <c r="BW10" s="3">
        <f t="shared" si="17"/>
        <v>87</v>
      </c>
      <c r="BX10" s="3">
        <f t="shared" si="18"/>
        <v>24</v>
      </c>
      <c r="BY10" s="3">
        <f t="shared" si="19"/>
        <v>214</v>
      </c>
      <c r="BZ10" s="12">
        <f t="shared" si="20"/>
        <v>0.45789473684210524</v>
      </c>
      <c r="CA10" s="12">
        <f t="shared" si="21"/>
        <v>0.11214953271028037</v>
      </c>
      <c r="CB10" s="3">
        <f t="shared" si="22"/>
        <v>20</v>
      </c>
      <c r="CC10" s="3">
        <f t="shared" si="23"/>
        <v>222</v>
      </c>
      <c r="CD10" s="57">
        <f t="shared" si="24"/>
        <v>12</v>
      </c>
      <c r="CE10" s="58">
        <f t="shared" si="25"/>
        <v>234</v>
      </c>
      <c r="CH10" s="12">
        <f t="shared" si="26"/>
        <v>-0.1348314606741573</v>
      </c>
      <c r="CI10" s="12">
        <f t="shared" si="26"/>
        <v>1.2658227848101333E-2</v>
      </c>
      <c r="CJ10" s="12">
        <f t="shared" si="26"/>
        <v>0.11219301092718803</v>
      </c>
      <c r="CK10" s="12">
        <f t="shared" si="26"/>
        <v>-0.22556390977443608</v>
      </c>
      <c r="CL10" s="12">
        <f t="shared" si="26"/>
        <v>7.4074074074074181E-2</v>
      </c>
      <c r="CM10" s="12">
        <f t="shared" si="26"/>
        <v>0.71428571428571419</v>
      </c>
      <c r="CN10" s="12">
        <f t="shared" si="26"/>
        <v>-6.1403508771929793E-2</v>
      </c>
      <c r="CO10" s="12">
        <f t="shared" si="26"/>
        <v>0.28888888888888875</v>
      </c>
      <c r="CP10" s="12">
        <f t="shared" si="26"/>
        <v>0.8264352469959948</v>
      </c>
      <c r="CQ10" s="12">
        <f t="shared" si="26"/>
        <v>-0.31034482758620685</v>
      </c>
      <c r="CR10" s="12">
        <f t="shared" si="26"/>
        <v>-8.6419753086419804E-2</v>
      </c>
      <c r="CS10" s="12">
        <f t="shared" si="26"/>
        <v>-0.1428571428571429</v>
      </c>
      <c r="CT10" s="12">
        <f t="shared" si="26"/>
        <v>-8.9494163424124529E-2</v>
      </c>
      <c r="CV10" s="64">
        <v>0.34375</v>
      </c>
      <c r="CW10" s="60">
        <f>'Ferney-&gt;Genève'!CW10+'StGenis total'!CW10+'Mategnin Total'!CW10</f>
        <v>101</v>
      </c>
      <c r="CX10" s="60">
        <f>'Ferney-&gt;Genève'!CX10+'StGenis total'!CX10+'Mategnin Total'!CX10</f>
        <v>28</v>
      </c>
      <c r="CY10" s="60">
        <f>'Ferney-&gt;Genève'!CY10+'StGenis total'!CY10+'Mategnin Total'!CY10</f>
        <v>43</v>
      </c>
      <c r="CZ10" s="60">
        <f>'Ferney-&gt;Genève'!CZ10+'StGenis total'!CZ10+'Mategnin Total'!CZ10</f>
        <v>35</v>
      </c>
      <c r="DA10" s="60">
        <f>'Ferney-&gt;Genève'!DA10+'StGenis total'!DA10+'Mategnin Total'!DA10</f>
        <v>12</v>
      </c>
      <c r="DB10" s="60">
        <f>'Ferney-&gt;Genève'!DB10+'StGenis total'!DB10+'Mategnin Total'!DB10</f>
        <v>1</v>
      </c>
      <c r="DC10" s="60">
        <f>'Ferney-&gt;Genève'!DC10+'StGenis total'!DC10+'Mategnin Total'!DC10</f>
        <v>14</v>
      </c>
      <c r="DD10" s="60">
        <f>'Ferney-&gt;Genève'!DD10+'StGenis total'!DD10+'Mategnin Total'!DD10</f>
        <v>9</v>
      </c>
      <c r="DE10" s="60">
        <f>'Ferney-&gt;Genève'!DE10+'StGenis total'!DE10+'Mategnin Total'!DE10</f>
        <v>3</v>
      </c>
      <c r="DF10" s="60">
        <f>'Ferney-&gt;Genève'!DF10+'StGenis total'!DF10+'Mategnin Total'!DF10</f>
        <v>1</v>
      </c>
      <c r="DG10" s="60">
        <f>'Ferney-&gt;Genève'!DG10+'StGenis total'!DG10+'Mategnin Total'!DG10</f>
        <v>1</v>
      </c>
      <c r="DH10" s="60">
        <f>'Ferney-&gt;Genève'!DH10+'StGenis total'!DH10+'Mategnin Total'!DH10</f>
        <v>2</v>
      </c>
      <c r="DI10" s="60">
        <f>'Ferney-&gt;Genève'!DI10+'StGenis total'!DI10+'Mategnin Total'!DI10</f>
        <v>1</v>
      </c>
      <c r="DJ10" s="60">
        <f>'Ferney-&gt;Genève'!DJ10+'StGenis total'!DJ10+'Mategnin Total'!DJ10</f>
        <v>0</v>
      </c>
      <c r="DK10" s="60">
        <f>'Ferney-&gt;Genève'!DK10+'StGenis total'!DK10+'Mategnin Total'!DK10</f>
        <v>3</v>
      </c>
      <c r="DL10" s="60">
        <f>'Ferney-&gt;Genève'!DL10+'StGenis total'!DL10+'Mategnin Total'!DL10</f>
        <v>3</v>
      </c>
      <c r="DN10" s="55">
        <f t="shared" si="27"/>
        <v>178</v>
      </c>
      <c r="DO10" s="3">
        <f t="shared" si="27"/>
        <v>79</v>
      </c>
      <c r="DP10" s="56">
        <f t="shared" si="28"/>
        <v>0.30739299610894943</v>
      </c>
      <c r="DQ10" s="3">
        <f t="shared" si="29"/>
        <v>133</v>
      </c>
      <c r="DR10" s="3">
        <f t="shared" si="30"/>
        <v>81</v>
      </c>
      <c r="DS10" s="3">
        <f t="shared" si="31"/>
        <v>14</v>
      </c>
      <c r="DT10" s="3">
        <f t="shared" si="32"/>
        <v>228</v>
      </c>
      <c r="DU10" s="12">
        <f t="shared" si="33"/>
        <v>0.35526315789473684</v>
      </c>
      <c r="DV10" s="12">
        <f t="shared" si="34"/>
        <v>6.1403508771929821E-2</v>
      </c>
      <c r="DW10" s="3">
        <f t="shared" si="35"/>
        <v>29</v>
      </c>
      <c r="DX10" s="3">
        <f t="shared" si="36"/>
        <v>243</v>
      </c>
      <c r="DY10" s="57">
        <f t="shared" si="37"/>
        <v>14</v>
      </c>
      <c r="DZ10" s="58">
        <f t="shared" si="38"/>
        <v>257</v>
      </c>
      <c r="EC10" s="12">
        <f t="shared" si="39"/>
        <v>0.33834586466165417</v>
      </c>
      <c r="ED10" s="12">
        <f t="shared" si="39"/>
        <v>0.234375</v>
      </c>
      <c r="EE10" s="12">
        <f t="shared" si="39"/>
        <v>-5.3805933852139942E-2</v>
      </c>
      <c r="EF10" s="12">
        <f t="shared" si="39"/>
        <v>0.41489361702127669</v>
      </c>
      <c r="EG10" s="12">
        <f t="shared" si="39"/>
        <v>0.125</v>
      </c>
      <c r="EH10" s="12">
        <f t="shared" si="39"/>
        <v>1</v>
      </c>
      <c r="EI10" s="12">
        <f t="shared" si="39"/>
        <v>0.31791907514450868</v>
      </c>
      <c r="EJ10" s="12">
        <f t="shared" si="39"/>
        <v>-0.14638157894736847</v>
      </c>
      <c r="EK10" s="12">
        <f t="shared" si="39"/>
        <v>0.51754385964912264</v>
      </c>
      <c r="EL10" s="12">
        <f t="shared" si="39"/>
        <v>0.20833333333333326</v>
      </c>
      <c r="EM10" s="12">
        <f t="shared" si="39"/>
        <v>0.35000000000000009</v>
      </c>
      <c r="EN10" s="12">
        <f t="shared" si="39"/>
        <v>-0.17647058823529416</v>
      </c>
      <c r="EO10" s="12">
        <f t="shared" si="39"/>
        <v>0.30456852791878175</v>
      </c>
      <c r="EQ10" s="64">
        <v>0.34375</v>
      </c>
      <c r="ER10" s="60">
        <f>'Ferney-&gt;Genève'!ER10+'StGenis total'!ER10+'Mategnin Total'!ER10</f>
        <v>72</v>
      </c>
      <c r="ES10" s="60">
        <f>'Ferney-&gt;Genève'!ES10+'StGenis total'!ES10+'Mategnin Total'!ES10</f>
        <v>18</v>
      </c>
      <c r="ET10" s="60">
        <f>'Ferney-&gt;Genève'!ET10+'StGenis total'!ET10+'Mategnin Total'!ET10</f>
        <v>35</v>
      </c>
      <c r="EU10" s="60">
        <f>'Ferney-&gt;Genève'!EU10+'StGenis total'!EU10+'Mategnin Total'!EU10</f>
        <v>33</v>
      </c>
      <c r="EV10" s="60">
        <f>'Ferney-&gt;Genève'!EV10+'StGenis total'!EV10+'Mategnin Total'!EV10</f>
        <v>4</v>
      </c>
      <c r="EW10" s="60">
        <f>'Ferney-&gt;Genève'!EW10+'StGenis total'!EW10+'Mategnin Total'!EW10</f>
        <v>3</v>
      </c>
      <c r="EX10" s="60">
        <f>'Ferney-&gt;Genève'!EX10+'StGenis total'!EX10+'Mategnin Total'!EX10</f>
        <v>12</v>
      </c>
      <c r="EY10" s="60">
        <f>'Ferney-&gt;Genève'!EY10+'StGenis total'!EY10+'Mategnin Total'!EY10</f>
        <v>3</v>
      </c>
      <c r="EZ10" s="60">
        <f>'Ferney-&gt;Genève'!EZ10+'StGenis total'!EZ10+'Mategnin Total'!EZ10</f>
        <v>4</v>
      </c>
      <c r="FA10" s="60">
        <f>'Ferney-&gt;Genève'!FA10+'StGenis total'!FA10+'Mategnin Total'!FA10</f>
        <v>0</v>
      </c>
      <c r="FB10" s="60">
        <f>'Ferney-&gt;Genève'!FB10+'StGenis total'!FB10+'Mategnin Total'!FB10</f>
        <v>2</v>
      </c>
      <c r="FC10" s="60">
        <f>'Ferney-&gt;Genève'!FC10+'StGenis total'!FC10+'Mategnin Total'!FC10</f>
        <v>2</v>
      </c>
      <c r="FD10" s="60">
        <f>'Ferney-&gt;Genève'!FD10+'StGenis total'!FD10+'Mategnin Total'!FD10</f>
        <v>0</v>
      </c>
      <c r="FE10" s="60">
        <f>'Ferney-&gt;Genève'!FE10+'StGenis total'!FE10+'Mategnin Total'!FE10</f>
        <v>0</v>
      </c>
      <c r="FF10" s="60">
        <f>'Ferney-&gt;Genève'!FF10+'StGenis total'!FF10+'Mategnin Total'!FF10</f>
        <v>4</v>
      </c>
      <c r="FG10" s="60">
        <f>'Ferney-&gt;Genève'!FG10+'StGenis total'!FG10+'Mategnin Total'!FG10</f>
        <v>5</v>
      </c>
      <c r="FI10" s="55">
        <f t="shared" si="40"/>
        <v>133</v>
      </c>
      <c r="FJ10" s="3">
        <f t="shared" si="40"/>
        <v>64</v>
      </c>
      <c r="FK10" s="56">
        <f t="shared" si="41"/>
        <v>0.32487309644670048</v>
      </c>
      <c r="FL10" s="3">
        <f t="shared" si="42"/>
        <v>94</v>
      </c>
      <c r="FM10" s="3">
        <f t="shared" si="43"/>
        <v>72</v>
      </c>
      <c r="FN10" s="3">
        <f t="shared" si="44"/>
        <v>7</v>
      </c>
      <c r="FO10" s="3">
        <f t="shared" si="45"/>
        <v>173</v>
      </c>
      <c r="FP10" s="12">
        <f t="shared" si="46"/>
        <v>0.41618497109826591</v>
      </c>
      <c r="FQ10" s="12">
        <f t="shared" si="47"/>
        <v>4.046242774566474E-2</v>
      </c>
      <c r="FR10" s="3">
        <f t="shared" si="48"/>
        <v>24</v>
      </c>
      <c r="FS10" s="3">
        <f t="shared" si="49"/>
        <v>180</v>
      </c>
      <c r="FT10" s="57">
        <f t="shared" si="50"/>
        <v>17</v>
      </c>
      <c r="FU10" s="58">
        <f t="shared" si="51"/>
        <v>197</v>
      </c>
      <c r="FX10" s="12">
        <f t="shared" si="52"/>
        <v>0.41489361702127669</v>
      </c>
      <c r="FY10" s="12">
        <f t="shared" si="52"/>
        <v>1.064516129032258</v>
      </c>
      <c r="FZ10" s="12">
        <f t="shared" si="52"/>
        <v>0.30997216309153419</v>
      </c>
      <c r="GA10" s="12">
        <f t="shared" si="52"/>
        <v>0.6785714285714286</v>
      </c>
      <c r="GB10" s="12">
        <f t="shared" si="52"/>
        <v>0.89473684210526305</v>
      </c>
      <c r="GC10" s="12">
        <f t="shared" si="52"/>
        <v>0.16666666666666674</v>
      </c>
      <c r="GD10" s="12">
        <f t="shared" si="52"/>
        <v>0.73</v>
      </c>
      <c r="GE10" s="12">
        <f t="shared" si="52"/>
        <v>9.5223608153331307E-2</v>
      </c>
      <c r="GF10" s="12">
        <f t="shared" si="52"/>
        <v>-0.32562620423892097</v>
      </c>
      <c r="GG10" s="12">
        <f t="shared" si="52"/>
        <v>-4.0000000000000036E-2</v>
      </c>
      <c r="GH10" s="12">
        <f t="shared" si="52"/>
        <v>0.68224299065420557</v>
      </c>
      <c r="GI10" s="12">
        <f t="shared" si="52"/>
        <v>-5.555555555555558E-2</v>
      </c>
      <c r="GJ10" s="12">
        <f t="shared" si="52"/>
        <v>0.57600000000000007</v>
      </c>
      <c r="GL10" s="65">
        <v>0.34375</v>
      </c>
      <c r="GM10" s="60">
        <f>'Ferney-&gt;Genève'!GM10+'StGenis total'!GM10+'Mategnin Total'!GM10</f>
        <v>37</v>
      </c>
      <c r="GN10" s="60">
        <f>'Ferney-&gt;Genève'!GN10+'StGenis total'!GN10+'Mategnin Total'!GN10</f>
        <v>11</v>
      </c>
      <c r="GO10" s="60">
        <f>'Ferney-&gt;Genève'!GO10+'StGenis total'!GO10+'Mategnin Total'!GO10</f>
        <v>22</v>
      </c>
      <c r="GP10" s="60">
        <f>'Ferney-&gt;Genève'!GP10+'StGenis total'!GP10+'Mategnin Total'!GP10</f>
        <v>10</v>
      </c>
      <c r="GQ10" s="60">
        <f>'Ferney-&gt;Genève'!GQ10+'StGenis total'!GQ10+'Mategnin Total'!GQ10</f>
        <v>6</v>
      </c>
      <c r="GR10" s="60">
        <f>'Ferney-&gt;Genève'!GR10+'StGenis total'!GR10+'Mategnin Total'!GR10</f>
        <v>0</v>
      </c>
      <c r="GS10" s="60">
        <f>'Ferney-&gt;Genève'!GS10+'StGenis total'!GS10+'Mategnin Total'!GS10</f>
        <v>19</v>
      </c>
      <c r="GT10" s="60">
        <f>'Ferney-&gt;Genève'!GT10+'StGenis total'!GT10+'Mategnin Total'!GT10</f>
        <v>2</v>
      </c>
      <c r="GU10" s="60">
        <f>'Ferney-&gt;Genève'!GU10+'StGenis total'!GU10+'Mategnin Total'!GU10</f>
        <v>4</v>
      </c>
      <c r="GV10" s="60">
        <f>'Ferney-&gt;Genève'!GV10+'StGenis total'!GV10+'Mategnin Total'!GV10</f>
        <v>4</v>
      </c>
      <c r="GW10" s="60">
        <f>'Ferney-&gt;Genève'!GW10+'StGenis total'!GW10+'Mategnin Total'!GW10</f>
        <v>4</v>
      </c>
      <c r="GX10" s="60">
        <f>'Ferney-&gt;Genève'!GX10+'StGenis total'!GX10+'Mategnin Total'!GX10</f>
        <v>2</v>
      </c>
      <c r="GY10" s="60">
        <f>'Ferney-&gt;Genève'!GY10+'StGenis total'!GY10+'Mategnin Total'!GY10</f>
        <v>0</v>
      </c>
      <c r="GZ10" s="60">
        <f>'Ferney-&gt;Genève'!GZ10+'StGenis total'!GZ10+'Mategnin Total'!GZ10</f>
        <v>0</v>
      </c>
      <c r="HA10" s="60">
        <f>'Ferney-&gt;Genève'!HA10+'StGenis total'!HA10+'Mategnin Total'!HA10</f>
        <v>2</v>
      </c>
      <c r="HB10" s="60">
        <f>'Ferney-&gt;Genève'!HB10+'StGenis total'!HB10+'Mategnin Total'!HB10</f>
        <v>2</v>
      </c>
      <c r="HD10" s="55">
        <f t="shared" si="53"/>
        <v>94</v>
      </c>
      <c r="HE10" s="3">
        <f t="shared" si="53"/>
        <v>31</v>
      </c>
      <c r="HF10" s="56">
        <f t="shared" si="54"/>
        <v>0.248</v>
      </c>
      <c r="HG10" s="3">
        <f t="shared" si="55"/>
        <v>56</v>
      </c>
      <c r="HH10" s="3">
        <f t="shared" si="56"/>
        <v>38</v>
      </c>
      <c r="HI10" s="3">
        <f t="shared" si="57"/>
        <v>6</v>
      </c>
      <c r="HJ10" s="3">
        <f t="shared" si="58"/>
        <v>100</v>
      </c>
      <c r="HK10" s="12">
        <f t="shared" si="59"/>
        <v>0.38</v>
      </c>
      <c r="HL10" s="12">
        <f t="shared" si="60"/>
        <v>0.06</v>
      </c>
      <c r="HM10" s="3">
        <f t="shared" si="61"/>
        <v>25</v>
      </c>
      <c r="HN10" s="3">
        <f t="shared" si="62"/>
        <v>107</v>
      </c>
      <c r="HO10" s="57">
        <f t="shared" si="63"/>
        <v>18</v>
      </c>
      <c r="HP10" s="58">
        <f t="shared" si="64"/>
        <v>125</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thickBot="1" x14ac:dyDescent="0.3">
      <c r="A11" s="64">
        <v>0.35416666666666702</v>
      </c>
      <c r="B11" s="91">
        <f>'Ferney-&gt;Genève'!B11+'StGenis total'!B11+'Mategnin Total'!B11</f>
        <v>80</v>
      </c>
      <c r="C11" s="92">
        <f>'Ferney-&gt;Genève'!C11+'StGenis total'!C11+'Mategnin Total'!C11</f>
        <v>22</v>
      </c>
      <c r="D11" s="91">
        <f>'Ferney-&gt;Genève'!D11+'StGenis total'!D11+'Mategnin Total'!D11</f>
        <v>58</v>
      </c>
      <c r="E11" s="92">
        <f>'Ferney-&gt;Genève'!E11+'StGenis total'!E11+'Mategnin Total'!E11</f>
        <v>52</v>
      </c>
      <c r="F11" s="91">
        <f>'Ferney-&gt;Genève'!F11+'StGenis total'!F11+'Mategnin Total'!F11</f>
        <v>8</v>
      </c>
      <c r="G11" s="92">
        <f>'Ferney-&gt;Genève'!G11+'StGenis total'!G11+'Mategnin Total'!G11</f>
        <v>4</v>
      </c>
      <c r="H11" s="91">
        <f>'Ferney-&gt;Genève'!H11+'StGenis total'!H11+'Mategnin Total'!H11</f>
        <v>9</v>
      </c>
      <c r="I11" s="92">
        <f>'Ferney-&gt;Genève'!I11+'StGenis total'!I11+'Mategnin Total'!I11</f>
        <v>4</v>
      </c>
      <c r="J11" s="91">
        <f>'Ferney-&gt;Genève'!J11+'StGenis total'!J11+'Mategnin Total'!J11</f>
        <v>13</v>
      </c>
      <c r="K11" s="92">
        <f>'Ferney-&gt;Genève'!K11+'StGenis total'!K11+'Mategnin Total'!K11</f>
        <v>6</v>
      </c>
      <c r="L11" s="91">
        <f>'Ferney-&gt;Genève'!L11+'StGenis total'!L11+'Mategnin Total'!L11</f>
        <v>6</v>
      </c>
      <c r="M11" s="92">
        <f>'Ferney-&gt;Genève'!M11+'StGenis total'!M11+'Mategnin Total'!M11</f>
        <v>0</v>
      </c>
      <c r="N11" s="203">
        <f>'Ferney-&gt;Genève'!N11+'StGenis total'!N11+'Mategnin Total'!N11</f>
        <v>2</v>
      </c>
      <c r="O11" s="192">
        <f>'Ferney-&gt;Genève'!O11+'StGenis total'!O11+'Mategnin Total'!O11</f>
        <v>2</v>
      </c>
      <c r="P11" s="91">
        <f>'Ferney-&gt;Genève'!P11+'StGenis total'!P11+'Mategnin Total'!P11</f>
        <v>2</v>
      </c>
      <c r="Q11" s="92">
        <f>'Ferney-&gt;Genève'!Q11+'StGenis total'!Q11+'Mategnin Total'!Q11</f>
        <v>1</v>
      </c>
      <c r="R11" s="91">
        <f>'Ferney-&gt;Genève'!R11+'StGenis total'!R11+'Mategnin Total'!R11</f>
        <v>2</v>
      </c>
      <c r="S11" s="92">
        <f>'Ferney-&gt;Genève'!S11+'StGenis total'!S11+'Mategnin Total'!S11</f>
        <v>0</v>
      </c>
      <c r="T11" s="91">
        <f>'Ferney-&gt;Genève'!T11+'StGenis total'!T11+'Mategnin Total'!T11</f>
        <v>3</v>
      </c>
      <c r="U11" s="92">
        <f>'Ferney-&gt;Genève'!U11+'StGenis total'!U11+'Mategnin Total'!U11</f>
        <v>3</v>
      </c>
      <c r="W11" s="55">
        <f t="shared" si="66"/>
        <v>183</v>
      </c>
      <c r="X11" s="3">
        <f t="shared" si="67"/>
        <v>94</v>
      </c>
      <c r="Y11" s="56">
        <f t="shared" si="68"/>
        <v>0.33935018050541516</v>
      </c>
      <c r="Z11" s="3">
        <f t="shared" si="69"/>
        <v>108</v>
      </c>
      <c r="AA11" s="3">
        <f t="shared" si="70"/>
        <v>129</v>
      </c>
      <c r="AB11" s="3">
        <f t="shared" si="71"/>
        <v>15</v>
      </c>
      <c r="AC11" s="3">
        <f t="shared" si="72"/>
        <v>15</v>
      </c>
      <c r="AD11" s="3">
        <f t="shared" si="0"/>
        <v>252</v>
      </c>
      <c r="AE11" s="12">
        <f t="shared" si="1"/>
        <v>0.54430379746835444</v>
      </c>
      <c r="AF11" s="12">
        <f t="shared" si="73"/>
        <v>5.9523809523809521E-2</v>
      </c>
      <c r="AG11" s="3">
        <f t="shared" si="74"/>
        <v>25</v>
      </c>
      <c r="AH11" s="3">
        <f t="shared" si="75"/>
        <v>256</v>
      </c>
      <c r="AI11" s="57">
        <f t="shared" si="76"/>
        <v>21</v>
      </c>
      <c r="AJ11" s="58">
        <f t="shared" si="77"/>
        <v>277</v>
      </c>
      <c r="AM11" s="12">
        <f t="shared" si="2"/>
        <v>-1.6129032258064502E-2</v>
      </c>
      <c r="AN11" s="12">
        <f t="shared" si="3"/>
        <v>0.16049382716049387</v>
      </c>
      <c r="AO11" s="12">
        <f t="shared" si="4"/>
        <v>0.11859874314747954</v>
      </c>
      <c r="AP11" s="12">
        <f t="shared" si="5"/>
        <v>-0.1428571428571429</v>
      </c>
      <c r="AQ11" s="12">
        <f t="shared" si="78"/>
        <v>0.1834862385321101</v>
      </c>
      <c r="AR11" s="12">
        <f t="shared" si="6"/>
        <v>0.15384615384615374</v>
      </c>
      <c r="AS11" s="12">
        <f t="shared" si="7"/>
        <v>1.6129032258064502E-2</v>
      </c>
      <c r="AT11" s="12">
        <f t="shared" si="8"/>
        <v>0.17349901289048897</v>
      </c>
      <c r="AU11" s="12">
        <f t="shared" si="9"/>
        <v>0.13553113553113549</v>
      </c>
      <c r="AV11" s="12">
        <f t="shared" si="10"/>
        <v>0.31578947368421062</v>
      </c>
      <c r="AW11" s="12">
        <f t="shared" si="11"/>
        <v>5.3497942386831365E-2</v>
      </c>
      <c r="AX11" s="12">
        <f t="shared" si="12"/>
        <v>-0.125</v>
      </c>
      <c r="AY11" s="12">
        <f t="shared" si="13"/>
        <v>3.7453183520599342E-2</v>
      </c>
      <c r="BA11" s="64">
        <v>0.35416666666666702</v>
      </c>
      <c r="BB11" s="60">
        <f>'Ferney-&gt;Genève'!BB11+'StGenis total'!BB11+'Mategnin Total'!BB11</f>
        <v>93</v>
      </c>
      <c r="BC11" s="60">
        <f>'Ferney-&gt;Genève'!BC11+'StGenis total'!BC11+'Mategnin Total'!BC11</f>
        <v>23</v>
      </c>
      <c r="BD11" s="60">
        <f>'Ferney-&gt;Genève'!BD11+'StGenis total'!BD11+'Mategnin Total'!BD11</f>
        <v>54</v>
      </c>
      <c r="BE11" s="60">
        <f>'Ferney-&gt;Genève'!BE11+'StGenis total'!BE11+'Mategnin Total'!BE11</f>
        <v>48</v>
      </c>
      <c r="BF11" s="60">
        <f>'Ferney-&gt;Genève'!BF11+'StGenis total'!BF11+'Mategnin Total'!BF11</f>
        <v>7</v>
      </c>
      <c r="BG11" s="60">
        <f>'Ferney-&gt;Genève'!BG11+'StGenis total'!BG11+'Mategnin Total'!BG11</f>
        <v>3</v>
      </c>
      <c r="BH11" s="60">
        <f>'Ferney-&gt;Genève'!BH11+'StGenis total'!BH11+'Mategnin Total'!BH11</f>
        <v>11</v>
      </c>
      <c r="BI11" s="60">
        <f>'Ferney-&gt;Genève'!BI11+'StGenis total'!BI11+'Mategnin Total'!BI11</f>
        <v>4</v>
      </c>
      <c r="BJ11" s="60">
        <f>'Ferney-&gt;Genève'!BJ11+'StGenis total'!BJ11+'Mategnin Total'!BJ11</f>
        <v>9</v>
      </c>
      <c r="BK11" s="60">
        <f>'Ferney-&gt;Genève'!BK11+'StGenis total'!BK11+'Mategnin Total'!BK11</f>
        <v>1</v>
      </c>
      <c r="BL11" s="60">
        <f>'Ferney-&gt;Genève'!BL11+'StGenis total'!BL11+'Mategnin Total'!BL11</f>
        <v>6</v>
      </c>
      <c r="BM11" s="60">
        <f>'Ferney-&gt;Genève'!BM11+'StGenis total'!BM11+'Mategnin Total'!BM11</f>
        <v>1</v>
      </c>
      <c r="BN11" s="60">
        <f>'Ferney-&gt;Genève'!BN11+'StGenis total'!BN11+'Mategnin Total'!BN11</f>
        <v>3</v>
      </c>
      <c r="BO11" s="60">
        <f>'Ferney-&gt;Genève'!BO11+'StGenis total'!BO11+'Mategnin Total'!BO11</f>
        <v>0</v>
      </c>
      <c r="BP11" s="60">
        <f>'Ferney-&gt;Genève'!BP11+'StGenis total'!BP11+'Mategnin Total'!BP11</f>
        <v>3</v>
      </c>
      <c r="BQ11" s="60">
        <f>'Ferney-&gt;Genève'!BQ11+'StGenis total'!BQ11+'Mategnin Total'!BQ11</f>
        <v>1</v>
      </c>
      <c r="BS11" s="55">
        <f t="shared" si="14"/>
        <v>186</v>
      </c>
      <c r="BT11" s="3">
        <f t="shared" si="14"/>
        <v>81</v>
      </c>
      <c r="BU11" s="56">
        <f t="shared" si="15"/>
        <v>0.30337078651685395</v>
      </c>
      <c r="BV11" s="3">
        <f t="shared" si="16"/>
        <v>126</v>
      </c>
      <c r="BW11" s="3">
        <f t="shared" si="17"/>
        <v>109</v>
      </c>
      <c r="BX11" s="3">
        <f t="shared" si="18"/>
        <v>13</v>
      </c>
      <c r="BY11" s="3">
        <f t="shared" si="19"/>
        <v>248</v>
      </c>
      <c r="BZ11" s="12">
        <f t="shared" si="20"/>
        <v>0.46382978723404256</v>
      </c>
      <c r="CA11" s="12">
        <f t="shared" si="21"/>
        <v>5.2419354838709679E-2</v>
      </c>
      <c r="CB11" s="3">
        <f t="shared" si="22"/>
        <v>19</v>
      </c>
      <c r="CC11" s="3">
        <f t="shared" si="23"/>
        <v>243</v>
      </c>
      <c r="CD11" s="57">
        <f t="shared" si="24"/>
        <v>24</v>
      </c>
      <c r="CE11" s="58">
        <f t="shared" si="25"/>
        <v>267</v>
      </c>
      <c r="CH11" s="12">
        <f t="shared" si="26"/>
        <v>2.7624309392265234E-2</v>
      </c>
      <c r="CI11" s="12">
        <f t="shared" si="26"/>
        <v>1.2499999999999956E-2</v>
      </c>
      <c r="CJ11" s="12">
        <f t="shared" si="26"/>
        <v>-1.0252808988763906E-2</v>
      </c>
      <c r="CK11" s="12">
        <f t="shared" si="26"/>
        <v>-4.5454545454545414E-2</v>
      </c>
      <c r="CL11" s="12">
        <f t="shared" si="26"/>
        <v>0.26744186046511631</v>
      </c>
      <c r="CM11" s="12">
        <f t="shared" si="26"/>
        <v>8.3333333333333259E-2</v>
      </c>
      <c r="CN11" s="12">
        <f t="shared" si="26"/>
        <v>7.8260869565217384E-2</v>
      </c>
      <c r="CO11" s="12">
        <f t="shared" si="26"/>
        <v>0.24047501237011382</v>
      </c>
      <c r="CP11" s="12">
        <f t="shared" si="26"/>
        <v>4.7043010752689796E-3</v>
      </c>
      <c r="CQ11" s="12">
        <f t="shared" si="26"/>
        <v>-0.38709677419354838</v>
      </c>
      <c r="CR11" s="12">
        <f t="shared" si="26"/>
        <v>-1.2195121951219523E-2</v>
      </c>
      <c r="CS11" s="12">
        <f t="shared" si="26"/>
        <v>0.60000000000000009</v>
      </c>
      <c r="CT11" s="12">
        <f t="shared" si="26"/>
        <v>2.2988505747126409E-2</v>
      </c>
      <c r="CV11" s="64">
        <v>0.35416666666666702</v>
      </c>
      <c r="CW11" s="60">
        <f>'Ferney-&gt;Genève'!CW11+'StGenis total'!CW11+'Mategnin Total'!CW11</f>
        <v>104</v>
      </c>
      <c r="CX11" s="60">
        <f>'Ferney-&gt;Genève'!CX11+'StGenis total'!CX11+'Mategnin Total'!CX11</f>
        <v>24</v>
      </c>
      <c r="CY11" s="60">
        <f>'Ferney-&gt;Genève'!CY11+'StGenis total'!CY11+'Mategnin Total'!CY11</f>
        <v>41</v>
      </c>
      <c r="CZ11" s="60">
        <f>'Ferney-&gt;Genève'!CZ11+'StGenis total'!CZ11+'Mategnin Total'!CZ11</f>
        <v>41</v>
      </c>
      <c r="DA11" s="60">
        <f>'Ferney-&gt;Genève'!DA11+'StGenis total'!DA11+'Mategnin Total'!DA11</f>
        <v>9</v>
      </c>
      <c r="DB11" s="60">
        <f>'Ferney-&gt;Genève'!DB11+'StGenis total'!DB11+'Mategnin Total'!DB11</f>
        <v>2</v>
      </c>
      <c r="DC11" s="60">
        <f>'Ferney-&gt;Genève'!DC11+'StGenis total'!DC11+'Mategnin Total'!DC11</f>
        <v>16</v>
      </c>
      <c r="DD11" s="60">
        <f>'Ferney-&gt;Genève'!DD11+'StGenis total'!DD11+'Mategnin Total'!DD11</f>
        <v>9</v>
      </c>
      <c r="DE11" s="60">
        <f>'Ferney-&gt;Genève'!DE11+'StGenis total'!DE11+'Mategnin Total'!DE11</f>
        <v>4</v>
      </c>
      <c r="DF11" s="60">
        <f>'Ferney-&gt;Genève'!DF11+'StGenis total'!DF11+'Mategnin Total'!DF11</f>
        <v>0</v>
      </c>
      <c r="DG11" s="60">
        <f>'Ferney-&gt;Genève'!DG11+'StGenis total'!DG11+'Mategnin Total'!DG11</f>
        <v>3</v>
      </c>
      <c r="DH11" s="60">
        <f>'Ferney-&gt;Genève'!DH11+'StGenis total'!DH11+'Mategnin Total'!DH11</f>
        <v>1</v>
      </c>
      <c r="DI11" s="60">
        <f>'Ferney-&gt;Genève'!DI11+'StGenis total'!DI11+'Mategnin Total'!DI11</f>
        <v>1</v>
      </c>
      <c r="DJ11" s="60">
        <f>'Ferney-&gt;Genève'!DJ11+'StGenis total'!DJ11+'Mategnin Total'!DJ11</f>
        <v>0</v>
      </c>
      <c r="DK11" s="60">
        <f>'Ferney-&gt;Genève'!DK11+'StGenis total'!DK11+'Mategnin Total'!DK11</f>
        <v>3</v>
      </c>
      <c r="DL11" s="60">
        <f>'Ferney-&gt;Genève'!DL11+'StGenis total'!DL11+'Mategnin Total'!DL11</f>
        <v>3</v>
      </c>
      <c r="DN11" s="55">
        <f t="shared" si="27"/>
        <v>181</v>
      </c>
      <c r="DO11" s="3">
        <f t="shared" si="27"/>
        <v>80</v>
      </c>
      <c r="DP11" s="56">
        <f t="shared" si="28"/>
        <v>0.3065134099616858</v>
      </c>
      <c r="DQ11" s="3">
        <f t="shared" si="29"/>
        <v>132</v>
      </c>
      <c r="DR11" s="3">
        <f t="shared" si="30"/>
        <v>86</v>
      </c>
      <c r="DS11" s="3">
        <f t="shared" si="31"/>
        <v>12</v>
      </c>
      <c r="DT11" s="3">
        <f t="shared" si="32"/>
        <v>230</v>
      </c>
      <c r="DU11" s="12">
        <f t="shared" si="33"/>
        <v>0.37391304347826088</v>
      </c>
      <c r="DV11" s="12">
        <f t="shared" si="34"/>
        <v>5.2173913043478258E-2</v>
      </c>
      <c r="DW11" s="3">
        <f t="shared" si="35"/>
        <v>31</v>
      </c>
      <c r="DX11" s="3">
        <f t="shared" si="36"/>
        <v>246</v>
      </c>
      <c r="DY11" s="57">
        <f t="shared" si="37"/>
        <v>15</v>
      </c>
      <c r="DZ11" s="58">
        <f t="shared" si="38"/>
        <v>261</v>
      </c>
      <c r="EC11" s="12">
        <f t="shared" si="39"/>
        <v>0.29285714285714293</v>
      </c>
      <c r="ED11" s="12">
        <f t="shared" si="39"/>
        <v>0.60000000000000009</v>
      </c>
      <c r="EE11" s="12">
        <f t="shared" si="39"/>
        <v>0.16475095785440619</v>
      </c>
      <c r="EF11" s="12">
        <f t="shared" si="39"/>
        <v>0.29411764705882359</v>
      </c>
      <c r="EG11" s="12">
        <f t="shared" si="39"/>
        <v>0.43333333333333335</v>
      </c>
      <c r="EH11" s="12">
        <f t="shared" si="39"/>
        <v>0.5</v>
      </c>
      <c r="EI11" s="12">
        <f t="shared" si="39"/>
        <v>0.35294117647058831</v>
      </c>
      <c r="EJ11" s="12">
        <f t="shared" si="39"/>
        <v>5.9420289855072417E-2</v>
      </c>
      <c r="EK11" s="12">
        <f t="shared" si="39"/>
        <v>0.10869565217391308</v>
      </c>
      <c r="EL11" s="12">
        <f t="shared" si="39"/>
        <v>0.55000000000000004</v>
      </c>
      <c r="EM11" s="12">
        <f t="shared" si="39"/>
        <v>0.3666666666666667</v>
      </c>
      <c r="EN11" s="12">
        <f t="shared" si="39"/>
        <v>0.5</v>
      </c>
      <c r="EO11" s="12">
        <f t="shared" si="39"/>
        <v>0.37368421052631584</v>
      </c>
      <c r="EQ11" s="64">
        <v>0.35416666666666702</v>
      </c>
      <c r="ER11" s="60">
        <f>'Ferney-&gt;Genève'!ER11+'StGenis total'!ER11+'Mategnin Total'!ER11</f>
        <v>74</v>
      </c>
      <c r="ES11" s="60">
        <f>'Ferney-&gt;Genève'!ES11+'StGenis total'!ES11+'Mategnin Total'!ES11</f>
        <v>24</v>
      </c>
      <c r="ET11" s="60">
        <f>'Ferney-&gt;Genève'!ET11+'StGenis total'!ET11+'Mategnin Total'!ET11</f>
        <v>40</v>
      </c>
      <c r="EU11" s="60">
        <f>'Ferney-&gt;Genève'!EU11+'StGenis total'!EU11+'Mategnin Total'!EU11</f>
        <v>18</v>
      </c>
      <c r="EV11" s="60">
        <f>'Ferney-&gt;Genève'!EV11+'StGenis total'!EV11+'Mategnin Total'!EV11</f>
        <v>7</v>
      </c>
      <c r="EW11" s="60">
        <f>'Ferney-&gt;Genève'!EW11+'StGenis total'!EW11+'Mategnin Total'!EW11</f>
        <v>1</v>
      </c>
      <c r="EX11" s="60">
        <f>'Ferney-&gt;Genève'!EX11+'StGenis total'!EX11+'Mategnin Total'!EX11</f>
        <v>13</v>
      </c>
      <c r="EY11" s="60">
        <f>'Ferney-&gt;Genève'!EY11+'StGenis total'!EY11+'Mategnin Total'!EY11</f>
        <v>3</v>
      </c>
      <c r="EZ11" s="60">
        <f>'Ferney-&gt;Genève'!EZ11+'StGenis total'!EZ11+'Mategnin Total'!EZ11</f>
        <v>3</v>
      </c>
      <c r="FA11" s="60">
        <f>'Ferney-&gt;Genève'!FA11+'StGenis total'!FA11+'Mategnin Total'!FA11</f>
        <v>1</v>
      </c>
      <c r="FB11" s="60">
        <f>'Ferney-&gt;Genève'!FB11+'StGenis total'!FB11+'Mategnin Total'!FB11</f>
        <v>0</v>
      </c>
      <c r="FC11" s="60">
        <f>'Ferney-&gt;Genève'!FC11+'StGenis total'!FC11+'Mategnin Total'!FC11</f>
        <v>2</v>
      </c>
      <c r="FD11" s="60">
        <f>'Ferney-&gt;Genève'!FD11+'StGenis total'!FD11+'Mategnin Total'!FD11</f>
        <v>0</v>
      </c>
      <c r="FE11" s="60">
        <f>'Ferney-&gt;Genève'!FE11+'StGenis total'!FE11+'Mategnin Total'!FE11</f>
        <v>0</v>
      </c>
      <c r="FF11" s="60">
        <f>'Ferney-&gt;Genève'!FF11+'StGenis total'!FF11+'Mategnin Total'!FF11</f>
        <v>3</v>
      </c>
      <c r="FG11" s="60">
        <f>'Ferney-&gt;Genève'!FG11+'StGenis total'!FG11+'Mategnin Total'!FG11</f>
        <v>1</v>
      </c>
      <c r="FI11" s="55">
        <f t="shared" si="40"/>
        <v>140</v>
      </c>
      <c r="FJ11" s="3">
        <f t="shared" si="40"/>
        <v>50</v>
      </c>
      <c r="FK11" s="56">
        <f t="shared" si="41"/>
        <v>0.26315789473684209</v>
      </c>
      <c r="FL11" s="3">
        <f t="shared" si="42"/>
        <v>102</v>
      </c>
      <c r="FM11" s="3">
        <f t="shared" si="43"/>
        <v>60</v>
      </c>
      <c r="FN11" s="3">
        <f t="shared" si="44"/>
        <v>8</v>
      </c>
      <c r="FO11" s="3">
        <f t="shared" si="45"/>
        <v>170</v>
      </c>
      <c r="FP11" s="12">
        <f t="shared" si="46"/>
        <v>0.35294117647058826</v>
      </c>
      <c r="FQ11" s="12">
        <f t="shared" si="47"/>
        <v>4.7058823529411764E-2</v>
      </c>
      <c r="FR11" s="3">
        <f t="shared" si="48"/>
        <v>20</v>
      </c>
      <c r="FS11" s="3">
        <f t="shared" si="49"/>
        <v>180</v>
      </c>
      <c r="FT11" s="57">
        <f t="shared" si="50"/>
        <v>10</v>
      </c>
      <c r="FU11" s="58">
        <f t="shared" si="51"/>
        <v>190</v>
      </c>
      <c r="FX11" s="12">
        <f t="shared" si="52"/>
        <v>0.47368421052631571</v>
      </c>
      <c r="FY11" s="12">
        <f t="shared" si="52"/>
        <v>0.66666666666666674</v>
      </c>
      <c r="FZ11" s="12">
        <f t="shared" si="52"/>
        <v>9.6491228070175517E-2</v>
      </c>
      <c r="GA11" s="12">
        <f t="shared" si="52"/>
        <v>0.43661971830985924</v>
      </c>
      <c r="GB11" s="12">
        <f t="shared" si="52"/>
        <v>0.875</v>
      </c>
      <c r="GC11" s="12">
        <f t="shared" si="52"/>
        <v>0.14285714285714279</v>
      </c>
      <c r="GD11" s="12">
        <f t="shared" si="52"/>
        <v>0.54545454545454541</v>
      </c>
      <c r="GE11" s="12">
        <f t="shared" si="52"/>
        <v>0.21323529411764719</v>
      </c>
      <c r="GF11" s="12">
        <f t="shared" si="52"/>
        <v>-0.26050420168067223</v>
      </c>
      <c r="GG11" s="12">
        <f t="shared" si="52"/>
        <v>0.33333333333333326</v>
      </c>
      <c r="GH11" s="12">
        <f t="shared" si="52"/>
        <v>0.55172413793103448</v>
      </c>
      <c r="GI11" s="12">
        <f t="shared" si="52"/>
        <v>0.11111111111111116</v>
      </c>
      <c r="GJ11" s="12">
        <f t="shared" si="52"/>
        <v>0.52</v>
      </c>
      <c r="GL11" s="65">
        <v>0.35416666666666702</v>
      </c>
      <c r="GM11" s="60">
        <f>'Ferney-&gt;Genève'!GM11+'StGenis total'!GM11+'Mategnin Total'!GM11</f>
        <v>56</v>
      </c>
      <c r="GN11" s="60">
        <f>'Ferney-&gt;Genève'!GN11+'StGenis total'!GN11+'Mategnin Total'!GN11</f>
        <v>9</v>
      </c>
      <c r="GO11" s="60">
        <f>'Ferney-&gt;Genève'!GO11+'StGenis total'!GO11+'Mategnin Total'!GO11</f>
        <v>22</v>
      </c>
      <c r="GP11" s="60">
        <f>'Ferney-&gt;Genève'!GP11+'StGenis total'!GP11+'Mategnin Total'!GP11</f>
        <v>9</v>
      </c>
      <c r="GQ11" s="60">
        <f>'Ferney-&gt;Genève'!GQ11+'StGenis total'!GQ11+'Mategnin Total'!GQ11</f>
        <v>4</v>
      </c>
      <c r="GR11" s="60">
        <f>'Ferney-&gt;Genève'!GR11+'StGenis total'!GR11+'Mategnin Total'!GR11</f>
        <v>3</v>
      </c>
      <c r="GS11" s="60">
        <f>'Ferney-&gt;Genève'!GS11+'StGenis total'!GS11+'Mategnin Total'!GS11</f>
        <v>6</v>
      </c>
      <c r="GT11" s="60">
        <f>'Ferney-&gt;Genève'!GT11+'StGenis total'!GT11+'Mategnin Total'!GT11</f>
        <v>7</v>
      </c>
      <c r="GU11" s="60">
        <f>'Ferney-&gt;Genève'!GU11+'StGenis total'!GU11+'Mategnin Total'!GU11</f>
        <v>4</v>
      </c>
      <c r="GV11" s="60">
        <f>'Ferney-&gt;Genève'!GV11+'StGenis total'!GV11+'Mategnin Total'!GV11</f>
        <v>2</v>
      </c>
      <c r="GW11" s="60">
        <f>'Ferney-&gt;Genève'!GW11+'StGenis total'!GW11+'Mategnin Total'!GW11</f>
        <v>1</v>
      </c>
      <c r="GX11" s="60">
        <f>'Ferney-&gt;Genève'!GX11+'StGenis total'!GX11+'Mategnin Total'!GX11</f>
        <v>0</v>
      </c>
      <c r="GY11" s="60">
        <f>'Ferney-&gt;Genève'!GY11+'StGenis total'!GY11+'Mategnin Total'!GY11</f>
        <v>0</v>
      </c>
      <c r="GZ11" s="60">
        <f>'Ferney-&gt;Genève'!GZ11+'StGenis total'!GZ11+'Mategnin Total'!GZ11</f>
        <v>0</v>
      </c>
      <c r="HA11" s="60">
        <f>'Ferney-&gt;Genève'!HA11+'StGenis total'!HA11+'Mategnin Total'!HA11</f>
        <v>2</v>
      </c>
      <c r="HB11" s="60">
        <f>'Ferney-&gt;Genève'!HB11+'StGenis total'!HB11+'Mategnin Total'!HB11</f>
        <v>0</v>
      </c>
      <c r="HD11" s="55">
        <f t="shared" si="53"/>
        <v>95</v>
      </c>
      <c r="HE11" s="3">
        <f t="shared" si="53"/>
        <v>30</v>
      </c>
      <c r="HF11" s="56">
        <f t="shared" si="54"/>
        <v>0.24</v>
      </c>
      <c r="HG11" s="3">
        <f t="shared" si="55"/>
        <v>71</v>
      </c>
      <c r="HH11" s="3">
        <f t="shared" si="56"/>
        <v>32</v>
      </c>
      <c r="HI11" s="3">
        <f t="shared" si="57"/>
        <v>7</v>
      </c>
      <c r="HJ11" s="3">
        <f t="shared" si="58"/>
        <v>110</v>
      </c>
      <c r="HK11" s="12">
        <f t="shared" si="59"/>
        <v>0.29090909090909089</v>
      </c>
      <c r="HL11" s="12">
        <f t="shared" si="60"/>
        <v>6.363636363636363E-2</v>
      </c>
      <c r="HM11" s="3">
        <f t="shared" si="61"/>
        <v>15</v>
      </c>
      <c r="HN11" s="3">
        <f t="shared" si="62"/>
        <v>116</v>
      </c>
      <c r="HO11" s="57">
        <f t="shared" si="63"/>
        <v>9</v>
      </c>
      <c r="HP11" s="58">
        <f t="shared" si="64"/>
        <v>125</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f>'Ferney-&gt;Genève'!B12+'StGenis total'!B12+'Mategnin Total'!B12</f>
        <v>84</v>
      </c>
      <c r="C12" s="92">
        <f>'Ferney-&gt;Genève'!C12+'StGenis total'!C12+'Mategnin Total'!C12</f>
        <v>11</v>
      </c>
      <c r="D12" s="91">
        <f>'Ferney-&gt;Genève'!D12+'StGenis total'!D12+'Mategnin Total'!D12</f>
        <v>37</v>
      </c>
      <c r="E12" s="92">
        <f>'Ferney-&gt;Genève'!E12+'StGenis total'!E12+'Mategnin Total'!E12</f>
        <v>37</v>
      </c>
      <c r="F12" s="91">
        <f>'Ferney-&gt;Genève'!F12+'StGenis total'!F12+'Mategnin Total'!F12</f>
        <v>8</v>
      </c>
      <c r="G12" s="92">
        <f>'Ferney-&gt;Genève'!G12+'StGenis total'!G12+'Mategnin Total'!G12</f>
        <v>4</v>
      </c>
      <c r="H12" s="91">
        <f>'Ferney-&gt;Genève'!H12+'StGenis total'!H12+'Mategnin Total'!H12</f>
        <v>6</v>
      </c>
      <c r="I12" s="92">
        <f>'Ferney-&gt;Genève'!I12+'StGenis total'!I12+'Mategnin Total'!I12</f>
        <v>0</v>
      </c>
      <c r="J12" s="91">
        <f>'Ferney-&gt;Genève'!J12+'StGenis total'!J12+'Mategnin Total'!J12</f>
        <v>23</v>
      </c>
      <c r="K12" s="92">
        <f>'Ferney-&gt;Genève'!K12+'StGenis total'!K12+'Mategnin Total'!K12</f>
        <v>13</v>
      </c>
      <c r="L12" s="91">
        <f>'Ferney-&gt;Genève'!L12+'StGenis total'!L12+'Mategnin Total'!L12</f>
        <v>3</v>
      </c>
      <c r="M12" s="92">
        <f>'Ferney-&gt;Genève'!M12+'StGenis total'!M12+'Mategnin Total'!M12</f>
        <v>2</v>
      </c>
      <c r="N12" s="203">
        <f>'Ferney-&gt;Genève'!N12+'StGenis total'!N12+'Mategnin Total'!N12</f>
        <v>6</v>
      </c>
      <c r="O12" s="192">
        <f>'Ferney-&gt;Genève'!O12+'StGenis total'!O12+'Mategnin Total'!O12</f>
        <v>0</v>
      </c>
      <c r="P12" s="91">
        <f>'Ferney-&gt;Genève'!P12+'StGenis total'!P12+'Mategnin Total'!P12</f>
        <v>1</v>
      </c>
      <c r="Q12" s="92">
        <f>'Ferney-&gt;Genève'!Q12+'StGenis total'!Q12+'Mategnin Total'!Q12</f>
        <v>0</v>
      </c>
      <c r="R12" s="91">
        <f>'Ferney-&gt;Genève'!R12+'StGenis total'!R12+'Mategnin Total'!R12</f>
        <v>1</v>
      </c>
      <c r="S12" s="92">
        <f>'Ferney-&gt;Genève'!S12+'StGenis total'!S12+'Mategnin Total'!S12</f>
        <v>2</v>
      </c>
      <c r="T12" s="91">
        <f>'Ferney-&gt;Genève'!T12+'StGenis total'!T12+'Mategnin Total'!T12</f>
        <v>6</v>
      </c>
      <c r="U12" s="92">
        <f>'Ferney-&gt;Genève'!U12+'StGenis total'!U12+'Mategnin Total'!U12</f>
        <v>6</v>
      </c>
      <c r="W12" s="55">
        <f t="shared" si="66"/>
        <v>175</v>
      </c>
      <c r="X12" s="3">
        <f t="shared" si="67"/>
        <v>75</v>
      </c>
      <c r="Y12" s="56">
        <f t="shared" si="68"/>
        <v>0.3</v>
      </c>
      <c r="Z12" s="3">
        <f t="shared" si="69"/>
        <v>100</v>
      </c>
      <c r="AA12" s="3">
        <f t="shared" si="70"/>
        <v>93</v>
      </c>
      <c r="AB12" s="3">
        <f t="shared" si="71"/>
        <v>13</v>
      </c>
      <c r="AC12" s="3">
        <f t="shared" si="72"/>
        <v>9</v>
      </c>
      <c r="AD12" s="3">
        <f t="shared" si="0"/>
        <v>202</v>
      </c>
      <c r="AE12" s="12">
        <f t="shared" si="1"/>
        <v>0.48186528497409326</v>
      </c>
      <c r="AF12" s="12">
        <f t="shared" si="73"/>
        <v>4.4554455445544552E-2</v>
      </c>
      <c r="AG12" s="3">
        <f t="shared" si="74"/>
        <v>48</v>
      </c>
      <c r="AH12" s="3">
        <f t="shared" si="75"/>
        <v>223</v>
      </c>
      <c r="AI12" s="57">
        <f t="shared" si="76"/>
        <v>27</v>
      </c>
      <c r="AJ12" s="58">
        <f t="shared" si="77"/>
        <v>250</v>
      </c>
      <c r="AM12" s="12">
        <f t="shared" si="2"/>
        <v>0.14379084967320255</v>
      </c>
      <c r="AN12" s="12">
        <f t="shared" si="3"/>
        <v>0</v>
      </c>
      <c r="AO12" s="12">
        <f t="shared" si="4"/>
        <v>-8.8000000000000078E-2</v>
      </c>
      <c r="AP12" s="12">
        <f t="shared" si="5"/>
        <v>-0.15254237288135597</v>
      </c>
      <c r="AQ12" s="12">
        <f t="shared" si="78"/>
        <v>0.5</v>
      </c>
      <c r="AR12" s="12">
        <f t="shared" si="6"/>
        <v>0.125</v>
      </c>
      <c r="AS12" s="12">
        <f t="shared" si="7"/>
        <v>7.4468085106383031E-2</v>
      </c>
      <c r="AT12" s="12">
        <f t="shared" si="8"/>
        <v>0.39896373056994827</v>
      </c>
      <c r="AU12" s="12">
        <f t="shared" si="9"/>
        <v>4.7029702970297071E-2</v>
      </c>
      <c r="AV12" s="12">
        <f t="shared" si="10"/>
        <v>0.19999999999999996</v>
      </c>
      <c r="AW12" s="12">
        <f t="shared" si="11"/>
        <v>3.7209302325581506E-2</v>
      </c>
      <c r="AX12" s="12">
        <f t="shared" si="12"/>
        <v>1.0769230769230771</v>
      </c>
      <c r="AY12" s="12">
        <f t="shared" si="13"/>
        <v>9.6491228070175517E-2</v>
      </c>
      <c r="BA12" s="64">
        <v>0.36458333333333298</v>
      </c>
      <c r="BB12" s="60">
        <f>'Ferney-&gt;Genève'!BB12+'StGenis total'!BB12+'Mategnin Total'!BB12</f>
        <v>83</v>
      </c>
      <c r="BC12" s="60">
        <f>'Ferney-&gt;Genève'!BC12+'StGenis total'!BC12+'Mategnin Total'!BC12</f>
        <v>30</v>
      </c>
      <c r="BD12" s="60">
        <f>'Ferney-&gt;Genève'!BD12+'StGenis total'!BD12+'Mategnin Total'!BD12</f>
        <v>30</v>
      </c>
      <c r="BE12" s="60">
        <f>'Ferney-&gt;Genève'!BE12+'StGenis total'!BE12+'Mategnin Total'!BE12</f>
        <v>26</v>
      </c>
      <c r="BF12" s="60">
        <f>'Ferney-&gt;Genève'!BF12+'StGenis total'!BF12+'Mategnin Total'!BF12</f>
        <v>8</v>
      </c>
      <c r="BG12" s="60">
        <f>'Ferney-&gt;Genève'!BG12+'StGenis total'!BG12+'Mategnin Total'!BG12</f>
        <v>0</v>
      </c>
      <c r="BH12" s="60">
        <f>'Ferney-&gt;Genève'!BH12+'StGenis total'!BH12+'Mategnin Total'!BH12</f>
        <v>21</v>
      </c>
      <c r="BI12" s="60">
        <f>'Ferney-&gt;Genève'!BI12+'StGenis total'!BI12+'Mategnin Total'!BI12</f>
        <v>17</v>
      </c>
      <c r="BJ12" s="60">
        <f>'Ferney-&gt;Genève'!BJ12+'StGenis total'!BJ12+'Mategnin Total'!BJ12</f>
        <v>5</v>
      </c>
      <c r="BK12" s="60">
        <f>'Ferney-&gt;Genève'!BK12+'StGenis total'!BK12+'Mategnin Total'!BK12</f>
        <v>0</v>
      </c>
      <c r="BL12" s="60">
        <f>'Ferney-&gt;Genève'!BL12+'StGenis total'!BL12+'Mategnin Total'!BL12</f>
        <v>5</v>
      </c>
      <c r="BM12" s="60">
        <f>'Ferney-&gt;Genève'!BM12+'StGenis total'!BM12+'Mategnin Total'!BM12</f>
        <v>1</v>
      </c>
      <c r="BN12" s="60">
        <f>'Ferney-&gt;Genève'!BN12+'StGenis total'!BN12+'Mategnin Total'!BN12</f>
        <v>0</v>
      </c>
      <c r="BO12" s="60">
        <f>'Ferney-&gt;Genève'!BO12+'StGenis total'!BO12+'Mategnin Total'!BO12</f>
        <v>0</v>
      </c>
      <c r="BP12" s="60">
        <f>'Ferney-&gt;Genève'!BP12+'StGenis total'!BP12+'Mategnin Total'!BP12</f>
        <v>1</v>
      </c>
      <c r="BQ12" s="60">
        <f>'Ferney-&gt;Genève'!BQ12+'StGenis total'!BQ12+'Mategnin Total'!BQ12</f>
        <v>1</v>
      </c>
      <c r="BS12" s="55">
        <f t="shared" si="14"/>
        <v>153</v>
      </c>
      <c r="BT12" s="3">
        <f t="shared" si="14"/>
        <v>75</v>
      </c>
      <c r="BU12" s="56">
        <f t="shared" si="15"/>
        <v>0.32894736842105265</v>
      </c>
      <c r="BV12" s="3">
        <f t="shared" si="16"/>
        <v>118</v>
      </c>
      <c r="BW12" s="3">
        <f t="shared" si="17"/>
        <v>62</v>
      </c>
      <c r="BX12" s="3">
        <f t="shared" si="18"/>
        <v>8</v>
      </c>
      <c r="BY12" s="3">
        <f t="shared" si="19"/>
        <v>188</v>
      </c>
      <c r="BZ12" s="12">
        <f t="shared" si="20"/>
        <v>0.34444444444444444</v>
      </c>
      <c r="CA12" s="12">
        <f t="shared" si="21"/>
        <v>4.2553191489361701E-2</v>
      </c>
      <c r="CB12" s="3">
        <f t="shared" si="22"/>
        <v>40</v>
      </c>
      <c r="CC12" s="3">
        <f t="shared" si="23"/>
        <v>215</v>
      </c>
      <c r="CD12" s="57">
        <f t="shared" si="24"/>
        <v>13</v>
      </c>
      <c r="CE12" s="58">
        <f t="shared" si="25"/>
        <v>228</v>
      </c>
      <c r="CH12" s="12">
        <f t="shared" si="26"/>
        <v>-6.7073170731707266E-2</v>
      </c>
      <c r="CI12" s="12">
        <f t="shared" si="26"/>
        <v>2.7397260273972712E-2</v>
      </c>
      <c r="CJ12" s="12">
        <f t="shared" si="26"/>
        <v>6.7952415284787238E-2</v>
      </c>
      <c r="CK12" s="12">
        <f t="shared" si="26"/>
        <v>-4.8387096774193505E-2</v>
      </c>
      <c r="CL12" s="12">
        <f t="shared" si="26"/>
        <v>-6.0606060606060552E-2</v>
      </c>
      <c r="CM12" s="12">
        <f t="shared" si="26"/>
        <v>-0.46666666666666667</v>
      </c>
      <c r="CN12" s="12">
        <f t="shared" si="26"/>
        <v>-8.2926829268292646E-2</v>
      </c>
      <c r="CO12" s="12">
        <f t="shared" si="26"/>
        <v>6.9865319865319853E-2</v>
      </c>
      <c r="CP12" s="12">
        <f t="shared" si="26"/>
        <v>-0.41843971631205668</v>
      </c>
      <c r="CQ12" s="12">
        <f t="shared" si="26"/>
        <v>0.25</v>
      </c>
      <c r="CR12" s="12">
        <f t="shared" si="26"/>
        <v>1.8957345971563955E-2</v>
      </c>
      <c r="CS12" s="12">
        <f t="shared" si="26"/>
        <v>-0.5</v>
      </c>
      <c r="CT12" s="12">
        <f t="shared" si="26"/>
        <v>-3.7974683544303778E-2</v>
      </c>
      <c r="CV12" s="64">
        <v>0.36458333333333298</v>
      </c>
      <c r="CW12" s="60">
        <f>'Ferney-&gt;Genève'!CW12+'StGenis total'!CW12+'Mategnin Total'!CW12</f>
        <v>84</v>
      </c>
      <c r="CX12" s="60">
        <f>'Ferney-&gt;Genève'!CX12+'StGenis total'!CX12+'Mategnin Total'!CX12</f>
        <v>31</v>
      </c>
      <c r="CY12" s="60">
        <f>'Ferney-&gt;Genève'!CY12+'StGenis total'!CY12+'Mategnin Total'!CY12</f>
        <v>36</v>
      </c>
      <c r="CZ12" s="60">
        <f>'Ferney-&gt;Genève'!CZ12+'StGenis total'!CZ12+'Mategnin Total'!CZ12</f>
        <v>25</v>
      </c>
      <c r="DA12" s="60">
        <f>'Ferney-&gt;Genève'!DA12+'StGenis total'!DA12+'Mategnin Total'!DA12</f>
        <v>13</v>
      </c>
      <c r="DB12" s="60">
        <f>'Ferney-&gt;Genève'!DB12+'StGenis total'!DB12+'Mategnin Total'!DB12</f>
        <v>1</v>
      </c>
      <c r="DC12" s="60">
        <f>'Ferney-&gt;Genève'!DC12+'StGenis total'!DC12+'Mategnin Total'!DC12</f>
        <v>17</v>
      </c>
      <c r="DD12" s="60">
        <f>'Ferney-&gt;Genève'!DD12+'StGenis total'!DD12+'Mategnin Total'!DD12</f>
        <v>4</v>
      </c>
      <c r="DE12" s="60">
        <f>'Ferney-&gt;Genève'!DE12+'StGenis total'!DE12+'Mategnin Total'!DE12</f>
        <v>8</v>
      </c>
      <c r="DF12" s="60">
        <f>'Ferney-&gt;Genève'!DF12+'StGenis total'!DF12+'Mategnin Total'!DF12</f>
        <v>1</v>
      </c>
      <c r="DG12" s="60">
        <f>'Ferney-&gt;Genève'!DG12+'StGenis total'!DG12+'Mategnin Total'!DG12</f>
        <v>3</v>
      </c>
      <c r="DH12" s="60">
        <f>'Ferney-&gt;Genève'!DH12+'StGenis total'!DH12+'Mategnin Total'!DH12</f>
        <v>2</v>
      </c>
      <c r="DI12" s="60">
        <f>'Ferney-&gt;Genève'!DI12+'StGenis total'!DI12+'Mategnin Total'!DI12</f>
        <v>0</v>
      </c>
      <c r="DJ12" s="60">
        <f>'Ferney-&gt;Genève'!DJ12+'StGenis total'!DJ12+'Mategnin Total'!DJ12</f>
        <v>1</v>
      </c>
      <c r="DK12" s="60">
        <f>'Ferney-&gt;Genève'!DK12+'StGenis total'!DK12+'Mategnin Total'!DK12</f>
        <v>3</v>
      </c>
      <c r="DL12" s="60">
        <f>'Ferney-&gt;Genève'!DL12+'StGenis total'!DL12+'Mategnin Total'!DL12</f>
        <v>8</v>
      </c>
      <c r="DN12" s="55">
        <f t="shared" si="27"/>
        <v>164</v>
      </c>
      <c r="DO12" s="3">
        <f t="shared" si="27"/>
        <v>73</v>
      </c>
      <c r="DP12" s="56">
        <f t="shared" si="28"/>
        <v>0.30801687763713081</v>
      </c>
      <c r="DQ12" s="3">
        <f t="shared" si="29"/>
        <v>124</v>
      </c>
      <c r="DR12" s="3">
        <f t="shared" si="30"/>
        <v>66</v>
      </c>
      <c r="DS12" s="3">
        <f t="shared" si="31"/>
        <v>15</v>
      </c>
      <c r="DT12" s="3">
        <f t="shared" si="32"/>
        <v>205</v>
      </c>
      <c r="DU12" s="12">
        <f t="shared" si="33"/>
        <v>0.32195121951219513</v>
      </c>
      <c r="DV12" s="12">
        <f t="shared" si="34"/>
        <v>7.3170731707317069E-2</v>
      </c>
      <c r="DW12" s="3">
        <f t="shared" si="35"/>
        <v>32</v>
      </c>
      <c r="DX12" s="3">
        <f t="shared" si="36"/>
        <v>211</v>
      </c>
      <c r="DY12" s="57">
        <f t="shared" si="37"/>
        <v>26</v>
      </c>
      <c r="DZ12" s="58">
        <f t="shared" si="38"/>
        <v>237</v>
      </c>
      <c r="EC12" s="12">
        <f t="shared" si="39"/>
        <v>0.33333333333333326</v>
      </c>
      <c r="ED12" s="12">
        <f t="shared" si="39"/>
        <v>0.40384615384615374</v>
      </c>
      <c r="EE12" s="12">
        <f t="shared" si="39"/>
        <v>3.6595261278805635E-2</v>
      </c>
      <c r="EF12" s="12">
        <f t="shared" si="39"/>
        <v>0.34782608695652173</v>
      </c>
      <c r="EG12" s="12">
        <f t="shared" si="39"/>
        <v>0.88571428571428568</v>
      </c>
      <c r="EH12" s="12">
        <f t="shared" si="39"/>
        <v>0.875</v>
      </c>
      <c r="EI12" s="12">
        <f t="shared" si="39"/>
        <v>0.5185185185185186</v>
      </c>
      <c r="EJ12" s="12">
        <f t="shared" si="39"/>
        <v>0.24181184668989553</v>
      </c>
      <c r="EK12" s="12">
        <f t="shared" si="39"/>
        <v>0.23475609756097549</v>
      </c>
      <c r="EL12" s="12">
        <f t="shared" si="39"/>
        <v>-0.19999999999999996</v>
      </c>
      <c r="EM12" s="12">
        <f t="shared" si="39"/>
        <v>0.31055900621118004</v>
      </c>
      <c r="EN12" s="12">
        <f t="shared" si="39"/>
        <v>0.85714285714285721</v>
      </c>
      <c r="EO12" s="12">
        <f t="shared" si="39"/>
        <v>0.35428571428571431</v>
      </c>
      <c r="EQ12" s="64">
        <v>0.36458333333333298</v>
      </c>
      <c r="ER12" s="60">
        <f>'Ferney-&gt;Genève'!ER12+'StGenis total'!ER12+'Mategnin Total'!ER12</f>
        <v>64</v>
      </c>
      <c r="ES12" s="60">
        <f>'Ferney-&gt;Genève'!ES12+'StGenis total'!ES12+'Mategnin Total'!ES12</f>
        <v>24</v>
      </c>
      <c r="ET12" s="60">
        <f>'Ferney-&gt;Genève'!ET12+'StGenis total'!ET12+'Mategnin Total'!ET12</f>
        <v>20</v>
      </c>
      <c r="EU12" s="60">
        <f>'Ferney-&gt;Genève'!EU12+'StGenis total'!EU12+'Mategnin Total'!EU12</f>
        <v>13</v>
      </c>
      <c r="EV12" s="60">
        <f>'Ferney-&gt;Genève'!EV12+'StGenis total'!EV12+'Mategnin Total'!EV12</f>
        <v>6</v>
      </c>
      <c r="EW12" s="60">
        <f>'Ferney-&gt;Genève'!EW12+'StGenis total'!EW12+'Mategnin Total'!EW12</f>
        <v>1</v>
      </c>
      <c r="EX12" s="60">
        <f>'Ferney-&gt;Genève'!EX12+'StGenis total'!EX12+'Mategnin Total'!EX12</f>
        <v>26</v>
      </c>
      <c r="EY12" s="60">
        <f>'Ferney-&gt;Genève'!EY12+'StGenis total'!EY12+'Mategnin Total'!EY12</f>
        <v>7</v>
      </c>
      <c r="EZ12" s="60">
        <f>'Ferney-&gt;Genève'!EZ12+'StGenis total'!EZ12+'Mategnin Total'!EZ12</f>
        <v>3</v>
      </c>
      <c r="FA12" s="60">
        <f>'Ferney-&gt;Genève'!FA12+'StGenis total'!FA12+'Mategnin Total'!FA12</f>
        <v>1</v>
      </c>
      <c r="FB12" s="60">
        <f>'Ferney-&gt;Genève'!FB12+'StGenis total'!FB12+'Mategnin Total'!FB12</f>
        <v>1</v>
      </c>
      <c r="FC12" s="60">
        <f>'Ferney-&gt;Genève'!FC12+'StGenis total'!FC12+'Mategnin Total'!FC12</f>
        <v>1</v>
      </c>
      <c r="FD12" s="60">
        <f>'Ferney-&gt;Genève'!FD12+'StGenis total'!FD12+'Mategnin Total'!FD12</f>
        <v>1</v>
      </c>
      <c r="FE12" s="60">
        <f>'Ferney-&gt;Genève'!FE12+'StGenis total'!FE12+'Mategnin Total'!FE12</f>
        <v>0</v>
      </c>
      <c r="FF12" s="60">
        <f>'Ferney-&gt;Genève'!FF12+'StGenis total'!FF12+'Mategnin Total'!FF12</f>
        <v>2</v>
      </c>
      <c r="FG12" s="60">
        <f>'Ferney-&gt;Genève'!FG12+'StGenis total'!FG12+'Mategnin Total'!FG12</f>
        <v>5</v>
      </c>
      <c r="FI12" s="55">
        <f t="shared" si="40"/>
        <v>123</v>
      </c>
      <c r="FJ12" s="3">
        <f t="shared" si="40"/>
        <v>52</v>
      </c>
      <c r="FK12" s="56">
        <f t="shared" si="41"/>
        <v>0.29714285714285715</v>
      </c>
      <c r="FL12" s="3">
        <f t="shared" si="42"/>
        <v>92</v>
      </c>
      <c r="FM12" s="3">
        <f t="shared" si="43"/>
        <v>35</v>
      </c>
      <c r="FN12" s="3">
        <f t="shared" si="44"/>
        <v>8</v>
      </c>
      <c r="FO12" s="3">
        <f t="shared" si="45"/>
        <v>135</v>
      </c>
      <c r="FP12" s="12">
        <f t="shared" si="46"/>
        <v>0.25925925925925924</v>
      </c>
      <c r="FQ12" s="12">
        <f t="shared" si="47"/>
        <v>5.9259259259259262E-2</v>
      </c>
      <c r="FR12" s="3">
        <f t="shared" si="48"/>
        <v>40</v>
      </c>
      <c r="FS12" s="3">
        <f t="shared" si="49"/>
        <v>161</v>
      </c>
      <c r="FT12" s="57">
        <f t="shared" si="50"/>
        <v>14</v>
      </c>
      <c r="FU12" s="58">
        <f t="shared" si="51"/>
        <v>175</v>
      </c>
      <c r="FX12" s="12">
        <f t="shared" si="52"/>
        <v>0.6399999999999999</v>
      </c>
      <c r="FY12" s="12">
        <f t="shared" si="52"/>
        <v>0.18181818181818188</v>
      </c>
      <c r="FZ12" s="12">
        <f t="shared" si="52"/>
        <v>-0.19636363636363641</v>
      </c>
      <c r="GA12" s="12">
        <f t="shared" si="52"/>
        <v>0.26027397260273966</v>
      </c>
      <c r="GB12" s="12">
        <f t="shared" si="52"/>
        <v>0.12903225806451624</v>
      </c>
      <c r="GC12" s="12">
        <f t="shared" si="52"/>
        <v>1</v>
      </c>
      <c r="GD12" s="12">
        <f t="shared" si="52"/>
        <v>0.25</v>
      </c>
      <c r="GE12" s="12">
        <f t="shared" si="52"/>
        <v>-9.6774193548387122E-2</v>
      </c>
      <c r="GF12" s="12">
        <f t="shared" si="52"/>
        <v>0.60000000000000009</v>
      </c>
      <c r="GG12" s="12">
        <f t="shared" si="52"/>
        <v>2.6363636363636362</v>
      </c>
      <c r="GH12" s="12">
        <f t="shared" si="52"/>
        <v>0.41228070175438591</v>
      </c>
      <c r="GI12" s="12">
        <f t="shared" si="52"/>
        <v>1.7999999999999998</v>
      </c>
      <c r="GJ12" s="12">
        <f t="shared" si="52"/>
        <v>0.47058823529411775</v>
      </c>
      <c r="GL12" s="65">
        <v>0.36458333333333298</v>
      </c>
      <c r="GM12" s="60">
        <f>'Ferney-&gt;Genève'!GM12+'StGenis total'!GM12+'Mategnin Total'!GM12</f>
        <v>46</v>
      </c>
      <c r="GN12" s="60">
        <f>'Ferney-&gt;Genève'!GN12+'StGenis total'!GN12+'Mategnin Total'!GN12</f>
        <v>24</v>
      </c>
      <c r="GO12" s="60">
        <f>'Ferney-&gt;Genève'!GO12+'StGenis total'!GO12+'Mategnin Total'!GO12</f>
        <v>18</v>
      </c>
      <c r="GP12" s="60">
        <f>'Ferney-&gt;Genève'!GP12+'StGenis total'!GP12+'Mategnin Total'!GP12</f>
        <v>12</v>
      </c>
      <c r="GQ12" s="60">
        <f>'Ferney-&gt;Genève'!GQ12+'StGenis total'!GQ12+'Mategnin Total'!GQ12</f>
        <v>3</v>
      </c>
      <c r="GR12" s="60">
        <f>'Ferney-&gt;Genève'!GR12+'StGenis total'!GR12+'Mategnin Total'!GR12</f>
        <v>1</v>
      </c>
      <c r="GS12" s="60">
        <f>'Ferney-&gt;Genève'!GS12+'StGenis total'!GS12+'Mategnin Total'!GS12</f>
        <v>4</v>
      </c>
      <c r="GT12" s="60">
        <f>'Ferney-&gt;Genève'!GT12+'StGenis total'!GT12+'Mategnin Total'!GT12</f>
        <v>6</v>
      </c>
      <c r="GU12" s="60">
        <f>'Ferney-&gt;Genève'!GU12+'StGenis total'!GU12+'Mategnin Total'!GU12</f>
        <v>3</v>
      </c>
      <c r="GV12" s="60">
        <f>'Ferney-&gt;Genève'!GV12+'StGenis total'!GV12+'Mategnin Total'!GV12</f>
        <v>0</v>
      </c>
      <c r="GW12" s="60">
        <f>'Ferney-&gt;Genève'!GW12+'StGenis total'!GW12+'Mategnin Total'!GW12</f>
        <v>1</v>
      </c>
      <c r="GX12" s="60">
        <f>'Ferney-&gt;Genève'!GX12+'StGenis total'!GX12+'Mategnin Total'!GX12</f>
        <v>0</v>
      </c>
      <c r="GY12" s="60">
        <f>'Ferney-&gt;Genève'!GY12+'StGenis total'!GY12+'Mategnin Total'!GY12</f>
        <v>0</v>
      </c>
      <c r="GZ12" s="60">
        <f>'Ferney-&gt;Genève'!GZ12+'StGenis total'!GZ12+'Mategnin Total'!GZ12</f>
        <v>0</v>
      </c>
      <c r="HA12" s="60">
        <f>'Ferney-&gt;Genève'!HA12+'StGenis total'!HA12+'Mategnin Total'!HA12</f>
        <v>0</v>
      </c>
      <c r="HB12" s="60">
        <f>'Ferney-&gt;Genève'!HB12+'StGenis total'!HB12+'Mategnin Total'!HB12</f>
        <v>1</v>
      </c>
      <c r="HD12" s="55">
        <f t="shared" si="53"/>
        <v>75</v>
      </c>
      <c r="HE12" s="3">
        <f t="shared" si="53"/>
        <v>44</v>
      </c>
      <c r="HF12" s="56">
        <f t="shared" si="54"/>
        <v>0.36974789915966388</v>
      </c>
      <c r="HG12" s="3">
        <f t="shared" si="55"/>
        <v>73</v>
      </c>
      <c r="HH12" s="3">
        <f t="shared" si="56"/>
        <v>31</v>
      </c>
      <c r="HI12" s="3">
        <f t="shared" si="57"/>
        <v>4</v>
      </c>
      <c r="HJ12" s="3">
        <f t="shared" si="58"/>
        <v>108</v>
      </c>
      <c r="HK12" s="12">
        <f t="shared" si="59"/>
        <v>0.28703703703703703</v>
      </c>
      <c r="HL12" s="12">
        <f t="shared" si="60"/>
        <v>3.7037037037037035E-2</v>
      </c>
      <c r="HM12" s="3">
        <f t="shared" si="61"/>
        <v>11</v>
      </c>
      <c r="HN12" s="3">
        <f t="shared" si="62"/>
        <v>114</v>
      </c>
      <c r="HO12" s="57">
        <f t="shared" si="63"/>
        <v>5</v>
      </c>
      <c r="HP12" s="58">
        <f t="shared" si="64"/>
        <v>119</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f>'Ferney-&gt;Genève'!B13+'StGenis total'!B13+'Mategnin Total'!B13</f>
        <v>0</v>
      </c>
      <c r="C13" s="95">
        <f>'Ferney-&gt;Genève'!C13+'StGenis total'!C13+'Mategnin Total'!C13</f>
        <v>0</v>
      </c>
      <c r="D13" s="94">
        <f>'Ferney-&gt;Genève'!D13+'StGenis total'!D13+'Mategnin Total'!D13</f>
        <v>0</v>
      </c>
      <c r="E13" s="95">
        <f>'Ferney-&gt;Genève'!E13+'StGenis total'!E13+'Mategnin Total'!E13</f>
        <v>0</v>
      </c>
      <c r="F13" s="94">
        <f>'Ferney-&gt;Genève'!F13+'StGenis total'!F13+'Mategnin Total'!F13</f>
        <v>0</v>
      </c>
      <c r="G13" s="95">
        <f>'Ferney-&gt;Genève'!G13+'StGenis total'!G13+'Mategnin Total'!G13</f>
        <v>0</v>
      </c>
      <c r="H13" s="94">
        <f>'Ferney-&gt;Genève'!H13+'StGenis total'!H13+'Mategnin Total'!H13</f>
        <v>0</v>
      </c>
      <c r="I13" s="95">
        <f>'Ferney-&gt;Genève'!I13+'StGenis total'!I13+'Mategnin Total'!I13</f>
        <v>0</v>
      </c>
      <c r="J13" s="94">
        <f>'Ferney-&gt;Genève'!J13+'StGenis total'!J13+'Mategnin Total'!J13</f>
        <v>0</v>
      </c>
      <c r="K13" s="95">
        <f>'Ferney-&gt;Genève'!K13+'StGenis total'!K13+'Mategnin Total'!K13</f>
        <v>0</v>
      </c>
      <c r="L13" s="94">
        <f>'Ferney-&gt;Genève'!L13+'StGenis total'!L13+'Mategnin Total'!L13</f>
        <v>0</v>
      </c>
      <c r="M13" s="95">
        <f>'Ferney-&gt;Genève'!M13+'StGenis total'!M13+'Mategnin Total'!M13</f>
        <v>0</v>
      </c>
      <c r="N13" s="203">
        <f>'Ferney-&gt;Genève'!N13+'StGenis total'!N13+'Mategnin Total'!N13</f>
        <v>0</v>
      </c>
      <c r="O13" s="192">
        <f>'Ferney-&gt;Genève'!O13+'StGenis total'!O13+'Mategnin Total'!O13</f>
        <v>0</v>
      </c>
      <c r="P13" s="94">
        <f>'Ferney-&gt;Genève'!P13+'StGenis total'!P13+'Mategnin Total'!P13</f>
        <v>0</v>
      </c>
      <c r="Q13" s="95">
        <f>'Ferney-&gt;Genève'!Q13+'StGenis total'!Q13+'Mategnin Total'!Q13</f>
        <v>0</v>
      </c>
      <c r="R13" s="94">
        <f>'Ferney-&gt;Genève'!R13+'StGenis total'!R13+'Mategnin Total'!R13</f>
        <v>0</v>
      </c>
      <c r="S13" s="95">
        <f>'Ferney-&gt;Genève'!S13+'StGenis total'!S13+'Mategnin Total'!S13</f>
        <v>0</v>
      </c>
      <c r="T13" s="94">
        <f>'Ferney-&gt;Genève'!T13+'StGenis total'!T13+'Mategnin Total'!T13</f>
        <v>0</v>
      </c>
      <c r="U13" s="95">
        <f>'Ferney-&gt;Genève'!U13+'StGenis total'!U13+'Mategnin Total'!U13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'Ferney-&gt;Genève'!BB13+'StGenis total'!BB13+'Mategnin Total'!BB13</f>
        <v>50</v>
      </c>
      <c r="BC13" s="60">
        <f>'Ferney-&gt;Genève'!BC13+'StGenis total'!BC13+'Mategnin Total'!BC13</f>
        <v>9</v>
      </c>
      <c r="BD13" s="60">
        <f>'Ferney-&gt;Genève'!BD13+'StGenis total'!BD13+'Mategnin Total'!BD13</f>
        <v>16</v>
      </c>
      <c r="BE13" s="60">
        <f>'Ferney-&gt;Genève'!BE13+'StGenis total'!BE13+'Mategnin Total'!BE13</f>
        <v>17</v>
      </c>
      <c r="BF13" s="60">
        <f>'Ferney-&gt;Genève'!BF13+'StGenis total'!BF13+'Mategnin Total'!BF13</f>
        <v>5</v>
      </c>
      <c r="BG13" s="60">
        <f>'Ferney-&gt;Genève'!BG13+'StGenis total'!BG13+'Mategnin Total'!BG13</f>
        <v>2</v>
      </c>
      <c r="BH13" s="60">
        <f>'Ferney-&gt;Genève'!BH13+'StGenis total'!BH13+'Mategnin Total'!BH13</f>
        <v>9</v>
      </c>
      <c r="BI13" s="60">
        <f>'Ferney-&gt;Genève'!BI13+'StGenis total'!BI13+'Mategnin Total'!BI13</f>
        <v>1</v>
      </c>
      <c r="BJ13" s="60">
        <f>'Ferney-&gt;Genève'!BJ13+'StGenis total'!BJ13+'Mategnin Total'!BJ13</f>
        <v>3</v>
      </c>
      <c r="BK13" s="60">
        <f>'Ferney-&gt;Genève'!BK13+'StGenis total'!BK13+'Mategnin Total'!BK13</f>
        <v>1</v>
      </c>
      <c r="BL13" s="60">
        <f>'Ferney-&gt;Genève'!BL13+'StGenis total'!BL13+'Mategnin Total'!BL13</f>
        <v>0</v>
      </c>
      <c r="BM13" s="60">
        <f>'Ferney-&gt;Genève'!BM13+'StGenis total'!BM13+'Mategnin Total'!BM13</f>
        <v>0</v>
      </c>
      <c r="BN13" s="60">
        <f>'Ferney-&gt;Genève'!BN13+'StGenis total'!BN13+'Mategnin Total'!BN13</f>
        <v>0</v>
      </c>
      <c r="BO13" s="60">
        <f>'Ferney-&gt;Genève'!BO13+'StGenis total'!BO13+'Mategnin Total'!BO13</f>
        <v>0</v>
      </c>
      <c r="BP13" s="60">
        <f>'Ferney-&gt;Genève'!BP13+'StGenis total'!BP13+'Mategnin Total'!BP13</f>
        <v>1</v>
      </c>
      <c r="BQ13" s="60">
        <f>'Ferney-&gt;Genève'!BQ13+'StGenis total'!BQ13+'Mategnin Total'!BQ13</f>
        <v>0</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60">
        <f>'Ferney-&gt;Genève'!CW13+'StGenis total'!CW13+'Mategnin Total'!CW13</f>
        <v>0</v>
      </c>
      <c r="CX13" s="60">
        <f>'Ferney-&gt;Genève'!CX13+'StGenis total'!CX13+'Mategnin Total'!CX13</f>
        <v>0</v>
      </c>
      <c r="CY13" s="60">
        <f>'Ferney-&gt;Genève'!CY13+'StGenis total'!CY13+'Mategnin Total'!CY13</f>
        <v>0</v>
      </c>
      <c r="CZ13" s="60">
        <f>'Ferney-&gt;Genève'!CZ13+'StGenis total'!CZ13+'Mategnin Total'!CZ13</f>
        <v>0</v>
      </c>
      <c r="DA13" s="60">
        <f>'Ferney-&gt;Genève'!DA13+'StGenis total'!DA13+'Mategnin Total'!DA13</f>
        <v>0</v>
      </c>
      <c r="DB13" s="60">
        <f>'Ferney-&gt;Genève'!DB13+'StGenis total'!DB13+'Mategnin Total'!DB13</f>
        <v>0</v>
      </c>
      <c r="DC13" s="60">
        <f>'Ferney-&gt;Genève'!DC13+'StGenis total'!DC13+'Mategnin Total'!DC13</f>
        <v>0</v>
      </c>
      <c r="DD13" s="60">
        <f>'Ferney-&gt;Genève'!DD13+'StGenis total'!DD13+'Mategnin Total'!DD13</f>
        <v>0</v>
      </c>
      <c r="DE13" s="60">
        <f>'Ferney-&gt;Genève'!DE13+'StGenis total'!DE13+'Mategnin Total'!DE13</f>
        <v>0</v>
      </c>
      <c r="DF13" s="60">
        <f>'Ferney-&gt;Genève'!DF13+'StGenis total'!DF13+'Mategnin Total'!DF13</f>
        <v>0</v>
      </c>
      <c r="DG13" s="60">
        <f>'Ferney-&gt;Genève'!DG13+'StGenis total'!DG13+'Mategnin Total'!DG13</f>
        <v>0</v>
      </c>
      <c r="DH13" s="60">
        <f>'Ferney-&gt;Genève'!DH13+'StGenis total'!DH13+'Mategnin Total'!DH13</f>
        <v>0</v>
      </c>
      <c r="DI13" s="60">
        <f>'Ferney-&gt;Genève'!DI13+'StGenis total'!DI13+'Mategnin Total'!DI13</f>
        <v>0</v>
      </c>
      <c r="DJ13" s="60">
        <f>'Ferney-&gt;Genève'!DJ13+'StGenis total'!DJ13+'Mategnin Total'!DJ13</f>
        <v>0</v>
      </c>
      <c r="DK13" s="60">
        <f>'Ferney-&gt;Genève'!DK13+'StGenis total'!DK13+'Mategnin Total'!DK13</f>
        <v>0</v>
      </c>
      <c r="DL13" s="60">
        <f>'Ferney-&gt;Genève'!DL13+'StGenis total'!DL13+'Mategnin Total'!DL13</f>
        <v>0</v>
      </c>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60">
        <f>'Ferney-&gt;Genève'!ER13+'StGenis total'!ER13+'Mategnin Total'!ER13</f>
        <v>0</v>
      </c>
      <c r="ES13" s="60">
        <f>'Ferney-&gt;Genève'!ES13+'StGenis total'!ES13+'Mategnin Total'!ES13</f>
        <v>0</v>
      </c>
      <c r="ET13" s="60">
        <f>'Ferney-&gt;Genève'!ET13+'StGenis total'!ET13+'Mategnin Total'!ET13</f>
        <v>0</v>
      </c>
      <c r="EU13" s="60">
        <f>'Ferney-&gt;Genève'!EU13+'StGenis total'!EU13+'Mategnin Total'!EU13</f>
        <v>0</v>
      </c>
      <c r="EV13" s="60">
        <f>'Ferney-&gt;Genève'!EV13+'StGenis total'!EV13+'Mategnin Total'!EV13</f>
        <v>0</v>
      </c>
      <c r="EW13" s="60">
        <f>'Ferney-&gt;Genève'!EW13+'StGenis total'!EW13+'Mategnin Total'!EW13</f>
        <v>0</v>
      </c>
      <c r="EX13" s="60">
        <f>'Ferney-&gt;Genève'!EX13+'StGenis total'!EX13+'Mategnin Total'!EX13</f>
        <v>0</v>
      </c>
      <c r="EY13" s="60">
        <f>'Ferney-&gt;Genève'!EY13+'StGenis total'!EY13+'Mategnin Total'!EY13</f>
        <v>0</v>
      </c>
      <c r="EZ13" s="60">
        <f>'Ferney-&gt;Genève'!EZ13+'StGenis total'!EZ13+'Mategnin Total'!EZ13</f>
        <v>0</v>
      </c>
      <c r="FA13" s="60">
        <f>'Ferney-&gt;Genève'!FA13+'StGenis total'!FA13+'Mategnin Total'!FA13</f>
        <v>0</v>
      </c>
      <c r="FB13" s="60">
        <f>'Ferney-&gt;Genève'!FB13+'StGenis total'!FB13+'Mategnin Total'!FB13</f>
        <v>0</v>
      </c>
      <c r="FC13" s="60">
        <f>'Ferney-&gt;Genève'!FC13+'StGenis total'!FC13+'Mategnin Total'!FC13</f>
        <v>0</v>
      </c>
      <c r="FD13" s="60">
        <f>'Ferney-&gt;Genève'!FD13+'StGenis total'!FD13+'Mategnin Total'!FD13</f>
        <v>0</v>
      </c>
      <c r="FE13" s="60">
        <f>'Ferney-&gt;Genève'!FE13+'StGenis total'!FE13+'Mategnin Total'!FE13</f>
        <v>0</v>
      </c>
      <c r="FF13" s="60">
        <f>'Ferney-&gt;Genève'!FF13+'StGenis total'!FF13+'Mategnin Total'!FF13</f>
        <v>0</v>
      </c>
      <c r="FG13" s="60">
        <f>'Ferney-&gt;Genève'!FG13+'StGenis total'!FG13+'Mategnin Total'!FG13</f>
        <v>0</v>
      </c>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60">
        <f>'Ferney-&gt;Genève'!GM13+'StGenis total'!GM13+'Mategnin Total'!GM13</f>
        <v>4</v>
      </c>
      <c r="GN13" s="60">
        <f>'Ferney-&gt;Genève'!GN13+'StGenis total'!GN13+'Mategnin Total'!GN13</f>
        <v>6</v>
      </c>
      <c r="GO13" s="60">
        <f>'Ferney-&gt;Genève'!GO13+'StGenis total'!GO13+'Mategnin Total'!GO13</f>
        <v>1</v>
      </c>
      <c r="GP13" s="60">
        <f>'Ferney-&gt;Genève'!GP13+'StGenis total'!GP13+'Mategnin Total'!GP13</f>
        <v>2</v>
      </c>
      <c r="GQ13" s="60">
        <f>'Ferney-&gt;Genève'!GQ13+'StGenis total'!GQ13+'Mategnin Total'!GQ13</f>
        <v>1</v>
      </c>
      <c r="GR13" s="60">
        <f>'Ferney-&gt;Genève'!GR13+'StGenis total'!GR13+'Mategnin Total'!GR13</f>
        <v>0</v>
      </c>
      <c r="GS13" s="60">
        <f>'Ferney-&gt;Genève'!GS13+'StGenis total'!GS13+'Mategnin Total'!GS13</f>
        <v>1</v>
      </c>
      <c r="GT13" s="60">
        <f>'Ferney-&gt;Genève'!GT13+'StGenis total'!GT13+'Mategnin Total'!GT13</f>
        <v>0</v>
      </c>
      <c r="GU13" s="60">
        <f>'Ferney-&gt;Genève'!GU13+'StGenis total'!GU13+'Mategnin Total'!GU13</f>
        <v>4</v>
      </c>
      <c r="GV13" s="60">
        <f>'Ferney-&gt;Genève'!GV13+'StGenis total'!GV13+'Mategnin Total'!GV13</f>
        <v>0</v>
      </c>
      <c r="GW13" s="60">
        <f>'Ferney-&gt;Genève'!GW13+'StGenis total'!GW13+'Mategnin Total'!GW13</f>
        <v>0</v>
      </c>
      <c r="GX13" s="60">
        <f>'Ferney-&gt;Genève'!GX13+'StGenis total'!GX13+'Mategnin Total'!GX13</f>
        <v>0</v>
      </c>
      <c r="GY13" s="60">
        <f>'Ferney-&gt;Genève'!GY13+'StGenis total'!GY13+'Mategnin Total'!GY13</f>
        <v>0</v>
      </c>
      <c r="GZ13" s="60">
        <f>'Ferney-&gt;Genève'!GZ13+'StGenis total'!GZ13+'Mategnin Total'!GZ13</f>
        <v>0</v>
      </c>
      <c r="HA13" s="60">
        <f>'Ferney-&gt;Genève'!HA13+'StGenis total'!HA13+'Mategnin Total'!HA13</f>
        <v>1</v>
      </c>
      <c r="HB13" s="60">
        <f>'Ferney-&gt;Genève'!HB13+'StGenis total'!HB13+'Mategnin Total'!HB13</f>
        <v>1</v>
      </c>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542</v>
      </c>
      <c r="C14" s="72">
        <f t="shared" si="79"/>
        <v>144</v>
      </c>
      <c r="D14" s="72">
        <f t="shared" si="79"/>
        <v>381</v>
      </c>
      <c r="E14" s="72">
        <f t="shared" si="79"/>
        <v>322</v>
      </c>
      <c r="F14" s="72">
        <f>SUM(F5:F12)</f>
        <v>45</v>
      </c>
      <c r="G14" s="72">
        <f>SUM(G5:G12)</f>
        <v>22</v>
      </c>
      <c r="H14" s="72">
        <f t="shared" si="79"/>
        <v>70</v>
      </c>
      <c r="I14" s="72">
        <f t="shared" si="79"/>
        <v>33</v>
      </c>
      <c r="J14" s="72">
        <f t="shared" si="79"/>
        <v>91</v>
      </c>
      <c r="K14" s="72">
        <f t="shared" si="79"/>
        <v>48</v>
      </c>
      <c r="L14" s="72">
        <f>SUM(L5:L12)</f>
        <v>23</v>
      </c>
      <c r="M14" s="72">
        <f t="shared" si="79"/>
        <v>8</v>
      </c>
      <c r="N14" s="72">
        <f>SUM(N5:N12)</f>
        <v>20</v>
      </c>
      <c r="O14" s="72">
        <f t="shared" si="79"/>
        <v>11</v>
      </c>
      <c r="P14" s="72">
        <f>SUM(P5:P12)</f>
        <v>3</v>
      </c>
      <c r="Q14" s="72">
        <f>SUM(Q5:Q12)</f>
        <v>1</v>
      </c>
      <c r="R14" s="72">
        <f t="shared" si="79"/>
        <v>7</v>
      </c>
      <c r="S14" s="72">
        <f t="shared" si="79"/>
        <v>5</v>
      </c>
      <c r="T14" s="72">
        <f t="shared" si="79"/>
        <v>21</v>
      </c>
      <c r="U14" s="72">
        <f t="shared" si="79"/>
        <v>22</v>
      </c>
      <c r="W14" s="73">
        <f>B14+D14+H14+J14+L14+N14+R14+T14</f>
        <v>1155</v>
      </c>
      <c r="X14" s="74">
        <f>C14+E14+I14+K14+M14+O14+S14+U14</f>
        <v>593</v>
      </c>
      <c r="Y14" s="75">
        <f>X14/(X14+W14)</f>
        <v>0.33924485125858123</v>
      </c>
      <c r="Z14" s="74">
        <f>B14+C14+L14+M14</f>
        <v>717</v>
      </c>
      <c r="AA14" s="74">
        <f>D14+E14+N14+O14+F14+G14+P14+Q14</f>
        <v>805</v>
      </c>
      <c r="AB14" s="74">
        <f t="shared" si="71"/>
        <v>71</v>
      </c>
      <c r="AC14" s="74">
        <f>H14+I14+R14+S14</f>
        <v>115</v>
      </c>
      <c r="AD14" s="74">
        <f>Z14+AA14+AC14</f>
        <v>1637</v>
      </c>
      <c r="AE14" s="12">
        <f>AA14/(Z14+AA14)</f>
        <v>0.52890932982917216</v>
      </c>
      <c r="AF14" s="12">
        <f>AC14/AD14</f>
        <v>7.0250458155161885E-2</v>
      </c>
      <c r="AG14" s="74">
        <f>J14+K14+T14+U14</f>
        <v>182</v>
      </c>
      <c r="AH14" s="74">
        <f>SUM(B14:K14)</f>
        <v>1698</v>
      </c>
      <c r="AI14" s="76">
        <f>SUM(L14:U14)</f>
        <v>121</v>
      </c>
      <c r="AJ14" s="77">
        <f>SUM(B14:U14)</f>
        <v>1819</v>
      </c>
      <c r="AM14" s="12">
        <f t="shared" ref="AM14:AQ15" si="80">(W14/BS14) - 1</f>
        <v>5.672461116193972E-2</v>
      </c>
      <c r="AN14" s="12">
        <f t="shared" si="80"/>
        <v>8.2116788321167977E-2</v>
      </c>
      <c r="AO14" s="12">
        <f t="shared" si="80"/>
        <v>1.5877373933087302E-2</v>
      </c>
      <c r="AP14" s="12">
        <f t="shared" si="80"/>
        <v>-4.7808764940239001E-2</v>
      </c>
      <c r="AQ14" s="12">
        <f t="shared" si="80"/>
        <v>0.27575277337559423</v>
      </c>
      <c r="AR14" s="12">
        <f t="shared" ref="AR14:AY15" si="81">(AC14/BX14) - 1</f>
        <v>0</v>
      </c>
      <c r="AS14" s="12">
        <f t="shared" si="81"/>
        <v>9.2061374249499561E-2</v>
      </c>
      <c r="AT14" s="12">
        <f t="shared" si="81"/>
        <v>0.16008005147951554</v>
      </c>
      <c r="AU14" s="12">
        <f t="shared" si="81"/>
        <v>-8.4300549786194168E-2</v>
      </c>
      <c r="AV14" s="12">
        <f t="shared" si="81"/>
        <v>0.28169014084507049</v>
      </c>
      <c r="AW14" s="12">
        <f t="shared" si="81"/>
        <v>9.8318240620957287E-2</v>
      </c>
      <c r="AX14" s="12">
        <f t="shared" si="81"/>
        <v>0.27368421052631575</v>
      </c>
      <c r="AY14" s="12">
        <f t="shared" si="81"/>
        <v>0.10847044485070079</v>
      </c>
      <c r="BA14" s="71" t="s">
        <v>17</v>
      </c>
      <c r="BB14" s="72">
        <f t="shared" ref="BB14:BQ14" si="82">SUM(BB5:BB12)</f>
        <v>542</v>
      </c>
      <c r="BC14" s="72">
        <f t="shared" si="82"/>
        <v>170</v>
      </c>
      <c r="BD14" s="72">
        <f t="shared" si="82"/>
        <v>312</v>
      </c>
      <c r="BE14" s="72">
        <f t="shared" si="82"/>
        <v>290</v>
      </c>
      <c r="BF14" s="72">
        <f t="shared" si="82"/>
        <v>87</v>
      </c>
      <c r="BG14" s="72">
        <f t="shared" si="82"/>
        <v>21</v>
      </c>
      <c r="BH14" s="72">
        <f t="shared" si="82"/>
        <v>79</v>
      </c>
      <c r="BI14" s="72">
        <f t="shared" si="82"/>
        <v>45</v>
      </c>
      <c r="BJ14" s="72">
        <f t="shared" si="82"/>
        <v>37</v>
      </c>
      <c r="BK14" s="72">
        <f t="shared" si="82"/>
        <v>4</v>
      </c>
      <c r="BL14" s="72">
        <f t="shared" si="82"/>
        <v>19</v>
      </c>
      <c r="BM14" s="72">
        <f t="shared" si="82"/>
        <v>10</v>
      </c>
      <c r="BN14" s="72">
        <f t="shared" si="82"/>
        <v>7</v>
      </c>
      <c r="BO14" s="72">
        <f t="shared" si="82"/>
        <v>0</v>
      </c>
      <c r="BP14" s="72">
        <f t="shared" si="82"/>
        <v>10</v>
      </c>
      <c r="BQ14" s="72">
        <f t="shared" si="82"/>
        <v>8</v>
      </c>
      <c r="BS14" s="73">
        <f>BB14+BD14+BF14+BH14+BJ14+BL14+BN14+BP14</f>
        <v>1093</v>
      </c>
      <c r="BT14" s="74">
        <f>BC14+BE14+BG14+BI14+BK14+BM14+BO14+BQ14</f>
        <v>548</v>
      </c>
      <c r="BU14" s="75">
        <f>BT14/(BT14+BS14)</f>
        <v>0.33394271785496649</v>
      </c>
      <c r="BV14" s="74">
        <f>BB14+BC14+BJ14+BK14</f>
        <v>753</v>
      </c>
      <c r="BW14" s="74">
        <f>BD14+BE14+BL14+BM14</f>
        <v>631</v>
      </c>
      <c r="BX14" s="74">
        <f>BF14+BG14+BN14+BO14</f>
        <v>115</v>
      </c>
      <c r="BY14" s="74">
        <f>SUM(BV14:BX14)</f>
        <v>1499</v>
      </c>
      <c r="BZ14" s="12">
        <f>BW14/(BW14+BV14)</f>
        <v>0.45592485549132949</v>
      </c>
      <c r="CA14" s="12">
        <f>BX14/BY14</f>
        <v>7.6717811874583056E-2</v>
      </c>
      <c r="CB14" s="74">
        <f>BH14+BI14+BP14+BQ14</f>
        <v>142</v>
      </c>
      <c r="CC14" s="74">
        <f>SUM(BB14:BI14)</f>
        <v>1546</v>
      </c>
      <c r="CD14" s="76">
        <f>SUM(BJ14:BQ14)</f>
        <v>95</v>
      </c>
      <c r="CE14" s="77">
        <f>SUM(BB14:BQ14)</f>
        <v>1641</v>
      </c>
      <c r="CH14" s="12">
        <f t="shared" ref="CH14:CT15" si="83">(BS14/DN14) - 1</f>
        <v>9.2336103416434945E-3</v>
      </c>
      <c r="CI14" s="12">
        <f t="shared" si="83"/>
        <v>7.4509803921568585E-2</v>
      </c>
      <c r="CJ14" s="12">
        <f t="shared" si="83"/>
        <v>4.3079901064630555E-2</v>
      </c>
      <c r="CK14" s="12">
        <f t="shared" si="83"/>
        <v>-4.4416243654822329E-2</v>
      </c>
      <c r="CL14" s="12">
        <f t="shared" si="83"/>
        <v>0.10314685314685312</v>
      </c>
      <c r="CM14" s="12">
        <f t="shared" si="83"/>
        <v>0.25</v>
      </c>
      <c r="CN14" s="12">
        <f t="shared" si="83"/>
        <v>3.2369146005509553E-2</v>
      </c>
      <c r="CO14" s="12">
        <f t="shared" si="83"/>
        <v>0.15734771009337489</v>
      </c>
      <c r="CP14" s="12">
        <f t="shared" si="83"/>
        <v>0.21080720480320214</v>
      </c>
      <c r="CQ14" s="12">
        <f t="shared" si="83"/>
        <v>7.0921985815601829E-3</v>
      </c>
      <c r="CR14" s="12">
        <f t="shared" si="83"/>
        <v>4.1778975741239899E-2</v>
      </c>
      <c r="CS14" s="12">
        <f t="shared" si="83"/>
        <v>-0.12844036697247707</v>
      </c>
      <c r="CT14" s="12">
        <f t="shared" si="83"/>
        <v>3.0131826741996326E-2</v>
      </c>
      <c r="CV14" s="71" t="s">
        <v>17</v>
      </c>
      <c r="CW14" s="72">
        <f t="shared" ref="CW14:DL14" si="84">SUM(CW5:CW12)</f>
        <v>592</v>
      </c>
      <c r="CX14" s="72">
        <f t="shared" si="84"/>
        <v>157</v>
      </c>
      <c r="CY14" s="72">
        <f t="shared" si="84"/>
        <v>276</v>
      </c>
      <c r="CZ14" s="72">
        <f t="shared" si="84"/>
        <v>265</v>
      </c>
      <c r="DA14" s="72">
        <f t="shared" si="84"/>
        <v>70</v>
      </c>
      <c r="DB14" s="72">
        <f t="shared" si="84"/>
        <v>14</v>
      </c>
      <c r="DC14" s="72">
        <f t="shared" si="84"/>
        <v>71</v>
      </c>
      <c r="DD14" s="72">
        <f t="shared" si="84"/>
        <v>39</v>
      </c>
      <c r="DE14" s="72">
        <f t="shared" si="84"/>
        <v>36</v>
      </c>
      <c r="DF14" s="72">
        <f t="shared" si="84"/>
        <v>3</v>
      </c>
      <c r="DG14" s="72">
        <f t="shared" si="84"/>
        <v>19</v>
      </c>
      <c r="DH14" s="72">
        <f t="shared" si="84"/>
        <v>12</v>
      </c>
      <c r="DI14" s="72">
        <f t="shared" si="84"/>
        <v>4</v>
      </c>
      <c r="DJ14" s="72">
        <f t="shared" si="84"/>
        <v>4</v>
      </c>
      <c r="DK14" s="72">
        <f t="shared" si="84"/>
        <v>15</v>
      </c>
      <c r="DL14" s="72">
        <f t="shared" si="84"/>
        <v>16</v>
      </c>
      <c r="DN14" s="73">
        <f>CW14+CY14+DA14+DC14+DE14+DG14+DI14+DK14</f>
        <v>1083</v>
      </c>
      <c r="DO14" s="74">
        <f>CX14+CZ14+DB14+DD14+DF14+DH14+DJ14+DL14</f>
        <v>510</v>
      </c>
      <c r="DP14" s="75">
        <f>DO14/(DO14+DN14)</f>
        <v>0.32015065913370999</v>
      </c>
      <c r="DQ14" s="74">
        <f>CW14+CX14+DE14+DF14</f>
        <v>788</v>
      </c>
      <c r="DR14" s="74">
        <f>CY14+CZ14+DG14+DH14</f>
        <v>572</v>
      </c>
      <c r="DS14" s="74">
        <f>DA14+DB14+DI14+DJ14</f>
        <v>92</v>
      </c>
      <c r="DT14" s="74">
        <f>SUM(DQ14:DS14)</f>
        <v>1452</v>
      </c>
      <c r="DU14" s="12">
        <f>DR14/DT14</f>
        <v>0.39393939393939392</v>
      </c>
      <c r="DV14" s="12">
        <f>DS14/DT14</f>
        <v>6.3360881542699726E-2</v>
      </c>
      <c r="DW14" s="74">
        <f>DC14+DD14+DK14+DL14</f>
        <v>141</v>
      </c>
      <c r="DX14" s="74">
        <f>SUM(CW14:DD14)</f>
        <v>1484</v>
      </c>
      <c r="DY14" s="76">
        <f>SUM(DE14:DL14)</f>
        <v>109</v>
      </c>
      <c r="DZ14" s="77">
        <f>SUM(CW14:DL14)</f>
        <v>1593</v>
      </c>
      <c r="EC14" s="12">
        <f t="shared" ref="EC14:EO15" si="85">(DN14/FI14) - 1</f>
        <v>0.33046683046683056</v>
      </c>
      <c r="ED14" s="12">
        <f t="shared" si="85"/>
        <v>0.3563829787234043</v>
      </c>
      <c r="EE14" s="12">
        <f t="shared" si="85"/>
        <v>1.3242777577433307E-2</v>
      </c>
      <c r="EF14" s="12">
        <f t="shared" si="85"/>
        <v>0.32436974789915962</v>
      </c>
      <c r="EG14" s="12">
        <f t="shared" si="85"/>
        <v>0.43718592964824121</v>
      </c>
      <c r="EH14" s="12">
        <f t="shared" si="85"/>
        <v>0.53333333333333344</v>
      </c>
      <c r="EI14" s="12">
        <f t="shared" si="85"/>
        <v>0.37891737891737898</v>
      </c>
      <c r="EJ14" s="12">
        <f t="shared" si="85"/>
        <v>4.225673823663767E-2</v>
      </c>
      <c r="EK14" s="12">
        <f t="shared" si="85"/>
        <v>0.11198347107438011</v>
      </c>
      <c r="EL14" s="12">
        <f t="shared" si="85"/>
        <v>2.9197080291970767E-2</v>
      </c>
      <c r="EM14" s="12">
        <f t="shared" si="85"/>
        <v>0.3393501805054151</v>
      </c>
      <c r="EN14" s="12">
        <f t="shared" si="85"/>
        <v>0.3292682926829269</v>
      </c>
      <c r="EO14" s="12">
        <f t="shared" si="85"/>
        <v>0.33865546218487386</v>
      </c>
      <c r="EQ14" s="71" t="s">
        <v>17</v>
      </c>
      <c r="ER14" s="72">
        <f t="shared" ref="ER14:FG14" si="86">SUM(ER5:ER12)</f>
        <v>410</v>
      </c>
      <c r="ES14" s="72">
        <f t="shared" si="86"/>
        <v>157</v>
      </c>
      <c r="ET14" s="72">
        <f t="shared" si="86"/>
        <v>226</v>
      </c>
      <c r="EU14" s="72">
        <f t="shared" si="86"/>
        <v>154</v>
      </c>
      <c r="EV14" s="72">
        <f t="shared" si="86"/>
        <v>44</v>
      </c>
      <c r="EW14" s="72">
        <f t="shared" si="86"/>
        <v>10</v>
      </c>
      <c r="EX14" s="72">
        <f t="shared" si="86"/>
        <v>81</v>
      </c>
      <c r="EY14" s="72">
        <f t="shared" si="86"/>
        <v>26</v>
      </c>
      <c r="EZ14" s="72">
        <f t="shared" si="86"/>
        <v>24</v>
      </c>
      <c r="FA14" s="72">
        <f t="shared" si="86"/>
        <v>4</v>
      </c>
      <c r="FB14" s="72">
        <f t="shared" si="86"/>
        <v>8</v>
      </c>
      <c r="FC14" s="72">
        <f t="shared" si="86"/>
        <v>10</v>
      </c>
      <c r="FD14" s="72">
        <f t="shared" si="86"/>
        <v>5</v>
      </c>
      <c r="FE14" s="72">
        <f t="shared" si="86"/>
        <v>1</v>
      </c>
      <c r="FF14" s="72">
        <f t="shared" si="86"/>
        <v>16</v>
      </c>
      <c r="FG14" s="72">
        <f t="shared" si="86"/>
        <v>14</v>
      </c>
      <c r="FI14" s="73">
        <f>ER14+ET14+EV14+EX14+EZ14+FB14+FD14+FF14</f>
        <v>814</v>
      </c>
      <c r="FJ14" s="74">
        <f>ES14+EU14+EW14+EY14+FA14+FC14+FE14+FG14</f>
        <v>376</v>
      </c>
      <c r="FK14" s="75">
        <f>FJ14/(FJ14+FI14)</f>
        <v>0.31596638655462184</v>
      </c>
      <c r="FL14" s="74">
        <f>ER14+ES14+EZ14+FA14</f>
        <v>595</v>
      </c>
      <c r="FM14" s="74">
        <f>ET14+EU14+FB14+FC14</f>
        <v>398</v>
      </c>
      <c r="FN14" s="74">
        <f>EV14+EW14+FD14+FE14</f>
        <v>60</v>
      </c>
      <c r="FO14" s="74">
        <f>SUM(FL14:FN14)</f>
        <v>1053</v>
      </c>
      <c r="FP14" s="12">
        <f>FM14/FO14</f>
        <v>0.37796771130104462</v>
      </c>
      <c r="FQ14" s="12">
        <f>FN14/FO14</f>
        <v>5.6980056980056981E-2</v>
      </c>
      <c r="FR14" s="74">
        <f>EX14+EY14+FF14+FG14</f>
        <v>137</v>
      </c>
      <c r="FS14" s="74">
        <f>SUM(ER14:EY14)</f>
        <v>1108</v>
      </c>
      <c r="FT14" s="76">
        <f>SUM(EZ14:FG14)</f>
        <v>82</v>
      </c>
      <c r="FU14" s="77">
        <f>SUM(ER14:FG14)</f>
        <v>1190</v>
      </c>
      <c r="FX14" s="12">
        <f t="shared" ref="FX14:GJ15" si="87">(FI14/HD14) - 1</f>
        <v>0.32357723577235764</v>
      </c>
      <c r="FY14" s="12">
        <f t="shared" si="87"/>
        <v>0.52845528455284563</v>
      </c>
      <c r="FZ14" s="12">
        <f t="shared" si="87"/>
        <v>0.10588235294117654</v>
      </c>
      <c r="GA14" s="12">
        <f t="shared" si="87"/>
        <v>0.30769230769230771</v>
      </c>
      <c r="GB14" s="12">
        <f t="shared" si="87"/>
        <v>0.44202898550724634</v>
      </c>
      <c r="GC14" s="12">
        <f t="shared" si="87"/>
        <v>0.39534883720930236</v>
      </c>
      <c r="GD14" s="12">
        <f t="shared" si="87"/>
        <v>0.36046511627906974</v>
      </c>
      <c r="GE14" s="12">
        <f t="shared" si="87"/>
        <v>5.9952929518146902E-2</v>
      </c>
      <c r="GF14" s="12">
        <f t="shared" si="87"/>
        <v>2.5641025641025772E-2</v>
      </c>
      <c r="GG14" s="12">
        <f t="shared" si="87"/>
        <v>0.57471264367816088</v>
      </c>
      <c r="GH14" s="12">
        <f t="shared" si="87"/>
        <v>0.40253164556962018</v>
      </c>
      <c r="GI14" s="12">
        <f t="shared" si="87"/>
        <v>0.15492957746478875</v>
      </c>
      <c r="GJ14" s="12">
        <f t="shared" si="87"/>
        <v>0.38211382113821135</v>
      </c>
      <c r="GL14" s="71" t="s">
        <v>17</v>
      </c>
      <c r="GM14" s="78">
        <f t="shared" ref="GM14:HB14" si="88">SUM(GM5:GM12)</f>
        <v>320</v>
      </c>
      <c r="GN14" s="78">
        <f t="shared" si="88"/>
        <v>98</v>
      </c>
      <c r="GO14" s="78">
        <f t="shared" si="88"/>
        <v>156</v>
      </c>
      <c r="GP14" s="78">
        <f t="shared" si="88"/>
        <v>98</v>
      </c>
      <c r="GQ14" s="78">
        <f t="shared" si="88"/>
        <v>33</v>
      </c>
      <c r="GR14" s="78">
        <f t="shared" si="88"/>
        <v>10</v>
      </c>
      <c r="GS14" s="78">
        <f t="shared" si="88"/>
        <v>54</v>
      </c>
      <c r="GT14" s="78">
        <f t="shared" si="88"/>
        <v>21</v>
      </c>
      <c r="GU14" s="78">
        <f t="shared" si="88"/>
        <v>28</v>
      </c>
      <c r="GV14" s="78">
        <f t="shared" si="88"/>
        <v>9</v>
      </c>
      <c r="GW14" s="78">
        <f t="shared" si="88"/>
        <v>17</v>
      </c>
      <c r="GX14" s="78">
        <f t="shared" si="88"/>
        <v>5</v>
      </c>
      <c r="GY14" s="78">
        <f t="shared" si="88"/>
        <v>0</v>
      </c>
      <c r="GZ14" s="78">
        <f t="shared" si="88"/>
        <v>0</v>
      </c>
      <c r="HA14" s="78">
        <f t="shared" si="88"/>
        <v>7</v>
      </c>
      <c r="HB14" s="78">
        <f t="shared" si="88"/>
        <v>5</v>
      </c>
      <c r="HD14" s="73">
        <f>GM14+GO14+GQ14+GS14+GU14+GW14+GY14+HA14</f>
        <v>615</v>
      </c>
      <c r="HE14" s="74">
        <f>GN14+GP14+GR14+GT14+GV14+GX14+GZ14+HB14</f>
        <v>246</v>
      </c>
      <c r="HF14" s="75">
        <f>HE14/(HE14+HD14)</f>
        <v>0.2857142857142857</v>
      </c>
      <c r="HG14" s="74">
        <f>GM14+GN14+GU14+GV14</f>
        <v>455</v>
      </c>
      <c r="HH14" s="74">
        <f>GO14+GP14+GW14+GX14</f>
        <v>276</v>
      </c>
      <c r="HI14" s="74">
        <f>GQ14+GR14+GY14+GZ14</f>
        <v>43</v>
      </c>
      <c r="HJ14" s="74">
        <f>SUM(HG14:HI14)</f>
        <v>774</v>
      </c>
      <c r="HK14" s="12">
        <f>HH14/HJ14</f>
        <v>0.35658914728682173</v>
      </c>
      <c r="HL14" s="12">
        <f>HI14/HJ14</f>
        <v>5.5555555555555552E-2</v>
      </c>
      <c r="HM14" s="74">
        <f>GS14+GT14+HA14+HB14</f>
        <v>87</v>
      </c>
      <c r="HN14" s="74">
        <f>SUM(GM14:GT14)</f>
        <v>790</v>
      </c>
      <c r="HO14" s="76">
        <f>SUM(GU14:HB14)</f>
        <v>71</v>
      </c>
      <c r="HP14" s="77">
        <f>SUM(GM14:HB14)</f>
        <v>861</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298</v>
      </c>
      <c r="C15" s="71">
        <f t="shared" si="90"/>
        <v>82</v>
      </c>
      <c r="D15" s="71">
        <f t="shared" si="90"/>
        <v>227</v>
      </c>
      <c r="E15" s="71">
        <f t="shared" si="90"/>
        <v>181</v>
      </c>
      <c r="F15" s="71">
        <f>SUM(F7:F10)</f>
        <v>25</v>
      </c>
      <c r="G15" s="71">
        <f>SUM(G7:G10)</f>
        <v>11</v>
      </c>
      <c r="H15" s="71">
        <f t="shared" si="90"/>
        <v>29</v>
      </c>
      <c r="I15" s="71">
        <f t="shared" si="90"/>
        <v>22</v>
      </c>
      <c r="J15" s="71">
        <f t="shared" si="90"/>
        <v>44</v>
      </c>
      <c r="K15" s="71">
        <f t="shared" si="90"/>
        <v>20</v>
      </c>
      <c r="L15" s="71">
        <f>SUM(L7:L10)</f>
        <v>9</v>
      </c>
      <c r="M15" s="71">
        <f t="shared" si="90"/>
        <v>3</v>
      </c>
      <c r="N15" s="71">
        <f>SUM(N7:N10)</f>
        <v>9</v>
      </c>
      <c r="O15" s="71">
        <f t="shared" si="90"/>
        <v>8</v>
      </c>
      <c r="P15" s="71">
        <f>SUM(P7:P10)</f>
        <v>0</v>
      </c>
      <c r="Q15" s="71">
        <f>SUM(Q7:Q10)</f>
        <v>0</v>
      </c>
      <c r="R15" s="71">
        <f t="shared" si="90"/>
        <v>2</v>
      </c>
      <c r="S15" s="71">
        <f t="shared" si="90"/>
        <v>2</v>
      </c>
      <c r="T15" s="71">
        <f t="shared" si="90"/>
        <v>10</v>
      </c>
      <c r="U15" s="71">
        <f t="shared" si="90"/>
        <v>12</v>
      </c>
      <c r="W15" s="79">
        <f>B15+D15+H15+J15+L15+N15+R15+T15</f>
        <v>628</v>
      </c>
      <c r="X15" s="78">
        <f>C15+E15+I15+K15+M15+O15+S15+U15</f>
        <v>330</v>
      </c>
      <c r="Y15" s="80">
        <f>X15/(X15+W15)</f>
        <v>0.3444676409185804</v>
      </c>
      <c r="Z15" s="78">
        <f>B15+C15+L15+M15</f>
        <v>392</v>
      </c>
      <c r="AA15" s="78">
        <f>D15+E15+N15+O15+F15+G15+P15+Q15</f>
        <v>461</v>
      </c>
      <c r="AB15" s="78">
        <f t="shared" si="71"/>
        <v>36</v>
      </c>
      <c r="AC15" s="78">
        <f>H15+I15+R15+S15</f>
        <v>55</v>
      </c>
      <c r="AD15" s="78">
        <f>Z15+AA15+AC15</f>
        <v>908</v>
      </c>
      <c r="AE15" s="81">
        <f>AA15/(Z15+AA15)</f>
        <v>0.54044548651817115</v>
      </c>
      <c r="AF15" s="81">
        <f>AC15/AD15</f>
        <v>6.0572687224669602E-2</v>
      </c>
      <c r="AG15" s="78">
        <f>J15+K15+T15+U15</f>
        <v>86</v>
      </c>
      <c r="AH15" s="78">
        <f>SUM(B15:K15)</f>
        <v>939</v>
      </c>
      <c r="AI15" s="82">
        <f>SUM(L15:U15)</f>
        <v>55</v>
      </c>
      <c r="AJ15" s="29">
        <f>SUM(B15:U15)</f>
        <v>994</v>
      </c>
      <c r="AM15" s="12">
        <f t="shared" si="80"/>
        <v>0.12142857142857144</v>
      </c>
      <c r="AN15" s="12">
        <f t="shared" si="80"/>
        <v>0.11111111111111116</v>
      </c>
      <c r="AO15" s="12">
        <f t="shared" si="80"/>
        <v>-6.0310832753421861E-3</v>
      </c>
      <c r="AP15" s="12">
        <f t="shared" si="80"/>
        <v>1.8181818181818077E-2</v>
      </c>
      <c r="AQ15" s="12">
        <f t="shared" si="80"/>
        <v>0.32853025936599423</v>
      </c>
      <c r="AR15" s="12">
        <f t="shared" si="81"/>
        <v>-0.12698412698412698</v>
      </c>
      <c r="AS15" s="12">
        <f t="shared" si="81"/>
        <v>0.14213836477987418</v>
      </c>
      <c r="AT15" s="12">
        <f t="shared" si="81"/>
        <v>0.14007520498934078</v>
      </c>
      <c r="AU15" s="12">
        <f t="shared" si="81"/>
        <v>-0.23563037549821686</v>
      </c>
      <c r="AV15" s="12">
        <f t="shared" si="81"/>
        <v>0.38709677419354849</v>
      </c>
      <c r="AW15" s="12">
        <f t="shared" si="81"/>
        <v>0.16356877323420083</v>
      </c>
      <c r="AX15" s="12">
        <f t="shared" si="81"/>
        <v>0.10000000000000009</v>
      </c>
      <c r="AY15" s="12">
        <f t="shared" si="81"/>
        <v>0.15985997666277707</v>
      </c>
      <c r="BA15" s="71" t="s">
        <v>117</v>
      </c>
      <c r="BB15" s="71">
        <f t="shared" ref="BB15:BQ15" si="91">SUM(BB7:BB10)</f>
        <v>279</v>
      </c>
      <c r="BC15" s="71">
        <f t="shared" si="91"/>
        <v>86</v>
      </c>
      <c r="BD15" s="71">
        <f t="shared" si="91"/>
        <v>167</v>
      </c>
      <c r="BE15" s="71">
        <f t="shared" si="91"/>
        <v>165</v>
      </c>
      <c r="BF15" s="71">
        <f t="shared" si="91"/>
        <v>47</v>
      </c>
      <c r="BG15" s="71">
        <f t="shared" si="91"/>
        <v>12</v>
      </c>
      <c r="BH15" s="71">
        <f t="shared" si="91"/>
        <v>34</v>
      </c>
      <c r="BI15" s="71">
        <f t="shared" si="91"/>
        <v>17</v>
      </c>
      <c r="BJ15" s="71">
        <f t="shared" si="91"/>
        <v>17</v>
      </c>
      <c r="BK15" s="71">
        <f t="shared" si="91"/>
        <v>3</v>
      </c>
      <c r="BL15" s="71">
        <f t="shared" si="91"/>
        <v>7</v>
      </c>
      <c r="BM15" s="71">
        <f t="shared" si="91"/>
        <v>8</v>
      </c>
      <c r="BN15" s="71">
        <f t="shared" si="91"/>
        <v>4</v>
      </c>
      <c r="BO15" s="71">
        <f t="shared" si="91"/>
        <v>0</v>
      </c>
      <c r="BP15" s="71">
        <f t="shared" si="91"/>
        <v>5</v>
      </c>
      <c r="BQ15" s="71">
        <f t="shared" si="91"/>
        <v>6</v>
      </c>
      <c r="BS15" s="79">
        <f>BB15+BD15+BF15+BH15+BJ15+BL15+BN15+BP15</f>
        <v>560</v>
      </c>
      <c r="BT15" s="78">
        <f>BC15+BE15+BG15+BI15+BK15+BM15+BO15+BQ15</f>
        <v>297</v>
      </c>
      <c r="BU15" s="80">
        <f>BT15/(BT15+BS15)</f>
        <v>0.34655775962660446</v>
      </c>
      <c r="BV15" s="78">
        <f>BB15+BC15+BJ15+BK15</f>
        <v>385</v>
      </c>
      <c r="BW15" s="78">
        <f>BD15+BE15+BL15+BM15</f>
        <v>347</v>
      </c>
      <c r="BX15" s="78">
        <f>BF15+BG15+BN15+BO15</f>
        <v>63</v>
      </c>
      <c r="BY15" s="78">
        <f>SUM(BV15:BX15)</f>
        <v>795</v>
      </c>
      <c r="BZ15" s="81">
        <f>BW15/(BW15+BV15)</f>
        <v>0.47404371584699456</v>
      </c>
      <c r="CA15" s="81">
        <f>BX15/BY15</f>
        <v>7.9245283018867921E-2</v>
      </c>
      <c r="CB15" s="78">
        <f>BH15+BI15+BP15+BQ15</f>
        <v>62</v>
      </c>
      <c r="CC15" s="78">
        <f>SUM(BB15:BI15)</f>
        <v>807</v>
      </c>
      <c r="CD15" s="82">
        <f>SUM(BJ15:BQ15)</f>
        <v>50</v>
      </c>
      <c r="CE15" s="29">
        <f>SUM(BB15:BQ15)</f>
        <v>857</v>
      </c>
      <c r="CH15" s="12">
        <f t="shared" si="83"/>
        <v>3.8961038961038863E-2</v>
      </c>
      <c r="CI15" s="12">
        <f t="shared" si="83"/>
        <v>8.3941605839416011E-2</v>
      </c>
      <c r="CJ15" s="12">
        <f t="shared" si="83"/>
        <v>2.8289994804487018E-2</v>
      </c>
      <c r="CK15" s="12">
        <f t="shared" si="83"/>
        <v>-4.4665012406947868E-2</v>
      </c>
      <c r="CL15" s="12">
        <f t="shared" si="83"/>
        <v>0.14900662251655628</v>
      </c>
      <c r="CM15" s="12">
        <f t="shared" si="83"/>
        <v>0.43181818181818188</v>
      </c>
      <c r="CN15" s="12">
        <f t="shared" si="83"/>
        <v>6.1415220293725037E-2</v>
      </c>
      <c r="CO15" s="12">
        <f t="shared" si="83"/>
        <v>0.17569120254767845</v>
      </c>
      <c r="CP15" s="12">
        <f t="shared" si="83"/>
        <v>0.34897084048027449</v>
      </c>
      <c r="CQ15" s="12">
        <f t="shared" si="83"/>
        <v>-3.125E-2</v>
      </c>
      <c r="CR15" s="12">
        <f t="shared" si="83"/>
        <v>5.3524804177545793E-2</v>
      </c>
      <c r="CS15" s="12">
        <f t="shared" si="83"/>
        <v>6.3829787234042534E-2</v>
      </c>
      <c r="CT15" s="12">
        <f t="shared" si="83"/>
        <v>5.4120541205411987E-2</v>
      </c>
      <c r="CV15" s="71" t="s">
        <v>117</v>
      </c>
      <c r="CW15" s="71">
        <f t="shared" ref="CW15:DL15" si="92">SUM(CW7:CW10)</f>
        <v>301</v>
      </c>
      <c r="CX15" s="71">
        <f t="shared" si="92"/>
        <v>83</v>
      </c>
      <c r="CY15" s="71">
        <f t="shared" si="92"/>
        <v>139</v>
      </c>
      <c r="CZ15" s="71">
        <f t="shared" si="92"/>
        <v>146</v>
      </c>
      <c r="DA15" s="71">
        <f t="shared" si="92"/>
        <v>33</v>
      </c>
      <c r="DB15" s="71">
        <f t="shared" si="92"/>
        <v>9</v>
      </c>
      <c r="DC15" s="71">
        <f t="shared" si="92"/>
        <v>33</v>
      </c>
      <c r="DD15" s="71">
        <f t="shared" si="92"/>
        <v>22</v>
      </c>
      <c r="DE15" s="71">
        <f t="shared" si="92"/>
        <v>17</v>
      </c>
      <c r="DF15" s="71">
        <f t="shared" si="92"/>
        <v>2</v>
      </c>
      <c r="DG15" s="71">
        <f t="shared" si="92"/>
        <v>9</v>
      </c>
      <c r="DH15" s="71">
        <f t="shared" si="92"/>
        <v>8</v>
      </c>
      <c r="DI15" s="71">
        <f t="shared" si="92"/>
        <v>2</v>
      </c>
      <c r="DJ15" s="71">
        <f t="shared" si="92"/>
        <v>0</v>
      </c>
      <c r="DK15" s="71">
        <f t="shared" si="92"/>
        <v>5</v>
      </c>
      <c r="DL15" s="71">
        <f t="shared" si="92"/>
        <v>4</v>
      </c>
      <c r="DN15" s="79">
        <f>CW15+CY15+DA15+DC15+DE15+DG15+DI15+DK15</f>
        <v>539</v>
      </c>
      <c r="DO15" s="78">
        <f>CX15+CZ15+DB15+DD15+DF15+DH15+DJ15+DL15</f>
        <v>274</v>
      </c>
      <c r="DP15" s="80">
        <f>DO15/(DO15+DN15)</f>
        <v>0.33702337023370232</v>
      </c>
      <c r="DQ15" s="78">
        <f>CW15+CX15+DE15+DF15</f>
        <v>403</v>
      </c>
      <c r="DR15" s="78">
        <f>CY15+CZ15+DG15+DH15</f>
        <v>302</v>
      </c>
      <c r="DS15" s="78">
        <f>DA15+DB15+DI15+DJ15</f>
        <v>44</v>
      </c>
      <c r="DT15" s="78">
        <f>SUM(DQ15:DS15)</f>
        <v>749</v>
      </c>
      <c r="DU15" s="81">
        <f>DR15/DT15</f>
        <v>0.40320427236315087</v>
      </c>
      <c r="DV15" s="81">
        <f>DS15/DT15</f>
        <v>5.8744993324432573E-2</v>
      </c>
      <c r="DW15" s="78">
        <f>DC15+DD15+DK15+DL15</f>
        <v>64</v>
      </c>
      <c r="DX15" s="78">
        <f>SUM(CW15:DD15)</f>
        <v>766</v>
      </c>
      <c r="DY15" s="82">
        <f>SUM(DE15:DL15)</f>
        <v>47</v>
      </c>
      <c r="DZ15" s="29">
        <f>SUM(CW15:DL15)</f>
        <v>813</v>
      </c>
      <c r="EC15" s="12">
        <f t="shared" si="85"/>
        <v>0.29567307692307687</v>
      </c>
      <c r="ED15" s="12">
        <f t="shared" si="85"/>
        <v>0.34313725490196068</v>
      </c>
      <c r="EE15" s="12">
        <f t="shared" si="85"/>
        <v>2.4286713455369702E-2</v>
      </c>
      <c r="EF15" s="12">
        <f t="shared" si="85"/>
        <v>0.36610169491525424</v>
      </c>
      <c r="EG15" s="12">
        <f t="shared" si="85"/>
        <v>0.27426160337552741</v>
      </c>
      <c r="EH15" s="12">
        <f t="shared" si="85"/>
        <v>0.51724137931034475</v>
      </c>
      <c r="EI15" s="12">
        <f t="shared" si="85"/>
        <v>0.33511586452762931</v>
      </c>
      <c r="EJ15" s="12">
        <f t="shared" si="85"/>
        <v>-4.5579760355579646E-2</v>
      </c>
      <c r="EK15" s="12">
        <f t="shared" si="85"/>
        <v>0.13641176741402306</v>
      </c>
      <c r="EL15" s="12">
        <f t="shared" si="85"/>
        <v>8.4745762711864403E-2</v>
      </c>
      <c r="EM15" s="12">
        <f t="shared" si="85"/>
        <v>0.33449477351916368</v>
      </c>
      <c r="EN15" s="12">
        <f t="shared" si="85"/>
        <v>2.1739130434782705E-2</v>
      </c>
      <c r="EO15" s="12">
        <f t="shared" si="85"/>
        <v>0.31129032258064515</v>
      </c>
      <c r="EQ15" s="71" t="s">
        <v>117</v>
      </c>
      <c r="ER15" s="71">
        <f t="shared" ref="ER15:FG15" si="93">SUM(ER7:ER10)</f>
        <v>208</v>
      </c>
      <c r="ES15" s="71">
        <f t="shared" si="93"/>
        <v>71</v>
      </c>
      <c r="ET15" s="71">
        <f t="shared" si="93"/>
        <v>130</v>
      </c>
      <c r="EU15" s="71">
        <f t="shared" si="93"/>
        <v>95</v>
      </c>
      <c r="EV15" s="71">
        <f t="shared" si="93"/>
        <v>20</v>
      </c>
      <c r="EW15" s="71">
        <f t="shared" si="93"/>
        <v>7</v>
      </c>
      <c r="EX15" s="71">
        <f t="shared" si="93"/>
        <v>30</v>
      </c>
      <c r="EY15" s="71">
        <f t="shared" si="93"/>
        <v>13</v>
      </c>
      <c r="EZ15" s="71">
        <f t="shared" si="93"/>
        <v>14</v>
      </c>
      <c r="FA15" s="71">
        <f t="shared" si="93"/>
        <v>2</v>
      </c>
      <c r="FB15" s="71">
        <f t="shared" si="93"/>
        <v>5</v>
      </c>
      <c r="FC15" s="71">
        <f t="shared" si="93"/>
        <v>7</v>
      </c>
      <c r="FD15" s="71">
        <f t="shared" si="93"/>
        <v>1</v>
      </c>
      <c r="FE15" s="71">
        <f t="shared" si="93"/>
        <v>1</v>
      </c>
      <c r="FF15" s="71">
        <f t="shared" si="93"/>
        <v>8</v>
      </c>
      <c r="FG15" s="71">
        <f t="shared" si="93"/>
        <v>8</v>
      </c>
      <c r="FI15" s="79">
        <f>ER15+ET15+EV15+EX15+EZ15+FB15+FD15+FF15</f>
        <v>416</v>
      </c>
      <c r="FJ15" s="78">
        <f>ES15+EU15+EW15+EY15+FA15+FC15+FE15+FG15</f>
        <v>204</v>
      </c>
      <c r="FK15" s="80">
        <f>FJ15/(FJ15+FI15)</f>
        <v>0.32903225806451614</v>
      </c>
      <c r="FL15" s="78">
        <f>ER15+ES15+EZ15+FA15</f>
        <v>295</v>
      </c>
      <c r="FM15" s="78">
        <f>ET15+EU15+FB15+FC15</f>
        <v>237</v>
      </c>
      <c r="FN15" s="78">
        <f>EV15+EW15+FD15+FE15</f>
        <v>29</v>
      </c>
      <c r="FO15" s="78">
        <f>SUM(FL15:FN15)</f>
        <v>561</v>
      </c>
      <c r="FP15" s="81">
        <f>FM15/FO15</f>
        <v>0.42245989304812837</v>
      </c>
      <c r="FQ15" s="81">
        <f>FN15/FO15</f>
        <v>5.1693404634581108E-2</v>
      </c>
      <c r="FR15" s="78">
        <f>EX15+EY15+FF15+FG15</f>
        <v>59</v>
      </c>
      <c r="FS15" s="78">
        <f>SUM(ER15:EY15)</f>
        <v>574</v>
      </c>
      <c r="FT15" s="82">
        <f>SUM(EZ15:FG15)</f>
        <v>46</v>
      </c>
      <c r="FU15" s="29">
        <f>SUM(ER15:FG15)</f>
        <v>620</v>
      </c>
      <c r="FX15" s="12">
        <f t="shared" si="87"/>
        <v>0.30817610062893075</v>
      </c>
      <c r="FY15" s="12">
        <f t="shared" si="87"/>
        <v>0.6319999999999999</v>
      </c>
      <c r="FZ15" s="12">
        <f t="shared" si="87"/>
        <v>0.16609032258064516</v>
      </c>
      <c r="GA15" s="12">
        <f t="shared" si="87"/>
        <v>0.35944700460829493</v>
      </c>
      <c r="GB15" s="12">
        <f t="shared" si="87"/>
        <v>0.59060402684563762</v>
      </c>
      <c r="GC15" s="12">
        <f t="shared" si="87"/>
        <v>0.38095238095238093</v>
      </c>
      <c r="GD15" s="12">
        <f t="shared" si="87"/>
        <v>0.4496124031007751</v>
      </c>
      <c r="GE15" s="12">
        <f t="shared" si="87"/>
        <v>9.7261601406883669E-2</v>
      </c>
      <c r="GF15" s="12">
        <f t="shared" si="87"/>
        <v>-4.7364400305576759E-2</v>
      </c>
      <c r="GG15" s="12">
        <f t="shared" si="87"/>
        <v>5.3571428571428603E-2</v>
      </c>
      <c r="GH15" s="12">
        <f t="shared" si="87"/>
        <v>0.44584382871536521</v>
      </c>
      <c r="GI15" s="12">
        <f t="shared" si="87"/>
        <v>0</v>
      </c>
      <c r="GJ15" s="12">
        <f t="shared" si="87"/>
        <v>0.39954853273137703</v>
      </c>
      <c r="GL15" s="71" t="s">
        <v>117</v>
      </c>
      <c r="GM15" s="71">
        <f t="shared" ref="GM15:HB15" si="94">SUM(GM7:GM10)</f>
        <v>148</v>
      </c>
      <c r="GN15" s="71">
        <f t="shared" si="94"/>
        <v>47</v>
      </c>
      <c r="GO15" s="71">
        <f t="shared" si="94"/>
        <v>80</v>
      </c>
      <c r="GP15" s="71">
        <f t="shared" si="94"/>
        <v>53</v>
      </c>
      <c r="GQ15" s="71">
        <f t="shared" si="94"/>
        <v>18</v>
      </c>
      <c r="GR15" s="71">
        <f t="shared" si="94"/>
        <v>3</v>
      </c>
      <c r="GS15" s="71">
        <f t="shared" si="94"/>
        <v>40</v>
      </c>
      <c r="GT15" s="71">
        <f t="shared" si="94"/>
        <v>8</v>
      </c>
      <c r="GU15" s="71">
        <f t="shared" si="94"/>
        <v>16</v>
      </c>
      <c r="GV15" s="71">
        <f t="shared" si="94"/>
        <v>6</v>
      </c>
      <c r="GW15" s="71">
        <f t="shared" si="94"/>
        <v>12</v>
      </c>
      <c r="GX15" s="71">
        <f t="shared" si="94"/>
        <v>4</v>
      </c>
      <c r="GY15" s="71">
        <f t="shared" si="94"/>
        <v>0</v>
      </c>
      <c r="GZ15" s="71">
        <f t="shared" si="94"/>
        <v>0</v>
      </c>
      <c r="HA15" s="71">
        <f t="shared" si="94"/>
        <v>4</v>
      </c>
      <c r="HB15" s="71">
        <f t="shared" si="94"/>
        <v>4</v>
      </c>
      <c r="HD15" s="79">
        <f>GM15+GO15+GQ15+GS15+GU15+GW15+GY15+HA15</f>
        <v>318</v>
      </c>
      <c r="HE15" s="78">
        <f>GN15+GP15+GR15+GT15+GV15+GX15+GZ15+HB15</f>
        <v>125</v>
      </c>
      <c r="HF15" s="80">
        <f>HE15/(HE15+HD15)</f>
        <v>0.28216704288939054</v>
      </c>
      <c r="HG15" s="78">
        <f>GM15+GN15+GU15+GV15</f>
        <v>217</v>
      </c>
      <c r="HH15" s="78">
        <f>GO15+GP15+GW15+GX15</f>
        <v>149</v>
      </c>
      <c r="HI15" s="78">
        <f>GQ15+GR15+GY15+GZ15</f>
        <v>21</v>
      </c>
      <c r="HJ15" s="78">
        <f>SUM(HG15:HI15)</f>
        <v>387</v>
      </c>
      <c r="HK15" s="81">
        <f>HH15/HJ15</f>
        <v>0.38501291989664083</v>
      </c>
      <c r="HL15" s="81">
        <f>HI15/HJ15</f>
        <v>5.4263565891472867E-2</v>
      </c>
      <c r="HM15" s="78">
        <f>GS15+GT15+HA15+HB15</f>
        <v>56</v>
      </c>
      <c r="HN15" s="78">
        <f>SUM(GM15:GT15)</f>
        <v>397</v>
      </c>
      <c r="HO15" s="82">
        <f>SUM(GU15:HB15)</f>
        <v>46</v>
      </c>
      <c r="HP15" s="29">
        <f>SUM(GM15:HB15)</f>
        <v>443</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203</v>
      </c>
      <c r="C17">
        <f>SUM(C5:C8)</f>
        <v>67</v>
      </c>
      <c r="D17">
        <f t="shared" ref="D17:U17" si="95">SUM(D5:D8)</f>
        <v>162</v>
      </c>
      <c r="E17">
        <f t="shared" si="95"/>
        <v>141</v>
      </c>
      <c r="F17">
        <f t="shared" si="95"/>
        <v>14</v>
      </c>
      <c r="G17">
        <f t="shared" si="95"/>
        <v>5</v>
      </c>
      <c r="H17">
        <f t="shared" si="95"/>
        <v>43</v>
      </c>
      <c r="I17">
        <f t="shared" si="95"/>
        <v>19</v>
      </c>
      <c r="J17">
        <f t="shared" si="95"/>
        <v>27</v>
      </c>
      <c r="K17">
        <f t="shared" si="95"/>
        <v>19</v>
      </c>
      <c r="L17">
        <f t="shared" si="95"/>
        <v>9</v>
      </c>
      <c r="M17">
        <f t="shared" si="95"/>
        <v>3</v>
      </c>
      <c r="N17">
        <f t="shared" si="95"/>
        <v>5</v>
      </c>
      <c r="O17">
        <f t="shared" si="95"/>
        <v>3</v>
      </c>
      <c r="P17">
        <f t="shared" si="95"/>
        <v>0</v>
      </c>
      <c r="Q17">
        <f t="shared" si="95"/>
        <v>0</v>
      </c>
      <c r="R17">
        <f t="shared" si="95"/>
        <v>3</v>
      </c>
      <c r="S17">
        <f t="shared" si="95"/>
        <v>3</v>
      </c>
      <c r="T17">
        <f t="shared" si="95"/>
        <v>7</v>
      </c>
      <c r="U17">
        <f t="shared" si="95"/>
        <v>3</v>
      </c>
      <c r="BA17" t="s">
        <v>118</v>
      </c>
      <c r="BB17">
        <f t="shared" ref="BB17:BQ17" si="96">SUM(BB5:BB8)</f>
        <v>213</v>
      </c>
      <c r="BC17">
        <f t="shared" si="96"/>
        <v>74</v>
      </c>
      <c r="BD17">
        <f t="shared" si="96"/>
        <v>142</v>
      </c>
      <c r="BE17">
        <f t="shared" si="96"/>
        <v>119</v>
      </c>
      <c r="BF17">
        <f t="shared" si="96"/>
        <v>46</v>
      </c>
      <c r="BG17">
        <f t="shared" si="96"/>
        <v>9</v>
      </c>
      <c r="BH17">
        <f t="shared" si="96"/>
        <v>24</v>
      </c>
      <c r="BI17">
        <f t="shared" si="96"/>
        <v>14</v>
      </c>
      <c r="BJ17">
        <f t="shared" si="96"/>
        <v>12</v>
      </c>
      <c r="BK17">
        <f t="shared" si="96"/>
        <v>2</v>
      </c>
      <c r="BL17">
        <f t="shared" si="96"/>
        <v>2</v>
      </c>
      <c r="BM17">
        <f t="shared" si="96"/>
        <v>4</v>
      </c>
      <c r="BN17">
        <f t="shared" si="96"/>
        <v>1</v>
      </c>
      <c r="BO17">
        <f t="shared" si="96"/>
        <v>0</v>
      </c>
      <c r="BP17">
        <f t="shared" si="96"/>
        <v>3</v>
      </c>
      <c r="BQ17">
        <f t="shared" si="96"/>
        <v>3</v>
      </c>
      <c r="CV17" t="s">
        <v>118</v>
      </c>
      <c r="CW17">
        <f t="shared" ref="CW17:DL17" si="97">SUM(CW5:CW8)</f>
        <v>226</v>
      </c>
      <c r="CX17">
        <f t="shared" si="97"/>
        <v>52</v>
      </c>
      <c r="CY17">
        <f t="shared" si="97"/>
        <v>119</v>
      </c>
      <c r="CZ17">
        <f t="shared" si="97"/>
        <v>129</v>
      </c>
      <c r="DA17">
        <f t="shared" si="97"/>
        <v>30</v>
      </c>
      <c r="DB17">
        <f t="shared" si="97"/>
        <v>7</v>
      </c>
      <c r="DC17">
        <f t="shared" si="97"/>
        <v>10</v>
      </c>
      <c r="DD17">
        <f t="shared" si="97"/>
        <v>11</v>
      </c>
      <c r="DE17">
        <f t="shared" si="97"/>
        <v>15</v>
      </c>
      <c r="DF17">
        <f t="shared" si="97"/>
        <v>1</v>
      </c>
      <c r="DG17">
        <f t="shared" si="97"/>
        <v>8</v>
      </c>
      <c r="DH17">
        <f t="shared" si="97"/>
        <v>5</v>
      </c>
      <c r="DI17">
        <f t="shared" si="97"/>
        <v>1</v>
      </c>
      <c r="DJ17">
        <f t="shared" si="97"/>
        <v>3</v>
      </c>
      <c r="DK17">
        <f t="shared" si="97"/>
        <v>6</v>
      </c>
      <c r="DL17">
        <f t="shared" si="97"/>
        <v>2</v>
      </c>
      <c r="EQ17" t="s">
        <v>118</v>
      </c>
      <c r="ER17">
        <f t="shared" ref="ER17:FG17" si="98">SUM(ER5:ER8)</f>
        <v>148</v>
      </c>
      <c r="ES17">
        <f t="shared" si="98"/>
        <v>72</v>
      </c>
      <c r="ET17">
        <f t="shared" si="98"/>
        <v>104</v>
      </c>
      <c r="EU17">
        <f t="shared" si="98"/>
        <v>69</v>
      </c>
      <c r="EV17">
        <f t="shared" si="98"/>
        <v>19</v>
      </c>
      <c r="EW17">
        <f t="shared" si="98"/>
        <v>4</v>
      </c>
      <c r="EX17">
        <f t="shared" si="98"/>
        <v>22</v>
      </c>
      <c r="EY17">
        <f t="shared" si="98"/>
        <v>10</v>
      </c>
      <c r="EZ17">
        <f t="shared" si="98"/>
        <v>9</v>
      </c>
      <c r="FA17">
        <f t="shared" si="98"/>
        <v>1</v>
      </c>
      <c r="FB17">
        <f t="shared" si="98"/>
        <v>4</v>
      </c>
      <c r="FC17">
        <f t="shared" si="98"/>
        <v>3</v>
      </c>
      <c r="FD17">
        <f t="shared" si="98"/>
        <v>4</v>
      </c>
      <c r="FE17">
        <f t="shared" si="98"/>
        <v>1</v>
      </c>
      <c r="FF17">
        <f t="shared" si="98"/>
        <v>7</v>
      </c>
      <c r="FG17">
        <f t="shared" si="98"/>
        <v>1</v>
      </c>
      <c r="GL17" t="s">
        <v>120</v>
      </c>
      <c r="GM17">
        <f t="shared" ref="GM17:HB17" si="99">SUM(GM5:GM8)</f>
        <v>138</v>
      </c>
      <c r="GN17">
        <f t="shared" si="99"/>
        <v>40</v>
      </c>
      <c r="GO17">
        <f t="shared" si="99"/>
        <v>77</v>
      </c>
      <c r="GP17">
        <f t="shared" si="99"/>
        <v>59</v>
      </c>
      <c r="GQ17">
        <f t="shared" si="99"/>
        <v>18</v>
      </c>
      <c r="GR17">
        <f t="shared" si="99"/>
        <v>3</v>
      </c>
      <c r="GS17">
        <f t="shared" si="99"/>
        <v>16</v>
      </c>
      <c r="GT17">
        <f t="shared" si="99"/>
        <v>4</v>
      </c>
      <c r="GU17">
        <f t="shared" si="99"/>
        <v>16</v>
      </c>
      <c r="GV17">
        <f t="shared" si="99"/>
        <v>2</v>
      </c>
      <c r="GW17">
        <f t="shared" si="99"/>
        <v>6</v>
      </c>
      <c r="GX17">
        <f t="shared" si="99"/>
        <v>3</v>
      </c>
      <c r="GY17">
        <f t="shared" si="99"/>
        <v>0</v>
      </c>
      <c r="GZ17">
        <f t="shared" si="99"/>
        <v>0</v>
      </c>
      <c r="HA17">
        <f t="shared" si="99"/>
        <v>3</v>
      </c>
      <c r="HB17">
        <f t="shared" si="99"/>
        <v>1</v>
      </c>
    </row>
    <row r="18" spans="1:210" x14ac:dyDescent="0.25">
      <c r="A18" t="s">
        <v>119</v>
      </c>
      <c r="B18">
        <f>SUM(B9:B12)</f>
        <v>339</v>
      </c>
      <c r="C18">
        <f>SUM(C9:C12)</f>
        <v>77</v>
      </c>
      <c r="D18">
        <f t="shared" ref="D18:U18" si="100">SUM(D9:D12)</f>
        <v>219</v>
      </c>
      <c r="E18">
        <f t="shared" si="100"/>
        <v>181</v>
      </c>
      <c r="F18">
        <f t="shared" si="100"/>
        <v>31</v>
      </c>
      <c r="G18">
        <f t="shared" si="100"/>
        <v>17</v>
      </c>
      <c r="H18">
        <f t="shared" si="100"/>
        <v>27</v>
      </c>
      <c r="I18">
        <f t="shared" si="100"/>
        <v>14</v>
      </c>
      <c r="J18">
        <f t="shared" si="100"/>
        <v>64</v>
      </c>
      <c r="K18">
        <f t="shared" si="100"/>
        <v>29</v>
      </c>
      <c r="L18">
        <f t="shared" si="100"/>
        <v>14</v>
      </c>
      <c r="M18">
        <f t="shared" si="100"/>
        <v>5</v>
      </c>
      <c r="N18">
        <f t="shared" si="100"/>
        <v>15</v>
      </c>
      <c r="O18">
        <f t="shared" si="100"/>
        <v>8</v>
      </c>
      <c r="P18">
        <f t="shared" si="100"/>
        <v>3</v>
      </c>
      <c r="Q18">
        <f t="shared" si="100"/>
        <v>1</v>
      </c>
      <c r="R18">
        <f t="shared" si="100"/>
        <v>4</v>
      </c>
      <c r="S18">
        <f t="shared" si="100"/>
        <v>2</v>
      </c>
      <c r="T18">
        <f t="shared" si="100"/>
        <v>14</v>
      </c>
      <c r="U18">
        <f t="shared" si="100"/>
        <v>19</v>
      </c>
      <c r="BA18" t="s">
        <v>119</v>
      </c>
      <c r="BB18">
        <f t="shared" ref="BB18:BQ18" si="101">SUM(BB9:BB12)</f>
        <v>329</v>
      </c>
      <c r="BC18">
        <f t="shared" si="101"/>
        <v>96</v>
      </c>
      <c r="BD18">
        <f t="shared" si="101"/>
        <v>170</v>
      </c>
      <c r="BE18">
        <f t="shared" si="101"/>
        <v>171</v>
      </c>
      <c r="BF18">
        <f t="shared" si="101"/>
        <v>41</v>
      </c>
      <c r="BG18">
        <f t="shared" si="101"/>
        <v>12</v>
      </c>
      <c r="BH18">
        <f t="shared" si="101"/>
        <v>55</v>
      </c>
      <c r="BI18">
        <f t="shared" si="101"/>
        <v>31</v>
      </c>
      <c r="BJ18">
        <f t="shared" si="101"/>
        <v>25</v>
      </c>
      <c r="BK18">
        <f t="shared" si="101"/>
        <v>2</v>
      </c>
      <c r="BL18">
        <f t="shared" si="101"/>
        <v>17</v>
      </c>
      <c r="BM18">
        <f t="shared" si="101"/>
        <v>6</v>
      </c>
      <c r="BN18">
        <f t="shared" si="101"/>
        <v>6</v>
      </c>
      <c r="BO18">
        <f t="shared" si="101"/>
        <v>0</v>
      </c>
      <c r="BP18">
        <f t="shared" si="101"/>
        <v>7</v>
      </c>
      <c r="BQ18">
        <f t="shared" si="101"/>
        <v>5</v>
      </c>
      <c r="CV18" t="s">
        <v>119</v>
      </c>
      <c r="CW18">
        <f t="shared" ref="CW18:DL18" si="102">SUM(CW9:CW12)</f>
        <v>366</v>
      </c>
      <c r="CX18">
        <f t="shared" si="102"/>
        <v>105</v>
      </c>
      <c r="CY18">
        <f t="shared" si="102"/>
        <v>157</v>
      </c>
      <c r="CZ18">
        <f t="shared" si="102"/>
        <v>136</v>
      </c>
      <c r="DA18">
        <f t="shared" si="102"/>
        <v>40</v>
      </c>
      <c r="DB18">
        <f t="shared" si="102"/>
        <v>7</v>
      </c>
      <c r="DC18">
        <f t="shared" si="102"/>
        <v>61</v>
      </c>
      <c r="DD18">
        <f t="shared" si="102"/>
        <v>28</v>
      </c>
      <c r="DE18">
        <f t="shared" si="102"/>
        <v>21</v>
      </c>
      <c r="DF18">
        <f t="shared" si="102"/>
        <v>2</v>
      </c>
      <c r="DG18">
        <f t="shared" si="102"/>
        <v>11</v>
      </c>
      <c r="DH18">
        <f t="shared" si="102"/>
        <v>7</v>
      </c>
      <c r="DI18">
        <f t="shared" si="102"/>
        <v>3</v>
      </c>
      <c r="DJ18">
        <f t="shared" si="102"/>
        <v>1</v>
      </c>
      <c r="DK18">
        <f t="shared" si="102"/>
        <v>9</v>
      </c>
      <c r="DL18">
        <f t="shared" si="102"/>
        <v>14</v>
      </c>
      <c r="EQ18" t="s">
        <v>119</v>
      </c>
      <c r="ER18">
        <f t="shared" ref="ER18:FG18" si="103">SUM(ER9:ER12)</f>
        <v>262</v>
      </c>
      <c r="ES18">
        <f t="shared" si="103"/>
        <v>85</v>
      </c>
      <c r="ET18">
        <f t="shared" si="103"/>
        <v>122</v>
      </c>
      <c r="EU18">
        <f t="shared" si="103"/>
        <v>85</v>
      </c>
      <c r="EV18">
        <f t="shared" si="103"/>
        <v>25</v>
      </c>
      <c r="EW18">
        <f t="shared" si="103"/>
        <v>6</v>
      </c>
      <c r="EX18">
        <f t="shared" si="103"/>
        <v>59</v>
      </c>
      <c r="EY18">
        <f t="shared" si="103"/>
        <v>16</v>
      </c>
      <c r="EZ18">
        <f t="shared" si="103"/>
        <v>15</v>
      </c>
      <c r="FA18">
        <f t="shared" si="103"/>
        <v>3</v>
      </c>
      <c r="FB18">
        <f t="shared" si="103"/>
        <v>4</v>
      </c>
      <c r="FC18">
        <f t="shared" si="103"/>
        <v>7</v>
      </c>
      <c r="FD18">
        <f t="shared" si="103"/>
        <v>1</v>
      </c>
      <c r="FE18">
        <f t="shared" si="103"/>
        <v>0</v>
      </c>
      <c r="FF18">
        <f t="shared" si="103"/>
        <v>9</v>
      </c>
      <c r="FG18">
        <f t="shared" si="103"/>
        <v>13</v>
      </c>
      <c r="GL18" t="s">
        <v>121</v>
      </c>
      <c r="GM18">
        <f t="shared" ref="GM18:HB18" si="104">SUM(GM9:GM12)</f>
        <v>182</v>
      </c>
      <c r="GN18">
        <f t="shared" si="104"/>
        <v>58</v>
      </c>
      <c r="GO18">
        <f t="shared" si="104"/>
        <v>79</v>
      </c>
      <c r="GP18">
        <f t="shared" si="104"/>
        <v>39</v>
      </c>
      <c r="GQ18">
        <f t="shared" si="104"/>
        <v>15</v>
      </c>
      <c r="GR18">
        <f t="shared" si="104"/>
        <v>7</v>
      </c>
      <c r="GS18">
        <f t="shared" si="104"/>
        <v>38</v>
      </c>
      <c r="GT18">
        <f t="shared" si="104"/>
        <v>17</v>
      </c>
      <c r="GU18">
        <f t="shared" si="104"/>
        <v>12</v>
      </c>
      <c r="GV18">
        <f t="shared" si="104"/>
        <v>7</v>
      </c>
      <c r="GW18">
        <f t="shared" si="104"/>
        <v>11</v>
      </c>
      <c r="GX18">
        <f t="shared" si="104"/>
        <v>2</v>
      </c>
      <c r="GY18">
        <f t="shared" si="104"/>
        <v>0</v>
      </c>
      <c r="GZ18">
        <f t="shared" si="104"/>
        <v>0</v>
      </c>
      <c r="HA18">
        <f t="shared" si="104"/>
        <v>4</v>
      </c>
      <c r="HB18">
        <f t="shared" si="104"/>
        <v>4</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1637</v>
      </c>
      <c r="X24" s="32">
        <f>AD15</f>
        <v>908</v>
      </c>
      <c r="Y24" s="33">
        <f>Z24/W24</f>
        <v>0.49175320708613318</v>
      </c>
      <c r="Z24" s="34">
        <f>AA14</f>
        <v>805</v>
      </c>
      <c r="AA24" s="33">
        <f>AC24/W24</f>
        <v>0.31948686621869271</v>
      </c>
      <c r="AB24" s="33"/>
      <c r="AC24" s="34">
        <f>C14+E14+I14+M14+O14+S14</f>
        <v>523</v>
      </c>
      <c r="AD24" s="33">
        <f>AE24/AC24</f>
        <v>0.6367112810707457</v>
      </c>
      <c r="AE24" s="34">
        <f>E14+O14</f>
        <v>333</v>
      </c>
      <c r="AF24" s="35">
        <f>AC14</f>
        <v>115</v>
      </c>
      <c r="AG24" s="35">
        <f>AC15</f>
        <v>55</v>
      </c>
      <c r="AH24" s="35">
        <f>AG14</f>
        <v>182</v>
      </c>
      <c r="AI24" s="35">
        <f>AG15</f>
        <v>86</v>
      </c>
      <c r="AJ24" s="32">
        <f>AH14</f>
        <v>1698</v>
      </c>
      <c r="AK24" s="32">
        <f>AH15</f>
        <v>939</v>
      </c>
      <c r="AL24" s="32">
        <f>AI14</f>
        <v>121</v>
      </c>
      <c r="AM24" s="32">
        <f>AI15</f>
        <v>55</v>
      </c>
      <c r="BS24" s="32">
        <f>BY14</f>
        <v>1499</v>
      </c>
      <c r="BT24" s="32">
        <f>BY15</f>
        <v>795</v>
      </c>
      <c r="BU24" s="33">
        <f>BV24/BS24</f>
        <v>0.42094729819879922</v>
      </c>
      <c r="BV24" s="34">
        <f>BW14</f>
        <v>631</v>
      </c>
      <c r="BW24" s="33">
        <f>BX24/BS24</f>
        <v>0.33022014676450967</v>
      </c>
      <c r="BX24" s="34">
        <f>BC14+BE14+BG14+BK14+BM14+BO14</f>
        <v>495</v>
      </c>
      <c r="BY24" s="33">
        <f>BZ24/BX24</f>
        <v>0.60606060606060608</v>
      </c>
      <c r="BZ24" s="34">
        <f>BE14+BM14</f>
        <v>300</v>
      </c>
      <c r="CA24" s="35">
        <f>BX14</f>
        <v>115</v>
      </c>
      <c r="CB24" s="35">
        <f>BX15</f>
        <v>63</v>
      </c>
      <c r="CC24" s="35">
        <f>CB14</f>
        <v>142</v>
      </c>
      <c r="CD24" s="35">
        <f>CB15</f>
        <v>62</v>
      </c>
      <c r="CE24" s="32">
        <f>CC14</f>
        <v>1546</v>
      </c>
      <c r="CF24" s="32">
        <f>CC15</f>
        <v>807</v>
      </c>
      <c r="CG24" s="32">
        <f>CD14</f>
        <v>95</v>
      </c>
      <c r="CH24" s="32">
        <f>CD15</f>
        <v>50</v>
      </c>
      <c r="DN24" s="32">
        <f>DT14</f>
        <v>1452</v>
      </c>
      <c r="DO24" s="32">
        <f>DT15</f>
        <v>749</v>
      </c>
      <c r="DP24" s="33">
        <f>DQ24/DN24</f>
        <v>0.39393939393939392</v>
      </c>
      <c r="DQ24" s="34">
        <f>DR14</f>
        <v>572</v>
      </c>
      <c r="DR24" s="33">
        <f>DS24/DN24</f>
        <v>0.3133608815426997</v>
      </c>
      <c r="DS24" s="34">
        <f>CX14+CZ14+DB14+DF14+DH14+DJ14</f>
        <v>455</v>
      </c>
      <c r="DT24" s="33">
        <f>DU24/DS24</f>
        <v>0.60879120879120874</v>
      </c>
      <c r="DU24" s="34">
        <f>CZ14+DH14</f>
        <v>277</v>
      </c>
      <c r="DV24" s="35">
        <f>DS14</f>
        <v>92</v>
      </c>
      <c r="DW24" s="35">
        <f>DS15</f>
        <v>44</v>
      </c>
      <c r="DX24" s="35">
        <f>DW14</f>
        <v>141</v>
      </c>
      <c r="DY24" s="35">
        <f>DW15</f>
        <v>64</v>
      </c>
      <c r="DZ24" s="32">
        <f>DX14</f>
        <v>1484</v>
      </c>
      <c r="EA24" s="32">
        <f>DX15</f>
        <v>766</v>
      </c>
      <c r="EB24" s="32">
        <f>DY14</f>
        <v>109</v>
      </c>
      <c r="EC24" s="32">
        <f>DY15</f>
        <v>47</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IR24"/>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Ferney-&gt;Genève</v>
      </c>
      <c r="BA1" s="36">
        <v>2024</v>
      </c>
      <c r="BB1" s="37" t="s">
        <v>106</v>
      </c>
      <c r="BC1" s="38" t="str">
        <f t="array" aca="1" ref="BC1" ca="1">MID(CELL("filename",BA1),FIND("]",CELL("filename",BA1))+1,255)</f>
        <v>Ferney-&gt;Genève</v>
      </c>
      <c r="CV1" s="36">
        <v>2023</v>
      </c>
      <c r="CW1" s="37" t="s">
        <v>106</v>
      </c>
      <c r="CX1" s="38" t="str">
        <f t="array" aca="1" ref="CX1" ca="1">MID(CELL("filename",CV1),FIND("]",CELL("filename",CV1))+1,255)</f>
        <v>Ferney-&gt;Genève</v>
      </c>
      <c r="EQ1" s="36">
        <v>2022</v>
      </c>
      <c r="ER1" s="37" t="s">
        <v>106</v>
      </c>
      <c r="ES1" s="38" t="str">
        <f t="array" aca="1" ref="ES1" ca="1">MID(CELL("filename",EQ1),FIND("]",CELL("filename",EQ1))+1,255)</f>
        <v>Ferney-&gt;Genève</v>
      </c>
      <c r="GL1" s="39">
        <v>2021</v>
      </c>
      <c r="GM1" s="40" t="s">
        <v>106</v>
      </c>
      <c r="GN1" s="38" t="s">
        <v>122</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Ferney-&gt;Genève</v>
      </c>
      <c r="X2" s="225"/>
      <c r="Y2" s="225"/>
      <c r="Z2" s="225"/>
      <c r="AA2" s="225"/>
      <c r="AB2" s="225"/>
      <c r="AC2" s="225"/>
      <c r="AD2" s="225"/>
      <c r="AE2" s="225"/>
      <c r="AF2" s="225"/>
      <c r="AG2" s="225"/>
      <c r="AH2" s="225"/>
      <c r="AI2" s="225"/>
      <c r="AM2" s="226" t="str">
        <f ca="1">"Changement depuis " &amp; (A1 - 1) &amp; " " &amp; $C1</f>
        <v>Changement depuis 2024 Ferney-&gt;Genève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Ferney-&gt;Genève</v>
      </c>
      <c r="BT2" s="225"/>
      <c r="BU2" s="225"/>
      <c r="BV2" s="225"/>
      <c r="BW2" s="225"/>
      <c r="BX2" s="225"/>
      <c r="BY2" s="225"/>
      <c r="BZ2" s="225"/>
      <c r="CA2" s="225"/>
      <c r="CB2" s="225"/>
      <c r="CC2" s="225"/>
      <c r="CD2" s="225"/>
      <c r="CH2" s="226" t="str">
        <f ca="1">"Changement depuis 2023 " &amp; $CX1</f>
        <v>Changement depuis 2023 Ferney-&gt;Genève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Ferney-&gt;Genève</v>
      </c>
      <c r="DO2" s="225"/>
      <c r="DP2" s="225"/>
      <c r="DQ2" s="225"/>
      <c r="DR2" s="225"/>
      <c r="DS2" s="225"/>
      <c r="DT2" s="225"/>
      <c r="DU2" s="225"/>
      <c r="DV2" s="225"/>
      <c r="DW2" s="225"/>
      <c r="DX2" s="225"/>
      <c r="DY2" s="225"/>
      <c r="EC2" s="226" t="str">
        <f ca="1">"Changement depuis 2022 " &amp; $CX1</f>
        <v>Changement depuis 2022 Ferney-&gt;Genève</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Ferney-&gt;Genève</v>
      </c>
      <c r="FJ2" s="225"/>
      <c r="FK2" s="225"/>
      <c r="FL2" s="225"/>
      <c r="FM2" s="225"/>
      <c r="FN2" s="225"/>
      <c r="FO2" s="225"/>
      <c r="FP2" s="225"/>
      <c r="FQ2" s="225"/>
      <c r="FR2" s="225"/>
      <c r="FS2" s="225"/>
      <c r="FT2" s="225"/>
      <c r="FX2" s="226" t="str">
        <f ca="1">"Changement depuis 2021 " &amp; $ES1</f>
        <v>Changement depuis 2021 Ferney-&gt;Genève</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Ferney-Tunnel</v>
      </c>
      <c r="HE2" s="225"/>
      <c r="HF2" s="225"/>
      <c r="HG2" s="225"/>
      <c r="HH2" s="225"/>
      <c r="HI2" s="225"/>
      <c r="HJ2" s="225"/>
      <c r="HK2" s="225"/>
      <c r="HL2" s="225"/>
      <c r="HM2" s="225"/>
      <c r="HN2" s="225"/>
      <c r="HO2" s="225"/>
      <c r="HR2" s="225" t="str">
        <f>"Totaux 2020 " &amp; $GN1</f>
        <v>Totaux 2020 Ferney-Tunnel</v>
      </c>
      <c r="HS2" s="225"/>
      <c r="HT2" s="225"/>
      <c r="HU2" s="225"/>
      <c r="HV2" s="225"/>
      <c r="HW2" s="225"/>
      <c r="HX2" s="225"/>
      <c r="HY2" s="225"/>
      <c r="HZ2" s="225"/>
      <c r="IA2" s="225"/>
      <c r="IB2" s="225"/>
      <c r="IC2" s="225"/>
      <c r="IF2" s="226" t="str">
        <f>"Changement depuis 2020 " &amp; $GN1</f>
        <v>Changement depuis 2020 Ferney-Tunnel</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HR3" s="42" t="s">
        <v>25</v>
      </c>
      <c r="HS3" s="42" t="s">
        <v>26</v>
      </c>
      <c r="HT3" s="42" t="s">
        <v>38</v>
      </c>
      <c r="HU3" s="42" t="s">
        <v>39</v>
      </c>
      <c r="HV3" s="42" t="s">
        <v>31</v>
      </c>
      <c r="HW3" s="42" t="s">
        <v>32</v>
      </c>
      <c r="HX3" s="42" t="s">
        <v>40</v>
      </c>
      <c r="HY3" s="42" t="s">
        <v>41</v>
      </c>
      <c r="HZ3" s="42" t="s">
        <v>42</v>
      </c>
      <c r="IA3" s="42" t="s">
        <v>20</v>
      </c>
      <c r="IB3" s="42" t="s">
        <v>44</v>
      </c>
      <c r="IC3" s="42" t="s">
        <v>43</v>
      </c>
      <c r="ID3" s="42"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v>8</v>
      </c>
      <c r="C5" s="86">
        <v>1</v>
      </c>
      <c r="D5" s="60">
        <v>7</v>
      </c>
      <c r="E5" s="86">
        <v>5</v>
      </c>
      <c r="F5" s="60"/>
      <c r="G5" s="86"/>
      <c r="H5" s="60">
        <v>2</v>
      </c>
      <c r="I5" s="86"/>
      <c r="J5" s="60"/>
      <c r="K5" s="86"/>
      <c r="L5" s="60">
        <v>1</v>
      </c>
      <c r="M5" s="86"/>
      <c r="N5" s="203"/>
      <c r="O5" s="192"/>
      <c r="P5" s="60"/>
      <c r="Q5" s="86"/>
      <c r="R5" s="60"/>
      <c r="S5" s="86"/>
      <c r="T5" s="60"/>
      <c r="U5" s="86"/>
      <c r="W5" s="55">
        <f>B5+D5+F5+H5+J5+L5+N5+P5+R5+T5</f>
        <v>18</v>
      </c>
      <c r="X5" s="3">
        <f>C5+E5+G5+I5+K5+M5+O5+Q5+S5+U5</f>
        <v>6</v>
      </c>
      <c r="Y5" s="56">
        <f>X5/(X5+W5)</f>
        <v>0.25</v>
      </c>
      <c r="Z5" s="3">
        <f>B5+C5+L5+M5</f>
        <v>10</v>
      </c>
      <c r="AA5" s="3">
        <f>D5+E5+N5+O5+F5+G5+P5+Q5</f>
        <v>12</v>
      </c>
      <c r="AB5" s="3">
        <f>F5+G5+P5+Q5</f>
        <v>0</v>
      </c>
      <c r="AC5" s="3">
        <f>H5+I5+R5+S5</f>
        <v>2</v>
      </c>
      <c r="AD5" s="3">
        <f t="shared" ref="AD5:AD12" si="0">Z5+AA5+AC5</f>
        <v>24</v>
      </c>
      <c r="AE5" s="12">
        <f t="shared" ref="AE5:AE12" si="1">AA5/(Z5+AA5)</f>
        <v>0.54545454545454541</v>
      </c>
      <c r="AF5" s="12">
        <f>AC5/AD5</f>
        <v>8.3333333333333329E-2</v>
      </c>
      <c r="AG5" s="3">
        <f>J5+K5+T5+U5</f>
        <v>0</v>
      </c>
      <c r="AH5" s="3">
        <f>SUM(B5:K5)</f>
        <v>23</v>
      </c>
      <c r="AI5" s="57">
        <f>SUM(L5:U5)</f>
        <v>1</v>
      </c>
      <c r="AJ5" s="58">
        <f>SUM(B5:U5)</f>
        <v>24</v>
      </c>
      <c r="AM5" s="12">
        <f t="shared" ref="AM5:AM12" si="2">(W5/BS5) - 1</f>
        <v>0.38461538461538458</v>
      </c>
      <c r="AN5" s="12">
        <f t="shared" ref="AN5:AN12" si="3">(X5/BT5) - 1</f>
        <v>0</v>
      </c>
      <c r="AO5" s="12">
        <f t="shared" ref="AO5:AO12" si="4">(Y5/BU5) - 1</f>
        <v>-0.20833333333333326</v>
      </c>
      <c r="AP5" s="12">
        <f t="shared" ref="AP5:AP12" si="5">(Z5/BV5) - 1</f>
        <v>0.66666666666666674</v>
      </c>
      <c r="AQ5" s="12">
        <f>(AA5/BW5) - 1</f>
        <v>0.33333333333333326</v>
      </c>
      <c r="AR5" s="12">
        <f t="shared" ref="AR5:AR12" si="6">(AC5/BX5) - 1</f>
        <v>-0.33333333333333337</v>
      </c>
      <c r="AS5" s="12">
        <f t="shared" ref="AS5:AS12" si="7">(AD5/BY5) - 1</f>
        <v>0.33333333333333326</v>
      </c>
      <c r="AT5" s="12">
        <f t="shared" ref="AT5:AT12" si="8">(AE5/BZ5) - 1</f>
        <v>-9.0909090909090939E-2</v>
      </c>
      <c r="AU5" s="12">
        <f t="shared" ref="AU5:AU12" si="9">(AF5/CA5) - 1</f>
        <v>-0.5</v>
      </c>
      <c r="AV5" s="12">
        <f t="shared" ref="AV5:AV12" si="10">(AG5/CB5) - 1</f>
        <v>-1</v>
      </c>
      <c r="AW5" s="12">
        <f t="shared" ref="AW5:AW12" si="11">(AH5/CC5) - 1</f>
        <v>0.21052631578947367</v>
      </c>
      <c r="AX5" s="12" t="e">
        <f t="shared" ref="AX5:AX12" si="12">(AI5/CD5) - 1</f>
        <v>#DIV/0!</v>
      </c>
      <c r="AY5" s="12">
        <f t="shared" ref="AY5:AY12" si="13">(AJ5/CE5) - 1</f>
        <v>0.26315789473684204</v>
      </c>
      <c r="BA5" s="59">
        <v>0.29166666666666702</v>
      </c>
      <c r="BB5" s="60">
        <v>5</v>
      </c>
      <c r="BC5" s="86">
        <v>1</v>
      </c>
      <c r="BD5" s="60">
        <v>5</v>
      </c>
      <c r="BE5" s="86">
        <v>4</v>
      </c>
      <c r="BF5" s="60">
        <v>3</v>
      </c>
      <c r="BG5" s="86"/>
      <c r="BH5" s="60"/>
      <c r="BI5" s="86">
        <v>1</v>
      </c>
      <c r="BJ5" s="60"/>
      <c r="BK5" s="86"/>
      <c r="BL5" s="60"/>
      <c r="BM5" s="86"/>
      <c r="BN5" s="60"/>
      <c r="BO5" s="86"/>
      <c r="BP5" s="60"/>
      <c r="BQ5" s="86"/>
      <c r="BS5" s="55">
        <f>BB5+BD5+BF5+BH5+BJ5+BL5+BN5+BP5</f>
        <v>13</v>
      </c>
      <c r="BT5" s="3">
        <f t="shared" ref="BS5:BT12" si="14">BC5+BE5+BG5+BI5+BK5+BM5+BO5+BQ5</f>
        <v>6</v>
      </c>
      <c r="BU5" s="56">
        <f t="shared" ref="BU5:BU12" si="15">BT5/(BT5+BS5)</f>
        <v>0.31578947368421051</v>
      </c>
      <c r="BV5" s="3">
        <f t="shared" ref="BV5:BV12" si="16">BB5+BC5+BJ5+BK5</f>
        <v>6</v>
      </c>
      <c r="BW5" s="3">
        <f t="shared" ref="BW5:BW12" si="17">BD5+BE5+BL5+BM5</f>
        <v>9</v>
      </c>
      <c r="BX5" s="3">
        <f t="shared" ref="BX5:BX12" si="18">BF5+BG5+BN5+BO5</f>
        <v>3</v>
      </c>
      <c r="BY5" s="3">
        <f t="shared" ref="BY5:BY12" si="19">SUM(BV5:BX5)</f>
        <v>18</v>
      </c>
      <c r="BZ5" s="12">
        <f t="shared" ref="BZ5:BZ12" si="20">BW5/(BW5+BV5)</f>
        <v>0.6</v>
      </c>
      <c r="CA5" s="12">
        <f t="shared" ref="CA5:CA12" si="21">BX5/BY5</f>
        <v>0.16666666666666666</v>
      </c>
      <c r="CB5" s="3">
        <f t="shared" ref="CB5:CB12" si="22">BH5+BI5+BP5+BQ5</f>
        <v>1</v>
      </c>
      <c r="CC5" s="3">
        <f t="shared" ref="CC5:CC12" si="23">SUM(BB5:BI5)</f>
        <v>19</v>
      </c>
      <c r="CD5" s="57">
        <f t="shared" ref="CD5:CD12" si="24">SUM(BJ5:BQ5)</f>
        <v>0</v>
      </c>
      <c r="CE5" s="58">
        <f t="shared" ref="CE5:CE12" si="25">SUM(BB5:BQ5)</f>
        <v>19</v>
      </c>
      <c r="CH5" s="12">
        <f t="shared" ref="CH5:CT12" si="26">(BS5/DN5) - 1</f>
        <v>-0.27777777777777779</v>
      </c>
      <c r="CI5" s="12">
        <f t="shared" si="26"/>
        <v>-0.25</v>
      </c>
      <c r="CJ5" s="12">
        <f t="shared" si="26"/>
        <v>2.631578947368407E-2</v>
      </c>
      <c r="CK5" s="12">
        <f t="shared" si="26"/>
        <v>-0.1428571428571429</v>
      </c>
      <c r="CL5" s="12">
        <f t="shared" si="26"/>
        <v>-0.3571428571428571</v>
      </c>
      <c r="CM5" s="12">
        <f t="shared" si="26"/>
        <v>0</v>
      </c>
      <c r="CN5" s="12">
        <f t="shared" si="26"/>
        <v>-0.25</v>
      </c>
      <c r="CO5" s="12">
        <f t="shared" si="26"/>
        <v>2.857142857142847E-2</v>
      </c>
      <c r="CP5" s="12">
        <f t="shared" si="26"/>
        <v>0.33333333333333326</v>
      </c>
      <c r="CQ5" s="12">
        <f t="shared" si="26"/>
        <v>-0.5</v>
      </c>
      <c r="CR5" s="12">
        <f t="shared" si="26"/>
        <v>-0.26923076923076927</v>
      </c>
      <c r="CS5" s="12" t="e">
        <f t="shared" si="26"/>
        <v>#DIV/0!</v>
      </c>
      <c r="CT5" s="12">
        <f t="shared" si="26"/>
        <v>-0.26923076923076927</v>
      </c>
      <c r="CV5" s="59">
        <v>0.29166666666666702</v>
      </c>
      <c r="CW5" s="60">
        <v>6</v>
      </c>
      <c r="CX5" s="86">
        <v>1</v>
      </c>
      <c r="CY5" s="60">
        <v>8</v>
      </c>
      <c r="CZ5" s="86">
        <v>6</v>
      </c>
      <c r="DA5" s="60">
        <v>3</v>
      </c>
      <c r="DB5" s="86"/>
      <c r="DC5" s="60">
        <v>1</v>
      </c>
      <c r="DD5" s="86">
        <v>1</v>
      </c>
      <c r="DE5" s="60"/>
      <c r="DF5" s="86"/>
      <c r="DG5" s="60"/>
      <c r="DH5" s="86"/>
      <c r="DI5" s="60"/>
      <c r="DJ5" s="86"/>
      <c r="DK5" s="60"/>
      <c r="DL5" s="86"/>
      <c r="DN5" s="55">
        <f t="shared" ref="DN5:DO12" si="27">CW5+CY5+DA5+DC5+DE5+DG5+DI5+DK5</f>
        <v>18</v>
      </c>
      <c r="DO5" s="3">
        <f t="shared" si="27"/>
        <v>8</v>
      </c>
      <c r="DP5" s="56">
        <f t="shared" ref="DP5:DP12" si="28">DO5/(DO5+DN5)</f>
        <v>0.30769230769230771</v>
      </c>
      <c r="DQ5" s="3">
        <f t="shared" ref="DQ5:DQ12" si="29">CW5+CX5+DE5+DF5</f>
        <v>7</v>
      </c>
      <c r="DR5" s="3">
        <f t="shared" ref="DR5:DR12" si="30">CY5+CZ5+DG5+DH5</f>
        <v>14</v>
      </c>
      <c r="DS5" s="3">
        <f t="shared" ref="DS5:DS12" si="31">DA5+DB5+DI5+DJ5</f>
        <v>3</v>
      </c>
      <c r="DT5" s="3">
        <f t="shared" ref="DT5:DT12" si="32">SUM(DQ5:DS5)</f>
        <v>24</v>
      </c>
      <c r="DU5" s="12">
        <f t="shared" ref="DU5:DU12" si="33">DR5/DT5</f>
        <v>0.58333333333333337</v>
      </c>
      <c r="DV5" s="12">
        <f t="shared" ref="DV5:DV12" si="34">DS5/DT5</f>
        <v>0.125</v>
      </c>
      <c r="DW5" s="3">
        <f t="shared" ref="DW5:DW12" si="35">DC5+DD5+DK5+DL5</f>
        <v>2</v>
      </c>
      <c r="DX5" s="3">
        <f t="shared" ref="DX5:DX12" si="36">SUM(CW5:DD5)</f>
        <v>26</v>
      </c>
      <c r="DY5" s="57">
        <f t="shared" ref="DY5:DY12" si="37">SUM(DE5:DL5)</f>
        <v>0</v>
      </c>
      <c r="DZ5" s="58">
        <f t="shared" ref="DZ5:DZ12" si="38">SUM(CW5:DL5)</f>
        <v>26</v>
      </c>
      <c r="EC5" s="12">
        <f t="shared" ref="EC5:EO12" si="39">(DN5/FI5) - 1</f>
        <v>0.8</v>
      </c>
      <c r="ED5" s="12">
        <f t="shared" si="39"/>
        <v>1.6666666666666665</v>
      </c>
      <c r="EE5" s="12">
        <f t="shared" si="39"/>
        <v>0.33333333333333326</v>
      </c>
      <c r="EF5" s="12">
        <f t="shared" si="39"/>
        <v>0.16666666666666674</v>
      </c>
      <c r="EG5" s="12">
        <f t="shared" si="39"/>
        <v>1.3333333333333335</v>
      </c>
      <c r="EH5" s="12">
        <f t="shared" si="39"/>
        <v>2</v>
      </c>
      <c r="EI5" s="12">
        <f t="shared" si="39"/>
        <v>0.84615384615384626</v>
      </c>
      <c r="EJ5" s="12">
        <f t="shared" si="39"/>
        <v>0.26388888888888884</v>
      </c>
      <c r="EK5" s="12">
        <f t="shared" si="39"/>
        <v>0.625</v>
      </c>
      <c r="EL5" s="12" t="e">
        <f t="shared" si="39"/>
        <v>#DIV/0!</v>
      </c>
      <c r="EM5" s="12">
        <f t="shared" si="39"/>
        <v>1</v>
      </c>
      <c r="EN5" s="12" t="e">
        <f t="shared" si="39"/>
        <v>#DIV/0!</v>
      </c>
      <c r="EO5" s="12">
        <f t="shared" si="39"/>
        <v>1</v>
      </c>
      <c r="EQ5" s="59">
        <v>0.29166666666666702</v>
      </c>
      <c r="ER5" s="60">
        <v>6</v>
      </c>
      <c r="ES5" s="86"/>
      <c r="ET5" s="60">
        <v>3</v>
      </c>
      <c r="EU5" s="86">
        <v>3</v>
      </c>
      <c r="EV5" s="60">
        <v>1</v>
      </c>
      <c r="EW5" s="86"/>
      <c r="EX5" s="60"/>
      <c r="EY5" s="86"/>
      <c r="EZ5" s="60"/>
      <c r="FA5" s="86"/>
      <c r="FB5" s="60"/>
      <c r="FC5" s="86"/>
      <c r="FD5" s="60"/>
      <c r="FE5" s="86"/>
      <c r="FF5" s="60"/>
      <c r="FG5" s="86"/>
      <c r="FI5" s="55">
        <f t="shared" ref="FI5:FJ12" si="40">ER5+ET5+EV5+EX5+EZ5+FB5+FD5+FF5</f>
        <v>10</v>
      </c>
      <c r="FJ5" s="3">
        <f t="shared" si="40"/>
        <v>3</v>
      </c>
      <c r="FK5" s="56">
        <f t="shared" ref="FK5:FK12" si="41">FJ5/(FJ5+FI5)</f>
        <v>0.23076923076923078</v>
      </c>
      <c r="FL5" s="3">
        <f t="shared" ref="FL5:FL12" si="42">ER5+ES5+EZ5+FA5</f>
        <v>6</v>
      </c>
      <c r="FM5" s="3">
        <f t="shared" ref="FM5:FM12" si="43">ET5+EU5+FB5+FC5</f>
        <v>6</v>
      </c>
      <c r="FN5" s="3">
        <f t="shared" ref="FN5:FN12" si="44">EV5+EW5+FD5+FE5</f>
        <v>1</v>
      </c>
      <c r="FO5" s="3">
        <f t="shared" ref="FO5:FO12" si="45">SUM(FL5:FN5)</f>
        <v>13</v>
      </c>
      <c r="FP5" s="12">
        <f t="shared" ref="FP5:FP12" si="46">FM5/FO5</f>
        <v>0.46153846153846156</v>
      </c>
      <c r="FQ5" s="12">
        <f t="shared" ref="FQ5:FQ12" si="47">FN5/FO5</f>
        <v>7.6923076923076927E-2</v>
      </c>
      <c r="FR5" s="3">
        <f t="shared" ref="FR5:FR12" si="48">EX5+EY5+FF5+FG5</f>
        <v>0</v>
      </c>
      <c r="FS5" s="3">
        <f t="shared" ref="FS5:FS12" si="49">SUM(ER5:EY5)</f>
        <v>13</v>
      </c>
      <c r="FT5" s="57">
        <f t="shared" ref="FT5:FT12" si="50">SUM(EZ5:FG5)</f>
        <v>0</v>
      </c>
      <c r="FU5" s="58">
        <f t="shared" ref="FU5:FU12" si="51">SUM(ER5:FG5)</f>
        <v>13</v>
      </c>
      <c r="FX5" s="12">
        <f t="shared" ref="FX5:GJ12" si="52">(FI5/HD5) - 1</f>
        <v>-0.16666666666666663</v>
      </c>
      <c r="FY5" s="12">
        <f t="shared" si="52"/>
        <v>0</v>
      </c>
      <c r="FZ5" s="12">
        <f t="shared" si="52"/>
        <v>0.15384615384615374</v>
      </c>
      <c r="GA5" s="12">
        <f t="shared" si="52"/>
        <v>-0.4</v>
      </c>
      <c r="GB5" s="12">
        <f t="shared" si="52"/>
        <v>1</v>
      </c>
      <c r="GC5" s="12">
        <f t="shared" si="52"/>
        <v>-0.5</v>
      </c>
      <c r="GD5" s="12">
        <f t="shared" si="52"/>
        <v>-0.1333333333333333</v>
      </c>
      <c r="GE5" s="12">
        <f t="shared" si="52"/>
        <v>1.3076923076923075</v>
      </c>
      <c r="GF5" s="12">
        <f t="shared" si="52"/>
        <v>-0.42307692307692302</v>
      </c>
      <c r="GG5" s="12" t="e">
        <f t="shared" si="52"/>
        <v>#DIV/0!</v>
      </c>
      <c r="GH5" s="12">
        <f t="shared" si="52"/>
        <v>-0.1333333333333333</v>
      </c>
      <c r="GI5" s="12" t="e">
        <f t="shared" si="52"/>
        <v>#DIV/0!</v>
      </c>
      <c r="GJ5" s="12">
        <f t="shared" si="52"/>
        <v>-0.1333333333333333</v>
      </c>
      <c r="GL5" s="61">
        <v>0.29166666666666702</v>
      </c>
      <c r="GM5" s="87">
        <v>8</v>
      </c>
      <c r="GN5" s="88">
        <v>2</v>
      </c>
      <c r="GO5" s="89">
        <v>2</v>
      </c>
      <c r="GP5" s="90">
        <v>1</v>
      </c>
      <c r="GQ5" s="89">
        <v>2</v>
      </c>
      <c r="GR5" s="90">
        <v>0</v>
      </c>
      <c r="GS5" s="87"/>
      <c r="GT5" s="88"/>
      <c r="GU5" s="87"/>
      <c r="GV5" s="88"/>
      <c r="GW5" s="89"/>
      <c r="GX5" s="90"/>
      <c r="GY5" s="89"/>
      <c r="GZ5" s="90"/>
      <c r="HA5" s="87"/>
      <c r="HB5" s="88"/>
      <c r="HD5" s="55">
        <f t="shared" ref="HD5:HE12" si="53">GM5+GO5+GQ5+GS5+GU5+GW5+GY5+HA5</f>
        <v>12</v>
      </c>
      <c r="HE5" s="3">
        <f t="shared" si="53"/>
        <v>3</v>
      </c>
      <c r="HF5" s="56">
        <f t="shared" ref="HF5:HF12" si="54">HE5/(HE5+HD5)</f>
        <v>0.2</v>
      </c>
      <c r="HG5" s="3">
        <f t="shared" ref="HG5:HG12" si="55">GM5+GN5+GU5+GV5</f>
        <v>10</v>
      </c>
      <c r="HH5" s="3">
        <f t="shared" ref="HH5:HH12" si="56">GO5+GP5+GW5+GX5</f>
        <v>3</v>
      </c>
      <c r="HI5" s="3">
        <f t="shared" ref="HI5:HI12" si="57">GQ5+GR5+GY5+GZ5</f>
        <v>2</v>
      </c>
      <c r="HJ5" s="3">
        <f t="shared" ref="HJ5:HJ12" si="58">SUM(HG5:HI5)</f>
        <v>15</v>
      </c>
      <c r="HK5" s="12">
        <f t="shared" ref="HK5:HK12" si="59">HH5/HJ5</f>
        <v>0.2</v>
      </c>
      <c r="HL5" s="12">
        <f t="shared" ref="HL5:HL12" si="60">HI5/HJ5</f>
        <v>0.13333333333333333</v>
      </c>
      <c r="HM5" s="3">
        <f t="shared" ref="HM5:HM12" si="61">GS5+GT5+HA5+HB5</f>
        <v>0</v>
      </c>
      <c r="HN5" s="3">
        <f t="shared" ref="HN5:HN12" si="62">SUM(GM5:GT5)</f>
        <v>15</v>
      </c>
      <c r="HO5" s="57">
        <f t="shared" ref="HO5:HO12" si="63">SUM(GU5:HB5)</f>
        <v>0</v>
      </c>
      <c r="HP5" s="58">
        <f t="shared" ref="HP5:HP12" si="64">SUM(GM5:HB5)</f>
        <v>15</v>
      </c>
      <c r="HR5">
        <v>4</v>
      </c>
      <c r="HS5">
        <v>8</v>
      </c>
      <c r="HT5">
        <v>0.66666666666666696</v>
      </c>
      <c r="HU5">
        <v>7</v>
      </c>
      <c r="HV5">
        <v>5</v>
      </c>
      <c r="HW5">
        <v>0</v>
      </c>
      <c r="HX5">
        <v>12</v>
      </c>
      <c r="HY5">
        <v>0.41666666666666702</v>
      </c>
      <c r="HZ5">
        <v>0</v>
      </c>
      <c r="IA5">
        <v>0</v>
      </c>
      <c r="IB5">
        <v>11</v>
      </c>
      <c r="IC5">
        <v>1</v>
      </c>
      <c r="ID5">
        <v>12</v>
      </c>
      <c r="IF5" s="62">
        <f t="shared" ref="IF5:IR12" si="65">(HD5/HR5) - 1</f>
        <v>2</v>
      </c>
      <c r="IG5" s="12">
        <f t="shared" si="65"/>
        <v>-0.625</v>
      </c>
      <c r="IH5" s="12">
        <f t="shared" si="65"/>
        <v>-0.70000000000000018</v>
      </c>
      <c r="II5" s="12">
        <f t="shared" si="65"/>
        <v>0.4285714285714286</v>
      </c>
      <c r="IJ5" s="12">
        <f t="shared" si="65"/>
        <v>-0.4</v>
      </c>
      <c r="IK5" s="12" t="e">
        <f t="shared" si="65"/>
        <v>#DIV/0!</v>
      </c>
      <c r="IL5" s="12">
        <f t="shared" si="65"/>
        <v>0.25</v>
      </c>
      <c r="IM5" s="12">
        <f t="shared" si="65"/>
        <v>-0.52000000000000035</v>
      </c>
      <c r="IN5" s="12" t="e">
        <f t="shared" si="65"/>
        <v>#DIV/0!</v>
      </c>
      <c r="IO5" s="12" t="e">
        <f t="shared" si="65"/>
        <v>#DIV/0!</v>
      </c>
      <c r="IP5" s="12">
        <f t="shared" si="65"/>
        <v>0.36363636363636354</v>
      </c>
      <c r="IQ5" s="12">
        <f t="shared" si="65"/>
        <v>-1</v>
      </c>
      <c r="IR5" s="63">
        <f t="shared" si="65"/>
        <v>0.25</v>
      </c>
    </row>
    <row r="6" spans="1:252" ht="21" customHeight="1" thickBot="1" x14ac:dyDescent="0.3">
      <c r="A6" s="64">
        <v>0.30208333333333298</v>
      </c>
      <c r="B6" s="91">
        <v>8</v>
      </c>
      <c r="C6" s="92">
        <v>2</v>
      </c>
      <c r="D6" s="91">
        <v>7</v>
      </c>
      <c r="E6" s="92">
        <v>5</v>
      </c>
      <c r="F6" s="91"/>
      <c r="G6" s="92"/>
      <c r="H6" s="91">
        <v>2</v>
      </c>
      <c r="I6" s="92"/>
      <c r="J6" s="91"/>
      <c r="K6" s="92"/>
      <c r="L6" s="91"/>
      <c r="M6" s="92">
        <v>1</v>
      </c>
      <c r="N6" s="203"/>
      <c r="O6" s="192"/>
      <c r="P6" s="91"/>
      <c r="Q6" s="92"/>
      <c r="R6" s="91"/>
      <c r="S6" s="92"/>
      <c r="T6" s="91"/>
      <c r="U6" s="92"/>
      <c r="W6" s="55">
        <f t="shared" ref="W6:W12" si="66">B6+D6+F6+H6+J6+L6+N6+P6+R6+T6</f>
        <v>17</v>
      </c>
      <c r="X6" s="3">
        <f t="shared" ref="X6:X12" si="67">C6+E6+G6+I6+K6+M6+O6+Q6+S6+U6</f>
        <v>8</v>
      </c>
      <c r="Y6" s="56">
        <f t="shared" ref="Y6:Y12" si="68">X6/(X6+W6)</f>
        <v>0.32</v>
      </c>
      <c r="Z6" s="3">
        <f t="shared" ref="Z6:Z12" si="69">B6+C6+L6+M6</f>
        <v>11</v>
      </c>
      <c r="AA6" s="3">
        <f t="shared" ref="AA6:AA12" si="70">D6+E6+N6+O6+F6+G6+P6+Q6</f>
        <v>12</v>
      </c>
      <c r="AB6" s="3">
        <f t="shared" ref="AB6:AB15" si="71">F6+G6+P6+Q6</f>
        <v>0</v>
      </c>
      <c r="AC6" s="3">
        <f t="shared" ref="AC6:AC12" si="72">H6+I6+R6+S6</f>
        <v>2</v>
      </c>
      <c r="AD6" s="3">
        <f t="shared" si="0"/>
        <v>25</v>
      </c>
      <c r="AE6" s="12">
        <f t="shared" si="1"/>
        <v>0.52173913043478259</v>
      </c>
      <c r="AF6" s="12">
        <f t="shared" ref="AF6:AF12" si="73">AC6/AD6</f>
        <v>0.08</v>
      </c>
      <c r="AG6" s="3">
        <f t="shared" ref="AG6:AG12" si="74">J6+K6+T6+U6</f>
        <v>0</v>
      </c>
      <c r="AH6" s="3">
        <f t="shared" ref="AH6:AH12" si="75">SUM(B6:K6)</f>
        <v>24</v>
      </c>
      <c r="AI6" s="57">
        <f t="shared" ref="AI6:AI12" si="76">SUM(L6:U6)</f>
        <v>1</v>
      </c>
      <c r="AJ6" s="58">
        <f t="shared" ref="AJ6:AJ12" si="77">SUM(B6:U6)</f>
        <v>25</v>
      </c>
      <c r="AM6" s="12">
        <f t="shared" si="2"/>
        <v>-0.15000000000000002</v>
      </c>
      <c r="AN6" s="12">
        <f t="shared" si="3"/>
        <v>-0.4285714285714286</v>
      </c>
      <c r="AO6" s="12">
        <f t="shared" si="4"/>
        <v>-0.22285714285714275</v>
      </c>
      <c r="AP6" s="12">
        <f t="shared" si="5"/>
        <v>-0.2142857142857143</v>
      </c>
      <c r="AQ6" s="12">
        <f t="shared" ref="AQ6:AQ12" si="78">(AA6/BW6) - 1</f>
        <v>-0.19999999999999996</v>
      </c>
      <c r="AR6" s="12">
        <f t="shared" si="6"/>
        <v>1</v>
      </c>
      <c r="AS6" s="12">
        <f t="shared" si="7"/>
        <v>-0.16666666666666663</v>
      </c>
      <c r="AT6" s="12">
        <f t="shared" si="8"/>
        <v>8.6956521739129933E-3</v>
      </c>
      <c r="AU6" s="12">
        <f t="shared" si="9"/>
        <v>1.4</v>
      </c>
      <c r="AV6" s="12">
        <f t="shared" si="10"/>
        <v>-1</v>
      </c>
      <c r="AW6" s="12">
        <f t="shared" si="11"/>
        <v>-0.29411764705882348</v>
      </c>
      <c r="AX6" s="12" t="e">
        <f t="shared" si="12"/>
        <v>#DIV/0!</v>
      </c>
      <c r="AY6" s="12">
        <f t="shared" si="13"/>
        <v>-0.26470588235294112</v>
      </c>
      <c r="BA6" s="64">
        <v>0.30208333333333298</v>
      </c>
      <c r="BB6" s="91">
        <v>8</v>
      </c>
      <c r="BC6" s="92">
        <v>6</v>
      </c>
      <c r="BD6" s="91">
        <v>8</v>
      </c>
      <c r="BE6" s="92">
        <v>7</v>
      </c>
      <c r="BF6" s="91">
        <v>1</v>
      </c>
      <c r="BG6" s="92"/>
      <c r="BH6" s="91">
        <v>3</v>
      </c>
      <c r="BI6" s="92">
        <v>1</v>
      </c>
      <c r="BJ6" s="91"/>
      <c r="BK6" s="92"/>
      <c r="BL6" s="91"/>
      <c r="BM6" s="92"/>
      <c r="BN6" s="91"/>
      <c r="BO6" s="92"/>
      <c r="BP6" s="91"/>
      <c r="BQ6" s="92"/>
      <c r="BS6" s="55">
        <f t="shared" si="14"/>
        <v>20</v>
      </c>
      <c r="BT6" s="3">
        <f t="shared" si="14"/>
        <v>14</v>
      </c>
      <c r="BU6" s="56">
        <f t="shared" si="15"/>
        <v>0.41176470588235292</v>
      </c>
      <c r="BV6" s="3">
        <f t="shared" si="16"/>
        <v>14</v>
      </c>
      <c r="BW6" s="3">
        <f t="shared" si="17"/>
        <v>15</v>
      </c>
      <c r="BX6" s="3">
        <f t="shared" si="18"/>
        <v>1</v>
      </c>
      <c r="BY6" s="3">
        <f t="shared" si="19"/>
        <v>30</v>
      </c>
      <c r="BZ6" s="12">
        <f t="shared" si="20"/>
        <v>0.51724137931034486</v>
      </c>
      <c r="CA6" s="12">
        <f t="shared" si="21"/>
        <v>3.3333333333333333E-2</v>
      </c>
      <c r="CB6" s="3">
        <f t="shared" si="22"/>
        <v>4</v>
      </c>
      <c r="CC6" s="3">
        <f t="shared" si="23"/>
        <v>34</v>
      </c>
      <c r="CD6" s="57">
        <f t="shared" si="24"/>
        <v>0</v>
      </c>
      <c r="CE6" s="58">
        <f t="shared" si="25"/>
        <v>34</v>
      </c>
      <c r="CH6" s="12">
        <f t="shared" si="26"/>
        <v>-0.16666666666666663</v>
      </c>
      <c r="CI6" s="12">
        <f t="shared" si="26"/>
        <v>0.39999999999999991</v>
      </c>
      <c r="CJ6" s="12">
        <f t="shared" si="26"/>
        <v>0.39999999999999991</v>
      </c>
      <c r="CK6" s="12">
        <f t="shared" si="26"/>
        <v>0.27272727272727271</v>
      </c>
      <c r="CL6" s="12">
        <f t="shared" si="26"/>
        <v>-0.25</v>
      </c>
      <c r="CM6" s="12">
        <f t="shared" si="26"/>
        <v>-0.66666666666666674</v>
      </c>
      <c r="CN6" s="12">
        <f t="shared" si="26"/>
        <v>-0.11764705882352944</v>
      </c>
      <c r="CO6" s="12">
        <f t="shared" si="26"/>
        <v>-0.12068965517241381</v>
      </c>
      <c r="CP6" s="12">
        <f t="shared" si="26"/>
        <v>-0.62222222222222223</v>
      </c>
      <c r="CQ6" s="12" t="e">
        <f t="shared" si="26"/>
        <v>#DIV/0!</v>
      </c>
      <c r="CR6" s="12">
        <f t="shared" si="26"/>
        <v>3.0303030303030276E-2</v>
      </c>
      <c r="CS6" s="12">
        <f t="shared" si="26"/>
        <v>-1</v>
      </c>
      <c r="CT6" s="12">
        <f t="shared" si="26"/>
        <v>0</v>
      </c>
      <c r="CV6" s="64">
        <v>0.30208333333333298</v>
      </c>
      <c r="CW6" s="91">
        <v>8</v>
      </c>
      <c r="CX6" s="92">
        <v>2</v>
      </c>
      <c r="CY6" s="91">
        <v>12</v>
      </c>
      <c r="CZ6" s="92">
        <v>8</v>
      </c>
      <c r="DA6" s="91">
        <v>3</v>
      </c>
      <c r="DB6" s="92"/>
      <c r="DC6" s="91"/>
      <c r="DD6" s="92"/>
      <c r="DE6" s="91">
        <v>1</v>
      </c>
      <c r="DF6" s="92"/>
      <c r="DG6" s="91"/>
      <c r="DH6" s="92"/>
      <c r="DI6" s="91"/>
      <c r="DJ6" s="92"/>
      <c r="DK6" s="91"/>
      <c r="DL6" s="92"/>
      <c r="DN6" s="55">
        <f t="shared" si="27"/>
        <v>24</v>
      </c>
      <c r="DO6" s="3">
        <f t="shared" si="27"/>
        <v>10</v>
      </c>
      <c r="DP6" s="56">
        <f t="shared" si="28"/>
        <v>0.29411764705882354</v>
      </c>
      <c r="DQ6" s="3">
        <f t="shared" si="29"/>
        <v>11</v>
      </c>
      <c r="DR6" s="3">
        <f t="shared" si="30"/>
        <v>20</v>
      </c>
      <c r="DS6" s="3">
        <f t="shared" si="31"/>
        <v>3</v>
      </c>
      <c r="DT6" s="3">
        <f t="shared" si="32"/>
        <v>34</v>
      </c>
      <c r="DU6" s="12">
        <f t="shared" si="33"/>
        <v>0.58823529411764708</v>
      </c>
      <c r="DV6" s="12">
        <f t="shared" si="34"/>
        <v>8.8235294117647065E-2</v>
      </c>
      <c r="DW6" s="3">
        <f t="shared" si="35"/>
        <v>0</v>
      </c>
      <c r="DX6" s="3">
        <f t="shared" si="36"/>
        <v>33</v>
      </c>
      <c r="DY6" s="57">
        <f t="shared" si="37"/>
        <v>1</v>
      </c>
      <c r="DZ6" s="58">
        <f t="shared" si="38"/>
        <v>34</v>
      </c>
      <c r="EC6" s="12">
        <f t="shared" si="39"/>
        <v>0.84615384615384626</v>
      </c>
      <c r="ED6" s="12">
        <f t="shared" si="39"/>
        <v>0.11111111111111116</v>
      </c>
      <c r="EE6" s="12">
        <f t="shared" si="39"/>
        <v>-0.28104575163398693</v>
      </c>
      <c r="EF6" s="12">
        <f t="shared" si="39"/>
        <v>0.375</v>
      </c>
      <c r="EG6" s="12">
        <f t="shared" si="39"/>
        <v>0.53846153846153855</v>
      </c>
      <c r="EH6" s="12" t="e">
        <f t="shared" si="39"/>
        <v>#DIV/0!</v>
      </c>
      <c r="EI6" s="12">
        <f t="shared" si="39"/>
        <v>0.61904761904761907</v>
      </c>
      <c r="EJ6" s="12">
        <f t="shared" si="39"/>
        <v>-4.9773755656108642E-2</v>
      </c>
      <c r="EK6" s="12" t="e">
        <f t="shared" si="39"/>
        <v>#DIV/0!</v>
      </c>
      <c r="EL6" s="12">
        <f t="shared" si="39"/>
        <v>-1</v>
      </c>
      <c r="EM6" s="12">
        <f t="shared" si="39"/>
        <v>0.5714285714285714</v>
      </c>
      <c r="EN6" s="12">
        <f t="shared" si="39"/>
        <v>0</v>
      </c>
      <c r="EO6" s="12">
        <f t="shared" si="39"/>
        <v>0.54545454545454541</v>
      </c>
      <c r="EQ6" s="64">
        <v>0.30208333333333298</v>
      </c>
      <c r="ER6" s="91">
        <v>3</v>
      </c>
      <c r="ES6" s="92">
        <v>4</v>
      </c>
      <c r="ET6" s="91">
        <v>8</v>
      </c>
      <c r="EU6" s="92">
        <v>5</v>
      </c>
      <c r="EV6" s="91"/>
      <c r="EW6" s="92"/>
      <c r="EX6" s="91">
        <v>1</v>
      </c>
      <c r="EY6" s="92"/>
      <c r="EZ6" s="91">
        <v>1</v>
      </c>
      <c r="FA6" s="92"/>
      <c r="FB6" s="91"/>
      <c r="FC6" s="92"/>
      <c r="FD6" s="91"/>
      <c r="FE6" s="92"/>
      <c r="FF6" s="91"/>
      <c r="FG6" s="92"/>
      <c r="FI6" s="55">
        <f t="shared" si="40"/>
        <v>13</v>
      </c>
      <c r="FJ6" s="3">
        <f t="shared" si="40"/>
        <v>9</v>
      </c>
      <c r="FK6" s="56">
        <f t="shared" si="41"/>
        <v>0.40909090909090912</v>
      </c>
      <c r="FL6" s="3">
        <f t="shared" si="42"/>
        <v>8</v>
      </c>
      <c r="FM6" s="3">
        <f t="shared" si="43"/>
        <v>13</v>
      </c>
      <c r="FN6" s="3">
        <f t="shared" si="44"/>
        <v>0</v>
      </c>
      <c r="FO6" s="3">
        <f t="shared" si="45"/>
        <v>21</v>
      </c>
      <c r="FP6" s="12">
        <f t="shared" si="46"/>
        <v>0.61904761904761907</v>
      </c>
      <c r="FQ6" s="12">
        <f t="shared" si="47"/>
        <v>0</v>
      </c>
      <c r="FR6" s="3">
        <f t="shared" si="48"/>
        <v>1</v>
      </c>
      <c r="FS6" s="3">
        <f t="shared" si="49"/>
        <v>21</v>
      </c>
      <c r="FT6" s="57">
        <f t="shared" si="50"/>
        <v>1</v>
      </c>
      <c r="FU6" s="58">
        <f t="shared" si="51"/>
        <v>22</v>
      </c>
      <c r="FX6" s="12">
        <f t="shared" si="52"/>
        <v>-0.35</v>
      </c>
      <c r="FY6" s="12">
        <f t="shared" si="52"/>
        <v>-0.25</v>
      </c>
      <c r="FZ6" s="12">
        <f t="shared" si="52"/>
        <v>9.090909090909105E-2</v>
      </c>
      <c r="GA6" s="12">
        <f t="shared" si="52"/>
        <v>-0.5</v>
      </c>
      <c r="GB6" s="12">
        <f t="shared" si="52"/>
        <v>0</v>
      </c>
      <c r="GC6" s="12">
        <f t="shared" si="52"/>
        <v>-1</v>
      </c>
      <c r="GD6" s="12">
        <f t="shared" si="52"/>
        <v>-0.34375</v>
      </c>
      <c r="GE6" s="12">
        <f t="shared" si="52"/>
        <v>0.52380952380952395</v>
      </c>
      <c r="GF6" s="12">
        <f t="shared" si="52"/>
        <v>-1</v>
      </c>
      <c r="GG6" s="12" t="e">
        <f t="shared" si="52"/>
        <v>#DIV/0!</v>
      </c>
      <c r="GH6" s="12">
        <f t="shared" si="52"/>
        <v>-0.30000000000000004</v>
      </c>
      <c r="GI6" s="12">
        <f t="shared" si="52"/>
        <v>-0.5</v>
      </c>
      <c r="GJ6" s="12">
        <f t="shared" si="52"/>
        <v>-0.3125</v>
      </c>
      <c r="GL6" s="65">
        <v>0.30208333333333298</v>
      </c>
      <c r="GM6" s="87">
        <v>9</v>
      </c>
      <c r="GN6" s="88">
        <v>6</v>
      </c>
      <c r="GO6" s="89">
        <v>8</v>
      </c>
      <c r="GP6" s="90">
        <v>4</v>
      </c>
      <c r="GQ6" s="89">
        <v>1</v>
      </c>
      <c r="GR6" s="90">
        <v>2</v>
      </c>
      <c r="GS6" s="87"/>
      <c r="GT6" s="88"/>
      <c r="GU6" s="87">
        <v>1</v>
      </c>
      <c r="GV6" s="88"/>
      <c r="GW6" s="89">
        <v>1</v>
      </c>
      <c r="GX6" s="90"/>
      <c r="GY6" s="89"/>
      <c r="GZ6" s="90"/>
      <c r="HA6" s="87"/>
      <c r="HB6" s="88"/>
      <c r="HD6" s="55">
        <f t="shared" si="53"/>
        <v>20</v>
      </c>
      <c r="HE6" s="3">
        <f t="shared" si="53"/>
        <v>12</v>
      </c>
      <c r="HF6" s="56">
        <f t="shared" si="54"/>
        <v>0.375</v>
      </c>
      <c r="HG6" s="3">
        <f t="shared" si="55"/>
        <v>16</v>
      </c>
      <c r="HH6" s="3">
        <f t="shared" si="56"/>
        <v>13</v>
      </c>
      <c r="HI6" s="3">
        <f t="shared" si="57"/>
        <v>3</v>
      </c>
      <c r="HJ6" s="3">
        <f t="shared" si="58"/>
        <v>32</v>
      </c>
      <c r="HK6" s="12">
        <f t="shared" si="59"/>
        <v>0.40625</v>
      </c>
      <c r="HL6" s="12">
        <f t="shared" si="60"/>
        <v>9.375E-2</v>
      </c>
      <c r="HM6" s="3">
        <f t="shared" si="61"/>
        <v>0</v>
      </c>
      <c r="HN6" s="3">
        <f t="shared" si="62"/>
        <v>30</v>
      </c>
      <c r="HO6" s="57">
        <f t="shared" si="63"/>
        <v>2</v>
      </c>
      <c r="HP6" s="58">
        <f t="shared" si="64"/>
        <v>32</v>
      </c>
      <c r="HR6">
        <v>9</v>
      </c>
      <c r="HS6">
        <v>4</v>
      </c>
      <c r="HT6">
        <v>0.30769230769230799</v>
      </c>
      <c r="HU6">
        <v>6</v>
      </c>
      <c r="HV6">
        <v>6</v>
      </c>
      <c r="HW6">
        <v>0</v>
      </c>
      <c r="HX6">
        <v>12</v>
      </c>
      <c r="HY6">
        <v>0.5</v>
      </c>
      <c r="HZ6">
        <v>0</v>
      </c>
      <c r="IA6">
        <v>1</v>
      </c>
      <c r="IB6">
        <v>13</v>
      </c>
      <c r="IC6">
        <v>0</v>
      </c>
      <c r="ID6">
        <v>13</v>
      </c>
      <c r="IF6" s="62">
        <f t="shared" si="65"/>
        <v>1.2222222222222223</v>
      </c>
      <c r="IG6" s="12">
        <f t="shared" si="65"/>
        <v>2</v>
      </c>
      <c r="IH6" s="12">
        <f t="shared" si="65"/>
        <v>0.21874999999999889</v>
      </c>
      <c r="II6" s="12">
        <f t="shared" si="65"/>
        <v>1.6666666666666665</v>
      </c>
      <c r="IJ6" s="12">
        <f t="shared" si="65"/>
        <v>1.1666666666666665</v>
      </c>
      <c r="IK6" s="12" t="e">
        <f t="shared" si="65"/>
        <v>#DIV/0!</v>
      </c>
      <c r="IL6" s="12">
        <f t="shared" si="65"/>
        <v>1.6666666666666665</v>
      </c>
      <c r="IM6" s="12">
        <f t="shared" si="65"/>
        <v>-0.1875</v>
      </c>
      <c r="IN6" s="12" t="e">
        <f t="shared" si="65"/>
        <v>#DIV/0!</v>
      </c>
      <c r="IO6" s="12">
        <f t="shared" si="65"/>
        <v>-1</v>
      </c>
      <c r="IP6" s="12">
        <f t="shared" si="65"/>
        <v>1.3076923076923075</v>
      </c>
      <c r="IQ6" s="12" t="e">
        <f t="shared" si="65"/>
        <v>#DIV/0!</v>
      </c>
      <c r="IR6" s="63">
        <f t="shared" si="65"/>
        <v>1.4615384615384617</v>
      </c>
    </row>
    <row r="7" spans="1:252" ht="21" customHeight="1" thickBot="1" x14ac:dyDescent="0.3">
      <c r="A7" s="64">
        <v>0.3125</v>
      </c>
      <c r="B7" s="91">
        <v>8</v>
      </c>
      <c r="C7" s="92">
        <v>2</v>
      </c>
      <c r="D7" s="91">
        <v>7</v>
      </c>
      <c r="E7" s="92">
        <v>7</v>
      </c>
      <c r="F7" s="91">
        <v>1</v>
      </c>
      <c r="G7" s="92"/>
      <c r="H7" s="91">
        <v>2</v>
      </c>
      <c r="I7" s="92">
        <v>1</v>
      </c>
      <c r="J7" s="91">
        <v>1</v>
      </c>
      <c r="K7" s="92"/>
      <c r="L7" s="91"/>
      <c r="M7" s="92"/>
      <c r="N7" s="203"/>
      <c r="O7" s="192"/>
      <c r="P7" s="91"/>
      <c r="Q7" s="92"/>
      <c r="R7" s="91"/>
      <c r="S7" s="92"/>
      <c r="T7" s="91"/>
      <c r="U7" s="92"/>
      <c r="W7" s="55">
        <f t="shared" si="66"/>
        <v>19</v>
      </c>
      <c r="X7" s="3">
        <f t="shared" si="67"/>
        <v>10</v>
      </c>
      <c r="Y7" s="56">
        <f t="shared" si="68"/>
        <v>0.34482758620689657</v>
      </c>
      <c r="Z7" s="3">
        <f t="shared" si="69"/>
        <v>10</v>
      </c>
      <c r="AA7" s="3">
        <f t="shared" si="70"/>
        <v>15</v>
      </c>
      <c r="AB7" s="3">
        <f t="shared" si="71"/>
        <v>1</v>
      </c>
      <c r="AC7" s="3">
        <f t="shared" si="72"/>
        <v>3</v>
      </c>
      <c r="AD7" s="3">
        <f t="shared" si="0"/>
        <v>28</v>
      </c>
      <c r="AE7" s="12">
        <f t="shared" si="1"/>
        <v>0.6</v>
      </c>
      <c r="AF7" s="12">
        <f t="shared" si="73"/>
        <v>0.10714285714285714</v>
      </c>
      <c r="AG7" s="3">
        <f t="shared" si="74"/>
        <v>1</v>
      </c>
      <c r="AH7" s="3">
        <f t="shared" si="75"/>
        <v>29</v>
      </c>
      <c r="AI7" s="57">
        <f t="shared" si="76"/>
        <v>0</v>
      </c>
      <c r="AJ7" s="58">
        <f t="shared" si="77"/>
        <v>29</v>
      </c>
      <c r="AM7" s="12">
        <f t="shared" si="2"/>
        <v>-0.29629629629629628</v>
      </c>
      <c r="AN7" s="12">
        <f t="shared" si="3"/>
        <v>-0.52380952380952384</v>
      </c>
      <c r="AO7" s="12">
        <f t="shared" si="4"/>
        <v>-0.21182266009852213</v>
      </c>
      <c r="AP7" s="12">
        <f t="shared" si="5"/>
        <v>-0.47368421052631582</v>
      </c>
      <c r="AQ7" s="12">
        <f t="shared" si="78"/>
        <v>-0.4</v>
      </c>
      <c r="AR7" s="12">
        <f t="shared" si="6"/>
        <v>0</v>
      </c>
      <c r="AS7" s="12">
        <f t="shared" si="7"/>
        <v>-0.4042553191489362</v>
      </c>
      <c r="AT7" s="12">
        <f t="shared" si="8"/>
        <v>5.5999999999999828E-2</v>
      </c>
      <c r="AU7" s="12">
        <f t="shared" si="9"/>
        <v>0.6785714285714286</v>
      </c>
      <c r="AV7" s="12">
        <f t="shared" si="10"/>
        <v>0</v>
      </c>
      <c r="AW7" s="12">
        <f t="shared" si="11"/>
        <v>-0.38297872340425532</v>
      </c>
      <c r="AX7" s="12">
        <f t="shared" si="12"/>
        <v>-1</v>
      </c>
      <c r="AY7" s="12">
        <f t="shared" si="13"/>
        <v>-0.39583333333333337</v>
      </c>
      <c r="BA7" s="64">
        <v>0.3125</v>
      </c>
      <c r="BB7" s="91">
        <v>10</v>
      </c>
      <c r="BC7" s="92">
        <v>9</v>
      </c>
      <c r="BD7" s="91">
        <v>14</v>
      </c>
      <c r="BE7" s="92">
        <v>11</v>
      </c>
      <c r="BF7" s="91">
        <v>2</v>
      </c>
      <c r="BG7" s="92"/>
      <c r="BH7" s="91"/>
      <c r="BI7" s="92">
        <v>1</v>
      </c>
      <c r="BJ7" s="91"/>
      <c r="BK7" s="92"/>
      <c r="BL7" s="91"/>
      <c r="BM7" s="92"/>
      <c r="BN7" s="91">
        <v>1</v>
      </c>
      <c r="BO7" s="92"/>
      <c r="BP7" s="91"/>
      <c r="BQ7" s="92"/>
      <c r="BS7" s="55">
        <f t="shared" si="14"/>
        <v>27</v>
      </c>
      <c r="BT7" s="3">
        <f t="shared" si="14"/>
        <v>21</v>
      </c>
      <c r="BU7" s="56">
        <f t="shared" si="15"/>
        <v>0.4375</v>
      </c>
      <c r="BV7" s="3">
        <f t="shared" si="16"/>
        <v>19</v>
      </c>
      <c r="BW7" s="3">
        <f t="shared" si="17"/>
        <v>25</v>
      </c>
      <c r="BX7" s="3">
        <f t="shared" si="18"/>
        <v>3</v>
      </c>
      <c r="BY7" s="3">
        <f t="shared" si="19"/>
        <v>47</v>
      </c>
      <c r="BZ7" s="12">
        <f t="shared" si="20"/>
        <v>0.56818181818181823</v>
      </c>
      <c r="CA7" s="12">
        <f t="shared" si="21"/>
        <v>6.3829787234042548E-2</v>
      </c>
      <c r="CB7" s="3">
        <f t="shared" si="22"/>
        <v>1</v>
      </c>
      <c r="CC7" s="3">
        <f t="shared" si="23"/>
        <v>47</v>
      </c>
      <c r="CD7" s="57">
        <f t="shared" si="24"/>
        <v>1</v>
      </c>
      <c r="CE7" s="58">
        <f t="shared" si="25"/>
        <v>48</v>
      </c>
      <c r="CH7" s="12">
        <f t="shared" si="26"/>
        <v>0.6875</v>
      </c>
      <c r="CI7" s="12">
        <f t="shared" si="26"/>
        <v>0.90909090909090917</v>
      </c>
      <c r="CJ7" s="12">
        <f t="shared" si="26"/>
        <v>7.3863636363636465E-2</v>
      </c>
      <c r="CK7" s="12">
        <f t="shared" si="26"/>
        <v>0.72727272727272729</v>
      </c>
      <c r="CL7" s="12">
        <f t="shared" si="26"/>
        <v>0.66666666666666674</v>
      </c>
      <c r="CM7" s="12" t="e">
        <f t="shared" si="26"/>
        <v>#DIV/0!</v>
      </c>
      <c r="CN7" s="12">
        <f t="shared" si="26"/>
        <v>0.80769230769230771</v>
      </c>
      <c r="CO7" s="12">
        <f t="shared" si="26"/>
        <v>-1.5151515151515027E-2</v>
      </c>
      <c r="CP7" s="12" t="e">
        <f t="shared" si="26"/>
        <v>#DIV/0!</v>
      </c>
      <c r="CQ7" s="12">
        <f t="shared" si="26"/>
        <v>0</v>
      </c>
      <c r="CR7" s="12">
        <f t="shared" si="26"/>
        <v>0.7407407407407407</v>
      </c>
      <c r="CS7" s="12" t="e">
        <f t="shared" si="26"/>
        <v>#DIV/0!</v>
      </c>
      <c r="CT7" s="12">
        <f t="shared" si="26"/>
        <v>0.77777777777777768</v>
      </c>
      <c r="CV7" s="64">
        <v>0.3125</v>
      </c>
      <c r="CW7" s="91">
        <v>8</v>
      </c>
      <c r="CX7" s="92">
        <v>3</v>
      </c>
      <c r="CY7" s="91">
        <v>8</v>
      </c>
      <c r="CZ7" s="92">
        <v>7</v>
      </c>
      <c r="DA7" s="91"/>
      <c r="DB7" s="92"/>
      <c r="DC7" s="91"/>
      <c r="DD7" s="92">
        <v>1</v>
      </c>
      <c r="DE7" s="91"/>
      <c r="DF7" s="92"/>
      <c r="DG7" s="91"/>
      <c r="DH7" s="92"/>
      <c r="DI7" s="91"/>
      <c r="DJ7" s="92"/>
      <c r="DK7" s="91"/>
      <c r="DL7" s="92"/>
      <c r="DN7" s="55">
        <f t="shared" si="27"/>
        <v>16</v>
      </c>
      <c r="DO7" s="3">
        <f t="shared" si="27"/>
        <v>11</v>
      </c>
      <c r="DP7" s="56">
        <f t="shared" si="28"/>
        <v>0.40740740740740738</v>
      </c>
      <c r="DQ7" s="3">
        <f t="shared" si="29"/>
        <v>11</v>
      </c>
      <c r="DR7" s="3">
        <f t="shared" si="30"/>
        <v>15</v>
      </c>
      <c r="DS7" s="3">
        <f t="shared" si="31"/>
        <v>0</v>
      </c>
      <c r="DT7" s="3">
        <f t="shared" si="32"/>
        <v>26</v>
      </c>
      <c r="DU7" s="12">
        <f t="shared" si="33"/>
        <v>0.57692307692307687</v>
      </c>
      <c r="DV7" s="12">
        <f t="shared" si="34"/>
        <v>0</v>
      </c>
      <c r="DW7" s="3">
        <f t="shared" si="35"/>
        <v>1</v>
      </c>
      <c r="DX7" s="3">
        <f t="shared" si="36"/>
        <v>27</v>
      </c>
      <c r="DY7" s="57">
        <f t="shared" si="37"/>
        <v>0</v>
      </c>
      <c r="DZ7" s="58">
        <f t="shared" si="38"/>
        <v>27</v>
      </c>
      <c r="EC7" s="12">
        <f t="shared" si="39"/>
        <v>-0.15789473684210531</v>
      </c>
      <c r="ED7" s="12">
        <f t="shared" si="39"/>
        <v>0.22222222222222232</v>
      </c>
      <c r="EE7" s="12">
        <f t="shared" si="39"/>
        <v>0.26748971193415616</v>
      </c>
      <c r="EF7" s="12">
        <f t="shared" si="39"/>
        <v>-0.2142857142857143</v>
      </c>
      <c r="EG7" s="12">
        <f t="shared" si="39"/>
        <v>0.15384615384615374</v>
      </c>
      <c r="EH7" s="12">
        <f t="shared" si="39"/>
        <v>-1</v>
      </c>
      <c r="EI7" s="12">
        <f t="shared" si="39"/>
        <v>-7.1428571428571397E-2</v>
      </c>
      <c r="EJ7" s="12">
        <f t="shared" si="39"/>
        <v>0.24260355029585789</v>
      </c>
      <c r="EK7" s="12">
        <f t="shared" si="39"/>
        <v>-1</v>
      </c>
      <c r="EL7" s="12" t="e">
        <f t="shared" si="39"/>
        <v>#DIV/0!</v>
      </c>
      <c r="EM7" s="12">
        <f t="shared" si="39"/>
        <v>0</v>
      </c>
      <c r="EN7" s="12">
        <f t="shared" si="39"/>
        <v>-1</v>
      </c>
      <c r="EO7" s="12">
        <f t="shared" si="39"/>
        <v>-3.5714285714285698E-2</v>
      </c>
      <c r="EQ7" s="64">
        <v>0.3125</v>
      </c>
      <c r="ER7" s="91">
        <v>11</v>
      </c>
      <c r="ES7" s="92">
        <v>3</v>
      </c>
      <c r="ET7" s="91">
        <v>7</v>
      </c>
      <c r="EU7" s="92">
        <v>6</v>
      </c>
      <c r="EV7" s="91"/>
      <c r="EW7" s="92"/>
      <c r="EX7" s="91"/>
      <c r="EY7" s="92"/>
      <c r="EZ7" s="91"/>
      <c r="FA7" s="92"/>
      <c r="FB7" s="91"/>
      <c r="FC7" s="92"/>
      <c r="FD7" s="91">
        <v>1</v>
      </c>
      <c r="FE7" s="92"/>
      <c r="FF7" s="91"/>
      <c r="FG7" s="92"/>
      <c r="FI7" s="55">
        <f t="shared" si="40"/>
        <v>19</v>
      </c>
      <c r="FJ7" s="3">
        <f t="shared" si="40"/>
        <v>9</v>
      </c>
      <c r="FK7" s="56">
        <f t="shared" si="41"/>
        <v>0.32142857142857145</v>
      </c>
      <c r="FL7" s="3">
        <f t="shared" si="42"/>
        <v>14</v>
      </c>
      <c r="FM7" s="3">
        <f t="shared" si="43"/>
        <v>13</v>
      </c>
      <c r="FN7" s="3">
        <f t="shared" si="44"/>
        <v>1</v>
      </c>
      <c r="FO7" s="3">
        <f t="shared" si="45"/>
        <v>28</v>
      </c>
      <c r="FP7" s="12">
        <f t="shared" si="46"/>
        <v>0.4642857142857143</v>
      </c>
      <c r="FQ7" s="12">
        <f t="shared" si="47"/>
        <v>3.5714285714285712E-2</v>
      </c>
      <c r="FR7" s="3">
        <f t="shared" si="48"/>
        <v>0</v>
      </c>
      <c r="FS7" s="3">
        <f t="shared" si="49"/>
        <v>27</v>
      </c>
      <c r="FT7" s="57">
        <f t="shared" si="50"/>
        <v>1</v>
      </c>
      <c r="FU7" s="58">
        <f t="shared" si="51"/>
        <v>28</v>
      </c>
      <c r="FX7" s="12">
        <f t="shared" si="52"/>
        <v>0.46153846153846145</v>
      </c>
      <c r="FY7" s="12">
        <f t="shared" si="52"/>
        <v>0.5</v>
      </c>
      <c r="FZ7" s="12">
        <f t="shared" si="52"/>
        <v>1.7857142857143016E-2</v>
      </c>
      <c r="GA7" s="12">
        <f t="shared" si="52"/>
        <v>0.39999999999999991</v>
      </c>
      <c r="GB7" s="12">
        <f t="shared" si="52"/>
        <v>0.625</v>
      </c>
      <c r="GC7" s="12">
        <f t="shared" si="52"/>
        <v>0</v>
      </c>
      <c r="GD7" s="12">
        <f t="shared" si="52"/>
        <v>0.47368421052631571</v>
      </c>
      <c r="GE7" s="12">
        <f t="shared" si="52"/>
        <v>0.10267857142857162</v>
      </c>
      <c r="GF7" s="12">
        <f t="shared" si="52"/>
        <v>-0.3214285714285714</v>
      </c>
      <c r="GG7" s="12" t="e">
        <f t="shared" si="52"/>
        <v>#DIV/0!</v>
      </c>
      <c r="GH7" s="12">
        <f t="shared" si="52"/>
        <v>0.42105263157894735</v>
      </c>
      <c r="GI7" s="12" t="e">
        <f t="shared" si="52"/>
        <v>#DIV/0!</v>
      </c>
      <c r="GJ7" s="12">
        <f t="shared" si="52"/>
        <v>0.47368421052631571</v>
      </c>
      <c r="GL7" s="65">
        <v>0.3125</v>
      </c>
      <c r="GM7" s="87">
        <v>6</v>
      </c>
      <c r="GN7" s="88">
        <v>4</v>
      </c>
      <c r="GO7" s="89">
        <v>6</v>
      </c>
      <c r="GP7" s="90">
        <v>2</v>
      </c>
      <c r="GQ7" s="89">
        <v>1</v>
      </c>
      <c r="GR7" s="90">
        <v>0</v>
      </c>
      <c r="GS7" s="87"/>
      <c r="GT7" s="88"/>
      <c r="GU7" s="87"/>
      <c r="GV7" s="88"/>
      <c r="GW7" s="89"/>
      <c r="GX7" s="90"/>
      <c r="GY7" s="89"/>
      <c r="GZ7" s="90"/>
      <c r="HA7" s="87"/>
      <c r="HB7" s="88"/>
      <c r="HD7" s="55">
        <f t="shared" si="53"/>
        <v>13</v>
      </c>
      <c r="HE7" s="3">
        <f t="shared" si="53"/>
        <v>6</v>
      </c>
      <c r="HF7" s="56">
        <f t="shared" si="54"/>
        <v>0.31578947368421051</v>
      </c>
      <c r="HG7" s="3">
        <f t="shared" si="55"/>
        <v>10</v>
      </c>
      <c r="HH7" s="3">
        <f t="shared" si="56"/>
        <v>8</v>
      </c>
      <c r="HI7" s="3">
        <f t="shared" si="57"/>
        <v>1</v>
      </c>
      <c r="HJ7" s="3">
        <f t="shared" si="58"/>
        <v>19</v>
      </c>
      <c r="HK7" s="12">
        <f t="shared" si="59"/>
        <v>0.42105263157894735</v>
      </c>
      <c r="HL7" s="12">
        <f t="shared" si="60"/>
        <v>5.2631578947368418E-2</v>
      </c>
      <c r="HM7" s="3">
        <f t="shared" si="61"/>
        <v>0</v>
      </c>
      <c r="HN7" s="3">
        <f t="shared" si="62"/>
        <v>19</v>
      </c>
      <c r="HO7" s="57">
        <f t="shared" si="63"/>
        <v>0</v>
      </c>
      <c r="HP7" s="58">
        <f t="shared" si="64"/>
        <v>19</v>
      </c>
      <c r="HR7">
        <v>14</v>
      </c>
      <c r="HS7">
        <v>5</v>
      </c>
      <c r="HT7">
        <v>0.26315789473684198</v>
      </c>
      <c r="HU7">
        <v>13</v>
      </c>
      <c r="HV7">
        <v>6</v>
      </c>
      <c r="HW7">
        <v>0</v>
      </c>
      <c r="HX7">
        <v>19</v>
      </c>
      <c r="HY7">
        <v>0.31578947368421001</v>
      </c>
      <c r="HZ7">
        <v>0</v>
      </c>
      <c r="IA7">
        <v>0</v>
      </c>
      <c r="IB7">
        <v>18</v>
      </c>
      <c r="IC7">
        <v>1</v>
      </c>
      <c r="ID7">
        <v>19</v>
      </c>
      <c r="IF7" s="62">
        <f t="shared" si="65"/>
        <v>-7.1428571428571397E-2</v>
      </c>
      <c r="IG7" s="12">
        <f t="shared" si="65"/>
        <v>0.19999999999999996</v>
      </c>
      <c r="IH7" s="12">
        <f t="shared" si="65"/>
        <v>0.2000000000000004</v>
      </c>
      <c r="II7" s="12">
        <f t="shared" si="65"/>
        <v>-0.23076923076923073</v>
      </c>
      <c r="IJ7" s="12">
        <f t="shared" si="65"/>
        <v>0.33333333333333326</v>
      </c>
      <c r="IK7" s="12" t="e">
        <f t="shared" si="65"/>
        <v>#DIV/0!</v>
      </c>
      <c r="IL7" s="12">
        <f t="shared" si="65"/>
        <v>0</v>
      </c>
      <c r="IM7" s="12">
        <f t="shared" si="65"/>
        <v>0.33333333333333548</v>
      </c>
      <c r="IN7" s="12" t="e">
        <f t="shared" si="65"/>
        <v>#DIV/0!</v>
      </c>
      <c r="IO7" s="12" t="e">
        <f t="shared" si="65"/>
        <v>#DIV/0!</v>
      </c>
      <c r="IP7" s="12">
        <f t="shared" si="65"/>
        <v>5.555555555555558E-2</v>
      </c>
      <c r="IQ7" s="12">
        <f t="shared" si="65"/>
        <v>-1</v>
      </c>
      <c r="IR7" s="63">
        <f t="shared" si="65"/>
        <v>0</v>
      </c>
    </row>
    <row r="8" spans="1:252" ht="21" customHeight="1" thickBot="1" x14ac:dyDescent="0.3">
      <c r="A8" s="64">
        <v>0.32291666666666702</v>
      </c>
      <c r="B8" s="91">
        <v>19</v>
      </c>
      <c r="C8" s="92">
        <v>9</v>
      </c>
      <c r="D8" s="91">
        <v>23</v>
      </c>
      <c r="E8" s="92">
        <v>22</v>
      </c>
      <c r="F8" s="91"/>
      <c r="G8" s="92"/>
      <c r="H8" s="91">
        <v>2</v>
      </c>
      <c r="I8" s="92">
        <v>1</v>
      </c>
      <c r="J8" s="91">
        <v>1</v>
      </c>
      <c r="K8" s="92"/>
      <c r="L8" s="91"/>
      <c r="M8" s="92"/>
      <c r="N8" s="203"/>
      <c r="O8" s="192">
        <v>1</v>
      </c>
      <c r="P8" s="91"/>
      <c r="Q8" s="92"/>
      <c r="R8" s="91"/>
      <c r="S8" s="92"/>
      <c r="T8" s="91"/>
      <c r="U8" s="92"/>
      <c r="W8" s="55">
        <f t="shared" si="66"/>
        <v>45</v>
      </c>
      <c r="X8" s="3">
        <f t="shared" si="67"/>
        <v>33</v>
      </c>
      <c r="Y8" s="56">
        <f t="shared" si="68"/>
        <v>0.42307692307692307</v>
      </c>
      <c r="Z8" s="3">
        <f t="shared" si="69"/>
        <v>28</v>
      </c>
      <c r="AA8" s="3">
        <f t="shared" si="70"/>
        <v>46</v>
      </c>
      <c r="AB8" s="3">
        <f t="shared" si="71"/>
        <v>0</v>
      </c>
      <c r="AC8" s="3">
        <f t="shared" si="72"/>
        <v>3</v>
      </c>
      <c r="AD8" s="3">
        <f t="shared" si="0"/>
        <v>77</v>
      </c>
      <c r="AE8" s="12">
        <f t="shared" si="1"/>
        <v>0.6216216216216216</v>
      </c>
      <c r="AF8" s="12">
        <f t="shared" si="73"/>
        <v>3.896103896103896E-2</v>
      </c>
      <c r="AG8" s="3">
        <f t="shared" si="74"/>
        <v>1</v>
      </c>
      <c r="AH8" s="3">
        <f t="shared" si="75"/>
        <v>77</v>
      </c>
      <c r="AI8" s="57">
        <f t="shared" si="76"/>
        <v>1</v>
      </c>
      <c r="AJ8" s="58">
        <f t="shared" si="77"/>
        <v>78</v>
      </c>
      <c r="AM8" s="12">
        <f t="shared" si="2"/>
        <v>0.73076923076923084</v>
      </c>
      <c r="AN8" s="12">
        <f t="shared" si="3"/>
        <v>0.94117647058823528</v>
      </c>
      <c r="AO8" s="12">
        <f t="shared" si="4"/>
        <v>7.0135746606334815E-2</v>
      </c>
      <c r="AP8" s="12">
        <f t="shared" si="5"/>
        <v>1</v>
      </c>
      <c r="AQ8" s="12">
        <f t="shared" si="78"/>
        <v>0.91666666666666674</v>
      </c>
      <c r="AR8" s="12">
        <f t="shared" si="6"/>
        <v>-0.25</v>
      </c>
      <c r="AS8" s="12">
        <f t="shared" si="7"/>
        <v>0.83333333333333326</v>
      </c>
      <c r="AT8" s="12">
        <f t="shared" si="8"/>
        <v>-1.5765765765765716E-2</v>
      </c>
      <c r="AU8" s="12">
        <f t="shared" si="9"/>
        <v>-0.59090909090909083</v>
      </c>
      <c r="AV8" s="12">
        <f t="shared" si="10"/>
        <v>0</v>
      </c>
      <c r="AW8" s="12">
        <f t="shared" si="11"/>
        <v>0.79069767441860472</v>
      </c>
      <c r="AX8" s="12" t="e">
        <f t="shared" si="12"/>
        <v>#DIV/0!</v>
      </c>
      <c r="AY8" s="12">
        <f t="shared" si="13"/>
        <v>0.81395348837209291</v>
      </c>
      <c r="BA8" s="64">
        <v>0.32291666666666702</v>
      </c>
      <c r="BB8" s="91">
        <v>11</v>
      </c>
      <c r="BC8" s="92">
        <v>3</v>
      </c>
      <c r="BD8" s="91">
        <v>11</v>
      </c>
      <c r="BE8" s="92">
        <v>13</v>
      </c>
      <c r="BF8" s="91">
        <v>3</v>
      </c>
      <c r="BG8" s="92">
        <v>1</v>
      </c>
      <c r="BH8" s="91">
        <v>1</v>
      </c>
      <c r="BI8" s="92"/>
      <c r="BJ8" s="91"/>
      <c r="BK8" s="92"/>
      <c r="BL8" s="91"/>
      <c r="BM8" s="92"/>
      <c r="BN8" s="91"/>
      <c r="BO8" s="92"/>
      <c r="BP8" s="91"/>
      <c r="BQ8" s="92"/>
      <c r="BS8" s="55">
        <f t="shared" si="14"/>
        <v>26</v>
      </c>
      <c r="BT8" s="3">
        <f t="shared" si="14"/>
        <v>17</v>
      </c>
      <c r="BU8" s="56">
        <f t="shared" si="15"/>
        <v>0.39534883720930231</v>
      </c>
      <c r="BV8" s="3">
        <f t="shared" si="16"/>
        <v>14</v>
      </c>
      <c r="BW8" s="3">
        <f t="shared" si="17"/>
        <v>24</v>
      </c>
      <c r="BX8" s="3">
        <f t="shared" si="18"/>
        <v>4</v>
      </c>
      <c r="BY8" s="3">
        <f t="shared" si="19"/>
        <v>42</v>
      </c>
      <c r="BZ8" s="12">
        <f t="shared" si="20"/>
        <v>0.63157894736842102</v>
      </c>
      <c r="CA8" s="12">
        <f t="shared" si="21"/>
        <v>9.5238095238095233E-2</v>
      </c>
      <c r="CB8" s="3">
        <f t="shared" si="22"/>
        <v>1</v>
      </c>
      <c r="CC8" s="3">
        <f t="shared" si="23"/>
        <v>43</v>
      </c>
      <c r="CD8" s="57">
        <f t="shared" si="24"/>
        <v>0</v>
      </c>
      <c r="CE8" s="58">
        <f t="shared" si="25"/>
        <v>43</v>
      </c>
      <c r="CH8" s="12">
        <f t="shared" si="26"/>
        <v>0</v>
      </c>
      <c r="CI8" s="12">
        <f t="shared" si="26"/>
        <v>-0.29166666666666663</v>
      </c>
      <c r="CJ8" s="12">
        <f t="shared" si="26"/>
        <v>-0.1763565891472868</v>
      </c>
      <c r="CK8" s="12">
        <f t="shared" si="26"/>
        <v>-0.39130434782608692</v>
      </c>
      <c r="CL8" s="12">
        <f t="shared" si="26"/>
        <v>-4.0000000000000036E-2</v>
      </c>
      <c r="CM8" s="12">
        <f t="shared" si="26"/>
        <v>1</v>
      </c>
      <c r="CN8" s="12">
        <f t="shared" si="26"/>
        <v>-0.16000000000000003</v>
      </c>
      <c r="CO8" s="12">
        <f t="shared" si="26"/>
        <v>0.26315789473684204</v>
      </c>
      <c r="CP8" s="12">
        <f t="shared" si="26"/>
        <v>1.3809523809523809</v>
      </c>
      <c r="CQ8" s="12" t="e">
        <f t="shared" si="26"/>
        <v>#DIV/0!</v>
      </c>
      <c r="CR8" s="12">
        <f t="shared" si="26"/>
        <v>-0.10416666666666663</v>
      </c>
      <c r="CS8" s="12">
        <f t="shared" si="26"/>
        <v>-1</v>
      </c>
      <c r="CT8" s="12">
        <f t="shared" si="26"/>
        <v>-0.14000000000000001</v>
      </c>
      <c r="CV8" s="64">
        <v>0.32291666666666702</v>
      </c>
      <c r="CW8" s="91">
        <v>17</v>
      </c>
      <c r="CX8" s="92">
        <v>6</v>
      </c>
      <c r="CY8" s="91">
        <v>6</v>
      </c>
      <c r="CZ8" s="92">
        <v>17</v>
      </c>
      <c r="DA8" s="91">
        <v>2</v>
      </c>
      <c r="DB8" s="92"/>
      <c r="DC8" s="91"/>
      <c r="DD8" s="92"/>
      <c r="DE8" s="91"/>
      <c r="DF8" s="92"/>
      <c r="DG8" s="91">
        <v>1</v>
      </c>
      <c r="DH8" s="92">
        <v>1</v>
      </c>
      <c r="DI8" s="91"/>
      <c r="DJ8" s="92"/>
      <c r="DK8" s="91"/>
      <c r="DL8" s="92"/>
      <c r="DN8" s="55">
        <f t="shared" si="27"/>
        <v>26</v>
      </c>
      <c r="DO8" s="3">
        <f t="shared" si="27"/>
        <v>24</v>
      </c>
      <c r="DP8" s="56">
        <f t="shared" si="28"/>
        <v>0.48</v>
      </c>
      <c r="DQ8" s="3">
        <f t="shared" si="29"/>
        <v>23</v>
      </c>
      <c r="DR8" s="3">
        <f t="shared" si="30"/>
        <v>25</v>
      </c>
      <c r="DS8" s="3">
        <f t="shared" si="31"/>
        <v>2</v>
      </c>
      <c r="DT8" s="3">
        <f t="shared" si="32"/>
        <v>50</v>
      </c>
      <c r="DU8" s="12">
        <f t="shared" si="33"/>
        <v>0.5</v>
      </c>
      <c r="DV8" s="12">
        <f t="shared" si="34"/>
        <v>0.04</v>
      </c>
      <c r="DW8" s="3">
        <f t="shared" si="35"/>
        <v>0</v>
      </c>
      <c r="DX8" s="3">
        <f t="shared" si="36"/>
        <v>48</v>
      </c>
      <c r="DY8" s="57">
        <f t="shared" si="37"/>
        <v>2</v>
      </c>
      <c r="DZ8" s="58">
        <f t="shared" si="38"/>
        <v>50</v>
      </c>
      <c r="EC8" s="12">
        <f t="shared" si="39"/>
        <v>0.13043478260869557</v>
      </c>
      <c r="ED8" s="12">
        <f t="shared" si="39"/>
        <v>0.26315789473684204</v>
      </c>
      <c r="EE8" s="12">
        <f t="shared" si="39"/>
        <v>6.1052631578947247E-2</v>
      </c>
      <c r="EF8" s="12">
        <f t="shared" si="39"/>
        <v>0.53333333333333344</v>
      </c>
      <c r="EG8" s="12">
        <f t="shared" si="39"/>
        <v>0.13636363636363646</v>
      </c>
      <c r="EH8" s="12">
        <f t="shared" si="39"/>
        <v>1</v>
      </c>
      <c r="EI8" s="12">
        <f t="shared" si="39"/>
        <v>0.31578947368421062</v>
      </c>
      <c r="EJ8" s="12">
        <f t="shared" si="39"/>
        <v>-0.13636363636363635</v>
      </c>
      <c r="EK8" s="12">
        <f t="shared" si="39"/>
        <v>0.52</v>
      </c>
      <c r="EL8" s="12">
        <f t="shared" si="39"/>
        <v>-1</v>
      </c>
      <c r="EM8" s="12">
        <f t="shared" si="39"/>
        <v>0.23076923076923084</v>
      </c>
      <c r="EN8" s="12">
        <f t="shared" si="39"/>
        <v>-0.33333333333333337</v>
      </c>
      <c r="EO8" s="12">
        <f t="shared" si="39"/>
        <v>0.19047619047619047</v>
      </c>
      <c r="EQ8" s="64">
        <v>0.32291666666666702</v>
      </c>
      <c r="ER8" s="91">
        <v>8</v>
      </c>
      <c r="ES8" s="92">
        <v>6</v>
      </c>
      <c r="ET8" s="91">
        <v>11</v>
      </c>
      <c r="EU8" s="92">
        <v>11</v>
      </c>
      <c r="EV8" s="91">
        <v>1</v>
      </c>
      <c r="EW8" s="92"/>
      <c r="EX8" s="91"/>
      <c r="EY8" s="92">
        <v>2</v>
      </c>
      <c r="EZ8" s="91">
        <v>1</v>
      </c>
      <c r="FA8" s="92"/>
      <c r="FB8" s="91"/>
      <c r="FC8" s="92"/>
      <c r="FD8" s="91"/>
      <c r="FE8" s="92"/>
      <c r="FF8" s="91">
        <v>2</v>
      </c>
      <c r="FG8" s="92"/>
      <c r="FI8" s="55">
        <f t="shared" si="40"/>
        <v>23</v>
      </c>
      <c r="FJ8" s="3">
        <f t="shared" si="40"/>
        <v>19</v>
      </c>
      <c r="FK8" s="56">
        <f t="shared" si="41"/>
        <v>0.45238095238095238</v>
      </c>
      <c r="FL8" s="3">
        <f t="shared" si="42"/>
        <v>15</v>
      </c>
      <c r="FM8" s="3">
        <f t="shared" si="43"/>
        <v>22</v>
      </c>
      <c r="FN8" s="3">
        <f t="shared" si="44"/>
        <v>1</v>
      </c>
      <c r="FO8" s="3">
        <f t="shared" si="45"/>
        <v>38</v>
      </c>
      <c r="FP8" s="12">
        <f t="shared" si="46"/>
        <v>0.57894736842105265</v>
      </c>
      <c r="FQ8" s="12">
        <f t="shared" si="47"/>
        <v>2.6315789473684209E-2</v>
      </c>
      <c r="FR8" s="3">
        <f t="shared" si="48"/>
        <v>4</v>
      </c>
      <c r="FS8" s="3">
        <f t="shared" si="49"/>
        <v>39</v>
      </c>
      <c r="FT8" s="57">
        <f t="shared" si="50"/>
        <v>3</v>
      </c>
      <c r="FU8" s="58">
        <f t="shared" si="51"/>
        <v>42</v>
      </c>
      <c r="FX8" s="12">
        <f t="shared" si="52"/>
        <v>-4.166666666666663E-2</v>
      </c>
      <c r="FY8" s="12">
        <f t="shared" si="52"/>
        <v>0.26666666666666661</v>
      </c>
      <c r="FZ8" s="12">
        <f t="shared" si="52"/>
        <v>0.17619047619047623</v>
      </c>
      <c r="GA8" s="12">
        <f t="shared" si="52"/>
        <v>-0.11764705882352944</v>
      </c>
      <c r="GB8" s="12">
        <f t="shared" si="52"/>
        <v>0.375</v>
      </c>
      <c r="GC8" s="12">
        <f t="shared" si="52"/>
        <v>-0.66666666666666674</v>
      </c>
      <c r="GD8" s="12">
        <f t="shared" si="52"/>
        <v>5.555555555555558E-2</v>
      </c>
      <c r="GE8" s="12">
        <f t="shared" si="52"/>
        <v>0.30263157894736858</v>
      </c>
      <c r="GF8" s="12">
        <f t="shared" si="52"/>
        <v>-0.68421052631578949</v>
      </c>
      <c r="GG8" s="12">
        <f t="shared" si="52"/>
        <v>0.33333333333333326</v>
      </c>
      <c r="GH8" s="12">
        <f t="shared" si="52"/>
        <v>2.6315789473684292E-2</v>
      </c>
      <c r="GI8" s="12">
        <f t="shared" si="52"/>
        <v>2</v>
      </c>
      <c r="GJ8" s="12">
        <f t="shared" si="52"/>
        <v>7.6923076923076872E-2</v>
      </c>
      <c r="GL8" s="65">
        <v>0.32291666666666702</v>
      </c>
      <c r="GM8" s="87">
        <v>12</v>
      </c>
      <c r="GN8" s="88">
        <v>5</v>
      </c>
      <c r="GO8" s="89">
        <v>7</v>
      </c>
      <c r="GP8" s="90">
        <v>9</v>
      </c>
      <c r="GQ8" s="89">
        <v>3</v>
      </c>
      <c r="GR8" s="90">
        <v>0</v>
      </c>
      <c r="GS8" s="87">
        <v>1</v>
      </c>
      <c r="GT8" s="88">
        <v>1</v>
      </c>
      <c r="GU8" s="87"/>
      <c r="GV8" s="88"/>
      <c r="GW8" s="89"/>
      <c r="GX8" s="90"/>
      <c r="GY8" s="89"/>
      <c r="GZ8" s="90"/>
      <c r="HA8" s="87">
        <v>1</v>
      </c>
      <c r="HB8" s="88"/>
      <c r="HD8" s="55">
        <f t="shared" si="53"/>
        <v>24</v>
      </c>
      <c r="HE8" s="3">
        <f t="shared" si="53"/>
        <v>15</v>
      </c>
      <c r="HF8" s="56">
        <f t="shared" si="54"/>
        <v>0.38461538461538464</v>
      </c>
      <c r="HG8" s="3">
        <f t="shared" si="55"/>
        <v>17</v>
      </c>
      <c r="HH8" s="3">
        <f t="shared" si="56"/>
        <v>16</v>
      </c>
      <c r="HI8" s="3">
        <f t="shared" si="57"/>
        <v>3</v>
      </c>
      <c r="HJ8" s="3">
        <f t="shared" si="58"/>
        <v>36</v>
      </c>
      <c r="HK8" s="12">
        <f t="shared" si="59"/>
        <v>0.44444444444444442</v>
      </c>
      <c r="HL8" s="12">
        <f t="shared" si="60"/>
        <v>8.3333333333333329E-2</v>
      </c>
      <c r="HM8" s="3">
        <f t="shared" si="61"/>
        <v>3</v>
      </c>
      <c r="HN8" s="3">
        <f t="shared" si="62"/>
        <v>38</v>
      </c>
      <c r="HO8" s="57">
        <f t="shared" si="63"/>
        <v>1</v>
      </c>
      <c r="HP8" s="58">
        <f t="shared" si="64"/>
        <v>39</v>
      </c>
      <c r="HR8">
        <v>11</v>
      </c>
      <c r="HS8">
        <v>6</v>
      </c>
      <c r="HT8">
        <v>0.35294117647058798</v>
      </c>
      <c r="HU8">
        <v>11</v>
      </c>
      <c r="HV8">
        <v>6</v>
      </c>
      <c r="HW8">
        <v>0</v>
      </c>
      <c r="HX8">
        <v>17</v>
      </c>
      <c r="HY8">
        <v>0.35294117647058798</v>
      </c>
      <c r="HZ8">
        <v>0</v>
      </c>
      <c r="IA8">
        <v>0</v>
      </c>
      <c r="IB8">
        <v>17</v>
      </c>
      <c r="IC8">
        <v>0</v>
      </c>
      <c r="ID8">
        <v>17</v>
      </c>
      <c r="IF8" s="62">
        <f t="shared" si="65"/>
        <v>1.1818181818181817</v>
      </c>
      <c r="IG8" s="12">
        <f t="shared" si="65"/>
        <v>1.5</v>
      </c>
      <c r="IH8" s="12">
        <f t="shared" si="65"/>
        <v>8.9743589743590535E-2</v>
      </c>
      <c r="II8" s="12">
        <f t="shared" si="65"/>
        <v>0.54545454545454541</v>
      </c>
      <c r="IJ8" s="12">
        <f t="shared" si="65"/>
        <v>1.6666666666666665</v>
      </c>
      <c r="IK8" s="12" t="e">
        <f t="shared" si="65"/>
        <v>#DIV/0!</v>
      </c>
      <c r="IL8" s="12">
        <f t="shared" si="65"/>
        <v>1.1176470588235294</v>
      </c>
      <c r="IM8" s="12">
        <f t="shared" si="65"/>
        <v>0.25925925925926019</v>
      </c>
      <c r="IN8" s="12" t="e">
        <f t="shared" si="65"/>
        <v>#DIV/0!</v>
      </c>
      <c r="IO8" s="12" t="e">
        <f t="shared" si="65"/>
        <v>#DIV/0!</v>
      </c>
      <c r="IP8" s="12">
        <f t="shared" si="65"/>
        <v>1.2352941176470589</v>
      </c>
      <c r="IQ8" s="12" t="e">
        <f t="shared" si="65"/>
        <v>#DIV/0!</v>
      </c>
      <c r="IR8" s="63">
        <f t="shared" si="65"/>
        <v>1.2941176470588234</v>
      </c>
    </row>
    <row r="9" spans="1:252" ht="21" customHeight="1" thickBot="1" x14ac:dyDescent="0.3">
      <c r="A9" s="59">
        <v>0.33333333333333298</v>
      </c>
      <c r="B9" s="91">
        <v>19</v>
      </c>
      <c r="C9" s="92">
        <v>10</v>
      </c>
      <c r="D9" s="91">
        <v>24</v>
      </c>
      <c r="E9" s="92">
        <v>23</v>
      </c>
      <c r="F9" s="91"/>
      <c r="G9" s="92"/>
      <c r="H9" s="91">
        <v>2</v>
      </c>
      <c r="I9" s="92">
        <v>2</v>
      </c>
      <c r="J9" s="91">
        <v>1</v>
      </c>
      <c r="K9" s="92"/>
      <c r="L9" s="91"/>
      <c r="M9" s="92"/>
      <c r="N9" s="203"/>
      <c r="O9" s="192"/>
      <c r="P9" s="91"/>
      <c r="Q9" s="92"/>
      <c r="R9" s="91"/>
      <c r="S9" s="92"/>
      <c r="T9" s="91"/>
      <c r="U9" s="92"/>
      <c r="W9" s="55">
        <f t="shared" si="66"/>
        <v>46</v>
      </c>
      <c r="X9" s="3">
        <f t="shared" si="67"/>
        <v>35</v>
      </c>
      <c r="Y9" s="56">
        <f t="shared" si="68"/>
        <v>0.43209876543209874</v>
      </c>
      <c r="Z9" s="3">
        <f t="shared" si="69"/>
        <v>29</v>
      </c>
      <c r="AA9" s="3">
        <f t="shared" si="70"/>
        <v>47</v>
      </c>
      <c r="AB9" s="3">
        <f t="shared" si="71"/>
        <v>0</v>
      </c>
      <c r="AC9" s="3">
        <f t="shared" si="72"/>
        <v>4</v>
      </c>
      <c r="AD9" s="3">
        <f t="shared" si="0"/>
        <v>80</v>
      </c>
      <c r="AE9" s="12">
        <f t="shared" si="1"/>
        <v>0.61842105263157898</v>
      </c>
      <c r="AF9" s="12">
        <f t="shared" si="73"/>
        <v>0.05</v>
      </c>
      <c r="AG9" s="3">
        <f t="shared" si="74"/>
        <v>1</v>
      </c>
      <c r="AH9" s="3">
        <f t="shared" si="75"/>
        <v>81</v>
      </c>
      <c r="AI9" s="57">
        <f t="shared" si="76"/>
        <v>0</v>
      </c>
      <c r="AJ9" s="58">
        <f t="shared" si="77"/>
        <v>81</v>
      </c>
      <c r="AM9" s="12">
        <f t="shared" si="2"/>
        <v>0.70370370370370372</v>
      </c>
      <c r="AN9" s="12">
        <f t="shared" si="3"/>
        <v>0.12903225806451624</v>
      </c>
      <c r="AO9" s="12">
        <f t="shared" si="4"/>
        <v>-0.19155714854639583</v>
      </c>
      <c r="AP9" s="12">
        <f t="shared" si="5"/>
        <v>0.38095238095238093</v>
      </c>
      <c r="AQ9" s="12">
        <f t="shared" si="78"/>
        <v>0.56666666666666665</v>
      </c>
      <c r="AR9" s="12">
        <f t="shared" si="6"/>
        <v>-0.19999999999999996</v>
      </c>
      <c r="AS9" s="12">
        <f t="shared" si="7"/>
        <v>0.4285714285714286</v>
      </c>
      <c r="AT9" s="12">
        <f t="shared" si="8"/>
        <v>5.1315789473684204E-2</v>
      </c>
      <c r="AU9" s="12">
        <f t="shared" si="9"/>
        <v>-0.43999999999999995</v>
      </c>
      <c r="AV9" s="12">
        <f t="shared" si="10"/>
        <v>-0.5</v>
      </c>
      <c r="AW9" s="12">
        <f t="shared" si="11"/>
        <v>0.42105263157894735</v>
      </c>
      <c r="AX9" s="12">
        <f t="shared" si="12"/>
        <v>-1</v>
      </c>
      <c r="AY9" s="12">
        <f t="shared" si="13"/>
        <v>0.39655172413793105</v>
      </c>
      <c r="BA9" s="59">
        <v>0.33333333333333298</v>
      </c>
      <c r="BB9" s="91">
        <v>11</v>
      </c>
      <c r="BC9" s="92">
        <v>10</v>
      </c>
      <c r="BD9" s="91">
        <v>12</v>
      </c>
      <c r="BE9" s="92">
        <v>18</v>
      </c>
      <c r="BF9" s="91">
        <v>2</v>
      </c>
      <c r="BG9" s="92">
        <v>2</v>
      </c>
      <c r="BH9" s="91">
        <v>1</v>
      </c>
      <c r="BI9" s="92">
        <v>1</v>
      </c>
      <c r="BJ9" s="91"/>
      <c r="BK9" s="92"/>
      <c r="BL9" s="91"/>
      <c r="BM9" s="92"/>
      <c r="BN9" s="91">
        <v>1</v>
      </c>
      <c r="BO9" s="92"/>
      <c r="BP9" s="91"/>
      <c r="BQ9" s="92"/>
      <c r="BS9" s="55">
        <f t="shared" si="14"/>
        <v>27</v>
      </c>
      <c r="BT9" s="3">
        <f t="shared" si="14"/>
        <v>31</v>
      </c>
      <c r="BU9" s="56">
        <f t="shared" si="15"/>
        <v>0.53448275862068961</v>
      </c>
      <c r="BV9" s="3">
        <f t="shared" si="16"/>
        <v>21</v>
      </c>
      <c r="BW9" s="3">
        <f t="shared" si="17"/>
        <v>30</v>
      </c>
      <c r="BX9" s="3">
        <f t="shared" si="18"/>
        <v>5</v>
      </c>
      <c r="BY9" s="3">
        <f t="shared" si="19"/>
        <v>56</v>
      </c>
      <c r="BZ9" s="12">
        <f t="shared" si="20"/>
        <v>0.58823529411764708</v>
      </c>
      <c r="CA9" s="12">
        <f t="shared" si="21"/>
        <v>8.9285714285714288E-2</v>
      </c>
      <c r="CB9" s="3">
        <f t="shared" si="22"/>
        <v>2</v>
      </c>
      <c r="CC9" s="3">
        <f t="shared" si="23"/>
        <v>57</v>
      </c>
      <c r="CD9" s="57">
        <f t="shared" si="24"/>
        <v>1</v>
      </c>
      <c r="CE9" s="58">
        <f t="shared" si="25"/>
        <v>58</v>
      </c>
      <c r="CH9" s="12">
        <f t="shared" si="26"/>
        <v>0</v>
      </c>
      <c r="CI9" s="12">
        <f t="shared" si="26"/>
        <v>0.34782608695652173</v>
      </c>
      <c r="CJ9" s="12">
        <f t="shared" si="26"/>
        <v>0.16191904047975991</v>
      </c>
      <c r="CK9" s="12">
        <f t="shared" si="26"/>
        <v>0.16666666666666674</v>
      </c>
      <c r="CL9" s="12">
        <f t="shared" si="26"/>
        <v>0.11111111111111116</v>
      </c>
      <c r="CM9" s="12">
        <f t="shared" si="26"/>
        <v>0.66666666666666674</v>
      </c>
      <c r="CN9" s="12">
        <f t="shared" si="26"/>
        <v>0.16666666666666674</v>
      </c>
      <c r="CO9" s="12">
        <f t="shared" si="26"/>
        <v>4.5751633986928164E-2</v>
      </c>
      <c r="CP9" s="12">
        <f t="shared" si="26"/>
        <v>0.4285714285714286</v>
      </c>
      <c r="CQ9" s="12">
        <f t="shared" si="26"/>
        <v>0</v>
      </c>
      <c r="CR9" s="12">
        <f t="shared" si="26"/>
        <v>0.1399999999999999</v>
      </c>
      <c r="CS9" s="12" t="e">
        <f t="shared" si="26"/>
        <v>#DIV/0!</v>
      </c>
      <c r="CT9" s="12">
        <f t="shared" si="26"/>
        <v>0.15999999999999992</v>
      </c>
      <c r="CV9" s="59">
        <v>0.33333333333333298</v>
      </c>
      <c r="CW9" s="91">
        <v>8</v>
      </c>
      <c r="CX9" s="92">
        <v>10</v>
      </c>
      <c r="CY9" s="91">
        <v>14</v>
      </c>
      <c r="CZ9" s="92">
        <v>13</v>
      </c>
      <c r="DA9" s="91">
        <v>3</v>
      </c>
      <c r="DB9" s="92"/>
      <c r="DC9" s="91">
        <v>2</v>
      </c>
      <c r="DD9" s="92"/>
      <c r="DE9" s="91"/>
      <c r="DF9" s="92"/>
      <c r="DG9" s="91"/>
      <c r="DH9" s="92"/>
      <c r="DI9" s="91"/>
      <c r="DJ9" s="92"/>
      <c r="DK9" s="91"/>
      <c r="DL9" s="92"/>
      <c r="DN9" s="55">
        <f t="shared" si="27"/>
        <v>27</v>
      </c>
      <c r="DO9" s="3">
        <f t="shared" si="27"/>
        <v>23</v>
      </c>
      <c r="DP9" s="56">
        <f t="shared" si="28"/>
        <v>0.46</v>
      </c>
      <c r="DQ9" s="3">
        <f t="shared" si="29"/>
        <v>18</v>
      </c>
      <c r="DR9" s="3">
        <f t="shared" si="30"/>
        <v>27</v>
      </c>
      <c r="DS9" s="3">
        <f t="shared" si="31"/>
        <v>3</v>
      </c>
      <c r="DT9" s="3">
        <f t="shared" si="32"/>
        <v>48</v>
      </c>
      <c r="DU9" s="12">
        <f t="shared" si="33"/>
        <v>0.5625</v>
      </c>
      <c r="DV9" s="12">
        <f t="shared" si="34"/>
        <v>6.25E-2</v>
      </c>
      <c r="DW9" s="3">
        <f t="shared" si="35"/>
        <v>2</v>
      </c>
      <c r="DX9" s="3">
        <f t="shared" si="36"/>
        <v>50</v>
      </c>
      <c r="DY9" s="57">
        <f t="shared" si="37"/>
        <v>0</v>
      </c>
      <c r="DZ9" s="58">
        <f t="shared" si="38"/>
        <v>50</v>
      </c>
      <c r="EC9" s="12">
        <f t="shared" si="39"/>
        <v>0.58823529411764697</v>
      </c>
      <c r="ED9" s="12">
        <f t="shared" si="39"/>
        <v>0.64285714285714279</v>
      </c>
      <c r="EE9" s="12">
        <f t="shared" si="39"/>
        <v>1.8571428571428683E-2</v>
      </c>
      <c r="EF9" s="12">
        <f t="shared" si="39"/>
        <v>5.8823529411764719E-2</v>
      </c>
      <c r="EG9" s="12">
        <f t="shared" si="39"/>
        <v>1.25</v>
      </c>
      <c r="EH9" s="12">
        <f t="shared" si="39"/>
        <v>0.5</v>
      </c>
      <c r="EI9" s="12">
        <f t="shared" si="39"/>
        <v>0.54838709677419351</v>
      </c>
      <c r="EJ9" s="12">
        <f t="shared" si="39"/>
        <v>0.453125</v>
      </c>
      <c r="EK9" s="12">
        <f t="shared" si="39"/>
        <v>-3.125E-2</v>
      </c>
      <c r="EL9" s="12" t="e">
        <f t="shared" si="39"/>
        <v>#DIV/0!</v>
      </c>
      <c r="EM9" s="12">
        <f t="shared" si="39"/>
        <v>0.66666666666666674</v>
      </c>
      <c r="EN9" s="12">
        <f t="shared" si="39"/>
        <v>-1</v>
      </c>
      <c r="EO9" s="12">
        <f t="shared" si="39"/>
        <v>0.61290322580645151</v>
      </c>
      <c r="EQ9" s="59">
        <v>0.33333333333333298</v>
      </c>
      <c r="ER9" s="91">
        <v>11</v>
      </c>
      <c r="ES9" s="92">
        <v>6</v>
      </c>
      <c r="ET9" s="91">
        <v>3</v>
      </c>
      <c r="EU9" s="92">
        <v>8</v>
      </c>
      <c r="EV9" s="91">
        <v>2</v>
      </c>
      <c r="EW9" s="92"/>
      <c r="EX9" s="91"/>
      <c r="EY9" s="92"/>
      <c r="EZ9" s="91"/>
      <c r="FA9" s="92"/>
      <c r="FB9" s="91">
        <v>1</v>
      </c>
      <c r="FC9" s="92"/>
      <c r="FD9" s="91"/>
      <c r="FE9" s="92"/>
      <c r="FF9" s="91"/>
      <c r="FG9" s="92"/>
      <c r="FI9" s="55">
        <f t="shared" si="40"/>
        <v>17</v>
      </c>
      <c r="FJ9" s="3">
        <f t="shared" si="40"/>
        <v>14</v>
      </c>
      <c r="FK9" s="56">
        <f t="shared" si="41"/>
        <v>0.45161290322580644</v>
      </c>
      <c r="FL9" s="3">
        <f t="shared" si="42"/>
        <v>17</v>
      </c>
      <c r="FM9" s="3">
        <f t="shared" si="43"/>
        <v>12</v>
      </c>
      <c r="FN9" s="3">
        <f t="shared" si="44"/>
        <v>2</v>
      </c>
      <c r="FO9" s="3">
        <f t="shared" si="45"/>
        <v>31</v>
      </c>
      <c r="FP9" s="12">
        <f t="shared" si="46"/>
        <v>0.38709677419354838</v>
      </c>
      <c r="FQ9" s="12">
        <f t="shared" si="47"/>
        <v>6.4516129032258063E-2</v>
      </c>
      <c r="FR9" s="3">
        <f t="shared" si="48"/>
        <v>0</v>
      </c>
      <c r="FS9" s="3">
        <f t="shared" si="49"/>
        <v>30</v>
      </c>
      <c r="FT9" s="57">
        <f t="shared" si="50"/>
        <v>1</v>
      </c>
      <c r="FU9" s="58">
        <f t="shared" si="51"/>
        <v>31</v>
      </c>
      <c r="FX9" s="12">
        <f t="shared" si="52"/>
        <v>0.41666666666666674</v>
      </c>
      <c r="FY9" s="12">
        <f t="shared" si="52"/>
        <v>1</v>
      </c>
      <c r="FZ9" s="12">
        <f t="shared" si="52"/>
        <v>0.22580645161290325</v>
      </c>
      <c r="GA9" s="12">
        <f t="shared" si="52"/>
        <v>0.88888888888888884</v>
      </c>
      <c r="GB9" s="12">
        <f t="shared" si="52"/>
        <v>0.5</v>
      </c>
      <c r="GC9" s="12">
        <f t="shared" si="52"/>
        <v>0</v>
      </c>
      <c r="GD9" s="12">
        <f t="shared" si="52"/>
        <v>0.63157894736842102</v>
      </c>
      <c r="GE9" s="12">
        <f t="shared" si="52"/>
        <v>-8.0645161290322509E-2</v>
      </c>
      <c r="GF9" s="12">
        <f t="shared" si="52"/>
        <v>-0.38709677419354838</v>
      </c>
      <c r="GG9" s="12" t="e">
        <f t="shared" si="52"/>
        <v>#DIV/0!</v>
      </c>
      <c r="GH9" s="12">
        <f t="shared" si="52"/>
        <v>0.66666666666666674</v>
      </c>
      <c r="GI9" s="12">
        <f t="shared" si="52"/>
        <v>0</v>
      </c>
      <c r="GJ9" s="12">
        <f t="shared" si="52"/>
        <v>0.63157894736842102</v>
      </c>
      <c r="GL9" s="61">
        <v>0.33333333333333298</v>
      </c>
      <c r="GM9" s="87">
        <v>6</v>
      </c>
      <c r="GN9" s="88">
        <v>3</v>
      </c>
      <c r="GO9" s="89">
        <v>4</v>
      </c>
      <c r="GP9" s="90">
        <v>3</v>
      </c>
      <c r="GQ9" s="89">
        <v>1</v>
      </c>
      <c r="GR9" s="90">
        <v>1</v>
      </c>
      <c r="GS9" s="87"/>
      <c r="GT9" s="88"/>
      <c r="GU9" s="87"/>
      <c r="GV9" s="88"/>
      <c r="GW9" s="89">
        <v>1</v>
      </c>
      <c r="GX9" s="90"/>
      <c r="GY9" s="89"/>
      <c r="GZ9" s="90"/>
      <c r="HA9" s="87"/>
      <c r="HB9" s="88"/>
      <c r="HD9" s="55">
        <f t="shared" si="53"/>
        <v>12</v>
      </c>
      <c r="HE9" s="3">
        <f t="shared" si="53"/>
        <v>7</v>
      </c>
      <c r="HF9" s="56">
        <f t="shared" si="54"/>
        <v>0.36842105263157893</v>
      </c>
      <c r="HG9" s="3">
        <f t="shared" si="55"/>
        <v>9</v>
      </c>
      <c r="HH9" s="3">
        <f t="shared" si="56"/>
        <v>8</v>
      </c>
      <c r="HI9" s="3">
        <f t="shared" si="57"/>
        <v>2</v>
      </c>
      <c r="HJ9" s="3">
        <f t="shared" si="58"/>
        <v>19</v>
      </c>
      <c r="HK9" s="12">
        <f t="shared" si="59"/>
        <v>0.42105263157894735</v>
      </c>
      <c r="HL9" s="12">
        <f t="shared" si="60"/>
        <v>0.10526315789473684</v>
      </c>
      <c r="HM9" s="3">
        <f t="shared" si="61"/>
        <v>0</v>
      </c>
      <c r="HN9" s="3">
        <f t="shared" si="62"/>
        <v>18</v>
      </c>
      <c r="HO9" s="57">
        <f t="shared" si="63"/>
        <v>1</v>
      </c>
      <c r="HP9" s="58">
        <f t="shared" si="64"/>
        <v>19</v>
      </c>
      <c r="HR9">
        <v>13</v>
      </c>
      <c r="HS9">
        <v>12</v>
      </c>
      <c r="HT9">
        <v>0.48</v>
      </c>
      <c r="HU9">
        <v>13</v>
      </c>
      <c r="HV9">
        <v>10</v>
      </c>
      <c r="HW9">
        <v>2</v>
      </c>
      <c r="HX9">
        <v>25</v>
      </c>
      <c r="HY9">
        <v>0.4</v>
      </c>
      <c r="HZ9">
        <v>0.08</v>
      </c>
      <c r="IA9">
        <v>0</v>
      </c>
      <c r="IB9">
        <v>23</v>
      </c>
      <c r="IC9">
        <v>2</v>
      </c>
      <c r="ID9">
        <v>25</v>
      </c>
      <c r="IF9" s="62">
        <f t="shared" si="65"/>
        <v>-7.6923076923076872E-2</v>
      </c>
      <c r="IG9" s="12">
        <f t="shared" si="65"/>
        <v>-0.41666666666666663</v>
      </c>
      <c r="IH9" s="12">
        <f t="shared" si="65"/>
        <v>-0.23245614035087725</v>
      </c>
      <c r="II9" s="12">
        <f t="shared" si="65"/>
        <v>-0.30769230769230771</v>
      </c>
      <c r="IJ9" s="12">
        <f t="shared" si="65"/>
        <v>-0.19999999999999996</v>
      </c>
      <c r="IK9" s="12">
        <f t="shared" si="65"/>
        <v>0</v>
      </c>
      <c r="IL9" s="12">
        <f t="shared" si="65"/>
        <v>-0.24</v>
      </c>
      <c r="IM9" s="12">
        <f t="shared" si="65"/>
        <v>5.2631578947368363E-2</v>
      </c>
      <c r="IN9" s="12">
        <f t="shared" si="65"/>
        <v>0.3157894736842104</v>
      </c>
      <c r="IO9" s="12" t="e">
        <f t="shared" si="65"/>
        <v>#DIV/0!</v>
      </c>
      <c r="IP9" s="12">
        <f t="shared" si="65"/>
        <v>-0.21739130434782605</v>
      </c>
      <c r="IQ9" s="12">
        <f t="shared" si="65"/>
        <v>-0.5</v>
      </c>
      <c r="IR9" s="63">
        <f t="shared" si="65"/>
        <v>-0.24</v>
      </c>
    </row>
    <row r="10" spans="1:252" ht="21" customHeight="1" thickBot="1" x14ac:dyDescent="0.3">
      <c r="A10" s="64">
        <v>0.34375</v>
      </c>
      <c r="B10" s="91">
        <v>18</v>
      </c>
      <c r="C10" s="92">
        <v>4</v>
      </c>
      <c r="D10" s="91">
        <v>16</v>
      </c>
      <c r="E10" s="92">
        <v>20</v>
      </c>
      <c r="F10" s="91">
        <v>3</v>
      </c>
      <c r="G10" s="92">
        <v>2</v>
      </c>
      <c r="H10" s="91">
        <v>3</v>
      </c>
      <c r="I10" s="92">
        <v>1</v>
      </c>
      <c r="J10" s="93"/>
      <c r="K10" s="92">
        <v>1</v>
      </c>
      <c r="L10" s="91"/>
      <c r="M10" s="92"/>
      <c r="N10" s="203">
        <v>1</v>
      </c>
      <c r="O10" s="192"/>
      <c r="P10" s="91"/>
      <c r="Q10" s="92"/>
      <c r="R10" s="91"/>
      <c r="S10" s="92"/>
      <c r="T10" s="91"/>
      <c r="U10" s="92"/>
      <c r="W10" s="55">
        <f t="shared" si="66"/>
        <v>41</v>
      </c>
      <c r="X10" s="3">
        <f t="shared" si="67"/>
        <v>28</v>
      </c>
      <c r="Y10" s="56">
        <f t="shared" si="68"/>
        <v>0.40579710144927539</v>
      </c>
      <c r="Z10" s="3">
        <f t="shared" si="69"/>
        <v>22</v>
      </c>
      <c r="AA10" s="3">
        <f t="shared" si="70"/>
        <v>42</v>
      </c>
      <c r="AB10" s="3">
        <f>F10+G10+P10+Q10</f>
        <v>5</v>
      </c>
      <c r="AC10" s="3">
        <f t="shared" si="72"/>
        <v>4</v>
      </c>
      <c r="AD10" s="3">
        <f t="shared" si="0"/>
        <v>68</v>
      </c>
      <c r="AE10" s="12">
        <f t="shared" si="1"/>
        <v>0.65625</v>
      </c>
      <c r="AF10" s="12">
        <f t="shared" si="73"/>
        <v>5.8823529411764705E-2</v>
      </c>
      <c r="AG10" s="3">
        <f t="shared" si="74"/>
        <v>1</v>
      </c>
      <c r="AH10" s="3">
        <f t="shared" si="75"/>
        <v>68</v>
      </c>
      <c r="AI10" s="57">
        <f t="shared" si="76"/>
        <v>1</v>
      </c>
      <c r="AJ10" s="58">
        <f t="shared" si="77"/>
        <v>69</v>
      </c>
      <c r="AM10" s="12">
        <f t="shared" si="2"/>
        <v>0.24242424242424243</v>
      </c>
      <c r="AN10" s="12">
        <f t="shared" si="3"/>
        <v>-9.6774193548387122E-2</v>
      </c>
      <c r="AO10" s="12">
        <f t="shared" si="4"/>
        <v>-0.1622253389434315</v>
      </c>
      <c r="AP10" s="12">
        <f t="shared" si="5"/>
        <v>-0.15384615384615385</v>
      </c>
      <c r="AQ10" s="12">
        <f t="shared" si="78"/>
        <v>0.39999999999999991</v>
      </c>
      <c r="AR10" s="12">
        <f t="shared" si="6"/>
        <v>-0.19999999999999996</v>
      </c>
      <c r="AS10" s="12">
        <f t="shared" si="7"/>
        <v>0.11475409836065564</v>
      </c>
      <c r="AT10" s="12">
        <f t="shared" si="8"/>
        <v>0.22500000000000009</v>
      </c>
      <c r="AU10" s="12">
        <f t="shared" si="9"/>
        <v>-0.28235294117647058</v>
      </c>
      <c r="AV10" s="12">
        <f t="shared" si="10"/>
        <v>-0.66666666666666674</v>
      </c>
      <c r="AW10" s="12">
        <f t="shared" si="11"/>
        <v>7.9365079365079305E-2</v>
      </c>
      <c r="AX10" s="12">
        <f t="shared" si="12"/>
        <v>0</v>
      </c>
      <c r="AY10" s="12">
        <f t="shared" si="13"/>
        <v>7.8125E-2</v>
      </c>
      <c r="BA10" s="64">
        <v>0.34375</v>
      </c>
      <c r="BB10" s="91">
        <v>17</v>
      </c>
      <c r="BC10" s="92">
        <v>9</v>
      </c>
      <c r="BD10" s="91">
        <v>10</v>
      </c>
      <c r="BE10" s="92">
        <v>20</v>
      </c>
      <c r="BF10" s="91">
        <v>3</v>
      </c>
      <c r="BG10" s="92">
        <v>1</v>
      </c>
      <c r="BH10" s="93">
        <v>2</v>
      </c>
      <c r="BI10" s="92">
        <v>1</v>
      </c>
      <c r="BJ10" s="91"/>
      <c r="BK10" s="92"/>
      <c r="BL10" s="91"/>
      <c r="BM10" s="92"/>
      <c r="BN10" s="91">
        <v>1</v>
      </c>
      <c r="BO10" s="92"/>
      <c r="BP10" s="91"/>
      <c r="BQ10" s="92"/>
      <c r="BS10" s="55">
        <f t="shared" si="14"/>
        <v>33</v>
      </c>
      <c r="BT10" s="3">
        <f t="shared" si="14"/>
        <v>31</v>
      </c>
      <c r="BU10" s="56">
        <f t="shared" si="15"/>
        <v>0.484375</v>
      </c>
      <c r="BV10" s="3">
        <f t="shared" si="16"/>
        <v>26</v>
      </c>
      <c r="BW10" s="3">
        <f t="shared" si="17"/>
        <v>30</v>
      </c>
      <c r="BX10" s="3">
        <f t="shared" si="18"/>
        <v>5</v>
      </c>
      <c r="BY10" s="3">
        <f t="shared" si="19"/>
        <v>61</v>
      </c>
      <c r="BZ10" s="12">
        <f t="shared" si="20"/>
        <v>0.5357142857142857</v>
      </c>
      <c r="CA10" s="12">
        <f t="shared" si="21"/>
        <v>8.1967213114754092E-2</v>
      </c>
      <c r="CB10" s="3">
        <f t="shared" si="22"/>
        <v>3</v>
      </c>
      <c r="CC10" s="3">
        <f t="shared" si="23"/>
        <v>63</v>
      </c>
      <c r="CD10" s="57">
        <f t="shared" si="24"/>
        <v>1</v>
      </c>
      <c r="CE10" s="58">
        <f t="shared" si="25"/>
        <v>64</v>
      </c>
      <c r="CH10" s="12">
        <f t="shared" si="26"/>
        <v>-5.7142857142857162E-2</v>
      </c>
      <c r="CI10" s="12">
        <f t="shared" si="26"/>
        <v>0.29166666666666674</v>
      </c>
      <c r="CJ10" s="12">
        <f t="shared" si="26"/>
        <v>0.19075520833333326</v>
      </c>
      <c r="CK10" s="12">
        <f t="shared" si="26"/>
        <v>4.0000000000000036E-2</v>
      </c>
      <c r="CL10" s="12">
        <f t="shared" si="26"/>
        <v>0</v>
      </c>
      <c r="CM10" s="12">
        <f t="shared" si="26"/>
        <v>0.66666666666666674</v>
      </c>
      <c r="CN10" s="12">
        <f t="shared" si="26"/>
        <v>5.1724137931034475E-2</v>
      </c>
      <c r="CO10" s="12">
        <f t="shared" si="26"/>
        <v>3.5714285714285587E-2</v>
      </c>
      <c r="CP10" s="12">
        <f t="shared" si="26"/>
        <v>0.58469945355191255</v>
      </c>
      <c r="CQ10" s="12">
        <f t="shared" si="26"/>
        <v>2</v>
      </c>
      <c r="CR10" s="12">
        <f t="shared" si="26"/>
        <v>8.6206896551724199E-2</v>
      </c>
      <c r="CS10" s="12">
        <f t="shared" si="26"/>
        <v>0</v>
      </c>
      <c r="CT10" s="12">
        <f t="shared" si="26"/>
        <v>8.4745762711864403E-2</v>
      </c>
      <c r="CV10" s="64">
        <v>0.34375</v>
      </c>
      <c r="CW10" s="91">
        <v>16</v>
      </c>
      <c r="CX10" s="92">
        <v>9</v>
      </c>
      <c r="CY10" s="91">
        <v>15</v>
      </c>
      <c r="CZ10" s="92">
        <v>14</v>
      </c>
      <c r="DA10" s="91">
        <v>3</v>
      </c>
      <c r="DB10" s="92"/>
      <c r="DC10" s="48">
        <v>1</v>
      </c>
      <c r="DD10" s="92"/>
      <c r="DE10" s="91"/>
      <c r="DF10" s="92"/>
      <c r="DG10" s="91"/>
      <c r="DH10" s="92">
        <v>1</v>
      </c>
      <c r="DI10" s="91"/>
      <c r="DJ10" s="92"/>
      <c r="DK10" s="91"/>
      <c r="DL10" s="92"/>
      <c r="DN10" s="55">
        <f t="shared" si="27"/>
        <v>35</v>
      </c>
      <c r="DO10" s="3">
        <f t="shared" si="27"/>
        <v>24</v>
      </c>
      <c r="DP10" s="56">
        <f t="shared" si="28"/>
        <v>0.40677966101694918</v>
      </c>
      <c r="DQ10" s="3">
        <f t="shared" si="29"/>
        <v>25</v>
      </c>
      <c r="DR10" s="3">
        <f t="shared" si="30"/>
        <v>30</v>
      </c>
      <c r="DS10" s="3">
        <f t="shared" si="31"/>
        <v>3</v>
      </c>
      <c r="DT10" s="3">
        <f t="shared" si="32"/>
        <v>58</v>
      </c>
      <c r="DU10" s="12">
        <f t="shared" si="33"/>
        <v>0.51724137931034486</v>
      </c>
      <c r="DV10" s="12">
        <f t="shared" si="34"/>
        <v>5.1724137931034482E-2</v>
      </c>
      <c r="DW10" s="3">
        <f t="shared" si="35"/>
        <v>1</v>
      </c>
      <c r="DX10" s="3">
        <f t="shared" si="36"/>
        <v>58</v>
      </c>
      <c r="DY10" s="57">
        <f t="shared" si="37"/>
        <v>1</v>
      </c>
      <c r="DZ10" s="58">
        <f t="shared" si="38"/>
        <v>59</v>
      </c>
      <c r="EC10" s="12">
        <f t="shared" si="39"/>
        <v>0</v>
      </c>
      <c r="ED10" s="12">
        <f t="shared" si="39"/>
        <v>-0.19999999999999996</v>
      </c>
      <c r="EE10" s="12">
        <f t="shared" si="39"/>
        <v>-0.11864406779661019</v>
      </c>
      <c r="EF10" s="12">
        <f t="shared" si="39"/>
        <v>-0.1071428571428571</v>
      </c>
      <c r="EG10" s="12">
        <f t="shared" si="39"/>
        <v>-0.16666666666666663</v>
      </c>
      <c r="EH10" s="12" t="e">
        <f t="shared" si="39"/>
        <v>#DIV/0!</v>
      </c>
      <c r="EI10" s="12">
        <f t="shared" si="39"/>
        <v>-9.375E-2</v>
      </c>
      <c r="EJ10" s="12">
        <f t="shared" si="39"/>
        <v>-8.045977011494243E-2</v>
      </c>
      <c r="EK10" s="12" t="e">
        <f t="shared" si="39"/>
        <v>#DIV/0!</v>
      </c>
      <c r="EL10" s="12">
        <f t="shared" si="39"/>
        <v>0</v>
      </c>
      <c r="EM10" s="12">
        <f t="shared" si="39"/>
        <v>-9.375E-2</v>
      </c>
      <c r="EN10" s="12">
        <f t="shared" si="39"/>
        <v>0</v>
      </c>
      <c r="EO10" s="12">
        <f t="shared" si="39"/>
        <v>-9.2307692307692313E-2</v>
      </c>
      <c r="EQ10" s="64">
        <v>0.34375</v>
      </c>
      <c r="ER10" s="91">
        <v>20</v>
      </c>
      <c r="ES10" s="92">
        <v>7</v>
      </c>
      <c r="ET10" s="91">
        <v>13</v>
      </c>
      <c r="EU10" s="92">
        <v>23</v>
      </c>
      <c r="EV10" s="91"/>
      <c r="EW10" s="92"/>
      <c r="EX10" s="48">
        <v>1</v>
      </c>
      <c r="EY10" s="92"/>
      <c r="EZ10" s="91">
        <v>1</v>
      </c>
      <c r="FA10" s="92"/>
      <c r="FB10" s="91"/>
      <c r="FC10" s="92"/>
      <c r="FD10" s="91"/>
      <c r="FE10" s="92"/>
      <c r="FF10" s="91"/>
      <c r="FG10" s="92"/>
      <c r="FI10" s="55">
        <f t="shared" si="40"/>
        <v>35</v>
      </c>
      <c r="FJ10" s="3">
        <f t="shared" si="40"/>
        <v>30</v>
      </c>
      <c r="FK10" s="56">
        <f t="shared" si="41"/>
        <v>0.46153846153846156</v>
      </c>
      <c r="FL10" s="3">
        <f t="shared" si="42"/>
        <v>28</v>
      </c>
      <c r="FM10" s="3">
        <f t="shared" si="43"/>
        <v>36</v>
      </c>
      <c r="FN10" s="3">
        <f t="shared" si="44"/>
        <v>0</v>
      </c>
      <c r="FO10" s="3">
        <f t="shared" si="45"/>
        <v>64</v>
      </c>
      <c r="FP10" s="12">
        <f t="shared" si="46"/>
        <v>0.5625</v>
      </c>
      <c r="FQ10" s="12">
        <f t="shared" si="47"/>
        <v>0</v>
      </c>
      <c r="FR10" s="3">
        <f t="shared" si="48"/>
        <v>1</v>
      </c>
      <c r="FS10" s="3">
        <f t="shared" si="49"/>
        <v>64</v>
      </c>
      <c r="FT10" s="57">
        <f t="shared" si="50"/>
        <v>1</v>
      </c>
      <c r="FU10" s="58">
        <f t="shared" si="51"/>
        <v>65</v>
      </c>
      <c r="FX10" s="12">
        <f t="shared" si="52"/>
        <v>1.0588235294117645</v>
      </c>
      <c r="FY10" s="12">
        <f t="shared" si="52"/>
        <v>2.75</v>
      </c>
      <c r="FZ10" s="12">
        <f t="shared" si="52"/>
        <v>0.44230769230769229</v>
      </c>
      <c r="GA10" s="12">
        <f t="shared" si="52"/>
        <v>2.5</v>
      </c>
      <c r="GB10" s="12">
        <f t="shared" si="52"/>
        <v>1.5714285714285716</v>
      </c>
      <c r="GC10" s="12">
        <f t="shared" si="52"/>
        <v>-1</v>
      </c>
      <c r="GD10" s="12">
        <f t="shared" si="52"/>
        <v>1.56</v>
      </c>
      <c r="GE10" s="12">
        <f t="shared" si="52"/>
        <v>4.4642857142855874E-3</v>
      </c>
      <c r="GF10" s="12">
        <f t="shared" si="52"/>
        <v>-1</v>
      </c>
      <c r="GG10" s="12" t="e">
        <f t="shared" si="52"/>
        <v>#DIV/0!</v>
      </c>
      <c r="GH10" s="12">
        <f t="shared" si="52"/>
        <v>1.9090909090909092</v>
      </c>
      <c r="GI10" s="12">
        <f t="shared" si="52"/>
        <v>-0.66666666666666674</v>
      </c>
      <c r="GJ10" s="12">
        <f t="shared" si="52"/>
        <v>1.6</v>
      </c>
      <c r="GL10" s="65">
        <v>0.34375</v>
      </c>
      <c r="GM10" s="87">
        <v>5</v>
      </c>
      <c r="GN10" s="88">
        <v>3</v>
      </c>
      <c r="GO10" s="89">
        <v>7</v>
      </c>
      <c r="GP10" s="90">
        <v>4</v>
      </c>
      <c r="GQ10" s="89">
        <v>3</v>
      </c>
      <c r="GR10" s="90">
        <v>0</v>
      </c>
      <c r="GS10" s="87"/>
      <c r="GT10" s="88"/>
      <c r="GU10" s="87"/>
      <c r="GV10" s="88"/>
      <c r="GW10" s="89">
        <v>2</v>
      </c>
      <c r="GX10" s="90">
        <v>1</v>
      </c>
      <c r="GY10" s="89"/>
      <c r="GZ10" s="90"/>
      <c r="HA10" s="87"/>
      <c r="HB10" s="88"/>
      <c r="HD10" s="55">
        <f t="shared" si="53"/>
        <v>17</v>
      </c>
      <c r="HE10" s="3">
        <f t="shared" si="53"/>
        <v>8</v>
      </c>
      <c r="HF10" s="56">
        <f t="shared" si="54"/>
        <v>0.32</v>
      </c>
      <c r="HG10" s="3">
        <f t="shared" si="55"/>
        <v>8</v>
      </c>
      <c r="HH10" s="3">
        <f t="shared" si="56"/>
        <v>14</v>
      </c>
      <c r="HI10" s="3">
        <f t="shared" si="57"/>
        <v>3</v>
      </c>
      <c r="HJ10" s="3">
        <f t="shared" si="58"/>
        <v>25</v>
      </c>
      <c r="HK10" s="12">
        <f t="shared" si="59"/>
        <v>0.56000000000000005</v>
      </c>
      <c r="HL10" s="12">
        <f t="shared" si="60"/>
        <v>0.12</v>
      </c>
      <c r="HM10" s="3">
        <f t="shared" si="61"/>
        <v>0</v>
      </c>
      <c r="HN10" s="3">
        <f t="shared" si="62"/>
        <v>22</v>
      </c>
      <c r="HO10" s="57">
        <f t="shared" si="63"/>
        <v>3</v>
      </c>
      <c r="HP10" s="58">
        <f t="shared" si="64"/>
        <v>25</v>
      </c>
      <c r="HR10">
        <v>13</v>
      </c>
      <c r="HS10">
        <v>14</v>
      </c>
      <c r="HT10">
        <v>0.51851851851851805</v>
      </c>
      <c r="HU10">
        <v>9</v>
      </c>
      <c r="HV10">
        <v>14</v>
      </c>
      <c r="HW10">
        <v>3</v>
      </c>
      <c r="HX10">
        <v>26</v>
      </c>
      <c r="HY10">
        <v>0.53846153846153799</v>
      </c>
      <c r="HZ10">
        <v>0.115384615384615</v>
      </c>
      <c r="IA10">
        <v>1</v>
      </c>
      <c r="IB10">
        <v>23</v>
      </c>
      <c r="IC10">
        <v>4</v>
      </c>
      <c r="ID10">
        <v>27</v>
      </c>
      <c r="IF10" s="62">
        <f t="shared" si="65"/>
        <v>0.30769230769230771</v>
      </c>
      <c r="IG10" s="12">
        <f t="shared" si="65"/>
        <v>-0.4285714285714286</v>
      </c>
      <c r="IH10" s="12">
        <f t="shared" si="65"/>
        <v>-0.38285714285714223</v>
      </c>
      <c r="II10" s="12">
        <f t="shared" si="65"/>
        <v>-0.11111111111111116</v>
      </c>
      <c r="IJ10" s="12">
        <f t="shared" si="65"/>
        <v>0</v>
      </c>
      <c r="IK10" s="12">
        <f t="shared" si="65"/>
        <v>0</v>
      </c>
      <c r="IL10" s="12">
        <f t="shared" si="65"/>
        <v>-3.8461538461538436E-2</v>
      </c>
      <c r="IM10" s="12">
        <f t="shared" si="65"/>
        <v>4.0000000000000924E-2</v>
      </c>
      <c r="IN10" s="12">
        <f t="shared" si="65"/>
        <v>4.0000000000003366E-2</v>
      </c>
      <c r="IO10" s="12">
        <f t="shared" si="65"/>
        <v>-1</v>
      </c>
      <c r="IP10" s="12">
        <f t="shared" si="65"/>
        <v>-4.3478260869565188E-2</v>
      </c>
      <c r="IQ10" s="12">
        <f t="shared" si="65"/>
        <v>-0.25</v>
      </c>
      <c r="IR10" s="63">
        <f t="shared" si="65"/>
        <v>-7.407407407407407E-2</v>
      </c>
    </row>
    <row r="11" spans="1:252" ht="21" customHeight="1" thickBot="1" x14ac:dyDescent="0.3">
      <c r="A11" s="64">
        <v>0.35416666666666702</v>
      </c>
      <c r="B11" s="91">
        <v>18</v>
      </c>
      <c r="C11" s="92">
        <v>4</v>
      </c>
      <c r="D11" s="91">
        <v>16</v>
      </c>
      <c r="E11" s="92">
        <v>20</v>
      </c>
      <c r="F11" s="91">
        <v>3</v>
      </c>
      <c r="G11" s="92">
        <v>2</v>
      </c>
      <c r="H11" s="91">
        <v>2</v>
      </c>
      <c r="I11" s="92">
        <v>1</v>
      </c>
      <c r="J11" s="91">
        <v>1</v>
      </c>
      <c r="K11" s="92"/>
      <c r="L11" s="91"/>
      <c r="M11" s="92"/>
      <c r="N11" s="203"/>
      <c r="O11" s="192"/>
      <c r="P11" s="91">
        <v>1</v>
      </c>
      <c r="Q11" s="92"/>
      <c r="R11" s="91"/>
      <c r="S11" s="92"/>
      <c r="T11" s="91"/>
      <c r="U11" s="92"/>
      <c r="W11" s="55">
        <f t="shared" si="66"/>
        <v>41</v>
      </c>
      <c r="X11" s="3">
        <f t="shared" si="67"/>
        <v>27</v>
      </c>
      <c r="Y11" s="56">
        <f t="shared" si="68"/>
        <v>0.39705882352941174</v>
      </c>
      <c r="Z11" s="3">
        <f t="shared" si="69"/>
        <v>22</v>
      </c>
      <c r="AA11" s="3">
        <f t="shared" si="70"/>
        <v>42</v>
      </c>
      <c r="AB11" s="3">
        <f t="shared" si="71"/>
        <v>6</v>
      </c>
      <c r="AC11" s="3">
        <f t="shared" si="72"/>
        <v>3</v>
      </c>
      <c r="AD11" s="3">
        <f t="shared" si="0"/>
        <v>67</v>
      </c>
      <c r="AE11" s="12">
        <f t="shared" si="1"/>
        <v>0.65625</v>
      </c>
      <c r="AF11" s="12">
        <f t="shared" si="73"/>
        <v>4.4776119402985072E-2</v>
      </c>
      <c r="AG11" s="3">
        <f t="shared" si="74"/>
        <v>1</v>
      </c>
      <c r="AH11" s="3">
        <f t="shared" si="75"/>
        <v>67</v>
      </c>
      <c r="AI11" s="57">
        <f t="shared" si="76"/>
        <v>1</v>
      </c>
      <c r="AJ11" s="58">
        <f t="shared" si="77"/>
        <v>68</v>
      </c>
      <c r="AM11" s="12">
        <f t="shared" si="2"/>
        <v>-0.21153846153846156</v>
      </c>
      <c r="AN11" s="12">
        <f t="shared" si="3"/>
        <v>0</v>
      </c>
      <c r="AO11" s="12">
        <f t="shared" si="4"/>
        <v>0.16176470588235281</v>
      </c>
      <c r="AP11" s="12">
        <f t="shared" si="5"/>
        <v>-0.37142857142857144</v>
      </c>
      <c r="AQ11" s="12">
        <f t="shared" si="78"/>
        <v>5.0000000000000044E-2</v>
      </c>
      <c r="AR11" s="12">
        <f t="shared" si="6"/>
        <v>0</v>
      </c>
      <c r="AS11" s="12">
        <f t="shared" si="7"/>
        <v>-0.14102564102564108</v>
      </c>
      <c r="AT11" s="12">
        <f t="shared" si="8"/>
        <v>0.23046875</v>
      </c>
      <c r="AU11" s="12">
        <f t="shared" si="9"/>
        <v>0.16417910447761175</v>
      </c>
      <c r="AV11" s="12">
        <f t="shared" si="10"/>
        <v>0</v>
      </c>
      <c r="AW11" s="12">
        <f t="shared" si="11"/>
        <v>-9.4594594594594628E-2</v>
      </c>
      <c r="AX11" s="12">
        <f t="shared" si="12"/>
        <v>-0.8</v>
      </c>
      <c r="AY11" s="12">
        <f t="shared" si="13"/>
        <v>-0.13924050632911389</v>
      </c>
      <c r="BA11" s="64">
        <v>0.35416666666666702</v>
      </c>
      <c r="BB11" s="91">
        <v>26</v>
      </c>
      <c r="BC11" s="92">
        <v>8</v>
      </c>
      <c r="BD11" s="91">
        <v>20</v>
      </c>
      <c r="BE11" s="92">
        <v>18</v>
      </c>
      <c r="BF11" s="91">
        <v>2</v>
      </c>
      <c r="BG11" s="92"/>
      <c r="BH11" s="91"/>
      <c r="BI11" s="92"/>
      <c r="BJ11" s="91">
        <v>1</v>
      </c>
      <c r="BK11" s="92"/>
      <c r="BL11" s="91">
        <v>2</v>
      </c>
      <c r="BM11" s="92"/>
      <c r="BN11" s="91">
        <v>1</v>
      </c>
      <c r="BO11" s="92"/>
      <c r="BP11" s="91"/>
      <c r="BQ11" s="92">
        <v>1</v>
      </c>
      <c r="BS11" s="55">
        <f t="shared" si="14"/>
        <v>52</v>
      </c>
      <c r="BT11" s="3">
        <f t="shared" si="14"/>
        <v>27</v>
      </c>
      <c r="BU11" s="56">
        <f t="shared" si="15"/>
        <v>0.34177215189873417</v>
      </c>
      <c r="BV11" s="3">
        <f t="shared" si="16"/>
        <v>35</v>
      </c>
      <c r="BW11" s="3">
        <f t="shared" si="17"/>
        <v>40</v>
      </c>
      <c r="BX11" s="3">
        <f t="shared" si="18"/>
        <v>3</v>
      </c>
      <c r="BY11" s="3">
        <f t="shared" si="19"/>
        <v>78</v>
      </c>
      <c r="BZ11" s="12">
        <f t="shared" si="20"/>
        <v>0.53333333333333333</v>
      </c>
      <c r="CA11" s="12">
        <f t="shared" si="21"/>
        <v>3.8461538461538464E-2</v>
      </c>
      <c r="CB11" s="3">
        <f t="shared" si="22"/>
        <v>1</v>
      </c>
      <c r="CC11" s="3">
        <f t="shared" si="23"/>
        <v>74</v>
      </c>
      <c r="CD11" s="57">
        <f t="shared" si="24"/>
        <v>5</v>
      </c>
      <c r="CE11" s="58">
        <f t="shared" si="25"/>
        <v>79</v>
      </c>
      <c r="CH11" s="12">
        <f t="shared" si="26"/>
        <v>0.18181818181818188</v>
      </c>
      <c r="CI11" s="12">
        <f t="shared" si="26"/>
        <v>-0.15625</v>
      </c>
      <c r="CJ11" s="12">
        <f t="shared" si="26"/>
        <v>-0.18829113924050633</v>
      </c>
      <c r="CK11" s="12">
        <f t="shared" si="26"/>
        <v>9.375E-2</v>
      </c>
      <c r="CL11" s="12">
        <f t="shared" si="26"/>
        <v>5.2631578947368363E-2</v>
      </c>
      <c r="CM11" s="12">
        <f t="shared" si="26"/>
        <v>-0.4</v>
      </c>
      <c r="CN11" s="12">
        <f t="shared" si="26"/>
        <v>4.0000000000000036E-2</v>
      </c>
      <c r="CO11" s="12">
        <f t="shared" si="26"/>
        <v>5.2631578947368363E-2</v>
      </c>
      <c r="CP11" s="12">
        <f t="shared" si="26"/>
        <v>-0.42307692307692302</v>
      </c>
      <c r="CQ11" s="12">
        <f t="shared" si="26"/>
        <v>0</v>
      </c>
      <c r="CR11" s="12">
        <f t="shared" si="26"/>
        <v>-1.3333333333333308E-2</v>
      </c>
      <c r="CS11" s="12">
        <f t="shared" si="26"/>
        <v>4</v>
      </c>
      <c r="CT11" s="12">
        <f t="shared" si="26"/>
        <v>3.9473684210526327E-2</v>
      </c>
      <c r="CV11" s="64">
        <v>0.35416666666666702</v>
      </c>
      <c r="CW11" s="91">
        <v>23</v>
      </c>
      <c r="CX11" s="92">
        <v>8</v>
      </c>
      <c r="CY11" s="91">
        <v>15</v>
      </c>
      <c r="CZ11" s="92">
        <v>23</v>
      </c>
      <c r="DA11" s="91">
        <v>4</v>
      </c>
      <c r="DB11" s="92">
        <v>1</v>
      </c>
      <c r="DC11" s="91">
        <v>1</v>
      </c>
      <c r="DD11" s="92"/>
      <c r="DE11" s="91">
        <v>1</v>
      </c>
      <c r="DF11" s="92"/>
      <c r="DG11" s="91"/>
      <c r="DH11" s="92"/>
      <c r="DI11" s="91"/>
      <c r="DJ11" s="92"/>
      <c r="DK11" s="91"/>
      <c r="DL11" s="92"/>
      <c r="DN11" s="55">
        <f t="shared" si="27"/>
        <v>44</v>
      </c>
      <c r="DO11" s="3">
        <f t="shared" si="27"/>
        <v>32</v>
      </c>
      <c r="DP11" s="56">
        <f t="shared" si="28"/>
        <v>0.42105263157894735</v>
      </c>
      <c r="DQ11" s="3">
        <f t="shared" si="29"/>
        <v>32</v>
      </c>
      <c r="DR11" s="3">
        <f t="shared" si="30"/>
        <v>38</v>
      </c>
      <c r="DS11" s="3">
        <f t="shared" si="31"/>
        <v>5</v>
      </c>
      <c r="DT11" s="3">
        <f t="shared" si="32"/>
        <v>75</v>
      </c>
      <c r="DU11" s="12">
        <f t="shared" si="33"/>
        <v>0.50666666666666671</v>
      </c>
      <c r="DV11" s="12">
        <f t="shared" si="34"/>
        <v>6.6666666666666666E-2</v>
      </c>
      <c r="DW11" s="3">
        <f t="shared" si="35"/>
        <v>1</v>
      </c>
      <c r="DX11" s="3">
        <f t="shared" si="36"/>
        <v>75</v>
      </c>
      <c r="DY11" s="57">
        <f t="shared" si="37"/>
        <v>1</v>
      </c>
      <c r="DZ11" s="58">
        <f t="shared" si="38"/>
        <v>76</v>
      </c>
      <c r="EC11" s="12">
        <f t="shared" si="39"/>
        <v>-0.10204081632653061</v>
      </c>
      <c r="ED11" s="12">
        <f t="shared" si="39"/>
        <v>0.88235294117647056</v>
      </c>
      <c r="EE11" s="12">
        <f t="shared" si="39"/>
        <v>0.6346749226006192</v>
      </c>
      <c r="EF11" s="12">
        <f t="shared" si="39"/>
        <v>-3.0303030303030276E-2</v>
      </c>
      <c r="EG11" s="12">
        <f t="shared" si="39"/>
        <v>0.31034482758620685</v>
      </c>
      <c r="EH11" s="12">
        <f t="shared" si="39"/>
        <v>1.5</v>
      </c>
      <c r="EI11" s="12">
        <f t="shared" si="39"/>
        <v>0.171875</v>
      </c>
      <c r="EJ11" s="12">
        <f t="shared" si="39"/>
        <v>0.11816091954023</v>
      </c>
      <c r="EK11" s="12">
        <f t="shared" si="39"/>
        <v>1.1333333333333333</v>
      </c>
      <c r="EL11" s="12">
        <f t="shared" si="39"/>
        <v>-0.5</v>
      </c>
      <c r="EM11" s="12">
        <f t="shared" si="39"/>
        <v>0.15384615384615374</v>
      </c>
      <c r="EN11" s="12">
        <f t="shared" si="39"/>
        <v>0</v>
      </c>
      <c r="EO11" s="12">
        <f t="shared" si="39"/>
        <v>0.1515151515151516</v>
      </c>
      <c r="EQ11" s="64">
        <v>0.35416666666666702</v>
      </c>
      <c r="ER11" s="91">
        <v>26</v>
      </c>
      <c r="ES11" s="92">
        <v>7</v>
      </c>
      <c r="ET11" s="91">
        <v>19</v>
      </c>
      <c r="EU11" s="92">
        <v>10</v>
      </c>
      <c r="EV11" s="91">
        <v>2</v>
      </c>
      <c r="EW11" s="92"/>
      <c r="EX11" s="91">
        <v>1</v>
      </c>
      <c r="EY11" s="92"/>
      <c r="EZ11" s="91"/>
      <c r="FA11" s="92"/>
      <c r="FB11" s="91"/>
      <c r="FC11" s="92"/>
      <c r="FD11" s="91"/>
      <c r="FE11" s="92"/>
      <c r="FF11" s="91">
        <v>1</v>
      </c>
      <c r="FG11" s="92"/>
      <c r="FI11" s="55">
        <f t="shared" si="40"/>
        <v>49</v>
      </c>
      <c r="FJ11" s="3">
        <f t="shared" si="40"/>
        <v>17</v>
      </c>
      <c r="FK11" s="56">
        <f t="shared" si="41"/>
        <v>0.25757575757575757</v>
      </c>
      <c r="FL11" s="3">
        <f t="shared" si="42"/>
        <v>33</v>
      </c>
      <c r="FM11" s="3">
        <f t="shared" si="43"/>
        <v>29</v>
      </c>
      <c r="FN11" s="3">
        <f t="shared" si="44"/>
        <v>2</v>
      </c>
      <c r="FO11" s="3">
        <f t="shared" si="45"/>
        <v>64</v>
      </c>
      <c r="FP11" s="12">
        <f t="shared" si="46"/>
        <v>0.453125</v>
      </c>
      <c r="FQ11" s="12">
        <f t="shared" si="47"/>
        <v>3.125E-2</v>
      </c>
      <c r="FR11" s="3">
        <f t="shared" si="48"/>
        <v>2</v>
      </c>
      <c r="FS11" s="3">
        <f t="shared" si="49"/>
        <v>65</v>
      </c>
      <c r="FT11" s="57">
        <f t="shared" si="50"/>
        <v>1</v>
      </c>
      <c r="FU11" s="58">
        <f t="shared" si="51"/>
        <v>66</v>
      </c>
      <c r="FX11" s="12">
        <f t="shared" si="52"/>
        <v>1.3333333333333335</v>
      </c>
      <c r="FY11" s="12">
        <f t="shared" si="52"/>
        <v>2.4</v>
      </c>
      <c r="FZ11" s="12">
        <f t="shared" si="52"/>
        <v>0.33939393939393936</v>
      </c>
      <c r="GA11" s="12">
        <f t="shared" si="52"/>
        <v>1.5384615384615383</v>
      </c>
      <c r="GB11" s="12">
        <f t="shared" si="52"/>
        <v>2.2222222222222223</v>
      </c>
      <c r="GC11" s="12">
        <f t="shared" si="52"/>
        <v>-0.5</v>
      </c>
      <c r="GD11" s="12">
        <f t="shared" si="52"/>
        <v>1.4615384615384617</v>
      </c>
      <c r="GE11" s="12">
        <f t="shared" si="52"/>
        <v>0.3090277777777779</v>
      </c>
      <c r="GF11" s="12">
        <f t="shared" si="52"/>
        <v>-0.796875</v>
      </c>
      <c r="GG11" s="12" t="e">
        <f t="shared" si="52"/>
        <v>#DIV/0!</v>
      </c>
      <c r="GH11" s="12">
        <f t="shared" si="52"/>
        <v>1.6</v>
      </c>
      <c r="GI11" s="12">
        <f t="shared" si="52"/>
        <v>0</v>
      </c>
      <c r="GJ11" s="12">
        <f t="shared" si="52"/>
        <v>1.5384615384615383</v>
      </c>
      <c r="GL11" s="65">
        <v>0.35416666666666702</v>
      </c>
      <c r="GM11" s="87">
        <v>12</v>
      </c>
      <c r="GN11" s="88">
        <v>1</v>
      </c>
      <c r="GO11" s="89">
        <v>6</v>
      </c>
      <c r="GP11" s="90">
        <v>2</v>
      </c>
      <c r="GQ11" s="89">
        <v>2</v>
      </c>
      <c r="GR11" s="90">
        <v>2</v>
      </c>
      <c r="GS11" s="87"/>
      <c r="GT11" s="88"/>
      <c r="GU11" s="87"/>
      <c r="GV11" s="88"/>
      <c r="GW11" s="89">
        <v>1</v>
      </c>
      <c r="GX11" s="90"/>
      <c r="GY11" s="89"/>
      <c r="GZ11" s="90"/>
      <c r="HA11" s="87"/>
      <c r="HB11" s="88"/>
      <c r="HD11" s="55">
        <f t="shared" si="53"/>
        <v>21</v>
      </c>
      <c r="HE11" s="3">
        <f t="shared" si="53"/>
        <v>5</v>
      </c>
      <c r="HF11" s="56">
        <f t="shared" si="54"/>
        <v>0.19230769230769232</v>
      </c>
      <c r="HG11" s="3">
        <f t="shared" si="55"/>
        <v>13</v>
      </c>
      <c r="HH11" s="3">
        <f t="shared" si="56"/>
        <v>9</v>
      </c>
      <c r="HI11" s="3">
        <f t="shared" si="57"/>
        <v>4</v>
      </c>
      <c r="HJ11" s="3">
        <f t="shared" si="58"/>
        <v>26</v>
      </c>
      <c r="HK11" s="12">
        <f t="shared" si="59"/>
        <v>0.34615384615384615</v>
      </c>
      <c r="HL11" s="12">
        <f t="shared" si="60"/>
        <v>0.15384615384615385</v>
      </c>
      <c r="HM11" s="3">
        <f t="shared" si="61"/>
        <v>0</v>
      </c>
      <c r="HN11" s="3">
        <f t="shared" si="62"/>
        <v>25</v>
      </c>
      <c r="HO11" s="57">
        <f t="shared" si="63"/>
        <v>1</v>
      </c>
      <c r="HP11" s="58">
        <f t="shared" si="64"/>
        <v>26</v>
      </c>
      <c r="HR11">
        <v>21</v>
      </c>
      <c r="HS11">
        <v>9</v>
      </c>
      <c r="HT11">
        <v>0.3</v>
      </c>
      <c r="HU11">
        <v>16</v>
      </c>
      <c r="HV11">
        <v>12</v>
      </c>
      <c r="HW11">
        <v>1</v>
      </c>
      <c r="HX11">
        <v>29</v>
      </c>
      <c r="HY11">
        <v>0.41379310344827602</v>
      </c>
      <c r="HZ11">
        <v>3.4482758620689703E-2</v>
      </c>
      <c r="IA11">
        <v>1</v>
      </c>
      <c r="IB11">
        <v>27</v>
      </c>
      <c r="IC11">
        <v>3</v>
      </c>
      <c r="ID11">
        <v>30</v>
      </c>
      <c r="IF11" s="62">
        <f t="shared" si="65"/>
        <v>0</v>
      </c>
      <c r="IG11" s="12">
        <f t="shared" si="65"/>
        <v>-0.44444444444444442</v>
      </c>
      <c r="IH11" s="12">
        <f t="shared" si="65"/>
        <v>-0.35897435897435892</v>
      </c>
      <c r="II11" s="12">
        <f t="shared" si="65"/>
        <v>-0.1875</v>
      </c>
      <c r="IJ11" s="12">
        <f t="shared" si="65"/>
        <v>-0.25</v>
      </c>
      <c r="IK11" s="12">
        <f t="shared" si="65"/>
        <v>3</v>
      </c>
      <c r="IL11" s="12">
        <f t="shared" si="65"/>
        <v>-0.10344827586206895</v>
      </c>
      <c r="IM11" s="12">
        <f t="shared" si="65"/>
        <v>-0.16346153846153877</v>
      </c>
      <c r="IN11" s="12">
        <f t="shared" si="65"/>
        <v>3.4615384615384555</v>
      </c>
      <c r="IO11" s="12">
        <f t="shared" si="65"/>
        <v>-1</v>
      </c>
      <c r="IP11" s="12">
        <f t="shared" si="65"/>
        <v>-7.407407407407407E-2</v>
      </c>
      <c r="IQ11" s="12">
        <f t="shared" si="65"/>
        <v>-0.66666666666666674</v>
      </c>
      <c r="IR11" s="63">
        <f t="shared" si="65"/>
        <v>-0.1333333333333333</v>
      </c>
    </row>
    <row r="12" spans="1:252" ht="21" customHeight="1" thickBot="1" x14ac:dyDescent="0.3">
      <c r="A12" s="64">
        <v>0.36458333333333298</v>
      </c>
      <c r="B12" s="91">
        <v>18</v>
      </c>
      <c r="C12" s="92">
        <v>3</v>
      </c>
      <c r="D12" s="91">
        <v>14</v>
      </c>
      <c r="E12" s="92">
        <v>19</v>
      </c>
      <c r="F12" s="91">
        <v>3</v>
      </c>
      <c r="G12" s="92">
        <v>2</v>
      </c>
      <c r="H12" s="91">
        <v>2</v>
      </c>
      <c r="I12" s="92"/>
      <c r="J12" s="91">
        <v>1</v>
      </c>
      <c r="K12" s="92"/>
      <c r="L12" s="91"/>
      <c r="M12" s="92"/>
      <c r="N12" s="203"/>
      <c r="O12" s="192"/>
      <c r="P12" s="91"/>
      <c r="Q12" s="92"/>
      <c r="R12" s="91"/>
      <c r="S12" s="92"/>
      <c r="T12" s="91"/>
      <c r="U12" s="92"/>
      <c r="W12" s="55">
        <f t="shared" si="66"/>
        <v>38</v>
      </c>
      <c r="X12" s="3">
        <f t="shared" si="67"/>
        <v>24</v>
      </c>
      <c r="Y12" s="56">
        <f t="shared" si="68"/>
        <v>0.38709677419354838</v>
      </c>
      <c r="Z12" s="3">
        <f t="shared" si="69"/>
        <v>21</v>
      </c>
      <c r="AA12" s="3">
        <f t="shared" si="70"/>
        <v>38</v>
      </c>
      <c r="AB12" s="3">
        <f t="shared" si="71"/>
        <v>5</v>
      </c>
      <c r="AC12" s="3">
        <f t="shared" si="72"/>
        <v>2</v>
      </c>
      <c r="AD12" s="3">
        <f t="shared" si="0"/>
        <v>61</v>
      </c>
      <c r="AE12" s="12">
        <f t="shared" si="1"/>
        <v>0.64406779661016944</v>
      </c>
      <c r="AF12" s="12">
        <f t="shared" si="73"/>
        <v>3.2786885245901641E-2</v>
      </c>
      <c r="AG12" s="3">
        <f t="shared" si="74"/>
        <v>1</v>
      </c>
      <c r="AH12" s="3">
        <f t="shared" si="75"/>
        <v>62</v>
      </c>
      <c r="AI12" s="57">
        <f t="shared" si="76"/>
        <v>0</v>
      </c>
      <c r="AJ12" s="58">
        <f t="shared" si="77"/>
        <v>62</v>
      </c>
      <c r="AM12" s="12">
        <f t="shared" si="2"/>
        <v>-0.15555555555555556</v>
      </c>
      <c r="AN12" s="12">
        <f t="shared" si="3"/>
        <v>0</v>
      </c>
      <c r="AO12" s="12">
        <f t="shared" si="4"/>
        <v>0.11290322580645151</v>
      </c>
      <c r="AP12" s="12">
        <f t="shared" si="5"/>
        <v>-0.34375</v>
      </c>
      <c r="AQ12" s="12">
        <f t="shared" si="78"/>
        <v>0.26666666666666661</v>
      </c>
      <c r="AR12" s="12">
        <f t="shared" si="6"/>
        <v>-0.6</v>
      </c>
      <c r="AS12" s="12">
        <f t="shared" si="7"/>
        <v>-8.9552238805970186E-2</v>
      </c>
      <c r="AT12" s="12">
        <f t="shared" si="8"/>
        <v>0.33107344632768343</v>
      </c>
      <c r="AU12" s="12">
        <f t="shared" si="9"/>
        <v>-0.56065573770491794</v>
      </c>
      <c r="AV12" s="12">
        <f t="shared" si="10"/>
        <v>-0.5</v>
      </c>
      <c r="AW12" s="12">
        <f t="shared" si="11"/>
        <v>-6.0606060606060552E-2</v>
      </c>
      <c r="AX12" s="12">
        <f t="shared" si="12"/>
        <v>-1</v>
      </c>
      <c r="AY12" s="12">
        <f t="shared" si="13"/>
        <v>-0.10144927536231885</v>
      </c>
      <c r="BA12" s="64">
        <v>0.36458333333333298</v>
      </c>
      <c r="BB12" s="91">
        <v>21</v>
      </c>
      <c r="BC12" s="92">
        <v>9</v>
      </c>
      <c r="BD12" s="91">
        <v>15</v>
      </c>
      <c r="BE12" s="92">
        <v>14</v>
      </c>
      <c r="BF12" s="91">
        <v>5</v>
      </c>
      <c r="BG12" s="92"/>
      <c r="BH12" s="91">
        <v>1</v>
      </c>
      <c r="BI12" s="92">
        <v>1</v>
      </c>
      <c r="BJ12" s="91">
        <v>2</v>
      </c>
      <c r="BK12" s="92"/>
      <c r="BL12" s="91">
        <v>1</v>
      </c>
      <c r="BM12" s="92"/>
      <c r="BN12" s="91"/>
      <c r="BO12" s="92"/>
      <c r="BP12" s="91"/>
      <c r="BQ12" s="92"/>
      <c r="BS12" s="55">
        <f t="shared" si="14"/>
        <v>45</v>
      </c>
      <c r="BT12" s="3">
        <f t="shared" si="14"/>
        <v>24</v>
      </c>
      <c r="BU12" s="56">
        <f t="shared" si="15"/>
        <v>0.34782608695652173</v>
      </c>
      <c r="BV12" s="3">
        <f t="shared" si="16"/>
        <v>32</v>
      </c>
      <c r="BW12" s="3">
        <f t="shared" si="17"/>
        <v>30</v>
      </c>
      <c r="BX12" s="3">
        <f t="shared" si="18"/>
        <v>5</v>
      </c>
      <c r="BY12" s="3">
        <f t="shared" si="19"/>
        <v>67</v>
      </c>
      <c r="BZ12" s="12">
        <f t="shared" si="20"/>
        <v>0.4838709677419355</v>
      </c>
      <c r="CA12" s="12">
        <f t="shared" si="21"/>
        <v>7.4626865671641784E-2</v>
      </c>
      <c r="CB12" s="3">
        <f t="shared" si="22"/>
        <v>2</v>
      </c>
      <c r="CC12" s="3">
        <f t="shared" si="23"/>
        <v>66</v>
      </c>
      <c r="CD12" s="57">
        <f t="shared" si="24"/>
        <v>3</v>
      </c>
      <c r="CE12" s="58">
        <f t="shared" si="25"/>
        <v>69</v>
      </c>
      <c r="CH12" s="12">
        <f t="shared" si="26"/>
        <v>2.2727272727272707E-2</v>
      </c>
      <c r="CI12" s="12">
        <f t="shared" si="26"/>
        <v>-0.25</v>
      </c>
      <c r="CJ12" s="12">
        <f t="shared" si="26"/>
        <v>-0.17391304347826086</v>
      </c>
      <c r="CK12" s="12">
        <f t="shared" si="26"/>
        <v>-3.0303030303030276E-2</v>
      </c>
      <c r="CL12" s="12">
        <f t="shared" si="26"/>
        <v>-0.23076923076923073</v>
      </c>
      <c r="CM12" s="12">
        <f t="shared" si="26"/>
        <v>0.66666666666666674</v>
      </c>
      <c r="CN12" s="12">
        <f t="shared" si="26"/>
        <v>-0.10666666666666669</v>
      </c>
      <c r="CO12" s="12">
        <f t="shared" si="26"/>
        <v>-6.9478908188585597E-2</v>
      </c>
      <c r="CP12" s="12">
        <f t="shared" si="26"/>
        <v>0.86567164179104461</v>
      </c>
      <c r="CQ12" s="12">
        <f t="shared" si="26"/>
        <v>1</v>
      </c>
      <c r="CR12" s="12">
        <f t="shared" si="26"/>
        <v>-0.10810810810810811</v>
      </c>
      <c r="CS12" s="12">
        <f t="shared" si="26"/>
        <v>0.5</v>
      </c>
      <c r="CT12" s="12">
        <f t="shared" si="26"/>
        <v>-9.210526315789469E-2</v>
      </c>
      <c r="CV12" s="64">
        <v>0.36458333333333298</v>
      </c>
      <c r="CW12" s="91">
        <v>18</v>
      </c>
      <c r="CX12" s="92">
        <v>15</v>
      </c>
      <c r="CY12" s="91">
        <v>23</v>
      </c>
      <c r="CZ12" s="92">
        <v>14</v>
      </c>
      <c r="DA12" s="91">
        <v>2</v>
      </c>
      <c r="DB12" s="92">
        <v>1</v>
      </c>
      <c r="DC12" s="91">
        <v>1</v>
      </c>
      <c r="DD12" s="92"/>
      <c r="DE12" s="91"/>
      <c r="DF12" s="92"/>
      <c r="DG12" s="91"/>
      <c r="DH12" s="92">
        <v>2</v>
      </c>
      <c r="DI12" s="91"/>
      <c r="DJ12" s="92"/>
      <c r="DK12" s="91"/>
      <c r="DL12" s="92"/>
      <c r="DN12" s="55">
        <f t="shared" si="27"/>
        <v>44</v>
      </c>
      <c r="DO12" s="3">
        <f t="shared" si="27"/>
        <v>32</v>
      </c>
      <c r="DP12" s="56">
        <f t="shared" si="28"/>
        <v>0.42105263157894735</v>
      </c>
      <c r="DQ12" s="3">
        <f t="shared" si="29"/>
        <v>33</v>
      </c>
      <c r="DR12" s="3">
        <f t="shared" si="30"/>
        <v>39</v>
      </c>
      <c r="DS12" s="3">
        <f t="shared" si="31"/>
        <v>3</v>
      </c>
      <c r="DT12" s="3">
        <f t="shared" si="32"/>
        <v>75</v>
      </c>
      <c r="DU12" s="12">
        <f t="shared" si="33"/>
        <v>0.52</v>
      </c>
      <c r="DV12" s="12">
        <f t="shared" si="34"/>
        <v>0.04</v>
      </c>
      <c r="DW12" s="3">
        <f t="shared" si="35"/>
        <v>1</v>
      </c>
      <c r="DX12" s="3">
        <f t="shared" si="36"/>
        <v>74</v>
      </c>
      <c r="DY12" s="57">
        <f t="shared" si="37"/>
        <v>2</v>
      </c>
      <c r="DZ12" s="58">
        <f t="shared" si="38"/>
        <v>76</v>
      </c>
      <c r="EC12" s="12">
        <f t="shared" si="39"/>
        <v>1.9333333333333331</v>
      </c>
      <c r="ED12" s="12">
        <f t="shared" si="39"/>
        <v>2.5555555555555554</v>
      </c>
      <c r="EE12" s="12">
        <f t="shared" si="39"/>
        <v>0.12280701754385959</v>
      </c>
      <c r="EF12" s="12">
        <f t="shared" si="39"/>
        <v>3.7142857142857144</v>
      </c>
      <c r="EG12" s="12">
        <f t="shared" si="39"/>
        <v>1.2941176470588234</v>
      </c>
      <c r="EH12" s="12" t="e">
        <f t="shared" si="39"/>
        <v>#DIV/0!</v>
      </c>
      <c r="EI12" s="12">
        <f t="shared" si="39"/>
        <v>2.125</v>
      </c>
      <c r="EJ12" s="12">
        <f t="shared" si="39"/>
        <v>-0.26588235294117646</v>
      </c>
      <c r="EK12" s="12" t="e">
        <f t="shared" si="39"/>
        <v>#DIV/0!</v>
      </c>
      <c r="EL12" s="12" t="e">
        <f t="shared" si="39"/>
        <v>#DIV/0!</v>
      </c>
      <c r="EM12" s="12">
        <f t="shared" si="39"/>
        <v>2.0833333333333335</v>
      </c>
      <c r="EN12" s="12" t="e">
        <f t="shared" si="39"/>
        <v>#DIV/0!</v>
      </c>
      <c r="EO12" s="12">
        <f t="shared" si="39"/>
        <v>2.1666666666666665</v>
      </c>
      <c r="EQ12" s="64">
        <v>0.36458333333333298</v>
      </c>
      <c r="ER12" s="91">
        <v>5</v>
      </c>
      <c r="ES12" s="92">
        <v>2</v>
      </c>
      <c r="ET12" s="91">
        <v>10</v>
      </c>
      <c r="EU12" s="92">
        <v>7</v>
      </c>
      <c r="EV12" s="91"/>
      <c r="EW12" s="92"/>
      <c r="EX12" s="91"/>
      <c r="EY12" s="92"/>
      <c r="EZ12" s="91"/>
      <c r="FA12" s="92"/>
      <c r="FB12" s="91"/>
      <c r="FC12" s="92"/>
      <c r="FD12" s="91"/>
      <c r="FE12" s="92"/>
      <c r="FF12" s="91"/>
      <c r="FG12" s="92"/>
      <c r="FI12" s="55">
        <f t="shared" si="40"/>
        <v>15</v>
      </c>
      <c r="FJ12" s="3">
        <f t="shared" si="40"/>
        <v>9</v>
      </c>
      <c r="FK12" s="56">
        <f t="shared" si="41"/>
        <v>0.375</v>
      </c>
      <c r="FL12" s="3">
        <f t="shared" si="42"/>
        <v>7</v>
      </c>
      <c r="FM12" s="3">
        <f t="shared" si="43"/>
        <v>17</v>
      </c>
      <c r="FN12" s="3">
        <f t="shared" si="44"/>
        <v>0</v>
      </c>
      <c r="FO12" s="3">
        <f t="shared" si="45"/>
        <v>24</v>
      </c>
      <c r="FP12" s="12">
        <f t="shared" si="46"/>
        <v>0.70833333333333337</v>
      </c>
      <c r="FQ12" s="12">
        <f t="shared" si="47"/>
        <v>0</v>
      </c>
      <c r="FR12" s="3">
        <f t="shared" si="48"/>
        <v>0</v>
      </c>
      <c r="FS12" s="3">
        <f t="shared" si="49"/>
        <v>24</v>
      </c>
      <c r="FT12" s="57">
        <f t="shared" si="50"/>
        <v>0</v>
      </c>
      <c r="FU12" s="58">
        <f t="shared" si="51"/>
        <v>24</v>
      </c>
      <c r="FX12" s="12">
        <f t="shared" si="52"/>
        <v>-0.2857142857142857</v>
      </c>
      <c r="FY12" s="12">
        <f t="shared" si="52"/>
        <v>-0.4</v>
      </c>
      <c r="FZ12" s="12">
        <f t="shared" si="52"/>
        <v>-0.10000000000000009</v>
      </c>
      <c r="GA12" s="12">
        <f t="shared" si="52"/>
        <v>-0.63157894736842102</v>
      </c>
      <c r="GB12" s="12">
        <f t="shared" si="52"/>
        <v>0.21428571428571419</v>
      </c>
      <c r="GC12" s="12">
        <f t="shared" si="52"/>
        <v>-1</v>
      </c>
      <c r="GD12" s="12">
        <f t="shared" si="52"/>
        <v>-0.31428571428571428</v>
      </c>
      <c r="GE12" s="12">
        <f t="shared" si="52"/>
        <v>0.77083333333333326</v>
      </c>
      <c r="GF12" s="12">
        <f t="shared" si="52"/>
        <v>-1</v>
      </c>
      <c r="GG12" s="12">
        <f t="shared" si="52"/>
        <v>-1</v>
      </c>
      <c r="GH12" s="12">
        <f t="shared" si="52"/>
        <v>-0.33333333333333337</v>
      </c>
      <c r="GI12" s="12" t="e">
        <f t="shared" si="52"/>
        <v>#DIV/0!</v>
      </c>
      <c r="GJ12" s="12">
        <f t="shared" si="52"/>
        <v>-0.33333333333333337</v>
      </c>
      <c r="GL12" s="65">
        <v>0.36458333333333298</v>
      </c>
      <c r="GM12" s="87">
        <v>11</v>
      </c>
      <c r="GN12" s="88">
        <v>8</v>
      </c>
      <c r="GO12" s="89">
        <v>8</v>
      </c>
      <c r="GP12" s="90">
        <v>6</v>
      </c>
      <c r="GQ12" s="89">
        <v>2</v>
      </c>
      <c r="GR12" s="90">
        <v>0</v>
      </c>
      <c r="GS12" s="87"/>
      <c r="GT12" s="88">
        <v>1</v>
      </c>
      <c r="GU12" s="87"/>
      <c r="GV12" s="88"/>
      <c r="GW12" s="89">
        <v>0</v>
      </c>
      <c r="GX12" s="90"/>
      <c r="GY12" s="89"/>
      <c r="GZ12" s="90"/>
      <c r="HA12" s="87"/>
      <c r="HB12" s="88"/>
      <c r="HD12" s="55">
        <f t="shared" si="53"/>
        <v>21</v>
      </c>
      <c r="HE12" s="3">
        <f t="shared" si="53"/>
        <v>15</v>
      </c>
      <c r="HF12" s="56">
        <f t="shared" si="54"/>
        <v>0.41666666666666669</v>
      </c>
      <c r="HG12" s="3">
        <f t="shared" si="55"/>
        <v>19</v>
      </c>
      <c r="HH12" s="3">
        <f t="shared" si="56"/>
        <v>14</v>
      </c>
      <c r="HI12" s="3">
        <f t="shared" si="57"/>
        <v>2</v>
      </c>
      <c r="HJ12" s="3">
        <f t="shared" si="58"/>
        <v>35</v>
      </c>
      <c r="HK12" s="12">
        <f t="shared" si="59"/>
        <v>0.4</v>
      </c>
      <c r="HL12" s="12">
        <f t="shared" si="60"/>
        <v>5.7142857142857141E-2</v>
      </c>
      <c r="HM12" s="3">
        <f t="shared" si="61"/>
        <v>1</v>
      </c>
      <c r="HN12" s="3">
        <f t="shared" si="62"/>
        <v>36</v>
      </c>
      <c r="HO12" s="57">
        <f t="shared" si="63"/>
        <v>0</v>
      </c>
      <c r="HP12" s="58">
        <f t="shared" si="64"/>
        <v>36</v>
      </c>
      <c r="HR12">
        <v>13</v>
      </c>
      <c r="HS12">
        <v>4</v>
      </c>
      <c r="HT12">
        <v>0.23529411764705899</v>
      </c>
      <c r="HU12">
        <v>11</v>
      </c>
      <c r="HV12">
        <v>4</v>
      </c>
      <c r="HW12">
        <v>1</v>
      </c>
      <c r="HX12">
        <v>16</v>
      </c>
      <c r="HY12">
        <v>0.25</v>
      </c>
      <c r="HZ12">
        <v>6.25E-2</v>
      </c>
      <c r="IA12">
        <v>1</v>
      </c>
      <c r="IB12">
        <v>14</v>
      </c>
      <c r="IC12">
        <v>3</v>
      </c>
      <c r="ID12">
        <v>17</v>
      </c>
      <c r="IF12" s="62">
        <f t="shared" si="65"/>
        <v>0.61538461538461542</v>
      </c>
      <c r="IG12" s="12">
        <f t="shared" si="65"/>
        <v>2.75</v>
      </c>
      <c r="IH12" s="12">
        <f t="shared" si="65"/>
        <v>0.77083333333333215</v>
      </c>
      <c r="II12" s="12">
        <f t="shared" si="65"/>
        <v>0.72727272727272729</v>
      </c>
      <c r="IJ12" s="12">
        <f t="shared" si="65"/>
        <v>2.5</v>
      </c>
      <c r="IK12" s="12">
        <f t="shared" si="65"/>
        <v>1</v>
      </c>
      <c r="IL12" s="12">
        <f t="shared" si="65"/>
        <v>1.1875</v>
      </c>
      <c r="IM12" s="12">
        <f t="shared" si="65"/>
        <v>0.60000000000000009</v>
      </c>
      <c r="IN12" s="12">
        <f t="shared" si="65"/>
        <v>-8.5714285714285743E-2</v>
      </c>
      <c r="IO12" s="12">
        <f t="shared" si="65"/>
        <v>0</v>
      </c>
      <c r="IP12" s="12">
        <f t="shared" si="65"/>
        <v>1.5714285714285716</v>
      </c>
      <c r="IQ12" s="12">
        <f t="shared" si="65"/>
        <v>-1</v>
      </c>
      <c r="IR12" s="63">
        <f t="shared" si="65"/>
        <v>1.1176470588235294</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v>11</v>
      </c>
      <c r="BC13" s="95">
        <v>3</v>
      </c>
      <c r="BD13" s="94">
        <v>9</v>
      </c>
      <c r="BE13" s="95">
        <v>14</v>
      </c>
      <c r="BF13" s="94">
        <v>3</v>
      </c>
      <c r="BG13" s="95">
        <v>1</v>
      </c>
      <c r="BH13" s="94"/>
      <c r="BI13" s="95"/>
      <c r="BJ13" s="94">
        <v>1</v>
      </c>
      <c r="BK13" s="95"/>
      <c r="BL13" s="94"/>
      <c r="BM13" s="95"/>
      <c r="BN13" s="94"/>
      <c r="BO13" s="95"/>
      <c r="BP13" s="94">
        <v>1</v>
      </c>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96"/>
      <c r="GN13" s="97"/>
      <c r="GO13" s="98"/>
      <c r="GP13" s="98"/>
      <c r="GQ13" s="98"/>
      <c r="GR13" s="98"/>
      <c r="GS13" s="96"/>
      <c r="GT13" s="97"/>
      <c r="GU13" s="96"/>
      <c r="GV13" s="97"/>
      <c r="GW13" s="98"/>
      <c r="GX13" s="98"/>
      <c r="GY13" s="98"/>
      <c r="GZ13" s="98"/>
      <c r="HA13" s="96"/>
      <c r="HB13" s="97"/>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116</v>
      </c>
      <c r="C14" s="72">
        <f t="shared" si="79"/>
        <v>35</v>
      </c>
      <c r="D14" s="72">
        <f t="shared" si="79"/>
        <v>114</v>
      </c>
      <c r="E14" s="72">
        <f t="shared" si="79"/>
        <v>121</v>
      </c>
      <c r="F14" s="72">
        <f>SUM(F5:F12)</f>
        <v>10</v>
      </c>
      <c r="G14" s="72">
        <f>SUM(G5:G12)</f>
        <v>6</v>
      </c>
      <c r="H14" s="72">
        <f t="shared" si="79"/>
        <v>17</v>
      </c>
      <c r="I14" s="72">
        <f t="shared" si="79"/>
        <v>6</v>
      </c>
      <c r="J14" s="72">
        <f t="shared" si="79"/>
        <v>5</v>
      </c>
      <c r="K14" s="72">
        <f t="shared" si="79"/>
        <v>1</v>
      </c>
      <c r="L14" s="72">
        <f>SUM(L5:L12)</f>
        <v>1</v>
      </c>
      <c r="M14" s="72">
        <f t="shared" si="79"/>
        <v>1</v>
      </c>
      <c r="N14" s="72">
        <f>SUM(N5:N12)</f>
        <v>1</v>
      </c>
      <c r="O14" s="72">
        <f t="shared" si="79"/>
        <v>1</v>
      </c>
      <c r="P14" s="72">
        <f>SUM(P5:P12)</f>
        <v>1</v>
      </c>
      <c r="Q14" s="72">
        <f>SUM(Q5:Q12)</f>
        <v>0</v>
      </c>
      <c r="R14" s="72">
        <f t="shared" si="79"/>
        <v>0</v>
      </c>
      <c r="S14" s="72">
        <f t="shared" si="79"/>
        <v>0</v>
      </c>
      <c r="T14" s="72">
        <f t="shared" si="79"/>
        <v>0</v>
      </c>
      <c r="U14" s="72">
        <f t="shared" si="79"/>
        <v>0</v>
      </c>
      <c r="W14" s="73">
        <f>B14+D14+H14+J14+L14+N14+R14+T14</f>
        <v>254</v>
      </c>
      <c r="X14" s="74">
        <f>C14+E14+I14+K14+M14+O14+S14+U14</f>
        <v>165</v>
      </c>
      <c r="Y14" s="75">
        <f>X14/(X14+W14)</f>
        <v>0.3937947494033413</v>
      </c>
      <c r="Z14" s="74">
        <f>B14+C14+L14+M14</f>
        <v>153</v>
      </c>
      <c r="AA14" s="74">
        <f>D14+E14+N14+O14+F14+G14+P14+Q14</f>
        <v>254</v>
      </c>
      <c r="AB14" s="74">
        <f t="shared" si="71"/>
        <v>17</v>
      </c>
      <c r="AC14" s="74">
        <f>H14+I14+R14+S14</f>
        <v>23</v>
      </c>
      <c r="AD14" s="74">
        <f>Z14+AA14+AC14</f>
        <v>430</v>
      </c>
      <c r="AE14" s="12">
        <f>AA14/(Z14+AA14)</f>
        <v>0.62407862407862413</v>
      </c>
      <c r="AF14" s="12">
        <f>AC14/AD14</f>
        <v>5.3488372093023255E-2</v>
      </c>
      <c r="AG14" s="74">
        <f>J14+K14+T14+U14</f>
        <v>6</v>
      </c>
      <c r="AH14" s="74">
        <f>SUM(B14:K14)</f>
        <v>431</v>
      </c>
      <c r="AI14" s="76">
        <f>SUM(L14:U14)</f>
        <v>5</v>
      </c>
      <c r="AJ14" s="77">
        <f>SUM(B14:U14)</f>
        <v>436</v>
      </c>
      <c r="AM14" s="12">
        <f t="shared" ref="AM14:AQ15" si="80">(W14/BS14) - 1</f>
        <v>4.5267489711934061E-2</v>
      </c>
      <c r="AN14" s="12">
        <f t="shared" si="80"/>
        <v>-3.5087719298245612E-2</v>
      </c>
      <c r="AO14" s="12">
        <f t="shared" si="80"/>
        <v>-4.6602185655068462E-2</v>
      </c>
      <c r="AP14" s="12">
        <f t="shared" si="80"/>
        <v>-8.3832335329341312E-2</v>
      </c>
      <c r="AQ14" s="12">
        <f t="shared" si="80"/>
        <v>0.25123152709359609</v>
      </c>
      <c r="AR14" s="12">
        <f t="shared" ref="AR14:AY15" si="81">(AC14/BX14) - 1</f>
        <v>-0.2068965517241379</v>
      </c>
      <c r="AS14" s="12">
        <f t="shared" si="81"/>
        <v>7.7694235588972482E-2</v>
      </c>
      <c r="AT14" s="12">
        <f t="shared" si="81"/>
        <v>0.13748320644872392</v>
      </c>
      <c r="AU14" s="12">
        <f t="shared" si="81"/>
        <v>-0.26407377706495583</v>
      </c>
      <c r="AV14" s="12">
        <f t="shared" si="81"/>
        <v>-0.6</v>
      </c>
      <c r="AW14" s="12">
        <f t="shared" si="81"/>
        <v>6.9478908188585597E-2</v>
      </c>
      <c r="AX14" s="12">
        <f t="shared" si="81"/>
        <v>-0.54545454545454541</v>
      </c>
      <c r="AY14" s="12">
        <f t="shared" si="81"/>
        <v>5.3140096618357502E-2</v>
      </c>
      <c r="BA14" s="71" t="s">
        <v>17</v>
      </c>
      <c r="BB14" s="72">
        <f t="shared" ref="BB14:BQ14" si="82">SUM(BB5:BB12)</f>
        <v>109</v>
      </c>
      <c r="BC14" s="72">
        <f t="shared" si="82"/>
        <v>55</v>
      </c>
      <c r="BD14" s="72">
        <f t="shared" si="82"/>
        <v>95</v>
      </c>
      <c r="BE14" s="72">
        <f t="shared" si="82"/>
        <v>105</v>
      </c>
      <c r="BF14" s="72">
        <f t="shared" si="82"/>
        <v>21</v>
      </c>
      <c r="BG14" s="72">
        <f t="shared" si="82"/>
        <v>4</v>
      </c>
      <c r="BH14" s="72">
        <f t="shared" si="82"/>
        <v>8</v>
      </c>
      <c r="BI14" s="72">
        <f t="shared" si="82"/>
        <v>6</v>
      </c>
      <c r="BJ14" s="72">
        <f t="shared" si="82"/>
        <v>3</v>
      </c>
      <c r="BK14" s="72">
        <f t="shared" si="82"/>
        <v>0</v>
      </c>
      <c r="BL14" s="72">
        <f t="shared" si="82"/>
        <v>3</v>
      </c>
      <c r="BM14" s="72">
        <f t="shared" si="82"/>
        <v>0</v>
      </c>
      <c r="BN14" s="72">
        <f t="shared" si="82"/>
        <v>4</v>
      </c>
      <c r="BO14" s="72">
        <f t="shared" si="82"/>
        <v>0</v>
      </c>
      <c r="BP14" s="72">
        <f t="shared" si="82"/>
        <v>0</v>
      </c>
      <c r="BQ14" s="72">
        <f t="shared" si="82"/>
        <v>1</v>
      </c>
      <c r="BS14" s="73">
        <f>BB14+BD14+BF14+BH14+BJ14+BL14+BN14+BP14</f>
        <v>243</v>
      </c>
      <c r="BT14" s="74">
        <f>BC14+BE14+BG14+BI14+BK14+BM14+BO14+BQ14</f>
        <v>171</v>
      </c>
      <c r="BU14" s="75">
        <f>BT14/(BT14+BS14)</f>
        <v>0.41304347826086957</v>
      </c>
      <c r="BV14" s="74">
        <f>BB14+BC14+BJ14+BK14</f>
        <v>167</v>
      </c>
      <c r="BW14" s="74">
        <f>BD14+BE14+BL14+BM14</f>
        <v>203</v>
      </c>
      <c r="BX14" s="74">
        <f>BF14+BG14+BN14+BO14</f>
        <v>29</v>
      </c>
      <c r="BY14" s="74">
        <f>SUM(BV14:BX14)</f>
        <v>399</v>
      </c>
      <c r="BZ14" s="12">
        <f>BW14/(BW14+BV14)</f>
        <v>0.5486486486486486</v>
      </c>
      <c r="CA14" s="12">
        <f>BX14/BY14</f>
        <v>7.2681704260651625E-2</v>
      </c>
      <c r="CB14" s="74">
        <f>BH14+BI14+BP14+BQ14</f>
        <v>15</v>
      </c>
      <c r="CC14" s="74">
        <f>SUM(BB14:BI14)</f>
        <v>403</v>
      </c>
      <c r="CD14" s="76">
        <f>SUM(BJ14:BQ14)</f>
        <v>11</v>
      </c>
      <c r="CE14" s="77">
        <f>SUM(BB14:BQ14)</f>
        <v>414</v>
      </c>
      <c r="CH14" s="12">
        <f t="shared" ref="CH14:CT15" si="83">(BS14/DN14) - 1</f>
        <v>3.8461538461538547E-2</v>
      </c>
      <c r="CI14" s="12">
        <f t="shared" si="83"/>
        <v>4.2682926829268331E-2</v>
      </c>
      <c r="CJ14" s="12">
        <f t="shared" si="83"/>
        <v>2.3860021208907956E-3</v>
      </c>
      <c r="CK14" s="12">
        <f t="shared" si="83"/>
        <v>4.3749999999999956E-2</v>
      </c>
      <c r="CL14" s="12">
        <f t="shared" si="83"/>
        <v>-2.4038461538461564E-2</v>
      </c>
      <c r="CM14" s="12">
        <f t="shared" si="83"/>
        <v>0.31818181818181812</v>
      </c>
      <c r="CN14" s="12">
        <f t="shared" si="83"/>
        <v>2.3076923076922995E-2</v>
      </c>
      <c r="CO14" s="12">
        <f t="shared" si="83"/>
        <v>2.8716216216216228E-2</v>
      </c>
      <c r="CP14" s="12">
        <f t="shared" si="83"/>
        <v>0.28844839371155162</v>
      </c>
      <c r="CQ14" s="12">
        <f t="shared" si="83"/>
        <v>0.875</v>
      </c>
      <c r="CR14" s="12">
        <f t="shared" si="83"/>
        <v>3.0690537084399061E-2</v>
      </c>
      <c r="CS14" s="12">
        <f t="shared" si="83"/>
        <v>0.5714285714285714</v>
      </c>
      <c r="CT14" s="12">
        <f t="shared" si="83"/>
        <v>4.020100502512558E-2</v>
      </c>
      <c r="CV14" s="71" t="s">
        <v>17</v>
      </c>
      <c r="CW14" s="72">
        <f t="shared" ref="CW14:DL14" si="84">SUM(CW5:CW12)</f>
        <v>104</v>
      </c>
      <c r="CX14" s="72">
        <f t="shared" si="84"/>
        <v>54</v>
      </c>
      <c r="CY14" s="72">
        <f t="shared" si="84"/>
        <v>101</v>
      </c>
      <c r="CZ14" s="72">
        <f t="shared" si="84"/>
        <v>102</v>
      </c>
      <c r="DA14" s="72">
        <f t="shared" si="84"/>
        <v>20</v>
      </c>
      <c r="DB14" s="72">
        <f t="shared" si="84"/>
        <v>2</v>
      </c>
      <c r="DC14" s="72">
        <f t="shared" si="84"/>
        <v>6</v>
      </c>
      <c r="DD14" s="72">
        <f t="shared" si="84"/>
        <v>2</v>
      </c>
      <c r="DE14" s="72">
        <f t="shared" si="84"/>
        <v>2</v>
      </c>
      <c r="DF14" s="72">
        <f t="shared" si="84"/>
        <v>0</v>
      </c>
      <c r="DG14" s="72">
        <f t="shared" si="84"/>
        <v>1</v>
      </c>
      <c r="DH14" s="72">
        <f t="shared" si="84"/>
        <v>4</v>
      </c>
      <c r="DI14" s="72">
        <f t="shared" si="84"/>
        <v>0</v>
      </c>
      <c r="DJ14" s="72">
        <f t="shared" si="84"/>
        <v>0</v>
      </c>
      <c r="DK14" s="72">
        <f t="shared" si="84"/>
        <v>0</v>
      </c>
      <c r="DL14" s="72">
        <f t="shared" si="84"/>
        <v>0</v>
      </c>
      <c r="DN14" s="73">
        <f>CW14+CY14+DA14+DC14+DE14+DG14+DI14+DK14</f>
        <v>234</v>
      </c>
      <c r="DO14" s="74">
        <f>CX14+CZ14+DB14+DD14+DF14+DH14+DJ14+DL14</f>
        <v>164</v>
      </c>
      <c r="DP14" s="75">
        <f>DO14/(DO14+DN14)</f>
        <v>0.4120603015075377</v>
      </c>
      <c r="DQ14" s="74">
        <f>CW14+CX14+DE14+DF14</f>
        <v>160</v>
      </c>
      <c r="DR14" s="74">
        <f>CY14+CZ14+DG14+DH14</f>
        <v>208</v>
      </c>
      <c r="DS14" s="74">
        <f>DA14+DB14+DI14+DJ14</f>
        <v>22</v>
      </c>
      <c r="DT14" s="74">
        <f>SUM(DQ14:DS14)</f>
        <v>390</v>
      </c>
      <c r="DU14" s="12">
        <f>DR14/DT14</f>
        <v>0.53333333333333333</v>
      </c>
      <c r="DV14" s="12">
        <f>DS14/DT14</f>
        <v>5.6410256410256411E-2</v>
      </c>
      <c r="DW14" s="74">
        <f>DC14+DD14+DK14+DL14</f>
        <v>8</v>
      </c>
      <c r="DX14" s="74">
        <f>SUM(CW14:DD14)</f>
        <v>391</v>
      </c>
      <c r="DY14" s="76">
        <f>SUM(DE14:DL14)</f>
        <v>7</v>
      </c>
      <c r="DZ14" s="77">
        <f>SUM(CW14:DL14)</f>
        <v>398</v>
      </c>
      <c r="EC14" s="12">
        <f t="shared" ref="EC14:EO15" si="85">(DN14/FI14) - 1</f>
        <v>0.29281767955801108</v>
      </c>
      <c r="ED14" s="12">
        <f t="shared" si="85"/>
        <v>0.49090909090909096</v>
      </c>
      <c r="EE14" s="12">
        <f t="shared" si="85"/>
        <v>9.0086797624486126E-2</v>
      </c>
      <c r="EF14" s="12">
        <f t="shared" si="85"/>
        <v>0.25</v>
      </c>
      <c r="EG14" s="12">
        <f t="shared" si="85"/>
        <v>0.40540540540540548</v>
      </c>
      <c r="EH14" s="12">
        <f t="shared" si="85"/>
        <v>2.1428571428571428</v>
      </c>
      <c r="EI14" s="12">
        <f t="shared" si="85"/>
        <v>0.37809187279151946</v>
      </c>
      <c r="EJ14" s="12">
        <f t="shared" si="85"/>
        <v>1.9819819819819617E-2</v>
      </c>
      <c r="EK14" s="12">
        <f t="shared" si="85"/>
        <v>1.2805860805860809</v>
      </c>
      <c r="EL14" s="12">
        <f t="shared" si="85"/>
        <v>0</v>
      </c>
      <c r="EM14" s="12">
        <f t="shared" si="85"/>
        <v>0.38162544169611312</v>
      </c>
      <c r="EN14" s="12">
        <f t="shared" si="85"/>
        <v>-0.125</v>
      </c>
      <c r="EO14" s="12">
        <f t="shared" si="85"/>
        <v>0.36769759450171824</v>
      </c>
      <c r="EQ14" s="71" t="s">
        <v>17</v>
      </c>
      <c r="ER14" s="72">
        <f t="shared" ref="ER14:FG14" si="86">SUM(ER5:ER12)</f>
        <v>90</v>
      </c>
      <c r="ES14" s="72">
        <f t="shared" si="86"/>
        <v>35</v>
      </c>
      <c r="ET14" s="72">
        <f t="shared" si="86"/>
        <v>74</v>
      </c>
      <c r="EU14" s="72">
        <f t="shared" si="86"/>
        <v>73</v>
      </c>
      <c r="EV14" s="72">
        <f t="shared" si="86"/>
        <v>6</v>
      </c>
      <c r="EW14" s="72">
        <f t="shared" si="86"/>
        <v>0</v>
      </c>
      <c r="EX14" s="72">
        <f t="shared" si="86"/>
        <v>3</v>
      </c>
      <c r="EY14" s="72">
        <f t="shared" si="86"/>
        <v>2</v>
      </c>
      <c r="EZ14" s="72">
        <f t="shared" si="86"/>
        <v>3</v>
      </c>
      <c r="FA14" s="72">
        <f t="shared" si="86"/>
        <v>0</v>
      </c>
      <c r="FB14" s="72">
        <f t="shared" si="86"/>
        <v>1</v>
      </c>
      <c r="FC14" s="72">
        <f t="shared" si="86"/>
        <v>0</v>
      </c>
      <c r="FD14" s="72">
        <f t="shared" si="86"/>
        <v>1</v>
      </c>
      <c r="FE14" s="72">
        <f t="shared" si="86"/>
        <v>0</v>
      </c>
      <c r="FF14" s="72">
        <f t="shared" si="86"/>
        <v>3</v>
      </c>
      <c r="FG14" s="72">
        <f t="shared" si="86"/>
        <v>0</v>
      </c>
      <c r="FI14" s="73">
        <f>ER14+ET14+EV14+EX14+EZ14+FB14+FD14+FF14</f>
        <v>181</v>
      </c>
      <c r="FJ14" s="74">
        <f>ES14+EU14+EW14+EY14+FA14+FC14+FE14+FG14</f>
        <v>110</v>
      </c>
      <c r="FK14" s="75">
        <f>FJ14/(FJ14+FI14)</f>
        <v>0.37800687285223367</v>
      </c>
      <c r="FL14" s="74">
        <f>ER14+ES14+EZ14+FA14</f>
        <v>128</v>
      </c>
      <c r="FM14" s="74">
        <f>ET14+EU14+FB14+FC14</f>
        <v>148</v>
      </c>
      <c r="FN14" s="74">
        <f>EV14+EW14+FD14+FE14</f>
        <v>7</v>
      </c>
      <c r="FO14" s="74">
        <f>SUM(FL14:FN14)</f>
        <v>283</v>
      </c>
      <c r="FP14" s="12">
        <f>FM14/FO14</f>
        <v>0.52296819787985871</v>
      </c>
      <c r="FQ14" s="12">
        <f>FN14/FO14</f>
        <v>2.4734982332155476E-2</v>
      </c>
      <c r="FR14" s="74">
        <f>EX14+EY14+FF14+FG14</f>
        <v>8</v>
      </c>
      <c r="FS14" s="74">
        <f>SUM(ER14:EY14)</f>
        <v>283</v>
      </c>
      <c r="FT14" s="76">
        <f>SUM(EZ14:FG14)</f>
        <v>8</v>
      </c>
      <c r="FU14" s="77">
        <f>SUM(ER14:FG14)</f>
        <v>291</v>
      </c>
      <c r="FX14" s="12">
        <f t="shared" ref="FX14:GJ15" si="87">(FI14/HD14) - 1</f>
        <v>0.29285714285714293</v>
      </c>
      <c r="FY14" s="12">
        <f t="shared" si="87"/>
        <v>0.54929577464788726</v>
      </c>
      <c r="FZ14" s="12">
        <f t="shared" si="87"/>
        <v>0.12337253763128597</v>
      </c>
      <c r="GA14" s="12">
        <f t="shared" si="87"/>
        <v>0.25490196078431371</v>
      </c>
      <c r="GB14" s="12">
        <f t="shared" si="87"/>
        <v>0.74117647058823533</v>
      </c>
      <c r="GC14" s="12">
        <f t="shared" si="87"/>
        <v>-0.65</v>
      </c>
      <c r="GD14" s="12">
        <f t="shared" si="87"/>
        <v>0.36714975845410636</v>
      </c>
      <c r="GE14" s="12">
        <f t="shared" si="87"/>
        <v>0.27358137601330301</v>
      </c>
      <c r="GF14" s="12">
        <f t="shared" si="87"/>
        <v>-0.74399293286219081</v>
      </c>
      <c r="GG14" s="12">
        <f t="shared" si="87"/>
        <v>1</v>
      </c>
      <c r="GH14" s="12">
        <f t="shared" si="87"/>
        <v>0.39408866995073888</v>
      </c>
      <c r="GI14" s="12">
        <f t="shared" si="87"/>
        <v>0</v>
      </c>
      <c r="GJ14" s="12">
        <f t="shared" si="87"/>
        <v>0.37914691943127954</v>
      </c>
      <c r="GL14" s="71" t="s">
        <v>17</v>
      </c>
      <c r="GM14" s="78">
        <f t="shared" ref="GM14:HB14" si="88">SUM(GM5:GM12)</f>
        <v>69</v>
      </c>
      <c r="GN14" s="78">
        <f t="shared" si="88"/>
        <v>32</v>
      </c>
      <c r="GO14" s="78">
        <f t="shared" si="88"/>
        <v>48</v>
      </c>
      <c r="GP14" s="78">
        <f t="shared" si="88"/>
        <v>31</v>
      </c>
      <c r="GQ14" s="78">
        <f t="shared" si="88"/>
        <v>15</v>
      </c>
      <c r="GR14" s="78">
        <f t="shared" si="88"/>
        <v>5</v>
      </c>
      <c r="GS14" s="78">
        <f t="shared" si="88"/>
        <v>1</v>
      </c>
      <c r="GT14" s="78">
        <f t="shared" si="88"/>
        <v>2</v>
      </c>
      <c r="GU14" s="78">
        <f t="shared" si="88"/>
        <v>1</v>
      </c>
      <c r="GV14" s="78">
        <f t="shared" si="88"/>
        <v>0</v>
      </c>
      <c r="GW14" s="78">
        <f t="shared" si="88"/>
        <v>5</v>
      </c>
      <c r="GX14" s="78">
        <f t="shared" si="88"/>
        <v>1</v>
      </c>
      <c r="GY14" s="78">
        <f t="shared" si="88"/>
        <v>0</v>
      </c>
      <c r="GZ14" s="78">
        <f t="shared" si="88"/>
        <v>0</v>
      </c>
      <c r="HA14" s="78">
        <f t="shared" si="88"/>
        <v>1</v>
      </c>
      <c r="HB14" s="78">
        <f t="shared" si="88"/>
        <v>0</v>
      </c>
      <c r="HD14" s="73">
        <f>GM14+GO14+GQ14+GS14+GU14+GW14+GY14+HA14</f>
        <v>140</v>
      </c>
      <c r="HE14" s="74">
        <f>GN14+GP14+GR14+GT14+GV14+GX14+GZ14+HB14</f>
        <v>71</v>
      </c>
      <c r="HF14" s="75">
        <f>HE14/(HE14+HD14)</f>
        <v>0.33649289099526064</v>
      </c>
      <c r="HG14" s="74">
        <f>GM14+GN14+GU14+GV14</f>
        <v>102</v>
      </c>
      <c r="HH14" s="74">
        <f>GO14+GP14+GW14+GX14</f>
        <v>85</v>
      </c>
      <c r="HI14" s="74">
        <f>GQ14+GR14+GY14+GZ14</f>
        <v>20</v>
      </c>
      <c r="HJ14" s="74">
        <f>SUM(HG14:HI14)</f>
        <v>207</v>
      </c>
      <c r="HK14" s="12">
        <f>HH14/HJ14</f>
        <v>0.41062801932367149</v>
      </c>
      <c r="HL14" s="12">
        <f>HI14/HJ14</f>
        <v>9.6618357487922704E-2</v>
      </c>
      <c r="HM14" s="74">
        <f>GS14+GT14+HA14+HB14</f>
        <v>4</v>
      </c>
      <c r="HN14" s="74">
        <f>SUM(GM14:GT14)</f>
        <v>203</v>
      </c>
      <c r="HO14" s="76">
        <f>SUM(GU14:HB14)</f>
        <v>8</v>
      </c>
      <c r="HP14" s="77">
        <f>SUM(GM14:HB14)</f>
        <v>211</v>
      </c>
      <c r="HR14">
        <v>98</v>
      </c>
      <c r="HS14">
        <v>62</v>
      </c>
      <c r="HT14">
        <v>0.38750000000000001</v>
      </c>
      <c r="HU14">
        <v>86</v>
      </c>
      <c r="HV14">
        <v>63</v>
      </c>
      <c r="HW14">
        <v>7</v>
      </c>
      <c r="HX14">
        <v>156</v>
      </c>
      <c r="HY14">
        <v>0.40384615384615402</v>
      </c>
      <c r="HZ14">
        <v>4.48717948717949E-2</v>
      </c>
      <c r="IA14">
        <v>4</v>
      </c>
      <c r="IB14">
        <v>146</v>
      </c>
      <c r="IC14">
        <v>14</v>
      </c>
      <c r="ID14">
        <v>160</v>
      </c>
      <c r="IF14" s="62">
        <f t="shared" ref="IF14:IR15" si="89">(HD14/HR14) - 1</f>
        <v>0.4285714285714286</v>
      </c>
      <c r="IG14" s="12">
        <f t="shared" si="89"/>
        <v>0.14516129032258074</v>
      </c>
      <c r="IH14" s="12">
        <f t="shared" si="89"/>
        <v>-0.13163124904448864</v>
      </c>
      <c r="II14" s="12">
        <f t="shared" si="89"/>
        <v>0.18604651162790709</v>
      </c>
      <c r="IJ14" s="12">
        <f t="shared" si="89"/>
        <v>0.3492063492063493</v>
      </c>
      <c r="IK14" s="12">
        <f t="shared" si="89"/>
        <v>1.8571428571428572</v>
      </c>
      <c r="IL14" s="12">
        <f t="shared" si="89"/>
        <v>0.32692307692307687</v>
      </c>
      <c r="IM14" s="12">
        <f t="shared" si="89"/>
        <v>1.6793190706233752E-2</v>
      </c>
      <c r="IN14" s="12">
        <f t="shared" si="89"/>
        <v>1.1532091097308474</v>
      </c>
      <c r="IO14" s="12">
        <f t="shared" si="89"/>
        <v>0</v>
      </c>
      <c r="IP14" s="12">
        <f t="shared" si="89"/>
        <v>0.3904109589041096</v>
      </c>
      <c r="IQ14" s="12">
        <f t="shared" si="89"/>
        <v>-0.4285714285714286</v>
      </c>
      <c r="IR14" s="63">
        <f t="shared" si="89"/>
        <v>0.31875000000000009</v>
      </c>
    </row>
    <row r="15" spans="1:252" ht="15.75" thickBot="1" x14ac:dyDescent="0.3">
      <c r="A15" s="71" t="s">
        <v>117</v>
      </c>
      <c r="B15" s="71">
        <f t="shared" ref="B15:U15" si="90">SUM(B7:B10)</f>
        <v>64</v>
      </c>
      <c r="C15" s="71">
        <f t="shared" si="90"/>
        <v>25</v>
      </c>
      <c r="D15" s="71">
        <f t="shared" si="90"/>
        <v>70</v>
      </c>
      <c r="E15" s="71">
        <f t="shared" si="90"/>
        <v>72</v>
      </c>
      <c r="F15" s="71">
        <f>SUM(F7:F10)</f>
        <v>4</v>
      </c>
      <c r="G15" s="71">
        <f>SUM(G7:G10)</f>
        <v>2</v>
      </c>
      <c r="H15" s="71">
        <f t="shared" si="90"/>
        <v>9</v>
      </c>
      <c r="I15" s="71">
        <f t="shared" si="90"/>
        <v>5</v>
      </c>
      <c r="J15" s="71">
        <f t="shared" si="90"/>
        <v>3</v>
      </c>
      <c r="K15" s="71">
        <f t="shared" si="90"/>
        <v>1</v>
      </c>
      <c r="L15" s="71">
        <f>SUM(L7:L10)</f>
        <v>0</v>
      </c>
      <c r="M15" s="71">
        <f t="shared" si="90"/>
        <v>0</v>
      </c>
      <c r="N15" s="71">
        <f>SUM(N7:N10)</f>
        <v>1</v>
      </c>
      <c r="O15" s="71">
        <f t="shared" si="90"/>
        <v>1</v>
      </c>
      <c r="P15" s="71">
        <f>SUM(P7:P10)</f>
        <v>0</v>
      </c>
      <c r="Q15" s="71">
        <f>SUM(Q7:Q10)</f>
        <v>0</v>
      </c>
      <c r="R15" s="71">
        <f t="shared" si="90"/>
        <v>0</v>
      </c>
      <c r="S15" s="71">
        <f t="shared" si="90"/>
        <v>0</v>
      </c>
      <c r="T15" s="71">
        <f t="shared" si="90"/>
        <v>0</v>
      </c>
      <c r="U15" s="71">
        <f t="shared" si="90"/>
        <v>0</v>
      </c>
      <c r="W15" s="79">
        <f>B15+D15+H15+J15+L15+N15+R15+T15</f>
        <v>147</v>
      </c>
      <c r="X15" s="78">
        <f>C15+E15+I15+K15+M15+O15+S15+U15</f>
        <v>104</v>
      </c>
      <c r="Y15" s="80">
        <f>X15/(X15+W15)</f>
        <v>0.41434262948207173</v>
      </c>
      <c r="Z15" s="78">
        <f>B15+C15+L15+M15</f>
        <v>89</v>
      </c>
      <c r="AA15" s="78">
        <f>D15+E15+N15+O15+F15+G15+P15+Q15</f>
        <v>150</v>
      </c>
      <c r="AB15" s="78">
        <f t="shared" si="71"/>
        <v>6</v>
      </c>
      <c r="AC15" s="78">
        <f>H15+I15+R15+S15</f>
        <v>14</v>
      </c>
      <c r="AD15" s="78">
        <f>Z15+AA15+AC15</f>
        <v>253</v>
      </c>
      <c r="AE15" s="81">
        <f>AA15/(Z15+AA15)</f>
        <v>0.62761506276150625</v>
      </c>
      <c r="AF15" s="81">
        <f>AC15/AD15</f>
        <v>5.533596837944664E-2</v>
      </c>
      <c r="AG15" s="78">
        <f>J15+K15+T15+U15</f>
        <v>4</v>
      </c>
      <c r="AH15" s="78">
        <f>SUM(B15:K15)</f>
        <v>255</v>
      </c>
      <c r="AI15" s="82">
        <f>SUM(L15:U15)</f>
        <v>2</v>
      </c>
      <c r="AJ15" s="29">
        <f>SUM(B15:U15)</f>
        <v>257</v>
      </c>
      <c r="AM15" s="12">
        <f t="shared" si="80"/>
        <v>0.30088495575221241</v>
      </c>
      <c r="AN15" s="12">
        <f t="shared" si="80"/>
        <v>4.0000000000000036E-2</v>
      </c>
      <c r="AO15" s="12">
        <f t="shared" si="80"/>
        <v>-0.11745019920318722</v>
      </c>
      <c r="AP15" s="12">
        <f t="shared" si="80"/>
        <v>0.11250000000000004</v>
      </c>
      <c r="AQ15" s="12">
        <f t="shared" si="80"/>
        <v>0.37614678899082565</v>
      </c>
      <c r="AR15" s="12">
        <f t="shared" si="81"/>
        <v>-0.17647058823529416</v>
      </c>
      <c r="AS15" s="12">
        <f t="shared" si="81"/>
        <v>0.22815533980582514</v>
      </c>
      <c r="AT15" s="12">
        <f t="shared" si="81"/>
        <v>8.824997121031819E-2</v>
      </c>
      <c r="AU15" s="12">
        <f t="shared" si="81"/>
        <v>-0.32945826551964663</v>
      </c>
      <c r="AV15" s="12">
        <f t="shared" si="81"/>
        <v>-0.4285714285714286</v>
      </c>
      <c r="AW15" s="12">
        <f t="shared" si="81"/>
        <v>0.21428571428571419</v>
      </c>
      <c r="AX15" s="12">
        <f t="shared" si="81"/>
        <v>-0.33333333333333337</v>
      </c>
      <c r="AY15" s="12">
        <f t="shared" si="81"/>
        <v>0.20657276995305174</v>
      </c>
      <c r="BA15" s="71" t="s">
        <v>117</v>
      </c>
      <c r="BB15" s="71">
        <f t="shared" ref="BB15:BQ15" si="91">SUM(BB7:BB10)</f>
        <v>49</v>
      </c>
      <c r="BC15" s="71">
        <f t="shared" si="91"/>
        <v>31</v>
      </c>
      <c r="BD15" s="71">
        <f t="shared" si="91"/>
        <v>47</v>
      </c>
      <c r="BE15" s="71">
        <f t="shared" si="91"/>
        <v>62</v>
      </c>
      <c r="BF15" s="71">
        <f t="shared" si="91"/>
        <v>10</v>
      </c>
      <c r="BG15" s="71">
        <f t="shared" si="91"/>
        <v>4</v>
      </c>
      <c r="BH15" s="71">
        <f t="shared" si="91"/>
        <v>4</v>
      </c>
      <c r="BI15" s="71">
        <f t="shared" si="91"/>
        <v>3</v>
      </c>
      <c r="BJ15" s="71">
        <f t="shared" si="91"/>
        <v>0</v>
      </c>
      <c r="BK15" s="71">
        <f t="shared" si="91"/>
        <v>0</v>
      </c>
      <c r="BL15" s="71">
        <f t="shared" si="91"/>
        <v>0</v>
      </c>
      <c r="BM15" s="71">
        <f t="shared" si="91"/>
        <v>0</v>
      </c>
      <c r="BN15" s="71">
        <f t="shared" si="91"/>
        <v>3</v>
      </c>
      <c r="BO15" s="71">
        <f t="shared" si="91"/>
        <v>0</v>
      </c>
      <c r="BP15" s="71">
        <f t="shared" si="91"/>
        <v>0</v>
      </c>
      <c r="BQ15" s="71">
        <f t="shared" si="91"/>
        <v>0</v>
      </c>
      <c r="BS15" s="79">
        <f>BB15+BD15+BF15+BH15+BJ15+BL15+BN15+BP15</f>
        <v>113</v>
      </c>
      <c r="BT15" s="78">
        <f>BC15+BE15+BG15+BI15+BK15+BM15+BO15+BQ15</f>
        <v>100</v>
      </c>
      <c r="BU15" s="80">
        <f>BT15/(BT15+BS15)</f>
        <v>0.46948356807511737</v>
      </c>
      <c r="BV15" s="78">
        <f>BB15+BC15+BJ15+BK15</f>
        <v>80</v>
      </c>
      <c r="BW15" s="78">
        <f>BD15+BE15+BL15+BM15</f>
        <v>109</v>
      </c>
      <c r="BX15" s="78">
        <f>BF15+BG15+BN15+BO15</f>
        <v>17</v>
      </c>
      <c r="BY15" s="78">
        <f>SUM(BV15:BX15)</f>
        <v>206</v>
      </c>
      <c r="BZ15" s="81">
        <f>BW15/(BW15+BV15)</f>
        <v>0.57671957671957674</v>
      </c>
      <c r="CA15" s="81">
        <f>BX15/BY15</f>
        <v>8.2524271844660199E-2</v>
      </c>
      <c r="CB15" s="78">
        <f>BH15+BI15+BP15+BQ15</f>
        <v>7</v>
      </c>
      <c r="CC15" s="78">
        <f>SUM(BB15:BI15)</f>
        <v>210</v>
      </c>
      <c r="CD15" s="82">
        <f>SUM(BJ15:BQ15)</f>
        <v>3</v>
      </c>
      <c r="CE15" s="29">
        <f>SUM(BB15:BQ15)</f>
        <v>213</v>
      </c>
      <c r="CH15" s="12">
        <f t="shared" si="83"/>
        <v>8.6538461538461453E-2</v>
      </c>
      <c r="CI15" s="12">
        <f t="shared" si="83"/>
        <v>0.21951219512195119</v>
      </c>
      <c r="CJ15" s="12">
        <f t="shared" si="83"/>
        <v>6.4926142219168703E-2</v>
      </c>
      <c r="CK15" s="12">
        <f t="shared" si="83"/>
        <v>3.8961038961038863E-2</v>
      </c>
      <c r="CL15" s="12">
        <f t="shared" si="83"/>
        <v>0.12371134020618557</v>
      </c>
      <c r="CM15" s="12">
        <f t="shared" si="83"/>
        <v>1.125</v>
      </c>
      <c r="CN15" s="12">
        <f t="shared" si="83"/>
        <v>0.13186813186813184</v>
      </c>
      <c r="CO15" s="12">
        <f t="shared" si="83"/>
        <v>8.2092401680030624E-2</v>
      </c>
      <c r="CP15" s="12">
        <f t="shared" si="83"/>
        <v>0.87742718446601931</v>
      </c>
      <c r="CQ15" s="12">
        <f t="shared" si="83"/>
        <v>0.75</v>
      </c>
      <c r="CR15" s="12">
        <f t="shared" si="83"/>
        <v>0.14754098360655732</v>
      </c>
      <c r="CS15" s="12">
        <f t="shared" si="83"/>
        <v>0</v>
      </c>
      <c r="CT15" s="12">
        <f t="shared" si="83"/>
        <v>0.14516129032258074</v>
      </c>
      <c r="CV15" s="71" t="s">
        <v>117</v>
      </c>
      <c r="CW15" s="71">
        <f t="shared" ref="CW15:DL15" si="92">SUM(CW7:CW10)</f>
        <v>49</v>
      </c>
      <c r="CX15" s="71">
        <f t="shared" si="92"/>
        <v>28</v>
      </c>
      <c r="CY15" s="71">
        <f t="shared" si="92"/>
        <v>43</v>
      </c>
      <c r="CZ15" s="71">
        <f t="shared" si="92"/>
        <v>51</v>
      </c>
      <c r="DA15" s="71">
        <f t="shared" si="92"/>
        <v>8</v>
      </c>
      <c r="DB15" s="71">
        <f t="shared" si="92"/>
        <v>0</v>
      </c>
      <c r="DC15" s="71">
        <f t="shared" si="92"/>
        <v>3</v>
      </c>
      <c r="DD15" s="71">
        <f t="shared" si="92"/>
        <v>1</v>
      </c>
      <c r="DE15" s="71">
        <f t="shared" si="92"/>
        <v>0</v>
      </c>
      <c r="DF15" s="71">
        <f t="shared" si="92"/>
        <v>0</v>
      </c>
      <c r="DG15" s="71">
        <f t="shared" si="92"/>
        <v>1</v>
      </c>
      <c r="DH15" s="71">
        <f t="shared" si="92"/>
        <v>2</v>
      </c>
      <c r="DI15" s="71">
        <f t="shared" si="92"/>
        <v>0</v>
      </c>
      <c r="DJ15" s="71">
        <f t="shared" si="92"/>
        <v>0</v>
      </c>
      <c r="DK15" s="71">
        <f t="shared" si="92"/>
        <v>0</v>
      </c>
      <c r="DL15" s="71">
        <f t="shared" si="92"/>
        <v>0</v>
      </c>
      <c r="DN15" s="79">
        <f>CW15+CY15+DA15+DC15+DE15+DG15+DI15+DK15</f>
        <v>104</v>
      </c>
      <c r="DO15" s="78">
        <f>CX15+CZ15+DB15+DD15+DF15+DH15+DJ15+DL15</f>
        <v>82</v>
      </c>
      <c r="DP15" s="80">
        <f>DO15/(DO15+DN15)</f>
        <v>0.44086021505376344</v>
      </c>
      <c r="DQ15" s="78">
        <f>CW15+CX15+DE15+DF15</f>
        <v>77</v>
      </c>
      <c r="DR15" s="78">
        <f>CY15+CZ15+DG15+DH15</f>
        <v>97</v>
      </c>
      <c r="DS15" s="78">
        <f>DA15+DB15+DI15+DJ15</f>
        <v>8</v>
      </c>
      <c r="DT15" s="78">
        <f>SUM(DQ15:DS15)</f>
        <v>182</v>
      </c>
      <c r="DU15" s="81">
        <f>DR15/DT15</f>
        <v>0.53296703296703296</v>
      </c>
      <c r="DV15" s="81">
        <f>DS15/DT15</f>
        <v>4.3956043956043959E-2</v>
      </c>
      <c r="DW15" s="78">
        <f>DC15+DD15+DK15+DL15</f>
        <v>4</v>
      </c>
      <c r="DX15" s="78">
        <f>SUM(CW15:DD15)</f>
        <v>183</v>
      </c>
      <c r="DY15" s="82">
        <f>SUM(DE15:DL15)</f>
        <v>3</v>
      </c>
      <c r="DZ15" s="29">
        <f>SUM(CW15:DL15)</f>
        <v>186</v>
      </c>
      <c r="EC15" s="12">
        <f t="shared" si="85"/>
        <v>0.1063829787234043</v>
      </c>
      <c r="ED15" s="12">
        <f t="shared" si="85"/>
        <v>0.13888888888888884</v>
      </c>
      <c r="EE15" s="12">
        <f t="shared" si="85"/>
        <v>1.6427718040621153E-2</v>
      </c>
      <c r="EF15" s="12">
        <f t="shared" si="85"/>
        <v>4.0540540540540571E-2</v>
      </c>
      <c r="EG15" s="12">
        <f t="shared" si="85"/>
        <v>0.16867469879518082</v>
      </c>
      <c r="EH15" s="12">
        <f t="shared" si="85"/>
        <v>1</v>
      </c>
      <c r="EI15" s="12">
        <f t="shared" si="85"/>
        <v>0.13043478260869557</v>
      </c>
      <c r="EJ15" s="12">
        <f t="shared" si="85"/>
        <v>3.382761816496771E-2</v>
      </c>
      <c r="EK15" s="12">
        <f t="shared" si="85"/>
        <v>0.76923076923076938</v>
      </c>
      <c r="EL15" s="12">
        <f t="shared" si="85"/>
        <v>-0.19999999999999996</v>
      </c>
      <c r="EM15" s="12">
        <f t="shared" si="85"/>
        <v>0.14375000000000004</v>
      </c>
      <c r="EN15" s="12">
        <f t="shared" si="85"/>
        <v>-0.5</v>
      </c>
      <c r="EO15" s="12">
        <f t="shared" si="85"/>
        <v>0.12048192771084332</v>
      </c>
      <c r="EQ15" s="71" t="s">
        <v>117</v>
      </c>
      <c r="ER15" s="71">
        <f t="shared" ref="ER15:FG15" si="93">SUM(ER7:ER10)</f>
        <v>50</v>
      </c>
      <c r="ES15" s="71">
        <f t="shared" si="93"/>
        <v>22</v>
      </c>
      <c r="ET15" s="71">
        <f t="shared" si="93"/>
        <v>34</v>
      </c>
      <c r="EU15" s="71">
        <f t="shared" si="93"/>
        <v>48</v>
      </c>
      <c r="EV15" s="71">
        <f t="shared" si="93"/>
        <v>3</v>
      </c>
      <c r="EW15" s="71">
        <f t="shared" si="93"/>
        <v>0</v>
      </c>
      <c r="EX15" s="71">
        <f t="shared" si="93"/>
        <v>1</v>
      </c>
      <c r="EY15" s="71">
        <f t="shared" si="93"/>
        <v>2</v>
      </c>
      <c r="EZ15" s="71">
        <f t="shared" si="93"/>
        <v>2</v>
      </c>
      <c r="FA15" s="71">
        <f t="shared" si="93"/>
        <v>0</v>
      </c>
      <c r="FB15" s="71">
        <f t="shared" si="93"/>
        <v>1</v>
      </c>
      <c r="FC15" s="71">
        <f t="shared" si="93"/>
        <v>0</v>
      </c>
      <c r="FD15" s="71">
        <f t="shared" si="93"/>
        <v>1</v>
      </c>
      <c r="FE15" s="71">
        <f t="shared" si="93"/>
        <v>0</v>
      </c>
      <c r="FF15" s="71">
        <f t="shared" si="93"/>
        <v>2</v>
      </c>
      <c r="FG15" s="71">
        <f t="shared" si="93"/>
        <v>0</v>
      </c>
      <c r="FI15" s="79">
        <f>ER15+ET15+EV15+EX15+EZ15+FB15+FD15+FF15</f>
        <v>94</v>
      </c>
      <c r="FJ15" s="78">
        <f>ES15+EU15+EW15+EY15+FA15+FC15+FE15+FG15</f>
        <v>72</v>
      </c>
      <c r="FK15" s="80">
        <f>FJ15/(FJ15+FI15)</f>
        <v>0.43373493975903615</v>
      </c>
      <c r="FL15" s="78">
        <f>ER15+ES15+EZ15+FA15</f>
        <v>74</v>
      </c>
      <c r="FM15" s="78">
        <f>ET15+EU15+FB15+FC15</f>
        <v>83</v>
      </c>
      <c r="FN15" s="78">
        <f>EV15+EW15+FD15+FE15</f>
        <v>4</v>
      </c>
      <c r="FO15" s="78">
        <f>SUM(FL15:FN15)</f>
        <v>161</v>
      </c>
      <c r="FP15" s="81">
        <f>FM15/FO15</f>
        <v>0.51552795031055898</v>
      </c>
      <c r="FQ15" s="81">
        <f>FN15/FO15</f>
        <v>2.4844720496894408E-2</v>
      </c>
      <c r="FR15" s="78">
        <f>EX15+EY15+FF15+FG15</f>
        <v>5</v>
      </c>
      <c r="FS15" s="78">
        <f>SUM(ER15:EY15)</f>
        <v>160</v>
      </c>
      <c r="FT15" s="82">
        <f>SUM(EZ15:FG15)</f>
        <v>6</v>
      </c>
      <c r="FU15" s="29">
        <f>SUM(ER15:FG15)</f>
        <v>166</v>
      </c>
      <c r="FX15" s="12">
        <f t="shared" si="87"/>
        <v>0.42424242424242431</v>
      </c>
      <c r="FY15" s="12">
        <f t="shared" si="87"/>
        <v>1</v>
      </c>
      <c r="FZ15" s="12">
        <f t="shared" si="87"/>
        <v>0.22891566265060237</v>
      </c>
      <c r="GA15" s="12">
        <f t="shared" si="87"/>
        <v>0.68181818181818188</v>
      </c>
      <c r="GB15" s="12">
        <f t="shared" si="87"/>
        <v>0.80434782608695654</v>
      </c>
      <c r="GC15" s="12">
        <f t="shared" si="87"/>
        <v>-0.55555555555555558</v>
      </c>
      <c r="GD15" s="12">
        <f t="shared" si="87"/>
        <v>0.6262626262626263</v>
      </c>
      <c r="GE15" s="12">
        <f t="shared" si="87"/>
        <v>0.10950580610315952</v>
      </c>
      <c r="GF15" s="12">
        <f t="shared" si="87"/>
        <v>-0.72670807453416153</v>
      </c>
      <c r="GG15" s="12">
        <f t="shared" si="87"/>
        <v>0.66666666666666674</v>
      </c>
      <c r="GH15" s="12">
        <f t="shared" si="87"/>
        <v>0.64948453608247414</v>
      </c>
      <c r="GI15" s="12">
        <f t="shared" si="87"/>
        <v>0.19999999999999996</v>
      </c>
      <c r="GJ15" s="12">
        <f t="shared" si="87"/>
        <v>0.62745098039215685</v>
      </c>
      <c r="GL15" s="71" t="s">
        <v>117</v>
      </c>
      <c r="GM15" s="71">
        <f t="shared" ref="GM15:HB15" si="94">SUM(GM7:GM10)</f>
        <v>29</v>
      </c>
      <c r="GN15" s="71">
        <f t="shared" si="94"/>
        <v>15</v>
      </c>
      <c r="GO15" s="71">
        <f t="shared" si="94"/>
        <v>24</v>
      </c>
      <c r="GP15" s="71">
        <f t="shared" si="94"/>
        <v>18</v>
      </c>
      <c r="GQ15" s="71">
        <f t="shared" si="94"/>
        <v>8</v>
      </c>
      <c r="GR15" s="71">
        <f t="shared" si="94"/>
        <v>1</v>
      </c>
      <c r="GS15" s="71">
        <f t="shared" si="94"/>
        <v>1</v>
      </c>
      <c r="GT15" s="71">
        <f t="shared" si="94"/>
        <v>1</v>
      </c>
      <c r="GU15" s="71">
        <f t="shared" si="94"/>
        <v>0</v>
      </c>
      <c r="GV15" s="71">
        <f t="shared" si="94"/>
        <v>0</v>
      </c>
      <c r="GW15" s="71">
        <f t="shared" si="94"/>
        <v>3</v>
      </c>
      <c r="GX15" s="71">
        <f t="shared" si="94"/>
        <v>1</v>
      </c>
      <c r="GY15" s="71">
        <f t="shared" si="94"/>
        <v>0</v>
      </c>
      <c r="GZ15" s="71">
        <f t="shared" si="94"/>
        <v>0</v>
      </c>
      <c r="HA15" s="71">
        <f t="shared" si="94"/>
        <v>1</v>
      </c>
      <c r="HB15" s="71">
        <f t="shared" si="94"/>
        <v>0</v>
      </c>
      <c r="HD15" s="79">
        <f>GM15+GO15+GQ15+GS15+GU15+GW15+GY15+HA15</f>
        <v>66</v>
      </c>
      <c r="HE15" s="78">
        <f>GN15+GP15+GR15+GT15+GV15+GX15+GZ15+HB15</f>
        <v>36</v>
      </c>
      <c r="HF15" s="80">
        <f>HE15/(HE15+HD15)</f>
        <v>0.35294117647058826</v>
      </c>
      <c r="HG15" s="78">
        <f>GM15+GN15+GU15+GV15</f>
        <v>44</v>
      </c>
      <c r="HH15" s="78">
        <f>GO15+GP15+GW15+GX15</f>
        <v>46</v>
      </c>
      <c r="HI15" s="78">
        <f>GQ15+GR15+GY15+GZ15</f>
        <v>9</v>
      </c>
      <c r="HJ15" s="78">
        <f>SUM(HG15:HI15)</f>
        <v>99</v>
      </c>
      <c r="HK15" s="81">
        <f>HH15/HJ15</f>
        <v>0.46464646464646464</v>
      </c>
      <c r="HL15" s="81">
        <f>HI15/HJ15</f>
        <v>9.0909090909090912E-2</v>
      </c>
      <c r="HM15" s="78">
        <f>GS15+GT15+HA15+HB15</f>
        <v>3</v>
      </c>
      <c r="HN15" s="78">
        <f>SUM(GM15:GT15)</f>
        <v>97</v>
      </c>
      <c r="HO15" s="82">
        <f>SUM(GU15:HB15)</f>
        <v>5</v>
      </c>
      <c r="HP15" s="29">
        <f>SUM(GM15:HB15)</f>
        <v>102</v>
      </c>
      <c r="HR15">
        <v>51</v>
      </c>
      <c r="HS15">
        <v>37</v>
      </c>
      <c r="HT15">
        <v>0.42045454545454503</v>
      </c>
      <c r="HU15">
        <v>46</v>
      </c>
      <c r="HV15">
        <v>36</v>
      </c>
      <c r="HW15">
        <v>5</v>
      </c>
      <c r="HX15">
        <v>87</v>
      </c>
      <c r="HY15">
        <v>0.41379310344827602</v>
      </c>
      <c r="HZ15">
        <v>5.7471264367816098E-2</v>
      </c>
      <c r="IA15">
        <v>1</v>
      </c>
      <c r="IB15">
        <v>81</v>
      </c>
      <c r="IC15">
        <v>7</v>
      </c>
      <c r="ID15">
        <v>88</v>
      </c>
      <c r="IF15" s="83">
        <f t="shared" si="89"/>
        <v>0.29411764705882359</v>
      </c>
      <c r="IG15" s="84">
        <f t="shared" si="89"/>
        <v>-2.7027027027026973E-2</v>
      </c>
      <c r="IH15" s="84">
        <f t="shared" si="89"/>
        <v>-0.1605723370429244</v>
      </c>
      <c r="II15" s="84">
        <f t="shared" si="89"/>
        <v>-4.3478260869565188E-2</v>
      </c>
      <c r="IJ15" s="84">
        <f t="shared" si="89"/>
        <v>0.27777777777777768</v>
      </c>
      <c r="IK15" s="84">
        <f t="shared" si="89"/>
        <v>0.8</v>
      </c>
      <c r="IL15" s="84">
        <f t="shared" si="89"/>
        <v>0.13793103448275867</v>
      </c>
      <c r="IM15" s="84">
        <f t="shared" si="89"/>
        <v>0.12289562289562239</v>
      </c>
      <c r="IN15" s="84">
        <f t="shared" si="89"/>
        <v>0.58181818181818179</v>
      </c>
      <c r="IO15" s="84">
        <f t="shared" si="89"/>
        <v>2</v>
      </c>
      <c r="IP15" s="84">
        <f t="shared" si="89"/>
        <v>0.19753086419753085</v>
      </c>
      <c r="IQ15" s="84">
        <f t="shared" si="89"/>
        <v>-0.2857142857142857</v>
      </c>
      <c r="IR15" s="85">
        <f t="shared" si="89"/>
        <v>0.15909090909090917</v>
      </c>
    </row>
    <row r="17" spans="1:238" x14ac:dyDescent="0.25">
      <c r="A17" t="s">
        <v>118</v>
      </c>
      <c r="B17">
        <f>SUM(B5:B8)</f>
        <v>43</v>
      </c>
      <c r="C17">
        <f>SUM(C5:C8)</f>
        <v>14</v>
      </c>
      <c r="D17">
        <f t="shared" ref="D17:U17" si="95">SUM(D5:D8)</f>
        <v>44</v>
      </c>
      <c r="E17">
        <f t="shared" si="95"/>
        <v>39</v>
      </c>
      <c r="F17">
        <f t="shared" si="95"/>
        <v>1</v>
      </c>
      <c r="G17">
        <f t="shared" si="95"/>
        <v>0</v>
      </c>
      <c r="H17">
        <f t="shared" si="95"/>
        <v>8</v>
      </c>
      <c r="I17">
        <f t="shared" si="95"/>
        <v>2</v>
      </c>
      <c r="J17">
        <f t="shared" si="95"/>
        <v>2</v>
      </c>
      <c r="K17">
        <f t="shared" si="95"/>
        <v>0</v>
      </c>
      <c r="L17">
        <f t="shared" si="95"/>
        <v>1</v>
      </c>
      <c r="M17">
        <f t="shared" si="95"/>
        <v>1</v>
      </c>
      <c r="N17">
        <f t="shared" si="95"/>
        <v>0</v>
      </c>
      <c r="O17">
        <f t="shared" si="95"/>
        <v>1</v>
      </c>
      <c r="P17">
        <f t="shared" si="95"/>
        <v>0</v>
      </c>
      <c r="Q17">
        <f t="shared" si="95"/>
        <v>0</v>
      </c>
      <c r="R17">
        <f t="shared" si="95"/>
        <v>0</v>
      </c>
      <c r="S17">
        <f t="shared" si="95"/>
        <v>0</v>
      </c>
      <c r="T17">
        <f t="shared" si="95"/>
        <v>0</v>
      </c>
      <c r="U17">
        <f t="shared" si="95"/>
        <v>0</v>
      </c>
      <c r="BA17" t="s">
        <v>118</v>
      </c>
      <c r="BB17">
        <f t="shared" ref="BB17:BQ17" si="96">SUM(BB5:BB8)</f>
        <v>34</v>
      </c>
      <c r="BC17">
        <f t="shared" si="96"/>
        <v>19</v>
      </c>
      <c r="BD17">
        <f t="shared" si="96"/>
        <v>38</v>
      </c>
      <c r="BE17">
        <f t="shared" si="96"/>
        <v>35</v>
      </c>
      <c r="BF17">
        <f t="shared" si="96"/>
        <v>9</v>
      </c>
      <c r="BG17">
        <f t="shared" si="96"/>
        <v>1</v>
      </c>
      <c r="BH17">
        <f t="shared" si="96"/>
        <v>4</v>
      </c>
      <c r="BI17">
        <f t="shared" si="96"/>
        <v>3</v>
      </c>
      <c r="BJ17">
        <f t="shared" si="96"/>
        <v>0</v>
      </c>
      <c r="BK17">
        <f t="shared" si="96"/>
        <v>0</v>
      </c>
      <c r="BL17">
        <f t="shared" si="96"/>
        <v>0</v>
      </c>
      <c r="BM17">
        <f t="shared" si="96"/>
        <v>0</v>
      </c>
      <c r="BN17">
        <f t="shared" si="96"/>
        <v>1</v>
      </c>
      <c r="BO17">
        <f t="shared" si="96"/>
        <v>0</v>
      </c>
      <c r="BP17">
        <f t="shared" si="96"/>
        <v>0</v>
      </c>
      <c r="BQ17">
        <f t="shared" si="96"/>
        <v>0</v>
      </c>
      <c r="CV17" t="s">
        <v>118</v>
      </c>
      <c r="CW17">
        <f t="shared" ref="CW17:DL17" si="97">SUM(CW5:CW8)</f>
        <v>39</v>
      </c>
      <c r="CX17">
        <f t="shared" si="97"/>
        <v>12</v>
      </c>
      <c r="CY17">
        <f t="shared" si="97"/>
        <v>34</v>
      </c>
      <c r="CZ17">
        <f t="shared" si="97"/>
        <v>38</v>
      </c>
      <c r="DA17">
        <f t="shared" si="97"/>
        <v>8</v>
      </c>
      <c r="DB17">
        <f t="shared" si="97"/>
        <v>0</v>
      </c>
      <c r="DC17">
        <f t="shared" si="97"/>
        <v>1</v>
      </c>
      <c r="DD17">
        <f t="shared" si="97"/>
        <v>2</v>
      </c>
      <c r="DE17">
        <f t="shared" si="97"/>
        <v>1</v>
      </c>
      <c r="DF17">
        <f t="shared" si="97"/>
        <v>0</v>
      </c>
      <c r="DG17">
        <f t="shared" si="97"/>
        <v>1</v>
      </c>
      <c r="DH17">
        <f t="shared" si="97"/>
        <v>1</v>
      </c>
      <c r="DI17">
        <f t="shared" si="97"/>
        <v>0</v>
      </c>
      <c r="DJ17">
        <f t="shared" si="97"/>
        <v>0</v>
      </c>
      <c r="DK17">
        <f t="shared" si="97"/>
        <v>0</v>
      </c>
      <c r="DL17">
        <f t="shared" si="97"/>
        <v>0</v>
      </c>
      <c r="EQ17" t="s">
        <v>118</v>
      </c>
      <c r="ER17">
        <f t="shared" ref="ER17:FG17" si="98">SUM(ER5:ER8)</f>
        <v>28</v>
      </c>
      <c r="ES17">
        <f t="shared" si="98"/>
        <v>13</v>
      </c>
      <c r="ET17">
        <f t="shared" si="98"/>
        <v>29</v>
      </c>
      <c r="EU17">
        <f t="shared" si="98"/>
        <v>25</v>
      </c>
      <c r="EV17">
        <f t="shared" si="98"/>
        <v>2</v>
      </c>
      <c r="EW17">
        <f t="shared" si="98"/>
        <v>0</v>
      </c>
      <c r="EX17">
        <f t="shared" si="98"/>
        <v>1</v>
      </c>
      <c r="EY17">
        <f t="shared" si="98"/>
        <v>2</v>
      </c>
      <c r="EZ17">
        <f t="shared" si="98"/>
        <v>2</v>
      </c>
      <c r="FA17">
        <f t="shared" si="98"/>
        <v>0</v>
      </c>
      <c r="FB17">
        <f t="shared" si="98"/>
        <v>0</v>
      </c>
      <c r="FC17">
        <f t="shared" si="98"/>
        <v>0</v>
      </c>
      <c r="FD17">
        <f t="shared" si="98"/>
        <v>1</v>
      </c>
      <c r="FE17">
        <f t="shared" si="98"/>
        <v>0</v>
      </c>
      <c r="FF17">
        <f t="shared" si="98"/>
        <v>2</v>
      </c>
      <c r="FG17">
        <f t="shared" si="98"/>
        <v>0</v>
      </c>
      <c r="GL17" t="s">
        <v>120</v>
      </c>
      <c r="GM17">
        <f t="shared" ref="GM17:HB17" si="99">SUM(GM5:GM8)</f>
        <v>35</v>
      </c>
      <c r="GN17">
        <f t="shared" si="99"/>
        <v>17</v>
      </c>
      <c r="GO17">
        <f t="shared" si="99"/>
        <v>23</v>
      </c>
      <c r="GP17">
        <f t="shared" si="99"/>
        <v>16</v>
      </c>
      <c r="GQ17">
        <f t="shared" si="99"/>
        <v>7</v>
      </c>
      <c r="GR17">
        <f t="shared" si="99"/>
        <v>2</v>
      </c>
      <c r="GS17">
        <f t="shared" si="99"/>
        <v>1</v>
      </c>
      <c r="GT17">
        <f t="shared" si="99"/>
        <v>1</v>
      </c>
      <c r="GU17">
        <f t="shared" si="99"/>
        <v>1</v>
      </c>
      <c r="GV17">
        <f t="shared" si="99"/>
        <v>0</v>
      </c>
      <c r="GW17">
        <f t="shared" si="99"/>
        <v>1</v>
      </c>
      <c r="GX17">
        <f t="shared" si="99"/>
        <v>0</v>
      </c>
      <c r="GY17">
        <f t="shared" si="99"/>
        <v>0</v>
      </c>
      <c r="GZ17">
        <f t="shared" si="99"/>
        <v>0</v>
      </c>
      <c r="HA17">
        <f t="shared" si="99"/>
        <v>1</v>
      </c>
      <c r="HB17">
        <f t="shared" si="99"/>
        <v>0</v>
      </c>
    </row>
    <row r="18" spans="1:238" x14ac:dyDescent="0.25">
      <c r="A18" t="s">
        <v>119</v>
      </c>
      <c r="B18">
        <f>SUM(B9:B12)</f>
        <v>73</v>
      </c>
      <c r="C18">
        <f>SUM(C9:C12)</f>
        <v>21</v>
      </c>
      <c r="D18">
        <f t="shared" ref="D18:U18" si="100">SUM(D9:D12)</f>
        <v>70</v>
      </c>
      <c r="E18">
        <f t="shared" si="100"/>
        <v>82</v>
      </c>
      <c r="F18">
        <f t="shared" si="100"/>
        <v>9</v>
      </c>
      <c r="G18">
        <f t="shared" si="100"/>
        <v>6</v>
      </c>
      <c r="H18">
        <f t="shared" si="100"/>
        <v>9</v>
      </c>
      <c r="I18">
        <f t="shared" si="100"/>
        <v>4</v>
      </c>
      <c r="J18">
        <f t="shared" si="100"/>
        <v>3</v>
      </c>
      <c r="K18">
        <f t="shared" si="100"/>
        <v>1</v>
      </c>
      <c r="L18">
        <f t="shared" si="100"/>
        <v>0</v>
      </c>
      <c r="M18">
        <f t="shared" si="100"/>
        <v>0</v>
      </c>
      <c r="N18">
        <f t="shared" si="100"/>
        <v>1</v>
      </c>
      <c r="O18">
        <f t="shared" si="100"/>
        <v>0</v>
      </c>
      <c r="P18">
        <f t="shared" si="100"/>
        <v>1</v>
      </c>
      <c r="Q18">
        <f t="shared" si="100"/>
        <v>0</v>
      </c>
      <c r="R18">
        <f t="shared" si="100"/>
        <v>0</v>
      </c>
      <c r="S18">
        <f t="shared" si="100"/>
        <v>0</v>
      </c>
      <c r="T18">
        <f t="shared" si="100"/>
        <v>0</v>
      </c>
      <c r="U18">
        <f t="shared" si="100"/>
        <v>0</v>
      </c>
      <c r="BA18" t="s">
        <v>119</v>
      </c>
      <c r="BB18">
        <f t="shared" ref="BB18:BQ18" si="101">SUM(BB9:BB12)</f>
        <v>75</v>
      </c>
      <c r="BC18">
        <f t="shared" si="101"/>
        <v>36</v>
      </c>
      <c r="BD18">
        <f t="shared" si="101"/>
        <v>57</v>
      </c>
      <c r="BE18">
        <f t="shared" si="101"/>
        <v>70</v>
      </c>
      <c r="BF18">
        <f t="shared" si="101"/>
        <v>12</v>
      </c>
      <c r="BG18">
        <f t="shared" si="101"/>
        <v>3</v>
      </c>
      <c r="BH18">
        <f t="shared" si="101"/>
        <v>4</v>
      </c>
      <c r="BI18">
        <f t="shared" si="101"/>
        <v>3</v>
      </c>
      <c r="BJ18">
        <f t="shared" si="101"/>
        <v>3</v>
      </c>
      <c r="BK18">
        <f t="shared" si="101"/>
        <v>0</v>
      </c>
      <c r="BL18">
        <f t="shared" si="101"/>
        <v>3</v>
      </c>
      <c r="BM18">
        <f t="shared" si="101"/>
        <v>0</v>
      </c>
      <c r="BN18">
        <f t="shared" si="101"/>
        <v>3</v>
      </c>
      <c r="BO18">
        <f t="shared" si="101"/>
        <v>0</v>
      </c>
      <c r="BP18">
        <f t="shared" si="101"/>
        <v>0</v>
      </c>
      <c r="BQ18">
        <f t="shared" si="101"/>
        <v>1</v>
      </c>
      <c r="CV18" t="s">
        <v>119</v>
      </c>
      <c r="CW18">
        <f t="shared" ref="CW18:DL18" si="102">SUM(CW9:CW12)</f>
        <v>65</v>
      </c>
      <c r="CX18">
        <f t="shared" si="102"/>
        <v>42</v>
      </c>
      <c r="CY18">
        <f t="shared" si="102"/>
        <v>67</v>
      </c>
      <c r="CZ18">
        <f t="shared" si="102"/>
        <v>64</v>
      </c>
      <c r="DA18">
        <f t="shared" si="102"/>
        <v>12</v>
      </c>
      <c r="DB18">
        <f t="shared" si="102"/>
        <v>2</v>
      </c>
      <c r="DC18">
        <f t="shared" si="102"/>
        <v>5</v>
      </c>
      <c r="DD18">
        <f t="shared" si="102"/>
        <v>0</v>
      </c>
      <c r="DE18">
        <f t="shared" si="102"/>
        <v>1</v>
      </c>
      <c r="DF18">
        <f t="shared" si="102"/>
        <v>0</v>
      </c>
      <c r="DG18">
        <f t="shared" si="102"/>
        <v>0</v>
      </c>
      <c r="DH18">
        <f t="shared" si="102"/>
        <v>3</v>
      </c>
      <c r="DI18">
        <f t="shared" si="102"/>
        <v>0</v>
      </c>
      <c r="DJ18">
        <f t="shared" si="102"/>
        <v>0</v>
      </c>
      <c r="DK18">
        <f t="shared" si="102"/>
        <v>0</v>
      </c>
      <c r="DL18">
        <f t="shared" si="102"/>
        <v>0</v>
      </c>
      <c r="EQ18" t="s">
        <v>119</v>
      </c>
      <c r="ER18">
        <f t="shared" ref="ER18:FG18" si="103">SUM(ER9:ER12)</f>
        <v>62</v>
      </c>
      <c r="ES18">
        <f t="shared" si="103"/>
        <v>22</v>
      </c>
      <c r="ET18">
        <f t="shared" si="103"/>
        <v>45</v>
      </c>
      <c r="EU18">
        <f t="shared" si="103"/>
        <v>48</v>
      </c>
      <c r="EV18">
        <f t="shared" si="103"/>
        <v>4</v>
      </c>
      <c r="EW18">
        <f t="shared" si="103"/>
        <v>0</v>
      </c>
      <c r="EX18">
        <f t="shared" si="103"/>
        <v>2</v>
      </c>
      <c r="EY18">
        <f t="shared" si="103"/>
        <v>0</v>
      </c>
      <c r="EZ18">
        <f t="shared" si="103"/>
        <v>1</v>
      </c>
      <c r="FA18">
        <f t="shared" si="103"/>
        <v>0</v>
      </c>
      <c r="FB18">
        <f t="shared" si="103"/>
        <v>1</v>
      </c>
      <c r="FC18">
        <f t="shared" si="103"/>
        <v>0</v>
      </c>
      <c r="FD18">
        <f t="shared" si="103"/>
        <v>0</v>
      </c>
      <c r="FE18">
        <f t="shared" si="103"/>
        <v>0</v>
      </c>
      <c r="FF18">
        <f t="shared" si="103"/>
        <v>1</v>
      </c>
      <c r="FG18">
        <f t="shared" si="103"/>
        <v>0</v>
      </c>
      <c r="GL18" t="s">
        <v>121</v>
      </c>
      <c r="GM18">
        <f t="shared" ref="GM18:HB18" si="104">SUM(GM9:GM12)</f>
        <v>34</v>
      </c>
      <c r="GN18">
        <f t="shared" si="104"/>
        <v>15</v>
      </c>
      <c r="GO18">
        <f t="shared" si="104"/>
        <v>25</v>
      </c>
      <c r="GP18">
        <f t="shared" si="104"/>
        <v>15</v>
      </c>
      <c r="GQ18">
        <f t="shared" si="104"/>
        <v>8</v>
      </c>
      <c r="GR18">
        <f t="shared" si="104"/>
        <v>3</v>
      </c>
      <c r="GS18">
        <f t="shared" si="104"/>
        <v>0</v>
      </c>
      <c r="GT18">
        <f t="shared" si="104"/>
        <v>1</v>
      </c>
      <c r="GU18">
        <f t="shared" si="104"/>
        <v>0</v>
      </c>
      <c r="GV18">
        <f t="shared" si="104"/>
        <v>0</v>
      </c>
      <c r="GW18">
        <f t="shared" si="104"/>
        <v>4</v>
      </c>
      <c r="GX18">
        <f t="shared" si="104"/>
        <v>1</v>
      </c>
      <c r="GY18">
        <f t="shared" si="104"/>
        <v>0</v>
      </c>
      <c r="GZ18">
        <f t="shared" si="104"/>
        <v>0</v>
      </c>
      <c r="HA18">
        <f t="shared" si="104"/>
        <v>0</v>
      </c>
      <c r="HB18">
        <f t="shared" si="104"/>
        <v>0</v>
      </c>
    </row>
    <row r="20" spans="1:238" x14ac:dyDescent="0.25">
      <c r="EQ20" t="s">
        <v>123</v>
      </c>
      <c r="HD20" t="e">
        <f>HD14/#REF!</f>
        <v>#REF!</v>
      </c>
      <c r="HE20" t="e">
        <f>HE14/#REF!</f>
        <v>#REF!</v>
      </c>
      <c r="HP20" t="e">
        <f>HP14/#REF!</f>
        <v>#REF!</v>
      </c>
      <c r="HR20">
        <v>0.480392156862745</v>
      </c>
      <c r="HS20">
        <v>0.42465753424657499</v>
      </c>
      <c r="ID20">
        <v>0.45714285714285702</v>
      </c>
    </row>
    <row r="23" spans="1:238"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38" x14ac:dyDescent="0.25">
      <c r="W24" s="32">
        <f>AD14</f>
        <v>430</v>
      </c>
      <c r="X24" s="32">
        <f>AD15</f>
        <v>253</v>
      </c>
      <c r="Y24" s="33">
        <f>Z24/W24</f>
        <v>0.59069767441860466</v>
      </c>
      <c r="Z24" s="34">
        <f>AA14</f>
        <v>254</v>
      </c>
      <c r="AA24" s="33">
        <f>AC24/W24</f>
        <v>0.38139534883720932</v>
      </c>
      <c r="AB24" s="33"/>
      <c r="AC24" s="34">
        <f>C14+E14+I14+M14+O14+S14</f>
        <v>164</v>
      </c>
      <c r="AD24" s="33">
        <f>AE24/AC24</f>
        <v>0.74390243902439024</v>
      </c>
      <c r="AE24" s="34">
        <f>E14+O14</f>
        <v>122</v>
      </c>
      <c r="AF24" s="35">
        <f>AC14</f>
        <v>23</v>
      </c>
      <c r="AG24" s="35">
        <f>AC15</f>
        <v>14</v>
      </c>
      <c r="AH24" s="35">
        <f>AG14</f>
        <v>6</v>
      </c>
      <c r="AI24" s="35">
        <f>AG15</f>
        <v>4</v>
      </c>
      <c r="AJ24" s="32">
        <f>AH14</f>
        <v>431</v>
      </c>
      <c r="AK24" s="32">
        <f>AH15</f>
        <v>255</v>
      </c>
      <c r="AL24" s="32">
        <f>AI14</f>
        <v>5</v>
      </c>
      <c r="AM24" s="32">
        <f>AI15</f>
        <v>2</v>
      </c>
      <c r="BS24" s="32">
        <f>BY14</f>
        <v>399</v>
      </c>
      <c r="BT24" s="32">
        <f>BY15</f>
        <v>206</v>
      </c>
      <c r="BU24" s="33">
        <f>BV24/BS24</f>
        <v>0.50877192982456143</v>
      </c>
      <c r="BV24" s="34">
        <f>BW14</f>
        <v>203</v>
      </c>
      <c r="BW24" s="33">
        <f>BX24/BS24</f>
        <v>0.41102756892230574</v>
      </c>
      <c r="BX24" s="34">
        <f>BC14+BE14+BG14+BK14+BM14+BO14</f>
        <v>164</v>
      </c>
      <c r="BY24" s="33">
        <f>BZ24/BX24</f>
        <v>0.6402439024390244</v>
      </c>
      <c r="BZ24" s="34">
        <f>BE14+BM14</f>
        <v>105</v>
      </c>
      <c r="CA24" s="35">
        <f>BX14</f>
        <v>29</v>
      </c>
      <c r="CB24" s="35">
        <f>BX15</f>
        <v>17</v>
      </c>
      <c r="CC24" s="35">
        <f>CB14</f>
        <v>15</v>
      </c>
      <c r="CD24" s="35">
        <f>CB15</f>
        <v>7</v>
      </c>
      <c r="CE24" s="32">
        <f>CC14</f>
        <v>403</v>
      </c>
      <c r="CF24" s="32">
        <f>CC15</f>
        <v>210</v>
      </c>
      <c r="CG24" s="32">
        <f>CD14</f>
        <v>11</v>
      </c>
      <c r="CH24" s="32">
        <f>CD15</f>
        <v>3</v>
      </c>
      <c r="DN24" s="32">
        <f>DT14</f>
        <v>390</v>
      </c>
      <c r="DO24" s="32">
        <f>DT15</f>
        <v>182</v>
      </c>
      <c r="DP24" s="33">
        <f>DQ24/DN24</f>
        <v>0.53333333333333333</v>
      </c>
      <c r="DQ24" s="34">
        <f>DR14</f>
        <v>208</v>
      </c>
      <c r="DR24" s="33">
        <f>DS24/DN24</f>
        <v>0.41538461538461541</v>
      </c>
      <c r="DS24" s="34">
        <f>CX14+CZ14+DB14+DF14+DH14+DJ14</f>
        <v>162</v>
      </c>
      <c r="DT24" s="33">
        <f>DU24/DS24</f>
        <v>0.65432098765432101</v>
      </c>
      <c r="DU24" s="34">
        <f>CZ14+DH14</f>
        <v>106</v>
      </c>
      <c r="DV24" s="35">
        <f>DS14</f>
        <v>22</v>
      </c>
      <c r="DW24" s="35">
        <f>DS15</f>
        <v>8</v>
      </c>
      <c r="DX24" s="35">
        <f>DW14</f>
        <v>8</v>
      </c>
      <c r="DY24" s="35">
        <f>DW15</f>
        <v>4</v>
      </c>
      <c r="DZ24" s="32">
        <f>DX14</f>
        <v>391</v>
      </c>
      <c r="EA24" s="32">
        <f>DX15</f>
        <v>183</v>
      </c>
      <c r="EB24" s="32">
        <f>DY14</f>
        <v>7</v>
      </c>
      <c r="EC24" s="32">
        <f>DY15</f>
        <v>3</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79998168889431442"/>
  </sheetPr>
  <dimension ref="A1:IR24"/>
  <sheetViews>
    <sheetView topLeftCell="E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195" width="5" customWidth="1"/>
    <col min="196" max="196" width="3" customWidth="1"/>
    <col min="197" max="210" width="5" customWidth="1"/>
  </cols>
  <sheetData>
    <row r="1" spans="1:252" ht="30" customHeight="1" thickBot="1" x14ac:dyDescent="0.45">
      <c r="A1" s="36">
        <v>2025</v>
      </c>
      <c r="B1" s="37" t="s">
        <v>106</v>
      </c>
      <c r="C1" s="38" t="str">
        <f t="array" aca="1" ref="C1" ca="1">MID(CELL("filename",A1),FIND("]",CELL("filename",A1))+1,255)</f>
        <v>StGenis total</v>
      </c>
      <c r="BA1" s="36">
        <v>2024</v>
      </c>
      <c r="BB1" s="37" t="s">
        <v>106</v>
      </c>
      <c r="BC1" s="38" t="str">
        <f t="array" aca="1" ref="BC1" ca="1">MID(CELL("filename",BA1),FIND("]",CELL("filename",BA1))+1,255)</f>
        <v>StGenis total</v>
      </c>
      <c r="CV1" s="36">
        <v>2023</v>
      </c>
      <c r="CW1" s="37" t="s">
        <v>106</v>
      </c>
      <c r="CX1" s="38" t="str">
        <f t="array" aca="1" ref="CX1" ca="1">MID(CELL("filename",CV1),FIND("]",CELL("filename",CV1))+1,255)</f>
        <v>StGenis total</v>
      </c>
      <c r="EQ1" s="36">
        <v>2022</v>
      </c>
      <c r="ER1" s="37" t="s">
        <v>106</v>
      </c>
      <c r="ES1" s="38" t="str">
        <f t="array" aca="1" ref="ES1" ca="1">MID(CELL("filename",EQ1),FIND("]",CELL("filename",EQ1))+1,255)</f>
        <v>StGenis total</v>
      </c>
      <c r="GL1" s="39">
        <v>2021</v>
      </c>
      <c r="GM1" s="40" t="s">
        <v>106</v>
      </c>
      <c r="GN1" s="38" t="s">
        <v>51</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StGenis total</v>
      </c>
      <c r="X2" s="225"/>
      <c r="Y2" s="225"/>
      <c r="Z2" s="225"/>
      <c r="AA2" s="225"/>
      <c r="AB2" s="225"/>
      <c r="AC2" s="225"/>
      <c r="AD2" s="225"/>
      <c r="AE2" s="225"/>
      <c r="AF2" s="225"/>
      <c r="AG2" s="225"/>
      <c r="AH2" s="225"/>
      <c r="AI2" s="225"/>
      <c r="AM2" s="226" t="str">
        <f ca="1">"Changement depuis " &amp; (A1 - 1) &amp; " " &amp; $C1</f>
        <v>Changement depuis 2024 StGenis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StGenis total</v>
      </c>
      <c r="BT2" s="225"/>
      <c r="BU2" s="225"/>
      <c r="BV2" s="225"/>
      <c r="BW2" s="225"/>
      <c r="BX2" s="225"/>
      <c r="BY2" s="225"/>
      <c r="BZ2" s="225"/>
      <c r="CA2" s="225"/>
      <c r="CB2" s="225"/>
      <c r="CC2" s="225"/>
      <c r="CD2" s="225"/>
      <c r="CH2" s="226" t="str">
        <f ca="1">"Changement depuis 2023 " &amp; $CX1</f>
        <v>Changement depuis 2023 StGenis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StGenis total</v>
      </c>
      <c r="DO2" s="225"/>
      <c r="DP2" s="225"/>
      <c r="DQ2" s="225"/>
      <c r="DR2" s="225"/>
      <c r="DS2" s="225"/>
      <c r="DT2" s="225"/>
      <c r="DU2" s="225"/>
      <c r="DV2" s="225"/>
      <c r="DW2" s="225"/>
      <c r="DX2" s="225"/>
      <c r="DY2" s="225"/>
      <c r="EC2" s="226" t="str">
        <f ca="1">"Changement depuis 2022 " &amp; $CX1</f>
        <v>Changement depuis 2022 StGenis total</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StGenis total</v>
      </c>
      <c r="FJ2" s="225"/>
      <c r="FK2" s="225"/>
      <c r="FL2" s="225"/>
      <c r="FM2" s="225"/>
      <c r="FN2" s="225"/>
      <c r="FO2" s="225"/>
      <c r="FP2" s="225"/>
      <c r="FQ2" s="225"/>
      <c r="FR2" s="225"/>
      <c r="FS2" s="225"/>
      <c r="FT2" s="225"/>
      <c r="FX2" s="226" t="str">
        <f ca="1">"Changement depuis 2021 " &amp; $ES1</f>
        <v>Changement depuis 2021 StGenis total</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StGenis Total</v>
      </c>
      <c r="HE2" s="225"/>
      <c r="HF2" s="225"/>
      <c r="HG2" s="225"/>
      <c r="HH2" s="225"/>
      <c r="HI2" s="225"/>
      <c r="HJ2" s="225"/>
      <c r="HK2" s="225"/>
      <c r="HL2" s="225"/>
      <c r="HM2" s="225"/>
      <c r="HN2" s="225"/>
      <c r="HO2" s="225"/>
      <c r="HR2" s="225" t="str">
        <f>"Totaux 2020 " &amp; $GN1</f>
        <v>Totaux 2020 StGenis Total</v>
      </c>
      <c r="HS2" s="225"/>
      <c r="HT2" s="225"/>
      <c r="HU2" s="225"/>
      <c r="HV2" s="225"/>
      <c r="HW2" s="225"/>
      <c r="HX2" s="225"/>
      <c r="HY2" s="225"/>
      <c r="HZ2" s="225"/>
      <c r="IA2" s="225"/>
      <c r="IB2" s="225"/>
      <c r="IC2" s="225"/>
      <c r="IF2" s="226" t="str">
        <f>"Changement depuis 2020 " &amp; $GN1</f>
        <v>Changement depuis 2020 StGenis Total</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HR3" s="42" t="s">
        <v>25</v>
      </c>
      <c r="HS3" s="42" t="s">
        <v>26</v>
      </c>
      <c r="HT3" s="42" t="s">
        <v>38</v>
      </c>
      <c r="HU3" s="42" t="s">
        <v>39</v>
      </c>
      <c r="HV3" s="42" t="s">
        <v>31</v>
      </c>
      <c r="HW3" s="42" t="s">
        <v>32</v>
      </c>
      <c r="HX3" s="42" t="s">
        <v>40</v>
      </c>
      <c r="HY3" s="42" t="s">
        <v>41</v>
      </c>
      <c r="HZ3" s="42" t="s">
        <v>42</v>
      </c>
      <c r="IA3" s="42" t="s">
        <v>20</v>
      </c>
      <c r="IB3" s="42" t="s">
        <v>44</v>
      </c>
      <c r="IC3" s="42" t="s">
        <v>43</v>
      </c>
      <c r="ID3" s="42"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f>'StGenis-&gt;Meyrin'!B5+'StGenis-&gt;Bourdigny'!B5+'StGenis-&gt;CERN'!B5</f>
        <v>20</v>
      </c>
      <c r="C5" s="86">
        <f>'StGenis-&gt;Meyrin'!C5+'StGenis-&gt;Bourdigny'!C5+'StGenis-&gt;CERN'!C5</f>
        <v>3</v>
      </c>
      <c r="D5" s="60">
        <f>'StGenis-&gt;Meyrin'!D5+'StGenis-&gt;Bourdigny'!D5+'StGenis-&gt;CERN'!D5</f>
        <v>8</v>
      </c>
      <c r="E5" s="86">
        <f>'StGenis-&gt;Meyrin'!E5+'StGenis-&gt;Bourdigny'!E5+'StGenis-&gt;CERN'!E5</f>
        <v>5</v>
      </c>
      <c r="F5" s="60">
        <f>'StGenis-&gt;Meyrin'!F5+'StGenis-&gt;Bourdigny'!F5+'StGenis-&gt;CERN'!F5</f>
        <v>0</v>
      </c>
      <c r="G5" s="86">
        <f>'StGenis-&gt;Meyrin'!G5+'StGenis-&gt;Bourdigny'!G5+'StGenis-&gt;CERN'!G5</f>
        <v>0</v>
      </c>
      <c r="H5" s="60">
        <f>'StGenis-&gt;Meyrin'!H5+'StGenis-&gt;Bourdigny'!H5+'StGenis-&gt;CERN'!H5</f>
        <v>1</v>
      </c>
      <c r="I5" s="86">
        <f>'StGenis-&gt;Meyrin'!I5+'StGenis-&gt;Bourdigny'!I5+'StGenis-&gt;CERN'!I5</f>
        <v>0</v>
      </c>
      <c r="J5" s="60">
        <f>'StGenis-&gt;Meyrin'!J5+'StGenis-&gt;Bourdigny'!J5+'StGenis-&gt;CERN'!J5</f>
        <v>4</v>
      </c>
      <c r="K5" s="86">
        <f>'StGenis-&gt;Meyrin'!K5+'StGenis-&gt;Bourdigny'!K5+'StGenis-&gt;CERN'!K5</f>
        <v>3</v>
      </c>
      <c r="L5" s="60">
        <f>'StGenis-&gt;Meyrin'!L5+'StGenis-&gt;Bourdigny'!L5+'StGenis-&gt;CERN'!L5</f>
        <v>0</v>
      </c>
      <c r="M5" s="86">
        <f>'StGenis-&gt;Meyrin'!M5+'StGenis-&gt;Bourdigny'!M5+'StGenis-&gt;CERN'!M5</f>
        <v>0</v>
      </c>
      <c r="N5" s="197">
        <f>'StGenis-&gt;Meyrin'!N5+'StGenis-&gt;Bourdigny'!N5+'StGenis-&gt;CERN'!N5</f>
        <v>0</v>
      </c>
      <c r="O5" s="192">
        <f>'StGenis-&gt;Meyrin'!O5+'StGenis-&gt;Bourdigny'!O5+'StGenis-&gt;CERN'!O5</f>
        <v>0</v>
      </c>
      <c r="P5" s="60">
        <f>'StGenis-&gt;Meyrin'!P5+'StGenis-&gt;Bourdigny'!P5+'StGenis-&gt;CERN'!P5</f>
        <v>0</v>
      </c>
      <c r="Q5" s="86">
        <f>'StGenis-&gt;Meyrin'!Q5+'StGenis-&gt;Bourdigny'!Q5+'StGenis-&gt;CERN'!Q5</f>
        <v>0</v>
      </c>
      <c r="R5" s="60">
        <f>'StGenis-&gt;Meyrin'!R5+'StGenis-&gt;Bourdigny'!R5+'StGenis-&gt;CERN'!R5</f>
        <v>0</v>
      </c>
      <c r="S5" s="86">
        <f>'StGenis-&gt;Meyrin'!S5+'StGenis-&gt;Bourdigny'!S5+'StGenis-&gt;CERN'!S5</f>
        <v>0</v>
      </c>
      <c r="T5" s="60">
        <f>'StGenis-&gt;Meyrin'!T5+'StGenis-&gt;Bourdigny'!T5+'StGenis-&gt;CERN'!T5</f>
        <v>0</v>
      </c>
      <c r="U5" s="86">
        <f>'StGenis-&gt;Meyrin'!U5+'StGenis-&gt;Bourdigny'!U5+'StGenis-&gt;CERN'!U5</f>
        <v>0</v>
      </c>
      <c r="W5" s="55">
        <f>B5+D5+F5+H5+J5+L5+N5+P5+R5+T5</f>
        <v>33</v>
      </c>
      <c r="X5" s="3">
        <f>C5+E5+G5+I5+K5+M5+O5+Q5+S5+U5</f>
        <v>11</v>
      </c>
      <c r="Y5" s="56">
        <f>X5/(X5+W5)</f>
        <v>0.25</v>
      </c>
      <c r="Z5" s="3">
        <f>B5+C5+L5+M5</f>
        <v>23</v>
      </c>
      <c r="AA5" s="3">
        <f>D5+E5+N5+O5+F5+G5+P5+Q5</f>
        <v>13</v>
      </c>
      <c r="AB5" s="3">
        <f>F5+G5+P5+Q5</f>
        <v>0</v>
      </c>
      <c r="AC5" s="3">
        <f>H5+I5+R5+S5</f>
        <v>1</v>
      </c>
      <c r="AD5" s="3">
        <f t="shared" ref="AD5:AD12" si="0">Z5+AA5+AC5</f>
        <v>37</v>
      </c>
      <c r="AE5" s="12">
        <f t="shared" ref="AE5:AE12" si="1">AA5/(Z5+AA5)</f>
        <v>0.3611111111111111</v>
      </c>
      <c r="AF5" s="12">
        <f>AC5/AD5</f>
        <v>2.7027027027027029E-2</v>
      </c>
      <c r="AG5" s="3">
        <f>J5+K5+T5+U5</f>
        <v>7</v>
      </c>
      <c r="AH5" s="3">
        <f>SUM(B5:K5)</f>
        <v>44</v>
      </c>
      <c r="AI5" s="57">
        <f>SUM(L5:U5)</f>
        <v>0</v>
      </c>
      <c r="AJ5" s="58">
        <f>SUM(B5:U5)</f>
        <v>44</v>
      </c>
      <c r="AM5" s="12">
        <f t="shared" ref="AM5:AM12" si="2">(W5/BS5) - 1</f>
        <v>-0.10810810810810811</v>
      </c>
      <c r="AN5" s="12">
        <f t="shared" ref="AN5:AN12" si="3">(X5/BT5) - 1</f>
        <v>-0.15384615384615385</v>
      </c>
      <c r="AO5" s="12">
        <f t="shared" ref="AO5:AO12" si="4">(Y5/BU5) - 1</f>
        <v>-3.8461538461538547E-2</v>
      </c>
      <c r="AP5" s="12">
        <f t="shared" ref="AP5:AP12" si="5">(Z5/BV5) - 1</f>
        <v>-0.14814814814814814</v>
      </c>
      <c r="AQ5" s="12">
        <f>(AA5/BW5) - 1</f>
        <v>-0.27777777777777779</v>
      </c>
      <c r="AR5" s="12">
        <f t="shared" ref="AR5:AR12" si="6">(AC5/BX5) - 1</f>
        <v>-0.75</v>
      </c>
      <c r="AS5" s="12">
        <f t="shared" ref="AS5:AS12" si="7">(AD5/BY5) - 1</f>
        <v>-0.24489795918367352</v>
      </c>
      <c r="AT5" s="12">
        <f t="shared" ref="AT5:AT12" si="8">(AE5/BZ5) - 1</f>
        <v>-9.7222222222222321E-2</v>
      </c>
      <c r="AU5" s="12">
        <f t="shared" ref="AU5:AU12" si="9">(AF5/CA5) - 1</f>
        <v>-0.66891891891891886</v>
      </c>
      <c r="AV5" s="12">
        <f t="shared" ref="AV5:AV12" si="10">(AG5/CB5) - 1</f>
        <v>6</v>
      </c>
      <c r="AW5" s="12">
        <f t="shared" ref="AW5:AW12" si="11">(AH5/CC5) - 1</f>
        <v>-0.10204081632653061</v>
      </c>
      <c r="AX5" s="12">
        <f t="shared" ref="AX5:AX12" si="12">(AI5/CD5) - 1</f>
        <v>-1</v>
      </c>
      <c r="AY5" s="12">
        <f t="shared" ref="AY5:AY12" si="13">(AJ5/CE5) - 1</f>
        <v>-0.12</v>
      </c>
      <c r="BA5" s="59">
        <v>0.29166666666666702</v>
      </c>
      <c r="BB5" s="60">
        <f>'StGenis-&gt;Meyrin'!BB5+'StGenis-&gt;Bourdigny'!BB5+'StGenis-&gt;CERN'!BB5</f>
        <v>22</v>
      </c>
      <c r="BC5" s="60">
        <f>'StGenis-&gt;Meyrin'!BC5+'StGenis-&gt;Bourdigny'!BC5+'StGenis-&gt;CERN'!BC5</f>
        <v>4</v>
      </c>
      <c r="BD5" s="60">
        <f>'StGenis-&gt;Meyrin'!BD5+'StGenis-&gt;Bourdigny'!BD5+'StGenis-&gt;CERN'!BD5</f>
        <v>10</v>
      </c>
      <c r="BE5" s="60">
        <f>'StGenis-&gt;Meyrin'!BE5+'StGenis-&gt;Bourdigny'!BE5+'StGenis-&gt;CERN'!BE5</f>
        <v>8</v>
      </c>
      <c r="BF5" s="60">
        <f>'StGenis-&gt;Meyrin'!BF5+'StGenis-&gt;Bourdigny'!BF5+'StGenis-&gt;CERN'!BF5</f>
        <v>3</v>
      </c>
      <c r="BG5" s="60">
        <f>'StGenis-&gt;Meyrin'!BG5+'StGenis-&gt;Bourdigny'!BG5+'StGenis-&gt;CERN'!BG5</f>
        <v>1</v>
      </c>
      <c r="BH5" s="60">
        <f>'StGenis-&gt;Meyrin'!BH5+'StGenis-&gt;Bourdigny'!BH5+'StGenis-&gt;CERN'!BH5</f>
        <v>1</v>
      </c>
      <c r="BI5" s="60">
        <f>'StGenis-&gt;Meyrin'!BI5+'StGenis-&gt;Bourdigny'!BI5+'StGenis-&gt;CERN'!BI5</f>
        <v>0</v>
      </c>
      <c r="BJ5" s="60">
        <f>'StGenis-&gt;Meyrin'!BJ5+'StGenis-&gt;Bourdigny'!BJ5+'StGenis-&gt;CERN'!BJ5</f>
        <v>1</v>
      </c>
      <c r="BK5" s="60">
        <f>'StGenis-&gt;Meyrin'!BK5+'StGenis-&gt;Bourdigny'!BK5+'StGenis-&gt;CERN'!BK5</f>
        <v>0</v>
      </c>
      <c r="BL5" s="60">
        <f>'StGenis-&gt;Meyrin'!BL5+'StGenis-&gt;Bourdigny'!BL5+'StGenis-&gt;CERN'!BL5</f>
        <v>0</v>
      </c>
      <c r="BM5" s="60">
        <f>'StGenis-&gt;Meyrin'!BM5+'StGenis-&gt;Bourdigny'!BM5+'StGenis-&gt;CERN'!BM5</f>
        <v>0</v>
      </c>
      <c r="BN5" s="60">
        <f>'StGenis-&gt;Meyrin'!BN5+'StGenis-&gt;Bourdigny'!BN5+'StGenis-&gt;CERN'!BN5</f>
        <v>0</v>
      </c>
      <c r="BO5" s="60">
        <f>'StGenis-&gt;Meyrin'!BO5+'StGenis-&gt;Bourdigny'!BO5+'StGenis-&gt;CERN'!BO5</f>
        <v>0</v>
      </c>
      <c r="BP5" s="60">
        <f>'StGenis-&gt;Meyrin'!BP5+'StGenis-&gt;Bourdigny'!BP5+'StGenis-&gt;CERN'!BP5</f>
        <v>0</v>
      </c>
      <c r="BQ5" s="60">
        <f>'StGenis-&gt;Meyrin'!BQ5+'StGenis-&gt;Bourdigny'!BQ5+'StGenis-&gt;CERN'!BQ5</f>
        <v>0</v>
      </c>
      <c r="BS5" s="55">
        <f t="shared" ref="BS5:BT12" si="14">BB5+BD5+BF5+BH5+BJ5+BL5+BN5+BP5</f>
        <v>37</v>
      </c>
      <c r="BT5" s="3">
        <f t="shared" si="14"/>
        <v>13</v>
      </c>
      <c r="BU5" s="56">
        <f t="shared" ref="BU5:BU12" si="15">BT5/(BT5+BS5)</f>
        <v>0.26</v>
      </c>
      <c r="BV5" s="3">
        <f t="shared" ref="BV5:BV12" si="16">BB5+BC5+BJ5+BK5</f>
        <v>27</v>
      </c>
      <c r="BW5" s="3">
        <f t="shared" ref="BW5:BW12" si="17">BD5+BE5+BL5+BM5</f>
        <v>18</v>
      </c>
      <c r="BX5" s="3">
        <f t="shared" ref="BX5:BX12" si="18">BF5+BG5+BN5+BO5</f>
        <v>4</v>
      </c>
      <c r="BY5" s="3">
        <f t="shared" ref="BY5:BY12" si="19">SUM(BV5:BX5)</f>
        <v>49</v>
      </c>
      <c r="BZ5" s="12">
        <f t="shared" ref="BZ5:BZ12" si="20">BW5/(BW5+BV5)</f>
        <v>0.4</v>
      </c>
      <c r="CA5" s="12">
        <f t="shared" ref="CA5:CA12" si="21">BX5/BY5</f>
        <v>8.1632653061224483E-2</v>
      </c>
      <c r="CB5" s="3">
        <f t="shared" ref="CB5:CB12" si="22">BH5+BI5+BP5+BQ5</f>
        <v>1</v>
      </c>
      <c r="CC5" s="3">
        <f t="shared" ref="CC5:CC12" si="23">SUM(BB5:BI5)</f>
        <v>49</v>
      </c>
      <c r="CD5" s="57">
        <f t="shared" ref="CD5:CD12" si="24">SUM(BJ5:BQ5)</f>
        <v>1</v>
      </c>
      <c r="CE5" s="58">
        <f t="shared" ref="CE5:CE12" si="25">SUM(BB5:BQ5)</f>
        <v>50</v>
      </c>
      <c r="CH5" s="12">
        <f t="shared" ref="CH5:CT12" si="26">(BS5/DN5) - 1</f>
        <v>-2.6315789473684181E-2</v>
      </c>
      <c r="CI5" s="12">
        <f t="shared" si="26"/>
        <v>8.3333333333333259E-2</v>
      </c>
      <c r="CJ5" s="12">
        <f t="shared" si="26"/>
        <v>8.3333333333333481E-2</v>
      </c>
      <c r="CK5" s="12">
        <f t="shared" si="26"/>
        <v>-9.9999999999999978E-2</v>
      </c>
      <c r="CL5" s="12">
        <f t="shared" si="26"/>
        <v>0.5</v>
      </c>
      <c r="CM5" s="12">
        <f t="shared" si="26"/>
        <v>-0.33333333333333337</v>
      </c>
      <c r="CN5" s="12">
        <f t="shared" si="26"/>
        <v>2.0833333333333259E-2</v>
      </c>
      <c r="CO5" s="12">
        <f t="shared" si="26"/>
        <v>0.60000000000000009</v>
      </c>
      <c r="CP5" s="12">
        <f t="shared" si="26"/>
        <v>-0.34693877551020413</v>
      </c>
      <c r="CQ5" s="12">
        <f t="shared" si="26"/>
        <v>-0.5</v>
      </c>
      <c r="CR5" s="12">
        <f t="shared" si="26"/>
        <v>8.8888888888888795E-2</v>
      </c>
      <c r="CS5" s="12">
        <f t="shared" si="26"/>
        <v>-0.8</v>
      </c>
      <c r="CT5" s="12">
        <f t="shared" si="26"/>
        <v>0</v>
      </c>
      <c r="CV5" s="59">
        <v>0.29166666666666702</v>
      </c>
      <c r="CW5" s="60">
        <f>'StGenis-&gt;Meyrin'!CW5+'StGenis-&gt;Bourdigny'!CW5+'StGenis-&gt;CERN'!CW5</f>
        <v>25</v>
      </c>
      <c r="CX5" s="60">
        <f>'StGenis-&gt;Meyrin'!CX5+'StGenis-&gt;Bourdigny'!CX5+'StGenis-&gt;CERN'!CX5</f>
        <v>4</v>
      </c>
      <c r="CY5" s="60">
        <f>'StGenis-&gt;Meyrin'!CY5+'StGenis-&gt;Bourdigny'!CY5+'StGenis-&gt;CERN'!CY5</f>
        <v>6</v>
      </c>
      <c r="CZ5" s="60">
        <f>'StGenis-&gt;Meyrin'!CZ5+'StGenis-&gt;Bourdigny'!CZ5+'StGenis-&gt;CERN'!CZ5</f>
        <v>5</v>
      </c>
      <c r="DA5" s="60">
        <f>'StGenis-&gt;Meyrin'!DA5+'StGenis-&gt;Bourdigny'!DA5+'StGenis-&gt;CERN'!DA5</f>
        <v>3</v>
      </c>
      <c r="DB5" s="60">
        <f>'StGenis-&gt;Meyrin'!DB5+'StGenis-&gt;Bourdigny'!DB5+'StGenis-&gt;CERN'!DB5</f>
        <v>0</v>
      </c>
      <c r="DC5" s="60">
        <f>'StGenis-&gt;Meyrin'!DC5+'StGenis-&gt;Bourdigny'!DC5+'StGenis-&gt;CERN'!DC5</f>
        <v>2</v>
      </c>
      <c r="DD5" s="60">
        <f>'StGenis-&gt;Meyrin'!DD5+'StGenis-&gt;Bourdigny'!DD5+'StGenis-&gt;CERN'!DD5</f>
        <v>0</v>
      </c>
      <c r="DE5" s="60">
        <f>'StGenis-&gt;Meyrin'!DE5+'StGenis-&gt;Bourdigny'!DE5+'StGenis-&gt;CERN'!DE5</f>
        <v>1</v>
      </c>
      <c r="DF5" s="60">
        <f>'StGenis-&gt;Meyrin'!DF5+'StGenis-&gt;Bourdigny'!DF5+'StGenis-&gt;CERN'!DF5</f>
        <v>0</v>
      </c>
      <c r="DG5" s="60">
        <f>'StGenis-&gt;Meyrin'!DG5+'StGenis-&gt;Bourdigny'!DG5+'StGenis-&gt;CERN'!DG5</f>
        <v>1</v>
      </c>
      <c r="DH5" s="60">
        <f>'StGenis-&gt;Meyrin'!DH5+'StGenis-&gt;Bourdigny'!DH5+'StGenis-&gt;CERN'!DH5</f>
        <v>0</v>
      </c>
      <c r="DI5" s="60">
        <f>'StGenis-&gt;Meyrin'!DI5+'StGenis-&gt;Bourdigny'!DI5+'StGenis-&gt;CERN'!DI5</f>
        <v>0</v>
      </c>
      <c r="DJ5" s="60">
        <f>'StGenis-&gt;Meyrin'!DJ5+'StGenis-&gt;Bourdigny'!DJ5+'StGenis-&gt;CERN'!DJ5</f>
        <v>3</v>
      </c>
      <c r="DK5" s="60">
        <f>'StGenis-&gt;Meyrin'!DK5+'StGenis-&gt;Bourdigny'!DK5+'StGenis-&gt;CERN'!DK5</f>
        <v>0</v>
      </c>
      <c r="DL5" s="60">
        <f>'StGenis-&gt;Meyrin'!DL5+'StGenis-&gt;Bourdigny'!DL5+'StGenis-&gt;CERN'!DL5</f>
        <v>0</v>
      </c>
      <c r="DN5" s="55">
        <f t="shared" ref="DN5:DO12" si="27">CW5+CY5+DA5+DC5+DE5+DG5+DI5+DK5</f>
        <v>38</v>
      </c>
      <c r="DO5" s="3">
        <f t="shared" si="27"/>
        <v>12</v>
      </c>
      <c r="DP5" s="56">
        <f t="shared" ref="DP5:DP12" si="28">DO5/(DO5+DN5)</f>
        <v>0.24</v>
      </c>
      <c r="DQ5" s="3">
        <f t="shared" ref="DQ5:DQ12" si="29">CW5+CX5+DE5+DF5</f>
        <v>30</v>
      </c>
      <c r="DR5" s="3">
        <f t="shared" ref="DR5:DR12" si="30">CY5+CZ5+DG5+DH5</f>
        <v>12</v>
      </c>
      <c r="DS5" s="3">
        <f t="shared" ref="DS5:DS12" si="31">DA5+DB5+DI5+DJ5</f>
        <v>6</v>
      </c>
      <c r="DT5" s="3">
        <f t="shared" ref="DT5:DT12" si="32">SUM(DQ5:DS5)</f>
        <v>48</v>
      </c>
      <c r="DU5" s="12">
        <f t="shared" ref="DU5:DU12" si="33">DR5/DT5</f>
        <v>0.25</v>
      </c>
      <c r="DV5" s="12">
        <f t="shared" ref="DV5:DV12" si="34">DS5/DT5</f>
        <v>0.125</v>
      </c>
      <c r="DW5" s="3">
        <f t="shared" ref="DW5:DW12" si="35">DC5+DD5+DK5+DL5</f>
        <v>2</v>
      </c>
      <c r="DX5" s="3">
        <f t="shared" ref="DX5:DX12" si="36">SUM(CW5:DD5)</f>
        <v>45</v>
      </c>
      <c r="DY5" s="57">
        <f t="shared" ref="DY5:DY12" si="37">SUM(DE5:DL5)</f>
        <v>5</v>
      </c>
      <c r="DZ5" s="58">
        <f t="shared" ref="DZ5:DZ12" si="38">SUM(CW5:DL5)</f>
        <v>50</v>
      </c>
      <c r="EC5" s="12">
        <f t="shared" ref="EC5:EO12" si="39">(DN5/FI5) - 1</f>
        <v>0.46153846153846145</v>
      </c>
      <c r="ED5" s="12">
        <f t="shared" si="39"/>
        <v>-7.6923076923076872E-2</v>
      </c>
      <c r="EE5" s="12">
        <f t="shared" si="39"/>
        <v>-0.28000000000000003</v>
      </c>
      <c r="EF5" s="12">
        <f t="shared" si="39"/>
        <v>0.66666666666666674</v>
      </c>
      <c r="EG5" s="12">
        <f t="shared" si="39"/>
        <v>9.0909090909090828E-2</v>
      </c>
      <c r="EH5" s="12">
        <f t="shared" si="39"/>
        <v>1</v>
      </c>
      <c r="EI5" s="12">
        <f t="shared" si="39"/>
        <v>0.5</v>
      </c>
      <c r="EJ5" s="12">
        <f t="shared" si="39"/>
        <v>-0.27272727272727271</v>
      </c>
      <c r="EK5" s="12">
        <f t="shared" si="39"/>
        <v>0.33333333333333326</v>
      </c>
      <c r="EL5" s="12">
        <f t="shared" si="39"/>
        <v>-0.7142857142857143</v>
      </c>
      <c r="EM5" s="12">
        <f t="shared" si="39"/>
        <v>0.15384615384615374</v>
      </c>
      <c r="EN5" s="12" t="e">
        <f t="shared" si="39"/>
        <v>#DIV/0!</v>
      </c>
      <c r="EO5" s="12">
        <f t="shared" si="39"/>
        <v>0.28205128205128216</v>
      </c>
      <c r="EQ5" s="59">
        <v>0.29166666666666702</v>
      </c>
      <c r="ER5" s="60">
        <f>'StGenis-&gt;Meyrin'!ER5+'StGenis-&gt;Bourdigny'!ER5+'StGenis-&gt;CERN'!ER5</f>
        <v>11</v>
      </c>
      <c r="ES5" s="60">
        <f>'StGenis-&gt;Meyrin'!ES5+'StGenis-&gt;Bourdigny'!ES5+'StGenis-&gt;CERN'!ES5</f>
        <v>7</v>
      </c>
      <c r="ET5" s="60">
        <f>'StGenis-&gt;Meyrin'!ET5+'StGenis-&gt;Bourdigny'!ET5+'StGenis-&gt;CERN'!ET5</f>
        <v>6</v>
      </c>
      <c r="EU5" s="60">
        <f>'StGenis-&gt;Meyrin'!EU5+'StGenis-&gt;Bourdigny'!EU5+'StGenis-&gt;CERN'!EU5</f>
        <v>5</v>
      </c>
      <c r="EV5" s="60">
        <f>'StGenis-&gt;Meyrin'!EV5+'StGenis-&gt;Bourdigny'!EV5+'StGenis-&gt;CERN'!EV5</f>
        <v>3</v>
      </c>
      <c r="EW5" s="60">
        <f>'StGenis-&gt;Meyrin'!EW5+'StGenis-&gt;Bourdigny'!EW5+'StGenis-&gt;CERN'!EW5</f>
        <v>0</v>
      </c>
      <c r="EX5" s="60">
        <f>'StGenis-&gt;Meyrin'!EX5+'StGenis-&gt;Bourdigny'!EX5+'StGenis-&gt;CERN'!EX5</f>
        <v>6</v>
      </c>
      <c r="EY5" s="60">
        <f>'StGenis-&gt;Meyrin'!EY5+'StGenis-&gt;Bourdigny'!EY5+'StGenis-&gt;CERN'!EY5</f>
        <v>1</v>
      </c>
      <c r="EZ5" s="60">
        <f>'StGenis-&gt;Meyrin'!EZ5+'StGenis-&gt;Bourdigny'!EZ5+'StGenis-&gt;CERN'!EZ5</f>
        <v>0</v>
      </c>
      <c r="FA5" s="60">
        <f>'StGenis-&gt;Meyrin'!FA5+'StGenis-&gt;Bourdigny'!FA5+'StGenis-&gt;CERN'!FA5</f>
        <v>0</v>
      </c>
      <c r="FB5" s="60">
        <f>'StGenis-&gt;Meyrin'!FB5+'StGenis-&gt;Bourdigny'!FB5+'StGenis-&gt;CERN'!FB5</f>
        <v>0</v>
      </c>
      <c r="FC5" s="60">
        <f>'StGenis-&gt;Meyrin'!FC5+'StGenis-&gt;Bourdigny'!FC5+'StGenis-&gt;CERN'!FC5</f>
        <v>0</v>
      </c>
      <c r="FD5" s="60">
        <f>'StGenis-&gt;Meyrin'!FD5+'StGenis-&gt;Bourdigny'!FD5+'StGenis-&gt;CERN'!FD5</f>
        <v>0</v>
      </c>
      <c r="FE5" s="60">
        <f>'StGenis-&gt;Meyrin'!FE5+'StGenis-&gt;Bourdigny'!FE5+'StGenis-&gt;CERN'!FE5</f>
        <v>0</v>
      </c>
      <c r="FF5" s="60">
        <f>'StGenis-&gt;Meyrin'!FF5+'StGenis-&gt;Bourdigny'!FF5+'StGenis-&gt;CERN'!FF5</f>
        <v>0</v>
      </c>
      <c r="FG5" s="60">
        <f>'StGenis-&gt;Meyrin'!FG5+'StGenis-&gt;Bourdigny'!FG5+'StGenis-&gt;CERN'!FG5</f>
        <v>0</v>
      </c>
      <c r="FI5" s="55">
        <f t="shared" ref="FI5:FJ12" si="40">ER5+ET5+EV5+EX5+EZ5+FB5+FD5+FF5</f>
        <v>26</v>
      </c>
      <c r="FJ5" s="3">
        <f t="shared" si="40"/>
        <v>13</v>
      </c>
      <c r="FK5" s="56">
        <f t="shared" ref="FK5:FK12" si="41">FJ5/(FJ5+FI5)</f>
        <v>0.33333333333333331</v>
      </c>
      <c r="FL5" s="3">
        <f t="shared" ref="FL5:FL12" si="42">ER5+ES5+EZ5+FA5</f>
        <v>18</v>
      </c>
      <c r="FM5" s="3">
        <f t="shared" ref="FM5:FM12" si="43">ET5+EU5+FB5+FC5</f>
        <v>11</v>
      </c>
      <c r="FN5" s="3">
        <f t="shared" ref="FN5:FN12" si="44">EV5+EW5+FD5+FE5</f>
        <v>3</v>
      </c>
      <c r="FO5" s="3">
        <f t="shared" ref="FO5:FO12" si="45">SUM(FL5:FN5)</f>
        <v>32</v>
      </c>
      <c r="FP5" s="12">
        <f t="shared" ref="FP5:FP12" si="46">FM5/FO5</f>
        <v>0.34375</v>
      </c>
      <c r="FQ5" s="12">
        <f t="shared" ref="FQ5:FQ12" si="47">FN5/FO5</f>
        <v>9.375E-2</v>
      </c>
      <c r="FR5" s="3">
        <f t="shared" ref="FR5:FR12" si="48">EX5+EY5+FF5+FG5</f>
        <v>7</v>
      </c>
      <c r="FS5" s="3">
        <f t="shared" ref="FS5:FS12" si="49">SUM(ER5:EY5)</f>
        <v>39</v>
      </c>
      <c r="FT5" s="57">
        <f t="shared" ref="FT5:FT12" si="50">SUM(EZ5:FG5)</f>
        <v>0</v>
      </c>
      <c r="FU5" s="58">
        <f t="shared" ref="FU5:FU12" si="51">SUM(ER5:FG5)</f>
        <v>39</v>
      </c>
      <c r="FX5" s="12">
        <f t="shared" ref="FX5:GJ12" si="52">(FI5/HD5) - 1</f>
        <v>-0.10344827586206895</v>
      </c>
      <c r="FY5" s="12">
        <f t="shared" si="52"/>
        <v>0.44444444444444442</v>
      </c>
      <c r="FZ5" s="12">
        <f t="shared" si="52"/>
        <v>0.40740740740740744</v>
      </c>
      <c r="GA5" s="12">
        <f t="shared" si="52"/>
        <v>-0.18181818181818177</v>
      </c>
      <c r="GB5" s="12">
        <f t="shared" si="52"/>
        <v>-0.26666666666666672</v>
      </c>
      <c r="GC5" s="12">
        <f t="shared" si="52"/>
        <v>2</v>
      </c>
      <c r="GD5" s="12">
        <f t="shared" si="52"/>
        <v>-0.15789473684210531</v>
      </c>
      <c r="GE5" s="12">
        <f t="shared" si="52"/>
        <v>-0.12916666666666665</v>
      </c>
      <c r="GF5" s="12">
        <f t="shared" si="52"/>
        <v>2.5625</v>
      </c>
      <c r="GG5" s="12" t="e">
        <f t="shared" si="52"/>
        <v>#DIV/0!</v>
      </c>
      <c r="GH5" s="12">
        <f t="shared" si="52"/>
        <v>8.3333333333333259E-2</v>
      </c>
      <c r="GI5" s="12">
        <f t="shared" si="52"/>
        <v>-1</v>
      </c>
      <c r="GJ5" s="12">
        <f t="shared" si="52"/>
        <v>2.6315789473684292E-2</v>
      </c>
      <c r="GL5" s="61">
        <v>0.29166666666666702</v>
      </c>
      <c r="GM5" s="60">
        <f>'StGenis-&gt;Meyrin'!GM5+'StGenis-&gt;Bourdigny'!GM5+'RteEurope-&gt;Meyrin'!GM5+'StGenis-&gt;CERN'!GM5</f>
        <v>18</v>
      </c>
      <c r="GN5" s="60">
        <f>'StGenis-&gt;Meyrin'!GN5+'StGenis-&gt;Bourdigny'!GN5+'RteEurope-&gt;Meyrin'!GN5+'StGenis-&gt;CERN'!GN5</f>
        <v>4</v>
      </c>
      <c r="GO5" s="60">
        <f>'StGenis-&gt;Meyrin'!GO5+'StGenis-&gt;Bourdigny'!GO5+'RteEurope-&gt;Meyrin'!GO5+'StGenis-&gt;CERN'!GO5</f>
        <v>9</v>
      </c>
      <c r="GP5" s="60">
        <f>'StGenis-&gt;Meyrin'!GP5+'StGenis-&gt;Bourdigny'!GP5+'RteEurope-&gt;Meyrin'!GP5+'StGenis-&gt;CERN'!GP5</f>
        <v>4</v>
      </c>
      <c r="GQ5" s="60">
        <f>'StGenis-&gt;Meyrin'!GQ5+'StGenis-&gt;Bourdigny'!GQ5+'RteEurope-&gt;Meyrin'!GQ5+'StGenis-&gt;CERN'!GQ5</f>
        <v>1</v>
      </c>
      <c r="GR5" s="60">
        <f>'StGenis-&gt;Meyrin'!GR5+'StGenis-&gt;Bourdigny'!GR5+'RteEurope-&gt;Meyrin'!GR5+'StGenis-&gt;CERN'!GR5</f>
        <v>0</v>
      </c>
      <c r="GS5" s="60">
        <f>'StGenis-&gt;Meyrin'!GS5+'StGenis-&gt;Bourdigny'!GS5+'RteEurope-&gt;Meyrin'!GS5+'StGenis-&gt;CERN'!GS5</f>
        <v>0</v>
      </c>
      <c r="GT5" s="60">
        <f>'StGenis-&gt;Meyrin'!GT5+'StGenis-&gt;Bourdigny'!GT5+'RteEurope-&gt;Meyrin'!GT5+'StGenis-&gt;CERN'!GT5</f>
        <v>0</v>
      </c>
      <c r="GU5" s="60">
        <f>'StGenis-&gt;Meyrin'!GU5+'StGenis-&gt;Bourdigny'!GU5+'RteEurope-&gt;Meyrin'!GU5+'StGenis-&gt;CERN'!GU5</f>
        <v>0</v>
      </c>
      <c r="GV5" s="60">
        <f>'StGenis-&gt;Meyrin'!GV5+'StGenis-&gt;Bourdigny'!GV5+'RteEurope-&gt;Meyrin'!GV5+'StGenis-&gt;CERN'!GV5</f>
        <v>0</v>
      </c>
      <c r="GW5" s="60">
        <f>'StGenis-&gt;Meyrin'!GW5+'StGenis-&gt;Bourdigny'!GW5+'RteEurope-&gt;Meyrin'!GW5+'StGenis-&gt;CERN'!GW5</f>
        <v>1</v>
      </c>
      <c r="GX5" s="60">
        <f>'StGenis-&gt;Meyrin'!GX5+'StGenis-&gt;Bourdigny'!GX5+'RteEurope-&gt;Meyrin'!GX5+'StGenis-&gt;CERN'!GX5</f>
        <v>1</v>
      </c>
      <c r="GY5" s="60">
        <f>'StGenis-&gt;Meyrin'!GY5+'StGenis-&gt;Bourdigny'!GY5+'RteEurope-&gt;Meyrin'!GY5+'StGenis-&gt;CERN'!GY5</f>
        <v>0</v>
      </c>
      <c r="GZ5" s="60">
        <f>'StGenis-&gt;Meyrin'!GZ5+'StGenis-&gt;Bourdigny'!GZ5+'RteEurope-&gt;Meyrin'!GZ5+'StGenis-&gt;CERN'!GZ5</f>
        <v>0</v>
      </c>
      <c r="HA5" s="60">
        <f>'StGenis-&gt;Meyrin'!HA5+'StGenis-&gt;Bourdigny'!HA5+'RteEurope-&gt;Meyrin'!HA5+'StGenis-&gt;CERN'!HA5</f>
        <v>0</v>
      </c>
      <c r="HB5" s="60">
        <f>'StGenis-&gt;Meyrin'!HB5+'StGenis-&gt;Bourdigny'!HB5+'RteEurope-&gt;Meyrin'!HB5+'StGenis-&gt;CERN'!HB5</f>
        <v>0</v>
      </c>
      <c r="HD5" s="55">
        <f t="shared" ref="HD5:HE12" si="53">GM5+GO5+GQ5+GS5+GU5+GW5+GY5+HA5</f>
        <v>29</v>
      </c>
      <c r="HE5" s="3">
        <f t="shared" si="53"/>
        <v>9</v>
      </c>
      <c r="HF5" s="56">
        <f t="shared" ref="HF5:HF12" si="54">HE5/(HE5+HD5)</f>
        <v>0.23684210526315788</v>
      </c>
      <c r="HG5" s="3">
        <f t="shared" ref="HG5:HG12" si="55">GM5+GN5+GU5+GV5</f>
        <v>22</v>
      </c>
      <c r="HH5" s="3">
        <f t="shared" ref="HH5:HH12" si="56">GO5+GP5+GW5+GX5</f>
        <v>15</v>
      </c>
      <c r="HI5" s="3">
        <f t="shared" ref="HI5:HI12" si="57">GQ5+GR5+GY5+GZ5</f>
        <v>1</v>
      </c>
      <c r="HJ5" s="3">
        <f t="shared" ref="HJ5:HJ12" si="58">SUM(HG5:HI5)</f>
        <v>38</v>
      </c>
      <c r="HK5" s="12">
        <f t="shared" ref="HK5:HK12" si="59">HH5/HJ5</f>
        <v>0.39473684210526316</v>
      </c>
      <c r="HL5" s="12">
        <f t="shared" ref="HL5:HL12" si="60">HI5/HJ5</f>
        <v>2.6315789473684209E-2</v>
      </c>
      <c r="HM5" s="3">
        <f t="shared" ref="HM5:HM12" si="61">GS5+GT5+HA5+HB5</f>
        <v>0</v>
      </c>
      <c r="HN5" s="3">
        <f t="shared" ref="HN5:HN12" si="62">SUM(GM5:GT5)</f>
        <v>36</v>
      </c>
      <c r="HO5" s="57">
        <f t="shared" ref="HO5:HO12" si="63">SUM(GU5:HB5)</f>
        <v>2</v>
      </c>
      <c r="HP5" s="58">
        <f t="shared" ref="HP5:HP12" si="64">SUM(GM5:HB5)</f>
        <v>38</v>
      </c>
      <c r="HR5">
        <v>21</v>
      </c>
      <c r="HS5">
        <v>11</v>
      </c>
      <c r="HT5">
        <v>0.34375</v>
      </c>
      <c r="HU5">
        <v>17</v>
      </c>
      <c r="HV5">
        <v>12</v>
      </c>
      <c r="HW5">
        <v>2</v>
      </c>
      <c r="HX5">
        <v>31</v>
      </c>
      <c r="HY5">
        <v>0.38709677419354799</v>
      </c>
      <c r="HZ5">
        <v>6.4516129032258104E-2</v>
      </c>
      <c r="IA5">
        <v>1</v>
      </c>
      <c r="IB5">
        <v>31</v>
      </c>
      <c r="IC5">
        <v>1</v>
      </c>
      <c r="ID5">
        <v>32</v>
      </c>
      <c r="IF5" s="62">
        <f t="shared" ref="IF5:IR12" si="65">(HD5/HR5) - 1</f>
        <v>0.38095238095238093</v>
      </c>
      <c r="IG5" s="12">
        <f t="shared" si="65"/>
        <v>-0.18181818181818177</v>
      </c>
      <c r="IH5" s="12">
        <f t="shared" si="65"/>
        <v>-0.31100478468899528</v>
      </c>
      <c r="II5" s="12">
        <f t="shared" si="65"/>
        <v>0.29411764705882359</v>
      </c>
      <c r="IJ5" s="12">
        <f t="shared" si="65"/>
        <v>0.25</v>
      </c>
      <c r="IK5" s="12">
        <f t="shared" si="65"/>
        <v>-0.5</v>
      </c>
      <c r="IL5" s="12">
        <f t="shared" si="65"/>
        <v>0.22580645161290325</v>
      </c>
      <c r="IM5" s="12">
        <f t="shared" si="65"/>
        <v>1.9736842105264163E-2</v>
      </c>
      <c r="IN5" s="12">
        <f t="shared" si="65"/>
        <v>-0.59210526315789502</v>
      </c>
      <c r="IO5" s="12">
        <f t="shared" si="65"/>
        <v>-1</v>
      </c>
      <c r="IP5" s="12">
        <f t="shared" si="65"/>
        <v>0.16129032258064524</v>
      </c>
      <c r="IQ5" s="12">
        <f t="shared" si="65"/>
        <v>1</v>
      </c>
      <c r="IR5" s="63">
        <f t="shared" si="65"/>
        <v>0.1875</v>
      </c>
    </row>
    <row r="6" spans="1:252" ht="21" customHeight="1" thickBot="1" x14ac:dyDescent="0.3">
      <c r="A6" s="64">
        <v>0.30208333333333298</v>
      </c>
      <c r="B6" s="91">
        <f>'StGenis-&gt;Meyrin'!B6+'StGenis-&gt;Bourdigny'!B6+'StGenis-&gt;CERN'!B6</f>
        <v>19</v>
      </c>
      <c r="C6" s="92">
        <f>'StGenis-&gt;Meyrin'!C6+'StGenis-&gt;Bourdigny'!C6+'StGenis-&gt;CERN'!C6</f>
        <v>8</v>
      </c>
      <c r="D6" s="91">
        <f>'StGenis-&gt;Meyrin'!D6+'StGenis-&gt;Bourdigny'!D6+'StGenis-&gt;CERN'!D6</f>
        <v>19</v>
      </c>
      <c r="E6" s="92">
        <f>'StGenis-&gt;Meyrin'!E6+'StGenis-&gt;Bourdigny'!E6+'StGenis-&gt;CERN'!E6</f>
        <v>14</v>
      </c>
      <c r="F6" s="91">
        <f>'StGenis-&gt;Meyrin'!F6+'StGenis-&gt;Bourdigny'!F6+'StGenis-&gt;CERN'!F6</f>
        <v>2</v>
      </c>
      <c r="G6" s="92">
        <f>'StGenis-&gt;Meyrin'!G6+'StGenis-&gt;Bourdigny'!G6+'StGenis-&gt;CERN'!G6</f>
        <v>3</v>
      </c>
      <c r="H6" s="91">
        <f>'StGenis-&gt;Meyrin'!H6+'StGenis-&gt;Bourdigny'!H6+'StGenis-&gt;CERN'!H6</f>
        <v>12</v>
      </c>
      <c r="I6" s="92">
        <f>'StGenis-&gt;Meyrin'!I6+'StGenis-&gt;Bourdigny'!I6+'StGenis-&gt;CERN'!I6</f>
        <v>4</v>
      </c>
      <c r="J6" s="91">
        <f>'StGenis-&gt;Meyrin'!J6+'StGenis-&gt;Bourdigny'!J6+'StGenis-&gt;CERN'!J6</f>
        <v>3</v>
      </c>
      <c r="K6" s="92">
        <f>'StGenis-&gt;Meyrin'!K6+'StGenis-&gt;Bourdigny'!K6+'StGenis-&gt;CERN'!K6</f>
        <v>3</v>
      </c>
      <c r="L6" s="91">
        <f>'StGenis-&gt;Meyrin'!L6+'StGenis-&gt;Bourdigny'!L6+'StGenis-&gt;CERN'!L6</f>
        <v>1</v>
      </c>
      <c r="M6" s="92">
        <f>'StGenis-&gt;Meyrin'!M6+'StGenis-&gt;Bourdigny'!M6+'StGenis-&gt;CERN'!M6</f>
        <v>0</v>
      </c>
      <c r="N6" s="197">
        <f>'StGenis-&gt;Meyrin'!N6+'StGenis-&gt;Bourdigny'!N6+'StGenis-&gt;CERN'!N6</f>
        <v>0</v>
      </c>
      <c r="O6" s="192">
        <f>'StGenis-&gt;Meyrin'!O6+'StGenis-&gt;Bourdigny'!O6+'StGenis-&gt;CERN'!O6</f>
        <v>0</v>
      </c>
      <c r="P6" s="91">
        <f>'StGenis-&gt;Meyrin'!P6+'StGenis-&gt;Bourdigny'!P6+'StGenis-&gt;CERN'!P6</f>
        <v>0</v>
      </c>
      <c r="Q6" s="92">
        <f>'StGenis-&gt;Meyrin'!Q6+'StGenis-&gt;Bourdigny'!Q6+'StGenis-&gt;CERN'!Q6</f>
        <v>0</v>
      </c>
      <c r="R6" s="91">
        <f>'StGenis-&gt;Meyrin'!R6+'StGenis-&gt;Bourdigny'!R6+'StGenis-&gt;CERN'!R6</f>
        <v>1</v>
      </c>
      <c r="S6" s="92">
        <f>'StGenis-&gt;Meyrin'!S6+'StGenis-&gt;Bourdigny'!S6+'StGenis-&gt;CERN'!S6</f>
        <v>1</v>
      </c>
      <c r="T6" s="91">
        <f>'StGenis-&gt;Meyrin'!T6+'StGenis-&gt;Bourdigny'!T6+'StGenis-&gt;CERN'!T6</f>
        <v>0</v>
      </c>
      <c r="U6" s="92">
        <f>'StGenis-&gt;Meyrin'!U6+'StGenis-&gt;Bourdigny'!U6+'StGenis-&gt;CERN'!U6</f>
        <v>0</v>
      </c>
      <c r="W6" s="55">
        <f t="shared" ref="W6:W12" si="66">B6+D6+F6+H6+J6+L6+N6+P6+R6+T6</f>
        <v>57</v>
      </c>
      <c r="X6" s="3">
        <f t="shared" ref="X6:X12" si="67">C6+E6+G6+I6+K6+M6+O6+Q6+S6+U6</f>
        <v>33</v>
      </c>
      <c r="Y6" s="56">
        <f t="shared" ref="Y6:Y12" si="68">X6/(X6+W6)</f>
        <v>0.36666666666666664</v>
      </c>
      <c r="Z6" s="3">
        <f t="shared" ref="Z6:Z12" si="69">B6+C6+L6+M6</f>
        <v>28</v>
      </c>
      <c r="AA6" s="3">
        <f t="shared" ref="AA6:AA12" si="70">D6+E6+N6+O6+F6+G6+P6+Q6</f>
        <v>38</v>
      </c>
      <c r="AB6" s="3">
        <f t="shared" ref="AB6:AB15" si="71">F6+G6+P6+Q6</f>
        <v>5</v>
      </c>
      <c r="AC6" s="3">
        <f t="shared" ref="AC6:AC12" si="72">H6+I6+R6+S6</f>
        <v>18</v>
      </c>
      <c r="AD6" s="3">
        <f t="shared" si="0"/>
        <v>84</v>
      </c>
      <c r="AE6" s="12">
        <f t="shared" si="1"/>
        <v>0.5757575757575758</v>
      </c>
      <c r="AF6" s="12">
        <f t="shared" ref="AF6:AF12" si="73">AC6/AD6</f>
        <v>0.21428571428571427</v>
      </c>
      <c r="AG6" s="3">
        <f t="shared" ref="AG6:AG12" si="74">J6+K6+T6+U6</f>
        <v>6</v>
      </c>
      <c r="AH6" s="3">
        <f t="shared" ref="AH6:AH12" si="75">SUM(B6:K6)</f>
        <v>87</v>
      </c>
      <c r="AI6" s="57">
        <f t="shared" ref="AI6:AI12" si="76">SUM(L6:U6)</f>
        <v>3</v>
      </c>
      <c r="AJ6" s="58">
        <f t="shared" ref="AJ6:AJ12" si="77">SUM(B6:U6)</f>
        <v>90</v>
      </c>
      <c r="AM6" s="12">
        <f t="shared" si="2"/>
        <v>0.1399999999999999</v>
      </c>
      <c r="AN6" s="12">
        <f t="shared" si="3"/>
        <v>0.375</v>
      </c>
      <c r="AO6" s="12">
        <f t="shared" si="4"/>
        <v>0.13055555555555531</v>
      </c>
      <c r="AP6" s="12">
        <f t="shared" si="5"/>
        <v>-0.22222222222222221</v>
      </c>
      <c r="AQ6" s="12">
        <f t="shared" ref="AQ6:AQ12" si="78">(AA6/BW6) - 1</f>
        <v>0.72727272727272729</v>
      </c>
      <c r="AR6" s="12">
        <f t="shared" si="6"/>
        <v>2</v>
      </c>
      <c r="AS6" s="12">
        <f t="shared" si="7"/>
        <v>0.3125</v>
      </c>
      <c r="AT6" s="12">
        <f t="shared" si="8"/>
        <v>0.5179063360881544</v>
      </c>
      <c r="AU6" s="12">
        <f t="shared" si="9"/>
        <v>1.2857142857142856</v>
      </c>
      <c r="AV6" s="12">
        <f t="shared" si="10"/>
        <v>-0.4</v>
      </c>
      <c r="AW6" s="12">
        <f t="shared" si="11"/>
        <v>0.22535211267605626</v>
      </c>
      <c r="AX6" s="12">
        <f t="shared" si="12"/>
        <v>0</v>
      </c>
      <c r="AY6" s="12">
        <f t="shared" si="13"/>
        <v>0.21621621621621623</v>
      </c>
      <c r="BA6" s="64">
        <v>0.30208333333333298</v>
      </c>
      <c r="BB6" s="60">
        <f>'StGenis-&gt;Meyrin'!BB6+'StGenis-&gt;Bourdigny'!BB6+'StGenis-&gt;CERN'!BB6</f>
        <v>26</v>
      </c>
      <c r="BC6" s="60">
        <f>'StGenis-&gt;Meyrin'!BC6+'StGenis-&gt;Bourdigny'!BC6+'StGenis-&gt;CERN'!BC6</f>
        <v>7</v>
      </c>
      <c r="BD6" s="60">
        <f>'StGenis-&gt;Meyrin'!BD6+'StGenis-&gt;Bourdigny'!BD6+'StGenis-&gt;CERN'!BD6</f>
        <v>9</v>
      </c>
      <c r="BE6" s="60">
        <f>'StGenis-&gt;Meyrin'!BE6+'StGenis-&gt;Bourdigny'!BE6+'StGenis-&gt;CERN'!BE6</f>
        <v>13</v>
      </c>
      <c r="BF6" s="60">
        <f>'StGenis-&gt;Meyrin'!BF6+'StGenis-&gt;Bourdigny'!BF6+'StGenis-&gt;CERN'!BF6</f>
        <v>5</v>
      </c>
      <c r="BG6" s="60">
        <f>'StGenis-&gt;Meyrin'!BG6+'StGenis-&gt;Bourdigny'!BG6+'StGenis-&gt;CERN'!BG6</f>
        <v>1</v>
      </c>
      <c r="BH6" s="60">
        <f>'StGenis-&gt;Meyrin'!BH6+'StGenis-&gt;Bourdigny'!BH6+'StGenis-&gt;CERN'!BH6</f>
        <v>7</v>
      </c>
      <c r="BI6" s="60">
        <f>'StGenis-&gt;Meyrin'!BI6+'StGenis-&gt;Bourdigny'!BI6+'StGenis-&gt;CERN'!BI6</f>
        <v>3</v>
      </c>
      <c r="BJ6" s="60">
        <f>'StGenis-&gt;Meyrin'!BJ6+'StGenis-&gt;Bourdigny'!BJ6+'StGenis-&gt;CERN'!BJ6</f>
        <v>3</v>
      </c>
      <c r="BK6" s="60">
        <f>'StGenis-&gt;Meyrin'!BK6+'StGenis-&gt;Bourdigny'!BK6+'StGenis-&gt;CERN'!BK6</f>
        <v>0</v>
      </c>
      <c r="BL6" s="60">
        <f>'StGenis-&gt;Meyrin'!BL6+'StGenis-&gt;Bourdigny'!BL6+'StGenis-&gt;CERN'!BL6</f>
        <v>0</v>
      </c>
      <c r="BM6" s="60">
        <f>'StGenis-&gt;Meyrin'!BM6+'StGenis-&gt;Bourdigny'!BM6+'StGenis-&gt;CERN'!BM6</f>
        <v>0</v>
      </c>
      <c r="BN6" s="60">
        <f>'StGenis-&gt;Meyrin'!BN6+'StGenis-&gt;Bourdigny'!BN6+'StGenis-&gt;CERN'!BN6</f>
        <v>0</v>
      </c>
      <c r="BO6" s="60">
        <f>'StGenis-&gt;Meyrin'!BO6+'StGenis-&gt;Bourdigny'!BO6+'StGenis-&gt;CERN'!BO6</f>
        <v>0</v>
      </c>
      <c r="BP6" s="60">
        <f>'StGenis-&gt;Meyrin'!BP6+'StGenis-&gt;Bourdigny'!BP6+'StGenis-&gt;CERN'!BP6</f>
        <v>0</v>
      </c>
      <c r="BQ6" s="60">
        <f>'StGenis-&gt;Meyrin'!BQ6+'StGenis-&gt;Bourdigny'!BQ6+'StGenis-&gt;CERN'!BQ6</f>
        <v>0</v>
      </c>
      <c r="BS6" s="55">
        <f t="shared" si="14"/>
        <v>50</v>
      </c>
      <c r="BT6" s="3">
        <f t="shared" si="14"/>
        <v>24</v>
      </c>
      <c r="BU6" s="56">
        <f t="shared" si="15"/>
        <v>0.32432432432432434</v>
      </c>
      <c r="BV6" s="3">
        <f t="shared" si="16"/>
        <v>36</v>
      </c>
      <c r="BW6" s="3">
        <f t="shared" si="17"/>
        <v>22</v>
      </c>
      <c r="BX6" s="3">
        <f t="shared" si="18"/>
        <v>6</v>
      </c>
      <c r="BY6" s="3">
        <f t="shared" si="19"/>
        <v>64</v>
      </c>
      <c r="BZ6" s="12">
        <f t="shared" si="20"/>
        <v>0.37931034482758619</v>
      </c>
      <c r="CA6" s="12">
        <f t="shared" si="21"/>
        <v>9.375E-2</v>
      </c>
      <c r="CB6" s="3">
        <f t="shared" si="22"/>
        <v>10</v>
      </c>
      <c r="CC6" s="3">
        <f t="shared" si="23"/>
        <v>71</v>
      </c>
      <c r="CD6" s="57">
        <f t="shared" si="24"/>
        <v>3</v>
      </c>
      <c r="CE6" s="58">
        <f t="shared" si="25"/>
        <v>74</v>
      </c>
      <c r="CH6" s="12">
        <f t="shared" si="26"/>
        <v>4.1666666666666741E-2</v>
      </c>
      <c r="CI6" s="12">
        <f t="shared" si="26"/>
        <v>0.84615384615384626</v>
      </c>
      <c r="CJ6" s="12">
        <f t="shared" si="26"/>
        <v>0.52182952182952191</v>
      </c>
      <c r="CK6" s="12">
        <f t="shared" si="26"/>
        <v>-9.9999999999999978E-2</v>
      </c>
      <c r="CL6" s="12">
        <f t="shared" si="26"/>
        <v>0.375</v>
      </c>
      <c r="CM6" s="12">
        <f t="shared" si="26"/>
        <v>2</v>
      </c>
      <c r="CN6" s="12">
        <f t="shared" si="26"/>
        <v>0.10344827586206895</v>
      </c>
      <c r="CO6" s="12">
        <f t="shared" si="26"/>
        <v>0.375</v>
      </c>
      <c r="CP6" s="12">
        <f t="shared" si="26"/>
        <v>1.71875</v>
      </c>
      <c r="CQ6" s="12">
        <f t="shared" si="26"/>
        <v>2.3333333333333335</v>
      </c>
      <c r="CR6" s="12">
        <f t="shared" si="26"/>
        <v>0.20338983050847448</v>
      </c>
      <c r="CS6" s="12">
        <f t="shared" si="26"/>
        <v>0.5</v>
      </c>
      <c r="CT6" s="12">
        <f t="shared" si="26"/>
        <v>0.21311475409836067</v>
      </c>
      <c r="CV6" s="64">
        <v>0.30208333333333298</v>
      </c>
      <c r="CW6" s="60">
        <f>'StGenis-&gt;Meyrin'!CW6+'StGenis-&gt;Bourdigny'!CW6+'StGenis-&gt;CERN'!CW6</f>
        <v>35</v>
      </c>
      <c r="CX6" s="60">
        <f>'StGenis-&gt;Meyrin'!CX6+'StGenis-&gt;Bourdigny'!CX6+'StGenis-&gt;CERN'!CX6</f>
        <v>4</v>
      </c>
      <c r="CY6" s="60">
        <f>'StGenis-&gt;Meyrin'!CY6+'StGenis-&gt;Bourdigny'!CY6+'StGenis-&gt;CERN'!CY6</f>
        <v>7</v>
      </c>
      <c r="CZ6" s="60">
        <f>'StGenis-&gt;Meyrin'!CZ6+'StGenis-&gt;Bourdigny'!CZ6+'StGenis-&gt;CERN'!CZ6</f>
        <v>9</v>
      </c>
      <c r="DA6" s="60">
        <f>'StGenis-&gt;Meyrin'!DA6+'StGenis-&gt;Bourdigny'!DA6+'StGenis-&gt;CERN'!DA6</f>
        <v>2</v>
      </c>
      <c r="DB6" s="60">
        <f>'StGenis-&gt;Meyrin'!DB6+'StGenis-&gt;Bourdigny'!DB6+'StGenis-&gt;CERN'!DB6</f>
        <v>0</v>
      </c>
      <c r="DC6" s="60">
        <f>'StGenis-&gt;Meyrin'!DC6+'StGenis-&gt;Bourdigny'!DC6+'StGenis-&gt;CERN'!DC6</f>
        <v>2</v>
      </c>
      <c r="DD6" s="60">
        <f>'StGenis-&gt;Meyrin'!DD6+'StGenis-&gt;Bourdigny'!DD6+'StGenis-&gt;CERN'!DD6</f>
        <v>0</v>
      </c>
      <c r="DE6" s="60">
        <f>'StGenis-&gt;Meyrin'!DE6+'StGenis-&gt;Bourdigny'!DE6+'StGenis-&gt;CERN'!DE6</f>
        <v>1</v>
      </c>
      <c r="DF6" s="60">
        <f>'StGenis-&gt;Meyrin'!DF6+'StGenis-&gt;Bourdigny'!DF6+'StGenis-&gt;CERN'!DF6</f>
        <v>0</v>
      </c>
      <c r="DG6" s="60">
        <f>'StGenis-&gt;Meyrin'!DG6+'StGenis-&gt;Bourdigny'!DG6+'StGenis-&gt;CERN'!DG6</f>
        <v>0</v>
      </c>
      <c r="DH6" s="60">
        <f>'StGenis-&gt;Meyrin'!DH6+'StGenis-&gt;Bourdigny'!DH6+'StGenis-&gt;CERN'!DH6</f>
        <v>0</v>
      </c>
      <c r="DI6" s="60">
        <f>'StGenis-&gt;Meyrin'!DI6+'StGenis-&gt;Bourdigny'!DI6+'StGenis-&gt;CERN'!DI6</f>
        <v>0</v>
      </c>
      <c r="DJ6" s="60">
        <f>'StGenis-&gt;Meyrin'!DJ6+'StGenis-&gt;Bourdigny'!DJ6+'StGenis-&gt;CERN'!DJ6</f>
        <v>0</v>
      </c>
      <c r="DK6" s="60">
        <f>'StGenis-&gt;Meyrin'!DK6+'StGenis-&gt;Bourdigny'!DK6+'StGenis-&gt;CERN'!DK6</f>
        <v>1</v>
      </c>
      <c r="DL6" s="60">
        <f>'StGenis-&gt;Meyrin'!DL6+'StGenis-&gt;Bourdigny'!DL6+'StGenis-&gt;CERN'!DL6</f>
        <v>0</v>
      </c>
      <c r="DN6" s="55">
        <f t="shared" si="27"/>
        <v>48</v>
      </c>
      <c r="DO6" s="3">
        <f t="shared" si="27"/>
        <v>13</v>
      </c>
      <c r="DP6" s="56">
        <f t="shared" si="28"/>
        <v>0.21311475409836064</v>
      </c>
      <c r="DQ6" s="3">
        <f t="shared" si="29"/>
        <v>40</v>
      </c>
      <c r="DR6" s="3">
        <f t="shared" si="30"/>
        <v>16</v>
      </c>
      <c r="DS6" s="3">
        <f t="shared" si="31"/>
        <v>2</v>
      </c>
      <c r="DT6" s="3">
        <f t="shared" si="32"/>
        <v>58</v>
      </c>
      <c r="DU6" s="12">
        <f t="shared" si="33"/>
        <v>0.27586206896551724</v>
      </c>
      <c r="DV6" s="12">
        <f t="shared" si="34"/>
        <v>3.4482758620689655E-2</v>
      </c>
      <c r="DW6" s="3">
        <f t="shared" si="35"/>
        <v>3</v>
      </c>
      <c r="DX6" s="3">
        <f t="shared" si="36"/>
        <v>59</v>
      </c>
      <c r="DY6" s="57">
        <f t="shared" si="37"/>
        <v>2</v>
      </c>
      <c r="DZ6" s="58">
        <f t="shared" si="38"/>
        <v>61</v>
      </c>
      <c r="EC6" s="12">
        <f t="shared" si="39"/>
        <v>6.6666666666666652E-2</v>
      </c>
      <c r="ED6" s="12">
        <f t="shared" si="39"/>
        <v>-0.5185185185185186</v>
      </c>
      <c r="EE6" s="12">
        <f t="shared" si="39"/>
        <v>-0.43169398907103829</v>
      </c>
      <c r="EF6" s="12">
        <f t="shared" si="39"/>
        <v>-9.0909090909090939E-2</v>
      </c>
      <c r="EG6" s="12">
        <f t="shared" si="39"/>
        <v>-0.11111111111111116</v>
      </c>
      <c r="EH6" s="12">
        <f t="shared" si="39"/>
        <v>-0.6</v>
      </c>
      <c r="EI6" s="12">
        <f t="shared" si="39"/>
        <v>-0.13432835820895528</v>
      </c>
      <c r="EJ6" s="12">
        <f t="shared" si="39"/>
        <v>2.6819923371647514E-2</v>
      </c>
      <c r="EK6" s="12">
        <f t="shared" si="39"/>
        <v>-0.53793103448275859</v>
      </c>
      <c r="EL6" s="12">
        <f t="shared" si="39"/>
        <v>-0.4</v>
      </c>
      <c r="EM6" s="12">
        <f t="shared" si="39"/>
        <v>-0.13235294117647056</v>
      </c>
      <c r="EN6" s="12">
        <f t="shared" si="39"/>
        <v>-0.5</v>
      </c>
      <c r="EO6" s="12">
        <f t="shared" si="39"/>
        <v>-0.15277777777777779</v>
      </c>
      <c r="EQ6" s="64">
        <v>0.30208333333333298</v>
      </c>
      <c r="ER6" s="60">
        <f>'StGenis-&gt;Meyrin'!ER6+'StGenis-&gt;Bourdigny'!ER6+'StGenis-&gt;CERN'!ER6</f>
        <v>25</v>
      </c>
      <c r="ES6" s="60">
        <f>'StGenis-&gt;Meyrin'!ES6+'StGenis-&gt;Bourdigny'!ES6+'StGenis-&gt;CERN'!ES6</f>
        <v>17</v>
      </c>
      <c r="ET6" s="60">
        <f>'StGenis-&gt;Meyrin'!ET6+'StGenis-&gt;Bourdigny'!ET6+'StGenis-&gt;CERN'!ET6</f>
        <v>9</v>
      </c>
      <c r="EU6" s="60">
        <f>'StGenis-&gt;Meyrin'!EU6+'StGenis-&gt;Bourdigny'!EU6+'StGenis-&gt;CERN'!EU6</f>
        <v>9</v>
      </c>
      <c r="EV6" s="60">
        <f>'StGenis-&gt;Meyrin'!EV6+'StGenis-&gt;Bourdigny'!EV6+'StGenis-&gt;CERN'!EV6</f>
        <v>4</v>
      </c>
      <c r="EW6" s="60">
        <f>'StGenis-&gt;Meyrin'!EW6+'StGenis-&gt;Bourdigny'!EW6+'StGenis-&gt;CERN'!EW6</f>
        <v>0</v>
      </c>
      <c r="EX6" s="60">
        <f>'StGenis-&gt;Meyrin'!EX6+'StGenis-&gt;Bourdigny'!EX6+'StGenis-&gt;CERN'!EX6</f>
        <v>3</v>
      </c>
      <c r="EY6" s="60">
        <f>'StGenis-&gt;Meyrin'!EY6+'StGenis-&gt;Bourdigny'!EY6+'StGenis-&gt;CERN'!EY6</f>
        <v>1</v>
      </c>
      <c r="EZ6" s="60">
        <f>'StGenis-&gt;Meyrin'!EZ6+'StGenis-&gt;Bourdigny'!EZ6+'StGenis-&gt;CERN'!EZ6</f>
        <v>2</v>
      </c>
      <c r="FA6" s="60">
        <f>'StGenis-&gt;Meyrin'!FA6+'StGenis-&gt;Bourdigny'!FA6+'StGenis-&gt;CERN'!FA6</f>
        <v>0</v>
      </c>
      <c r="FB6" s="60">
        <f>'StGenis-&gt;Meyrin'!FB6+'StGenis-&gt;Bourdigny'!FB6+'StGenis-&gt;CERN'!FB6</f>
        <v>0</v>
      </c>
      <c r="FC6" s="60">
        <f>'StGenis-&gt;Meyrin'!FC6+'StGenis-&gt;Bourdigny'!FC6+'StGenis-&gt;CERN'!FC6</f>
        <v>0</v>
      </c>
      <c r="FD6" s="60">
        <f>'StGenis-&gt;Meyrin'!FD6+'StGenis-&gt;Bourdigny'!FD6+'StGenis-&gt;CERN'!FD6</f>
        <v>1</v>
      </c>
      <c r="FE6" s="60">
        <f>'StGenis-&gt;Meyrin'!FE6+'StGenis-&gt;Bourdigny'!FE6+'StGenis-&gt;CERN'!FE6</f>
        <v>0</v>
      </c>
      <c r="FF6" s="60">
        <f>'StGenis-&gt;Meyrin'!FF6+'StGenis-&gt;Bourdigny'!FF6+'StGenis-&gt;CERN'!FF6</f>
        <v>1</v>
      </c>
      <c r="FG6" s="60">
        <f>'StGenis-&gt;Meyrin'!FG6+'StGenis-&gt;Bourdigny'!FG6+'StGenis-&gt;CERN'!FG6</f>
        <v>0</v>
      </c>
      <c r="FI6" s="55">
        <f t="shared" si="40"/>
        <v>45</v>
      </c>
      <c r="FJ6" s="3">
        <f t="shared" si="40"/>
        <v>27</v>
      </c>
      <c r="FK6" s="56">
        <f t="shared" si="41"/>
        <v>0.375</v>
      </c>
      <c r="FL6" s="3">
        <f t="shared" si="42"/>
        <v>44</v>
      </c>
      <c r="FM6" s="3">
        <f t="shared" si="43"/>
        <v>18</v>
      </c>
      <c r="FN6" s="3">
        <f t="shared" si="44"/>
        <v>5</v>
      </c>
      <c r="FO6" s="3">
        <f t="shared" si="45"/>
        <v>67</v>
      </c>
      <c r="FP6" s="12">
        <f t="shared" si="46"/>
        <v>0.26865671641791045</v>
      </c>
      <c r="FQ6" s="12">
        <f t="shared" si="47"/>
        <v>7.4626865671641784E-2</v>
      </c>
      <c r="FR6" s="3">
        <f t="shared" si="48"/>
        <v>5</v>
      </c>
      <c r="FS6" s="3">
        <f t="shared" si="49"/>
        <v>68</v>
      </c>
      <c r="FT6" s="57">
        <f t="shared" si="50"/>
        <v>4</v>
      </c>
      <c r="FU6" s="58">
        <f t="shared" si="51"/>
        <v>72</v>
      </c>
      <c r="FX6" s="12">
        <f t="shared" si="52"/>
        <v>0.55172413793103448</v>
      </c>
      <c r="FY6" s="12">
        <f t="shared" si="52"/>
        <v>1.7000000000000002</v>
      </c>
      <c r="FZ6" s="12">
        <f t="shared" si="52"/>
        <v>0.46250000000000013</v>
      </c>
      <c r="GA6" s="12">
        <f t="shared" si="52"/>
        <v>1</v>
      </c>
      <c r="GB6" s="12">
        <f t="shared" si="52"/>
        <v>0.125</v>
      </c>
      <c r="GC6" s="12">
        <f t="shared" si="52"/>
        <v>4</v>
      </c>
      <c r="GD6" s="12">
        <f t="shared" si="52"/>
        <v>0.71794871794871784</v>
      </c>
      <c r="GE6" s="12">
        <f t="shared" si="52"/>
        <v>-0.34514925373134331</v>
      </c>
      <c r="GF6" s="12">
        <f t="shared" si="52"/>
        <v>1.9104477611940296</v>
      </c>
      <c r="GG6" s="12" t="e">
        <f t="shared" si="52"/>
        <v>#DIV/0!</v>
      </c>
      <c r="GH6" s="12">
        <f t="shared" si="52"/>
        <v>0.78947368421052633</v>
      </c>
      <c r="GI6" s="12">
        <f t="shared" si="52"/>
        <v>3</v>
      </c>
      <c r="GJ6" s="12">
        <f t="shared" si="52"/>
        <v>0.84615384615384626</v>
      </c>
      <c r="GL6" s="65">
        <v>0.30208333333333298</v>
      </c>
      <c r="GM6" s="60">
        <f>'StGenis-&gt;Meyrin'!GM6+'StGenis-&gt;Bourdigny'!GM6+'RteEurope-&gt;Meyrin'!GM6+'StGenis-&gt;CERN'!GM6</f>
        <v>20</v>
      </c>
      <c r="GN6" s="60">
        <f>'StGenis-&gt;Meyrin'!GN6+'StGenis-&gt;Bourdigny'!GN6+'RteEurope-&gt;Meyrin'!GN6+'StGenis-&gt;CERN'!GN6</f>
        <v>2</v>
      </c>
      <c r="GO6" s="60">
        <f>'StGenis-&gt;Meyrin'!GO6+'StGenis-&gt;Bourdigny'!GO6+'RteEurope-&gt;Meyrin'!GO6+'StGenis-&gt;CERN'!GO6</f>
        <v>8</v>
      </c>
      <c r="GP6" s="60">
        <f>'StGenis-&gt;Meyrin'!GP6+'StGenis-&gt;Bourdigny'!GP6+'RteEurope-&gt;Meyrin'!GP6+'StGenis-&gt;CERN'!GP6</f>
        <v>7</v>
      </c>
      <c r="GQ6" s="60">
        <f>'StGenis-&gt;Meyrin'!GQ6+'StGenis-&gt;Bourdigny'!GQ6+'RteEurope-&gt;Meyrin'!GQ6+'StGenis-&gt;CERN'!GQ6</f>
        <v>0</v>
      </c>
      <c r="GR6" s="60">
        <f>'StGenis-&gt;Meyrin'!GR6+'StGenis-&gt;Bourdigny'!GR6+'RteEurope-&gt;Meyrin'!GR6+'StGenis-&gt;CERN'!GR6</f>
        <v>1</v>
      </c>
      <c r="GS6" s="60">
        <f>'StGenis-&gt;Meyrin'!GS6+'StGenis-&gt;Bourdigny'!GS6+'RteEurope-&gt;Meyrin'!GS6+'StGenis-&gt;CERN'!GS6</f>
        <v>0</v>
      </c>
      <c r="GT6" s="60">
        <f>'StGenis-&gt;Meyrin'!GT6+'StGenis-&gt;Bourdigny'!GT6+'RteEurope-&gt;Meyrin'!GT6+'StGenis-&gt;CERN'!GT6</f>
        <v>0</v>
      </c>
      <c r="GU6" s="60">
        <f>'StGenis-&gt;Meyrin'!GU6+'StGenis-&gt;Bourdigny'!GU6+'RteEurope-&gt;Meyrin'!GU6+'StGenis-&gt;CERN'!GU6</f>
        <v>0</v>
      </c>
      <c r="GV6" s="60">
        <f>'StGenis-&gt;Meyrin'!GV6+'StGenis-&gt;Bourdigny'!GV6+'RteEurope-&gt;Meyrin'!GV6+'StGenis-&gt;CERN'!GV6</f>
        <v>0</v>
      </c>
      <c r="GW6" s="60">
        <f>'StGenis-&gt;Meyrin'!GW6+'StGenis-&gt;Bourdigny'!GW6+'RteEurope-&gt;Meyrin'!GW6+'StGenis-&gt;CERN'!GW6</f>
        <v>1</v>
      </c>
      <c r="GX6" s="60">
        <f>'StGenis-&gt;Meyrin'!GX6+'StGenis-&gt;Bourdigny'!GX6+'RteEurope-&gt;Meyrin'!GX6+'StGenis-&gt;CERN'!GX6</f>
        <v>0</v>
      </c>
      <c r="GY6" s="60">
        <f>'StGenis-&gt;Meyrin'!GY6+'StGenis-&gt;Bourdigny'!GY6+'RteEurope-&gt;Meyrin'!GY6+'StGenis-&gt;CERN'!GY6</f>
        <v>0</v>
      </c>
      <c r="GZ6" s="60">
        <f>'StGenis-&gt;Meyrin'!GZ6+'StGenis-&gt;Bourdigny'!GZ6+'RteEurope-&gt;Meyrin'!GZ6+'StGenis-&gt;CERN'!GZ6</f>
        <v>0</v>
      </c>
      <c r="HA6" s="60">
        <f>'StGenis-&gt;Meyrin'!HA6+'StGenis-&gt;Bourdigny'!HA6+'RteEurope-&gt;Meyrin'!HA6+'StGenis-&gt;CERN'!HA6</f>
        <v>0</v>
      </c>
      <c r="HB6" s="60">
        <f>'StGenis-&gt;Meyrin'!HB6+'StGenis-&gt;Bourdigny'!HB6+'RteEurope-&gt;Meyrin'!HB6+'StGenis-&gt;CERN'!HB6</f>
        <v>0</v>
      </c>
      <c r="HD6" s="55">
        <f t="shared" si="53"/>
        <v>29</v>
      </c>
      <c r="HE6" s="3">
        <f t="shared" si="53"/>
        <v>10</v>
      </c>
      <c r="HF6" s="56">
        <f t="shared" si="54"/>
        <v>0.25641025641025639</v>
      </c>
      <c r="HG6" s="3">
        <f t="shared" si="55"/>
        <v>22</v>
      </c>
      <c r="HH6" s="3">
        <f t="shared" si="56"/>
        <v>16</v>
      </c>
      <c r="HI6" s="3">
        <f t="shared" si="57"/>
        <v>1</v>
      </c>
      <c r="HJ6" s="3">
        <f t="shared" si="58"/>
        <v>39</v>
      </c>
      <c r="HK6" s="12">
        <f t="shared" si="59"/>
        <v>0.41025641025641024</v>
      </c>
      <c r="HL6" s="12">
        <f t="shared" si="60"/>
        <v>2.564102564102564E-2</v>
      </c>
      <c r="HM6" s="3">
        <f t="shared" si="61"/>
        <v>0</v>
      </c>
      <c r="HN6" s="3">
        <f t="shared" si="62"/>
        <v>38</v>
      </c>
      <c r="HO6" s="57">
        <f t="shared" si="63"/>
        <v>1</v>
      </c>
      <c r="HP6" s="58">
        <f t="shared" si="64"/>
        <v>39</v>
      </c>
      <c r="HR6">
        <v>34</v>
      </c>
      <c r="HS6">
        <v>9</v>
      </c>
      <c r="HT6">
        <v>0.209302325581395</v>
      </c>
      <c r="HU6">
        <v>19</v>
      </c>
      <c r="HV6">
        <v>18</v>
      </c>
      <c r="HW6">
        <v>2</v>
      </c>
      <c r="HX6">
        <v>39</v>
      </c>
      <c r="HY6">
        <v>0.46153846153846201</v>
      </c>
      <c r="HZ6">
        <v>5.1282051282051301E-2</v>
      </c>
      <c r="IA6">
        <v>4</v>
      </c>
      <c r="IB6">
        <v>40</v>
      </c>
      <c r="IC6">
        <v>3</v>
      </c>
      <c r="ID6">
        <v>43</v>
      </c>
      <c r="IF6" s="62">
        <f t="shared" si="65"/>
        <v>-0.1470588235294118</v>
      </c>
      <c r="IG6" s="12">
        <f t="shared" si="65"/>
        <v>0.11111111111111116</v>
      </c>
      <c r="IH6" s="12">
        <f t="shared" si="65"/>
        <v>0.22507122507122701</v>
      </c>
      <c r="II6" s="12">
        <f t="shared" si="65"/>
        <v>0.15789473684210531</v>
      </c>
      <c r="IJ6" s="12">
        <f t="shared" si="65"/>
        <v>-0.11111111111111116</v>
      </c>
      <c r="IK6" s="12">
        <f t="shared" si="65"/>
        <v>-0.5</v>
      </c>
      <c r="IL6" s="12">
        <f t="shared" si="65"/>
        <v>0</v>
      </c>
      <c r="IM6" s="12">
        <f t="shared" si="65"/>
        <v>-0.11111111111111205</v>
      </c>
      <c r="IN6" s="12">
        <f t="shared" si="65"/>
        <v>-0.50000000000000022</v>
      </c>
      <c r="IO6" s="12">
        <f t="shared" si="65"/>
        <v>-1</v>
      </c>
      <c r="IP6" s="12">
        <f t="shared" si="65"/>
        <v>-5.0000000000000044E-2</v>
      </c>
      <c r="IQ6" s="12">
        <f t="shared" si="65"/>
        <v>-0.66666666666666674</v>
      </c>
      <c r="IR6" s="63">
        <f t="shared" si="65"/>
        <v>-9.3023255813953543E-2</v>
      </c>
    </row>
    <row r="7" spans="1:252" ht="21" customHeight="1" thickBot="1" x14ac:dyDescent="0.3">
      <c r="A7" s="64">
        <v>0.3125</v>
      </c>
      <c r="B7" s="91">
        <f>'StGenis-&gt;Meyrin'!B7+'StGenis-&gt;Bourdigny'!B7+'StGenis-&gt;CERN'!B7</f>
        <v>23</v>
      </c>
      <c r="C7" s="92">
        <f>'StGenis-&gt;Meyrin'!C7+'StGenis-&gt;Bourdigny'!C7+'StGenis-&gt;CERN'!C7</f>
        <v>2</v>
      </c>
      <c r="D7" s="91">
        <f>'StGenis-&gt;Meyrin'!D7+'StGenis-&gt;Bourdigny'!D7+'StGenis-&gt;CERN'!D7</f>
        <v>16</v>
      </c>
      <c r="E7" s="92">
        <f>'StGenis-&gt;Meyrin'!E7+'StGenis-&gt;Bourdigny'!E7+'StGenis-&gt;CERN'!E7</f>
        <v>16</v>
      </c>
      <c r="F7" s="91">
        <f>'StGenis-&gt;Meyrin'!F7+'StGenis-&gt;Bourdigny'!F7+'StGenis-&gt;CERN'!F7</f>
        <v>4</v>
      </c>
      <c r="G7" s="92">
        <f>'StGenis-&gt;Meyrin'!G7+'StGenis-&gt;Bourdigny'!G7+'StGenis-&gt;CERN'!G7</f>
        <v>0</v>
      </c>
      <c r="H7" s="91">
        <f>'StGenis-&gt;Meyrin'!H7+'StGenis-&gt;Bourdigny'!H7+'StGenis-&gt;CERN'!H7</f>
        <v>4</v>
      </c>
      <c r="I7" s="92">
        <f>'StGenis-&gt;Meyrin'!I7+'StGenis-&gt;Bourdigny'!I7+'StGenis-&gt;CERN'!I7</f>
        <v>4</v>
      </c>
      <c r="J7" s="91">
        <f>'StGenis-&gt;Meyrin'!J7+'StGenis-&gt;Bourdigny'!J7+'StGenis-&gt;CERN'!J7</f>
        <v>3</v>
      </c>
      <c r="K7" s="92">
        <f>'StGenis-&gt;Meyrin'!K7+'StGenis-&gt;Bourdigny'!K7+'StGenis-&gt;CERN'!K7</f>
        <v>2</v>
      </c>
      <c r="L7" s="91">
        <f>'StGenis-&gt;Meyrin'!L7+'StGenis-&gt;Bourdigny'!L7+'StGenis-&gt;CERN'!L7</f>
        <v>0</v>
      </c>
      <c r="M7" s="92">
        <f>'StGenis-&gt;Meyrin'!M7+'StGenis-&gt;Bourdigny'!M7+'StGenis-&gt;CERN'!M7</f>
        <v>0</v>
      </c>
      <c r="N7" s="197">
        <f>'StGenis-&gt;Meyrin'!N7+'StGenis-&gt;Bourdigny'!N7+'StGenis-&gt;CERN'!N7</f>
        <v>0</v>
      </c>
      <c r="O7" s="192">
        <f>'StGenis-&gt;Meyrin'!O7+'StGenis-&gt;Bourdigny'!O7+'StGenis-&gt;CERN'!O7</f>
        <v>0</v>
      </c>
      <c r="P7" s="91">
        <f>'StGenis-&gt;Meyrin'!P7+'StGenis-&gt;Bourdigny'!P7+'StGenis-&gt;CERN'!P7</f>
        <v>0</v>
      </c>
      <c r="Q7" s="92">
        <f>'StGenis-&gt;Meyrin'!Q7+'StGenis-&gt;Bourdigny'!Q7+'StGenis-&gt;CERN'!Q7</f>
        <v>0</v>
      </c>
      <c r="R7" s="91">
        <f>'StGenis-&gt;Meyrin'!R7+'StGenis-&gt;Bourdigny'!R7+'StGenis-&gt;CERN'!R7</f>
        <v>0</v>
      </c>
      <c r="S7" s="92">
        <f>'StGenis-&gt;Meyrin'!S7+'StGenis-&gt;Bourdigny'!S7+'StGenis-&gt;CERN'!S7</f>
        <v>0</v>
      </c>
      <c r="T7" s="91">
        <f>'StGenis-&gt;Meyrin'!T7+'StGenis-&gt;Bourdigny'!T7+'StGenis-&gt;CERN'!T7</f>
        <v>0</v>
      </c>
      <c r="U7" s="92">
        <f>'StGenis-&gt;Meyrin'!U7+'StGenis-&gt;Bourdigny'!U7+'StGenis-&gt;CERN'!U7</f>
        <v>0</v>
      </c>
      <c r="W7" s="55">
        <f t="shared" si="66"/>
        <v>50</v>
      </c>
      <c r="X7" s="3">
        <f t="shared" si="67"/>
        <v>24</v>
      </c>
      <c r="Y7" s="56">
        <f t="shared" si="68"/>
        <v>0.32432432432432434</v>
      </c>
      <c r="Z7" s="3">
        <f t="shared" si="69"/>
        <v>25</v>
      </c>
      <c r="AA7" s="3">
        <f t="shared" si="70"/>
        <v>36</v>
      </c>
      <c r="AB7" s="3">
        <f t="shared" si="71"/>
        <v>4</v>
      </c>
      <c r="AC7" s="3">
        <f t="shared" si="72"/>
        <v>8</v>
      </c>
      <c r="AD7" s="3">
        <f t="shared" si="0"/>
        <v>69</v>
      </c>
      <c r="AE7" s="12">
        <f t="shared" si="1"/>
        <v>0.5901639344262295</v>
      </c>
      <c r="AF7" s="12">
        <f t="shared" si="73"/>
        <v>0.11594202898550725</v>
      </c>
      <c r="AG7" s="3">
        <f t="shared" si="74"/>
        <v>5</v>
      </c>
      <c r="AH7" s="3">
        <f t="shared" si="75"/>
        <v>74</v>
      </c>
      <c r="AI7" s="57">
        <f t="shared" si="76"/>
        <v>0</v>
      </c>
      <c r="AJ7" s="58">
        <f t="shared" si="77"/>
        <v>74</v>
      </c>
      <c r="AM7" s="12">
        <f t="shared" si="2"/>
        <v>-0.15254237288135597</v>
      </c>
      <c r="AN7" s="12">
        <f t="shared" si="3"/>
        <v>0.33333333333333326</v>
      </c>
      <c r="AO7" s="12">
        <f t="shared" si="4"/>
        <v>0.38738738738738743</v>
      </c>
      <c r="AP7" s="12">
        <f t="shared" si="5"/>
        <v>-0.32432432432432434</v>
      </c>
      <c r="AQ7" s="12">
        <f t="shared" si="78"/>
        <v>0.24137931034482762</v>
      </c>
      <c r="AR7" s="12">
        <f t="shared" si="6"/>
        <v>0</v>
      </c>
      <c r="AS7" s="12">
        <f t="shared" si="7"/>
        <v>-6.7567567567567544E-2</v>
      </c>
      <c r="AT7" s="12">
        <f t="shared" si="8"/>
        <v>0.34313171283210853</v>
      </c>
      <c r="AU7" s="12">
        <f t="shared" si="9"/>
        <v>7.2463768115941907E-2</v>
      </c>
      <c r="AV7" s="12">
        <f t="shared" si="10"/>
        <v>0.66666666666666674</v>
      </c>
      <c r="AW7" s="12">
        <f t="shared" si="11"/>
        <v>-1.3333333333333308E-2</v>
      </c>
      <c r="AX7" s="12">
        <f t="shared" si="12"/>
        <v>-1</v>
      </c>
      <c r="AY7" s="12">
        <f t="shared" si="13"/>
        <v>-3.8961038961038974E-2</v>
      </c>
      <c r="BA7" s="64">
        <v>0.3125</v>
      </c>
      <c r="BB7" s="60">
        <f>'StGenis-&gt;Meyrin'!BB7+'StGenis-&gt;Bourdigny'!BB7+'StGenis-&gt;CERN'!BB7</f>
        <v>31</v>
      </c>
      <c r="BC7" s="60">
        <f>'StGenis-&gt;Meyrin'!BC7+'StGenis-&gt;Bourdigny'!BC7+'StGenis-&gt;CERN'!BC7</f>
        <v>4</v>
      </c>
      <c r="BD7" s="60">
        <f>'StGenis-&gt;Meyrin'!BD7+'StGenis-&gt;Bourdigny'!BD7+'StGenis-&gt;CERN'!BD7</f>
        <v>16</v>
      </c>
      <c r="BE7" s="60">
        <f>'StGenis-&gt;Meyrin'!BE7+'StGenis-&gt;Bourdigny'!BE7+'StGenis-&gt;CERN'!BE7</f>
        <v>13</v>
      </c>
      <c r="BF7" s="60">
        <f>'StGenis-&gt;Meyrin'!BF7+'StGenis-&gt;Bourdigny'!BF7+'StGenis-&gt;CERN'!BF7</f>
        <v>7</v>
      </c>
      <c r="BG7" s="60">
        <f>'StGenis-&gt;Meyrin'!BG7+'StGenis-&gt;Bourdigny'!BG7+'StGenis-&gt;CERN'!BG7</f>
        <v>1</v>
      </c>
      <c r="BH7" s="60">
        <f>'StGenis-&gt;Meyrin'!BH7+'StGenis-&gt;Bourdigny'!BH7+'StGenis-&gt;CERN'!BH7</f>
        <v>3</v>
      </c>
      <c r="BI7" s="60">
        <f>'StGenis-&gt;Meyrin'!BI7+'StGenis-&gt;Bourdigny'!BI7+'StGenis-&gt;CERN'!BI7</f>
        <v>0</v>
      </c>
      <c r="BJ7" s="60">
        <f>'StGenis-&gt;Meyrin'!BJ7+'StGenis-&gt;Bourdigny'!BJ7+'StGenis-&gt;CERN'!BJ7</f>
        <v>2</v>
      </c>
      <c r="BK7" s="60">
        <f>'StGenis-&gt;Meyrin'!BK7+'StGenis-&gt;Bourdigny'!BK7+'StGenis-&gt;CERN'!BK7</f>
        <v>0</v>
      </c>
      <c r="BL7" s="60">
        <f>'StGenis-&gt;Meyrin'!BL7+'StGenis-&gt;Bourdigny'!BL7+'StGenis-&gt;CERN'!BL7</f>
        <v>0</v>
      </c>
      <c r="BM7" s="60">
        <f>'StGenis-&gt;Meyrin'!BM7+'StGenis-&gt;Bourdigny'!BM7+'StGenis-&gt;CERN'!BM7</f>
        <v>0</v>
      </c>
      <c r="BN7" s="60">
        <f>'StGenis-&gt;Meyrin'!BN7+'StGenis-&gt;Bourdigny'!BN7+'StGenis-&gt;CERN'!BN7</f>
        <v>0</v>
      </c>
      <c r="BO7" s="60">
        <f>'StGenis-&gt;Meyrin'!BO7+'StGenis-&gt;Bourdigny'!BO7+'StGenis-&gt;CERN'!BO7</f>
        <v>0</v>
      </c>
      <c r="BP7" s="60">
        <f>'StGenis-&gt;Meyrin'!BP7+'StGenis-&gt;Bourdigny'!BP7+'StGenis-&gt;CERN'!BP7</f>
        <v>0</v>
      </c>
      <c r="BQ7" s="60">
        <f>'StGenis-&gt;Meyrin'!BQ7+'StGenis-&gt;Bourdigny'!BQ7+'StGenis-&gt;CERN'!BQ7</f>
        <v>0</v>
      </c>
      <c r="BS7" s="55">
        <f t="shared" si="14"/>
        <v>59</v>
      </c>
      <c r="BT7" s="3">
        <f t="shared" si="14"/>
        <v>18</v>
      </c>
      <c r="BU7" s="56">
        <f t="shared" si="15"/>
        <v>0.23376623376623376</v>
      </c>
      <c r="BV7" s="3">
        <f t="shared" si="16"/>
        <v>37</v>
      </c>
      <c r="BW7" s="3">
        <f t="shared" si="17"/>
        <v>29</v>
      </c>
      <c r="BX7" s="3">
        <f t="shared" si="18"/>
        <v>8</v>
      </c>
      <c r="BY7" s="3">
        <f t="shared" si="19"/>
        <v>74</v>
      </c>
      <c r="BZ7" s="12">
        <f t="shared" si="20"/>
        <v>0.43939393939393939</v>
      </c>
      <c r="CA7" s="12">
        <f t="shared" si="21"/>
        <v>0.10810810810810811</v>
      </c>
      <c r="CB7" s="3">
        <f t="shared" si="22"/>
        <v>3</v>
      </c>
      <c r="CC7" s="3">
        <f t="shared" si="23"/>
        <v>75</v>
      </c>
      <c r="CD7" s="57">
        <f t="shared" si="24"/>
        <v>2</v>
      </c>
      <c r="CE7" s="58">
        <f t="shared" si="25"/>
        <v>77</v>
      </c>
      <c r="CH7" s="12">
        <f t="shared" si="26"/>
        <v>0.13461538461538458</v>
      </c>
      <c r="CI7" s="12">
        <f t="shared" si="26"/>
        <v>-0.37931034482758619</v>
      </c>
      <c r="CJ7" s="12">
        <f t="shared" si="26"/>
        <v>-0.34706672637707114</v>
      </c>
      <c r="CK7" s="12">
        <f t="shared" si="26"/>
        <v>-2.6315789473684181E-2</v>
      </c>
      <c r="CL7" s="12">
        <f t="shared" si="26"/>
        <v>-9.375E-2</v>
      </c>
      <c r="CM7" s="12">
        <f t="shared" si="26"/>
        <v>0.14285714285714279</v>
      </c>
      <c r="CN7" s="12">
        <f t="shared" si="26"/>
        <v>-3.8961038961038974E-2</v>
      </c>
      <c r="CO7" s="12">
        <f t="shared" si="26"/>
        <v>5.7291666666666519E-2</v>
      </c>
      <c r="CP7" s="12">
        <f t="shared" si="26"/>
        <v>0.18918918918918926</v>
      </c>
      <c r="CQ7" s="12">
        <f t="shared" si="26"/>
        <v>-0.25</v>
      </c>
      <c r="CR7" s="12">
        <f t="shared" si="26"/>
        <v>-2.5974025974025983E-2</v>
      </c>
      <c r="CS7" s="12">
        <f t="shared" si="26"/>
        <v>-0.5</v>
      </c>
      <c r="CT7" s="12">
        <f t="shared" si="26"/>
        <v>-4.9382716049382713E-2</v>
      </c>
      <c r="CV7" s="64">
        <v>0.3125</v>
      </c>
      <c r="CW7" s="60">
        <f>'StGenis-&gt;Meyrin'!CW7+'StGenis-&gt;Bourdigny'!CW7+'StGenis-&gt;CERN'!CW7</f>
        <v>31</v>
      </c>
      <c r="CX7" s="60">
        <f>'StGenis-&gt;Meyrin'!CX7+'StGenis-&gt;Bourdigny'!CX7+'StGenis-&gt;CERN'!CX7</f>
        <v>4</v>
      </c>
      <c r="CY7" s="60">
        <f>'StGenis-&gt;Meyrin'!CY7+'StGenis-&gt;Bourdigny'!CY7+'StGenis-&gt;CERN'!CY7</f>
        <v>9</v>
      </c>
      <c r="CZ7" s="60">
        <f>'StGenis-&gt;Meyrin'!CZ7+'StGenis-&gt;Bourdigny'!CZ7+'StGenis-&gt;CERN'!CZ7</f>
        <v>23</v>
      </c>
      <c r="DA7" s="60">
        <f>'StGenis-&gt;Meyrin'!DA7+'StGenis-&gt;Bourdigny'!DA7+'StGenis-&gt;CERN'!DA7</f>
        <v>6</v>
      </c>
      <c r="DB7" s="60">
        <f>'StGenis-&gt;Meyrin'!DB7+'StGenis-&gt;Bourdigny'!DB7+'StGenis-&gt;CERN'!DB7</f>
        <v>1</v>
      </c>
      <c r="DC7" s="60">
        <f>'StGenis-&gt;Meyrin'!DC7+'StGenis-&gt;Bourdigny'!DC7+'StGenis-&gt;CERN'!DC7</f>
        <v>2</v>
      </c>
      <c r="DD7" s="60">
        <f>'StGenis-&gt;Meyrin'!DD7+'StGenis-&gt;Bourdigny'!DD7+'StGenis-&gt;CERN'!DD7</f>
        <v>1</v>
      </c>
      <c r="DE7" s="60">
        <f>'StGenis-&gt;Meyrin'!DE7+'StGenis-&gt;Bourdigny'!DE7+'StGenis-&gt;CERN'!DE7</f>
        <v>3</v>
      </c>
      <c r="DF7" s="60">
        <f>'StGenis-&gt;Meyrin'!DF7+'StGenis-&gt;Bourdigny'!DF7+'StGenis-&gt;CERN'!DF7</f>
        <v>0</v>
      </c>
      <c r="DG7" s="60">
        <f>'StGenis-&gt;Meyrin'!DG7+'StGenis-&gt;Bourdigny'!DG7+'StGenis-&gt;CERN'!DG7</f>
        <v>0</v>
      </c>
      <c r="DH7" s="60">
        <f>'StGenis-&gt;Meyrin'!DH7+'StGenis-&gt;Bourdigny'!DH7+'StGenis-&gt;CERN'!DH7</f>
        <v>0</v>
      </c>
      <c r="DI7" s="60">
        <f>'StGenis-&gt;Meyrin'!DI7+'StGenis-&gt;Bourdigny'!DI7+'StGenis-&gt;CERN'!DI7</f>
        <v>0</v>
      </c>
      <c r="DJ7" s="60">
        <f>'StGenis-&gt;Meyrin'!DJ7+'StGenis-&gt;Bourdigny'!DJ7+'StGenis-&gt;CERN'!DJ7</f>
        <v>0</v>
      </c>
      <c r="DK7" s="60">
        <f>'StGenis-&gt;Meyrin'!DK7+'StGenis-&gt;Bourdigny'!DK7+'StGenis-&gt;CERN'!DK7</f>
        <v>1</v>
      </c>
      <c r="DL7" s="60">
        <f>'StGenis-&gt;Meyrin'!DL7+'StGenis-&gt;Bourdigny'!DL7+'StGenis-&gt;CERN'!DL7</f>
        <v>0</v>
      </c>
      <c r="DN7" s="55">
        <f t="shared" si="27"/>
        <v>52</v>
      </c>
      <c r="DO7" s="3">
        <f t="shared" si="27"/>
        <v>29</v>
      </c>
      <c r="DP7" s="56">
        <f t="shared" si="28"/>
        <v>0.35802469135802467</v>
      </c>
      <c r="DQ7" s="3">
        <f t="shared" si="29"/>
        <v>38</v>
      </c>
      <c r="DR7" s="3">
        <f t="shared" si="30"/>
        <v>32</v>
      </c>
      <c r="DS7" s="3">
        <f t="shared" si="31"/>
        <v>7</v>
      </c>
      <c r="DT7" s="3">
        <f t="shared" si="32"/>
        <v>77</v>
      </c>
      <c r="DU7" s="12">
        <f t="shared" si="33"/>
        <v>0.41558441558441561</v>
      </c>
      <c r="DV7" s="12">
        <f t="shared" si="34"/>
        <v>9.0909090909090912E-2</v>
      </c>
      <c r="DW7" s="3">
        <f t="shared" si="35"/>
        <v>4</v>
      </c>
      <c r="DX7" s="3">
        <f t="shared" si="36"/>
        <v>77</v>
      </c>
      <c r="DY7" s="57">
        <f t="shared" si="37"/>
        <v>4</v>
      </c>
      <c r="DZ7" s="58">
        <f t="shared" si="38"/>
        <v>81</v>
      </c>
      <c r="EC7" s="12">
        <f t="shared" si="39"/>
        <v>0.40540540540540548</v>
      </c>
      <c r="ED7" s="12">
        <f t="shared" si="39"/>
        <v>1.0714285714285716</v>
      </c>
      <c r="EE7" s="12">
        <f t="shared" si="39"/>
        <v>0.30423280423280397</v>
      </c>
      <c r="EF7" s="12">
        <f t="shared" si="39"/>
        <v>0.72727272727272729</v>
      </c>
      <c r="EG7" s="12">
        <f t="shared" si="39"/>
        <v>0.88235294117647056</v>
      </c>
      <c r="EH7" s="12">
        <f t="shared" si="39"/>
        <v>0.16666666666666674</v>
      </c>
      <c r="EI7" s="12">
        <f t="shared" si="39"/>
        <v>0.71111111111111103</v>
      </c>
      <c r="EJ7" s="12">
        <f t="shared" si="39"/>
        <v>0.10007639419404146</v>
      </c>
      <c r="EK7" s="12">
        <f t="shared" si="39"/>
        <v>-0.31818181818181812</v>
      </c>
      <c r="EL7" s="12">
        <f t="shared" si="39"/>
        <v>-0.33333333333333337</v>
      </c>
      <c r="EM7" s="12">
        <f t="shared" si="39"/>
        <v>0.5714285714285714</v>
      </c>
      <c r="EN7" s="12">
        <f t="shared" si="39"/>
        <v>1</v>
      </c>
      <c r="EO7" s="12">
        <f t="shared" si="39"/>
        <v>0.58823529411764697</v>
      </c>
      <c r="EQ7" s="64">
        <v>0.3125</v>
      </c>
      <c r="ER7" s="60">
        <f>'StGenis-&gt;Meyrin'!ER7+'StGenis-&gt;Bourdigny'!ER7+'StGenis-&gt;CERN'!ER7</f>
        <v>14</v>
      </c>
      <c r="ES7" s="60">
        <f>'StGenis-&gt;Meyrin'!ES7+'StGenis-&gt;Bourdigny'!ES7+'StGenis-&gt;CERN'!ES7</f>
        <v>8</v>
      </c>
      <c r="ET7" s="60">
        <f>'StGenis-&gt;Meyrin'!ET7+'StGenis-&gt;Bourdigny'!ET7+'StGenis-&gt;CERN'!ET7</f>
        <v>13</v>
      </c>
      <c r="EU7" s="60">
        <f>'StGenis-&gt;Meyrin'!EU7+'StGenis-&gt;Bourdigny'!EU7+'StGenis-&gt;CERN'!EU7</f>
        <v>2</v>
      </c>
      <c r="EV7" s="60">
        <f>'StGenis-&gt;Meyrin'!EV7+'StGenis-&gt;Bourdigny'!EV7+'StGenis-&gt;CERN'!EV7</f>
        <v>5</v>
      </c>
      <c r="EW7" s="60">
        <f>'StGenis-&gt;Meyrin'!EW7+'StGenis-&gt;Bourdigny'!EW7+'StGenis-&gt;CERN'!EW7</f>
        <v>1</v>
      </c>
      <c r="EX7" s="60">
        <f>'StGenis-&gt;Meyrin'!EX7+'StGenis-&gt;Bourdigny'!EX7+'StGenis-&gt;CERN'!EX7</f>
        <v>5</v>
      </c>
      <c r="EY7" s="60">
        <f>'StGenis-&gt;Meyrin'!EY7+'StGenis-&gt;Bourdigny'!EY7+'StGenis-&gt;CERN'!EY7</f>
        <v>1</v>
      </c>
      <c r="EZ7" s="60">
        <f>'StGenis-&gt;Meyrin'!EZ7+'StGenis-&gt;Bourdigny'!EZ7+'StGenis-&gt;CERN'!EZ7</f>
        <v>0</v>
      </c>
      <c r="FA7" s="60">
        <f>'StGenis-&gt;Meyrin'!FA7+'StGenis-&gt;Bourdigny'!FA7+'StGenis-&gt;CERN'!FA7</f>
        <v>0</v>
      </c>
      <c r="FB7" s="60">
        <f>'StGenis-&gt;Meyrin'!FB7+'StGenis-&gt;Bourdigny'!FB7+'StGenis-&gt;CERN'!FB7</f>
        <v>0</v>
      </c>
      <c r="FC7" s="60">
        <f>'StGenis-&gt;Meyrin'!FC7+'StGenis-&gt;Bourdigny'!FC7+'StGenis-&gt;CERN'!FC7</f>
        <v>2</v>
      </c>
      <c r="FD7" s="60">
        <f>'StGenis-&gt;Meyrin'!FD7+'StGenis-&gt;Bourdigny'!FD7+'StGenis-&gt;CERN'!FD7</f>
        <v>0</v>
      </c>
      <c r="FE7" s="60">
        <f>'StGenis-&gt;Meyrin'!FE7+'StGenis-&gt;Bourdigny'!FE7+'StGenis-&gt;CERN'!FE7</f>
        <v>0</v>
      </c>
      <c r="FF7" s="60">
        <f>'StGenis-&gt;Meyrin'!FF7+'StGenis-&gt;Bourdigny'!FF7+'StGenis-&gt;CERN'!FF7</f>
        <v>0</v>
      </c>
      <c r="FG7" s="60">
        <f>'StGenis-&gt;Meyrin'!FG7+'StGenis-&gt;Bourdigny'!FG7+'StGenis-&gt;CERN'!FG7</f>
        <v>0</v>
      </c>
      <c r="FI7" s="55">
        <f t="shared" si="40"/>
        <v>37</v>
      </c>
      <c r="FJ7" s="3">
        <f t="shared" si="40"/>
        <v>14</v>
      </c>
      <c r="FK7" s="56">
        <f t="shared" si="41"/>
        <v>0.27450980392156865</v>
      </c>
      <c r="FL7" s="3">
        <f t="shared" si="42"/>
        <v>22</v>
      </c>
      <c r="FM7" s="3">
        <f t="shared" si="43"/>
        <v>17</v>
      </c>
      <c r="FN7" s="3">
        <f t="shared" si="44"/>
        <v>6</v>
      </c>
      <c r="FO7" s="3">
        <f t="shared" si="45"/>
        <v>45</v>
      </c>
      <c r="FP7" s="12">
        <f t="shared" si="46"/>
        <v>0.37777777777777777</v>
      </c>
      <c r="FQ7" s="12">
        <f t="shared" si="47"/>
        <v>0.13333333333333333</v>
      </c>
      <c r="FR7" s="3">
        <f t="shared" si="48"/>
        <v>6</v>
      </c>
      <c r="FS7" s="3">
        <f t="shared" si="49"/>
        <v>49</v>
      </c>
      <c r="FT7" s="57">
        <f t="shared" si="50"/>
        <v>2</v>
      </c>
      <c r="FU7" s="58">
        <f t="shared" si="51"/>
        <v>51</v>
      </c>
      <c r="FX7" s="12">
        <f t="shared" si="52"/>
        <v>-2.6315789473684181E-2</v>
      </c>
      <c r="FY7" s="12">
        <f t="shared" si="52"/>
        <v>0.16666666666666674</v>
      </c>
      <c r="FZ7" s="12">
        <f t="shared" si="52"/>
        <v>0.14379084967320277</v>
      </c>
      <c r="GA7" s="12">
        <f t="shared" si="52"/>
        <v>-0.15384615384615385</v>
      </c>
      <c r="GB7" s="12">
        <f t="shared" si="52"/>
        <v>0</v>
      </c>
      <c r="GC7" s="12">
        <f t="shared" si="52"/>
        <v>1</v>
      </c>
      <c r="GD7" s="12">
        <f t="shared" si="52"/>
        <v>-2.1739130434782594E-2</v>
      </c>
      <c r="GE7" s="12">
        <f t="shared" si="52"/>
        <v>2.2222222222222365E-2</v>
      </c>
      <c r="GF7" s="12">
        <f t="shared" si="52"/>
        <v>1.0444444444444443</v>
      </c>
      <c r="GG7" s="12">
        <f t="shared" si="52"/>
        <v>0.5</v>
      </c>
      <c r="GH7" s="12">
        <f t="shared" si="52"/>
        <v>0.16666666666666674</v>
      </c>
      <c r="GI7" s="12">
        <f t="shared" si="52"/>
        <v>-0.75</v>
      </c>
      <c r="GJ7" s="12">
        <f t="shared" si="52"/>
        <v>2.0000000000000018E-2</v>
      </c>
      <c r="GL7" s="65">
        <v>0.3125</v>
      </c>
      <c r="GM7" s="60">
        <f>'StGenis-&gt;Meyrin'!GM7+'StGenis-&gt;Bourdigny'!GM7+'RteEurope-&gt;Meyrin'!GM7+'StGenis-&gt;CERN'!GM7</f>
        <v>18</v>
      </c>
      <c r="GN7" s="60">
        <f>'StGenis-&gt;Meyrin'!GN7+'StGenis-&gt;Bourdigny'!GN7+'RteEurope-&gt;Meyrin'!GN7+'StGenis-&gt;CERN'!GN7</f>
        <v>2</v>
      </c>
      <c r="GO7" s="60">
        <f>'StGenis-&gt;Meyrin'!GO7+'StGenis-&gt;Bourdigny'!GO7+'RteEurope-&gt;Meyrin'!GO7+'StGenis-&gt;CERN'!GO7</f>
        <v>6</v>
      </c>
      <c r="GP7" s="60">
        <f>'StGenis-&gt;Meyrin'!GP7+'StGenis-&gt;Bourdigny'!GP7+'RteEurope-&gt;Meyrin'!GP7+'StGenis-&gt;CERN'!GP7</f>
        <v>9</v>
      </c>
      <c r="GQ7" s="60">
        <f>'StGenis-&gt;Meyrin'!GQ7+'StGenis-&gt;Bourdigny'!GQ7+'RteEurope-&gt;Meyrin'!GQ7+'StGenis-&gt;CERN'!GQ7</f>
        <v>3</v>
      </c>
      <c r="GR7" s="60">
        <f>'StGenis-&gt;Meyrin'!GR7+'StGenis-&gt;Bourdigny'!GR7+'RteEurope-&gt;Meyrin'!GR7+'StGenis-&gt;CERN'!GR7</f>
        <v>0</v>
      </c>
      <c r="GS7" s="60">
        <f>'StGenis-&gt;Meyrin'!GS7+'StGenis-&gt;Bourdigny'!GS7+'RteEurope-&gt;Meyrin'!GS7+'StGenis-&gt;CERN'!GS7</f>
        <v>4</v>
      </c>
      <c r="GT7" s="60">
        <f>'StGenis-&gt;Meyrin'!GT7+'StGenis-&gt;Bourdigny'!GT7+'RteEurope-&gt;Meyrin'!GT7+'StGenis-&gt;CERN'!GT7</f>
        <v>0</v>
      </c>
      <c r="GU7" s="60">
        <f>'StGenis-&gt;Meyrin'!GU7+'StGenis-&gt;Bourdigny'!GU7+'RteEurope-&gt;Meyrin'!GU7+'StGenis-&gt;CERN'!GU7</f>
        <v>6</v>
      </c>
      <c r="GV7" s="60">
        <f>'StGenis-&gt;Meyrin'!GV7+'StGenis-&gt;Bourdigny'!GV7+'RteEurope-&gt;Meyrin'!GV7+'StGenis-&gt;CERN'!GV7</f>
        <v>0</v>
      </c>
      <c r="GW7" s="60">
        <f>'StGenis-&gt;Meyrin'!GW7+'StGenis-&gt;Bourdigny'!GW7+'RteEurope-&gt;Meyrin'!GW7+'StGenis-&gt;CERN'!GW7</f>
        <v>1</v>
      </c>
      <c r="GX7" s="60">
        <f>'StGenis-&gt;Meyrin'!GX7+'StGenis-&gt;Bourdigny'!GX7+'RteEurope-&gt;Meyrin'!GX7+'StGenis-&gt;CERN'!GX7</f>
        <v>1</v>
      </c>
      <c r="GY7" s="60">
        <f>'StGenis-&gt;Meyrin'!GY7+'StGenis-&gt;Bourdigny'!GY7+'RteEurope-&gt;Meyrin'!GY7+'StGenis-&gt;CERN'!GY7</f>
        <v>0</v>
      </c>
      <c r="GZ7" s="60">
        <f>'StGenis-&gt;Meyrin'!GZ7+'StGenis-&gt;Bourdigny'!GZ7+'RteEurope-&gt;Meyrin'!GZ7+'StGenis-&gt;CERN'!GZ7</f>
        <v>0</v>
      </c>
      <c r="HA7" s="60">
        <f>'StGenis-&gt;Meyrin'!HA7+'StGenis-&gt;Bourdigny'!HA7+'RteEurope-&gt;Meyrin'!HA7+'StGenis-&gt;CERN'!HA7</f>
        <v>0</v>
      </c>
      <c r="HB7" s="60">
        <f>'StGenis-&gt;Meyrin'!HB7+'StGenis-&gt;Bourdigny'!HB7+'RteEurope-&gt;Meyrin'!HB7+'StGenis-&gt;CERN'!HB7</f>
        <v>0</v>
      </c>
      <c r="HD7" s="55">
        <f t="shared" si="53"/>
        <v>38</v>
      </c>
      <c r="HE7" s="3">
        <f t="shared" si="53"/>
        <v>12</v>
      </c>
      <c r="HF7" s="56">
        <f t="shared" si="54"/>
        <v>0.24</v>
      </c>
      <c r="HG7" s="3">
        <f t="shared" si="55"/>
        <v>26</v>
      </c>
      <c r="HH7" s="3">
        <f t="shared" si="56"/>
        <v>17</v>
      </c>
      <c r="HI7" s="3">
        <f t="shared" si="57"/>
        <v>3</v>
      </c>
      <c r="HJ7" s="3">
        <f t="shared" si="58"/>
        <v>46</v>
      </c>
      <c r="HK7" s="12">
        <f t="shared" si="59"/>
        <v>0.36956521739130432</v>
      </c>
      <c r="HL7" s="12">
        <f t="shared" si="60"/>
        <v>6.5217391304347824E-2</v>
      </c>
      <c r="HM7" s="3">
        <f t="shared" si="61"/>
        <v>4</v>
      </c>
      <c r="HN7" s="3">
        <f t="shared" si="62"/>
        <v>42</v>
      </c>
      <c r="HO7" s="57">
        <f t="shared" si="63"/>
        <v>8</v>
      </c>
      <c r="HP7" s="58">
        <f t="shared" si="64"/>
        <v>50</v>
      </c>
      <c r="HR7">
        <v>20</v>
      </c>
      <c r="HS7">
        <v>9</v>
      </c>
      <c r="HT7">
        <v>0.31034482758620702</v>
      </c>
      <c r="HU7">
        <v>17</v>
      </c>
      <c r="HV7">
        <v>8</v>
      </c>
      <c r="HW7">
        <v>2</v>
      </c>
      <c r="HX7">
        <v>27</v>
      </c>
      <c r="HY7">
        <v>0.296296296296296</v>
      </c>
      <c r="HZ7">
        <v>7.4074074074074098E-2</v>
      </c>
      <c r="IA7">
        <v>2</v>
      </c>
      <c r="IB7">
        <v>29</v>
      </c>
      <c r="IC7">
        <v>0</v>
      </c>
      <c r="ID7">
        <v>29</v>
      </c>
      <c r="IF7" s="62">
        <f t="shared" si="65"/>
        <v>0.89999999999999991</v>
      </c>
      <c r="IG7" s="12">
        <f t="shared" si="65"/>
        <v>0.33333333333333326</v>
      </c>
      <c r="IH7" s="12">
        <f t="shared" si="65"/>
        <v>-0.22666666666666702</v>
      </c>
      <c r="II7" s="12">
        <f t="shared" si="65"/>
        <v>0.52941176470588225</v>
      </c>
      <c r="IJ7" s="12">
        <f t="shared" si="65"/>
        <v>1.125</v>
      </c>
      <c r="IK7" s="12">
        <f t="shared" si="65"/>
        <v>0.5</v>
      </c>
      <c r="IL7" s="12">
        <f t="shared" si="65"/>
        <v>0.70370370370370372</v>
      </c>
      <c r="IM7" s="12">
        <f t="shared" si="65"/>
        <v>0.24728260869565344</v>
      </c>
      <c r="IN7" s="12">
        <f t="shared" si="65"/>
        <v>-0.11956521739130466</v>
      </c>
      <c r="IO7" s="12">
        <f t="shared" si="65"/>
        <v>1</v>
      </c>
      <c r="IP7" s="12">
        <f t="shared" si="65"/>
        <v>0.44827586206896552</v>
      </c>
      <c r="IQ7" s="12" t="e">
        <f t="shared" si="65"/>
        <v>#DIV/0!</v>
      </c>
      <c r="IR7" s="63">
        <f t="shared" si="65"/>
        <v>0.72413793103448265</v>
      </c>
    </row>
    <row r="8" spans="1:252" ht="21" customHeight="1" thickBot="1" x14ac:dyDescent="0.3">
      <c r="A8" s="64">
        <v>0.32291666666666702</v>
      </c>
      <c r="B8" s="91">
        <f>'StGenis-&gt;Meyrin'!B8+'StGenis-&gt;Bourdigny'!B8+'StGenis-&gt;CERN'!B8</f>
        <v>24</v>
      </c>
      <c r="C8" s="92">
        <f>'StGenis-&gt;Meyrin'!C8+'StGenis-&gt;Bourdigny'!C8+'StGenis-&gt;CERN'!C8</f>
        <v>5</v>
      </c>
      <c r="D8" s="91">
        <f>'StGenis-&gt;Meyrin'!D8+'StGenis-&gt;Bourdigny'!D8+'StGenis-&gt;CERN'!D8</f>
        <v>28</v>
      </c>
      <c r="E8" s="92">
        <f>'StGenis-&gt;Meyrin'!E8+'StGenis-&gt;Bourdigny'!E8+'StGenis-&gt;CERN'!E8</f>
        <v>16</v>
      </c>
      <c r="F8" s="91">
        <f>'StGenis-&gt;Meyrin'!F8+'StGenis-&gt;Bourdigny'!F8+'StGenis-&gt;CERN'!F8</f>
        <v>3</v>
      </c>
      <c r="G8" s="92">
        <f>'StGenis-&gt;Meyrin'!G8+'StGenis-&gt;Bourdigny'!G8+'StGenis-&gt;CERN'!G8</f>
        <v>1</v>
      </c>
      <c r="H8" s="91">
        <f>'StGenis-&gt;Meyrin'!H8+'StGenis-&gt;Bourdigny'!H8+'StGenis-&gt;CERN'!H8</f>
        <v>1</v>
      </c>
      <c r="I8" s="92">
        <f>'StGenis-&gt;Meyrin'!I8+'StGenis-&gt;Bourdigny'!I8+'StGenis-&gt;CERN'!I8</f>
        <v>1</v>
      </c>
      <c r="J8" s="91">
        <f>'StGenis-&gt;Meyrin'!J8+'StGenis-&gt;Bourdigny'!J8+'StGenis-&gt;CERN'!J8</f>
        <v>3</v>
      </c>
      <c r="K8" s="92">
        <f>'StGenis-&gt;Meyrin'!K8+'StGenis-&gt;Bourdigny'!K8+'StGenis-&gt;CERN'!K8</f>
        <v>3</v>
      </c>
      <c r="L8" s="91">
        <f>'StGenis-&gt;Meyrin'!L8+'StGenis-&gt;Bourdigny'!L8+'StGenis-&gt;CERN'!L8</f>
        <v>0</v>
      </c>
      <c r="M8" s="92">
        <f>'StGenis-&gt;Meyrin'!M8+'StGenis-&gt;Bourdigny'!M8+'StGenis-&gt;CERN'!M8</f>
        <v>0</v>
      </c>
      <c r="N8" s="197">
        <f>'StGenis-&gt;Meyrin'!N8+'StGenis-&gt;Bourdigny'!N8+'StGenis-&gt;CERN'!N8</f>
        <v>1</v>
      </c>
      <c r="O8" s="192">
        <f>'StGenis-&gt;Meyrin'!O8+'StGenis-&gt;Bourdigny'!O8+'StGenis-&gt;CERN'!O8</f>
        <v>0</v>
      </c>
      <c r="P8" s="91">
        <f>'StGenis-&gt;Meyrin'!P8+'StGenis-&gt;Bourdigny'!P8+'StGenis-&gt;CERN'!P8</f>
        <v>0</v>
      </c>
      <c r="Q8" s="92">
        <f>'StGenis-&gt;Meyrin'!Q8+'StGenis-&gt;Bourdigny'!Q8+'StGenis-&gt;CERN'!Q8</f>
        <v>0</v>
      </c>
      <c r="R8" s="91">
        <f>'StGenis-&gt;Meyrin'!R8+'StGenis-&gt;Bourdigny'!R8+'StGenis-&gt;CERN'!R8</f>
        <v>0</v>
      </c>
      <c r="S8" s="92">
        <f>'StGenis-&gt;Meyrin'!S8+'StGenis-&gt;Bourdigny'!S8+'StGenis-&gt;CERN'!S8</f>
        <v>0</v>
      </c>
      <c r="T8" s="91">
        <f>'StGenis-&gt;Meyrin'!T8+'StGenis-&gt;Bourdigny'!T8+'StGenis-&gt;CERN'!T8</f>
        <v>1</v>
      </c>
      <c r="U8" s="92">
        <f>'StGenis-&gt;Meyrin'!U8+'StGenis-&gt;Bourdigny'!U8+'StGenis-&gt;CERN'!U8</f>
        <v>0</v>
      </c>
      <c r="W8" s="55">
        <f t="shared" si="66"/>
        <v>61</v>
      </c>
      <c r="X8" s="3">
        <f t="shared" si="67"/>
        <v>26</v>
      </c>
      <c r="Y8" s="56">
        <f t="shared" si="68"/>
        <v>0.2988505747126437</v>
      </c>
      <c r="Z8" s="3">
        <f t="shared" si="69"/>
        <v>29</v>
      </c>
      <c r="AA8" s="3">
        <f t="shared" si="70"/>
        <v>49</v>
      </c>
      <c r="AB8" s="3">
        <f t="shared" si="71"/>
        <v>4</v>
      </c>
      <c r="AC8" s="3">
        <f t="shared" si="72"/>
        <v>2</v>
      </c>
      <c r="AD8" s="3">
        <f t="shared" si="0"/>
        <v>80</v>
      </c>
      <c r="AE8" s="12">
        <f t="shared" si="1"/>
        <v>0.62820512820512819</v>
      </c>
      <c r="AF8" s="12">
        <f t="shared" si="73"/>
        <v>2.5000000000000001E-2</v>
      </c>
      <c r="AG8" s="3">
        <f t="shared" si="74"/>
        <v>7</v>
      </c>
      <c r="AH8" s="3">
        <f t="shared" si="75"/>
        <v>85</v>
      </c>
      <c r="AI8" s="57">
        <f t="shared" si="76"/>
        <v>2</v>
      </c>
      <c r="AJ8" s="58">
        <f t="shared" si="77"/>
        <v>87</v>
      </c>
      <c r="AM8" s="12">
        <f t="shared" si="2"/>
        <v>0.15094339622641506</v>
      </c>
      <c r="AN8" s="12">
        <f t="shared" si="3"/>
        <v>0</v>
      </c>
      <c r="AO8" s="12">
        <f t="shared" si="4"/>
        <v>-9.1954022988505635E-2</v>
      </c>
      <c r="AP8" s="12">
        <f t="shared" si="5"/>
        <v>-0.30952380952380953</v>
      </c>
      <c r="AQ8" s="12">
        <f t="shared" si="78"/>
        <v>0.81481481481481488</v>
      </c>
      <c r="AR8" s="12">
        <f t="shared" si="6"/>
        <v>-0.33333333333333337</v>
      </c>
      <c r="AS8" s="12">
        <f t="shared" si="7"/>
        <v>0.11111111111111116</v>
      </c>
      <c r="AT8" s="12">
        <f t="shared" si="8"/>
        <v>0.60541310541310533</v>
      </c>
      <c r="AU8" s="12">
        <f t="shared" si="9"/>
        <v>-0.39999999999999991</v>
      </c>
      <c r="AV8" s="12">
        <f t="shared" si="10"/>
        <v>0</v>
      </c>
      <c r="AW8" s="12">
        <f t="shared" si="11"/>
        <v>0.1333333333333333</v>
      </c>
      <c r="AX8" s="12">
        <f t="shared" si="12"/>
        <v>-0.5</v>
      </c>
      <c r="AY8" s="12">
        <f t="shared" si="13"/>
        <v>0.10126582278481022</v>
      </c>
      <c r="BA8" s="64">
        <v>0.32291666666666702</v>
      </c>
      <c r="BB8" s="60">
        <f>'StGenis-&gt;Meyrin'!BB8+'StGenis-&gt;Bourdigny'!BB8+'StGenis-&gt;CERN'!BB8</f>
        <v>31</v>
      </c>
      <c r="BC8" s="60">
        <f>'StGenis-&gt;Meyrin'!BC8+'StGenis-&gt;Bourdigny'!BC8+'StGenis-&gt;CERN'!BC8</f>
        <v>10</v>
      </c>
      <c r="BD8" s="60">
        <f>'StGenis-&gt;Meyrin'!BD8+'StGenis-&gt;Bourdigny'!BD8+'StGenis-&gt;CERN'!BD8</f>
        <v>12</v>
      </c>
      <c r="BE8" s="60">
        <f>'StGenis-&gt;Meyrin'!BE8+'StGenis-&gt;Bourdigny'!BE8+'StGenis-&gt;CERN'!BE8</f>
        <v>15</v>
      </c>
      <c r="BF8" s="60">
        <f>'StGenis-&gt;Meyrin'!BF8+'StGenis-&gt;Bourdigny'!BF8+'StGenis-&gt;CERN'!BF8</f>
        <v>3</v>
      </c>
      <c r="BG8" s="60">
        <f>'StGenis-&gt;Meyrin'!BG8+'StGenis-&gt;Bourdigny'!BG8+'StGenis-&gt;CERN'!BG8</f>
        <v>0</v>
      </c>
      <c r="BH8" s="60">
        <f>'StGenis-&gt;Meyrin'!BH8+'StGenis-&gt;Bourdigny'!BH8+'StGenis-&gt;CERN'!BH8</f>
        <v>4</v>
      </c>
      <c r="BI8" s="60">
        <f>'StGenis-&gt;Meyrin'!BI8+'StGenis-&gt;Bourdigny'!BI8+'StGenis-&gt;CERN'!BI8</f>
        <v>0</v>
      </c>
      <c r="BJ8" s="60">
        <f>'StGenis-&gt;Meyrin'!BJ8+'StGenis-&gt;Bourdigny'!BJ8+'StGenis-&gt;CERN'!BJ8</f>
        <v>1</v>
      </c>
      <c r="BK8" s="60">
        <f>'StGenis-&gt;Meyrin'!BK8+'StGenis-&gt;Bourdigny'!BK8+'StGenis-&gt;CERN'!BK8</f>
        <v>0</v>
      </c>
      <c r="BL8" s="60">
        <f>'StGenis-&gt;Meyrin'!BL8+'StGenis-&gt;Bourdigny'!BL8+'StGenis-&gt;CERN'!BL8</f>
        <v>0</v>
      </c>
      <c r="BM8" s="60">
        <f>'StGenis-&gt;Meyrin'!BM8+'StGenis-&gt;Bourdigny'!BM8+'StGenis-&gt;CERN'!BM8</f>
        <v>0</v>
      </c>
      <c r="BN8" s="60">
        <f>'StGenis-&gt;Meyrin'!BN8+'StGenis-&gt;Bourdigny'!BN8+'StGenis-&gt;CERN'!BN8</f>
        <v>0</v>
      </c>
      <c r="BO8" s="60">
        <f>'StGenis-&gt;Meyrin'!BO8+'StGenis-&gt;Bourdigny'!BO8+'StGenis-&gt;CERN'!BO8</f>
        <v>0</v>
      </c>
      <c r="BP8" s="60">
        <f>'StGenis-&gt;Meyrin'!BP8+'StGenis-&gt;Bourdigny'!BP8+'StGenis-&gt;CERN'!BP8</f>
        <v>2</v>
      </c>
      <c r="BQ8" s="60">
        <f>'StGenis-&gt;Meyrin'!BQ8+'StGenis-&gt;Bourdigny'!BQ8+'StGenis-&gt;CERN'!BQ8</f>
        <v>1</v>
      </c>
      <c r="BS8" s="55">
        <f t="shared" si="14"/>
        <v>53</v>
      </c>
      <c r="BT8" s="3">
        <f t="shared" si="14"/>
        <v>26</v>
      </c>
      <c r="BU8" s="56">
        <f t="shared" si="15"/>
        <v>0.32911392405063289</v>
      </c>
      <c r="BV8" s="3">
        <f t="shared" si="16"/>
        <v>42</v>
      </c>
      <c r="BW8" s="3">
        <f t="shared" si="17"/>
        <v>27</v>
      </c>
      <c r="BX8" s="3">
        <f t="shared" si="18"/>
        <v>3</v>
      </c>
      <c r="BY8" s="3">
        <f t="shared" si="19"/>
        <v>72</v>
      </c>
      <c r="BZ8" s="12">
        <f t="shared" si="20"/>
        <v>0.39130434782608697</v>
      </c>
      <c r="CA8" s="12">
        <f t="shared" si="21"/>
        <v>4.1666666666666664E-2</v>
      </c>
      <c r="CB8" s="3">
        <f t="shared" si="22"/>
        <v>7</v>
      </c>
      <c r="CC8" s="3">
        <f t="shared" si="23"/>
        <v>75</v>
      </c>
      <c r="CD8" s="57">
        <f t="shared" si="24"/>
        <v>4</v>
      </c>
      <c r="CE8" s="58">
        <f t="shared" si="25"/>
        <v>79</v>
      </c>
      <c r="CH8" s="12">
        <f t="shared" si="26"/>
        <v>0.32499999999999996</v>
      </c>
      <c r="CI8" s="12">
        <f t="shared" si="26"/>
        <v>0.52941176470588225</v>
      </c>
      <c r="CJ8" s="12">
        <f t="shared" si="26"/>
        <v>0.10349962769918086</v>
      </c>
      <c r="CK8" s="12">
        <f t="shared" si="26"/>
        <v>0.27272727272727271</v>
      </c>
      <c r="CL8" s="12">
        <f t="shared" si="26"/>
        <v>0.8</v>
      </c>
      <c r="CM8" s="12">
        <f t="shared" si="26"/>
        <v>-0.4</v>
      </c>
      <c r="CN8" s="12">
        <f t="shared" si="26"/>
        <v>0.35849056603773577</v>
      </c>
      <c r="CO8" s="12">
        <f t="shared" si="26"/>
        <v>0.38260869565217392</v>
      </c>
      <c r="CP8" s="12">
        <f t="shared" si="26"/>
        <v>-0.55833333333333335</v>
      </c>
      <c r="CQ8" s="12">
        <f t="shared" si="26"/>
        <v>0.75</v>
      </c>
      <c r="CR8" s="12">
        <f t="shared" si="26"/>
        <v>0.33928571428571419</v>
      </c>
      <c r="CS8" s="12">
        <f t="shared" si="26"/>
        <v>3</v>
      </c>
      <c r="CT8" s="12">
        <f t="shared" si="26"/>
        <v>0.38596491228070184</v>
      </c>
      <c r="CV8" s="64">
        <v>0.32291666666666702</v>
      </c>
      <c r="CW8" s="60">
        <f>'StGenis-&gt;Meyrin'!CW8+'StGenis-&gt;Bourdigny'!CW8+'StGenis-&gt;CERN'!CW8</f>
        <v>29</v>
      </c>
      <c r="CX8" s="60">
        <f>'StGenis-&gt;Meyrin'!CX8+'StGenis-&gt;Bourdigny'!CX8+'StGenis-&gt;CERN'!CX8</f>
        <v>3</v>
      </c>
      <c r="CY8" s="60">
        <f>'StGenis-&gt;Meyrin'!CY8+'StGenis-&gt;Bourdigny'!CY8+'StGenis-&gt;CERN'!CY8</f>
        <v>6</v>
      </c>
      <c r="CZ8" s="60">
        <f>'StGenis-&gt;Meyrin'!CZ8+'StGenis-&gt;Bourdigny'!CZ8+'StGenis-&gt;CERN'!CZ8</f>
        <v>9</v>
      </c>
      <c r="DA8" s="60">
        <f>'StGenis-&gt;Meyrin'!DA8+'StGenis-&gt;Bourdigny'!DA8+'StGenis-&gt;CERN'!DA8</f>
        <v>3</v>
      </c>
      <c r="DB8" s="60">
        <f>'StGenis-&gt;Meyrin'!DB8+'StGenis-&gt;Bourdigny'!DB8+'StGenis-&gt;CERN'!DB8</f>
        <v>2</v>
      </c>
      <c r="DC8" s="60">
        <f>'StGenis-&gt;Meyrin'!DC8+'StGenis-&gt;Bourdigny'!DC8+'StGenis-&gt;CERN'!DC8</f>
        <v>1</v>
      </c>
      <c r="DD8" s="60">
        <f>'StGenis-&gt;Meyrin'!DD8+'StGenis-&gt;Bourdigny'!DD8+'StGenis-&gt;CERN'!DD8</f>
        <v>3</v>
      </c>
      <c r="DE8" s="60">
        <f>'StGenis-&gt;Meyrin'!DE8+'StGenis-&gt;Bourdigny'!DE8+'StGenis-&gt;CERN'!DE8</f>
        <v>1</v>
      </c>
      <c r="DF8" s="60">
        <f>'StGenis-&gt;Meyrin'!DF8+'StGenis-&gt;Bourdigny'!DF8+'StGenis-&gt;CERN'!DF8</f>
        <v>0</v>
      </c>
      <c r="DG8" s="60">
        <f>'StGenis-&gt;Meyrin'!DG8+'StGenis-&gt;Bourdigny'!DG8+'StGenis-&gt;CERN'!DG8</f>
        <v>0</v>
      </c>
      <c r="DH8" s="60">
        <f>'StGenis-&gt;Meyrin'!DH8+'StGenis-&gt;Bourdigny'!DH8+'StGenis-&gt;CERN'!DH8</f>
        <v>0</v>
      </c>
      <c r="DI8" s="60">
        <f>'StGenis-&gt;Meyrin'!DI8+'StGenis-&gt;Bourdigny'!DI8+'StGenis-&gt;CERN'!DI8</f>
        <v>0</v>
      </c>
      <c r="DJ8" s="60">
        <f>'StGenis-&gt;Meyrin'!DJ8+'StGenis-&gt;Bourdigny'!DJ8+'StGenis-&gt;CERN'!DJ8</f>
        <v>0</v>
      </c>
      <c r="DK8" s="60">
        <f>'StGenis-&gt;Meyrin'!DK8+'StGenis-&gt;Bourdigny'!DK8+'StGenis-&gt;CERN'!DK8</f>
        <v>0</v>
      </c>
      <c r="DL8" s="60">
        <f>'StGenis-&gt;Meyrin'!DL8+'StGenis-&gt;Bourdigny'!DL8+'StGenis-&gt;CERN'!DL8</f>
        <v>0</v>
      </c>
      <c r="DN8" s="55">
        <f t="shared" si="27"/>
        <v>40</v>
      </c>
      <c r="DO8" s="3">
        <f t="shared" si="27"/>
        <v>17</v>
      </c>
      <c r="DP8" s="56">
        <f t="shared" si="28"/>
        <v>0.2982456140350877</v>
      </c>
      <c r="DQ8" s="3">
        <f t="shared" si="29"/>
        <v>33</v>
      </c>
      <c r="DR8" s="3">
        <f t="shared" si="30"/>
        <v>15</v>
      </c>
      <c r="DS8" s="3">
        <f t="shared" si="31"/>
        <v>5</v>
      </c>
      <c r="DT8" s="3">
        <f t="shared" si="32"/>
        <v>53</v>
      </c>
      <c r="DU8" s="12">
        <f t="shared" si="33"/>
        <v>0.28301886792452829</v>
      </c>
      <c r="DV8" s="12">
        <f t="shared" si="34"/>
        <v>9.4339622641509441E-2</v>
      </c>
      <c r="DW8" s="3">
        <f t="shared" si="35"/>
        <v>4</v>
      </c>
      <c r="DX8" s="3">
        <f t="shared" si="36"/>
        <v>56</v>
      </c>
      <c r="DY8" s="57">
        <f t="shared" si="37"/>
        <v>1</v>
      </c>
      <c r="DZ8" s="58">
        <f t="shared" si="38"/>
        <v>57</v>
      </c>
      <c r="EC8" s="12">
        <f t="shared" si="39"/>
        <v>-2.4390243902439046E-2</v>
      </c>
      <c r="ED8" s="12">
        <f t="shared" si="39"/>
        <v>6.25E-2</v>
      </c>
      <c r="EE8" s="12">
        <f t="shared" si="39"/>
        <v>6.25E-2</v>
      </c>
      <c r="EF8" s="12">
        <f t="shared" si="39"/>
        <v>6.4516129032258007E-2</v>
      </c>
      <c r="EG8" s="12">
        <f t="shared" si="39"/>
        <v>-0.21052631578947367</v>
      </c>
      <c r="EH8" s="12">
        <f t="shared" si="39"/>
        <v>1.5</v>
      </c>
      <c r="EI8" s="12">
        <f t="shared" si="39"/>
        <v>1.9230769230769162E-2</v>
      </c>
      <c r="EJ8" s="12">
        <f t="shared" si="39"/>
        <v>-0.22542204568023827</v>
      </c>
      <c r="EK8" s="12">
        <f t="shared" si="39"/>
        <v>1.4528301886792452</v>
      </c>
      <c r="EL8" s="12">
        <f t="shared" si="39"/>
        <v>-0.19999999999999996</v>
      </c>
      <c r="EM8" s="12">
        <f t="shared" si="39"/>
        <v>5.6603773584905648E-2</v>
      </c>
      <c r="EN8" s="12">
        <f t="shared" si="39"/>
        <v>-0.75</v>
      </c>
      <c r="EO8" s="12">
        <f t="shared" si="39"/>
        <v>0</v>
      </c>
      <c r="EQ8" s="64">
        <v>0.32291666666666702</v>
      </c>
      <c r="ER8" s="60">
        <f>'StGenis-&gt;Meyrin'!ER8+'StGenis-&gt;Bourdigny'!ER8+'StGenis-&gt;CERN'!ER8</f>
        <v>22</v>
      </c>
      <c r="ES8" s="60">
        <f>'StGenis-&gt;Meyrin'!ES8+'StGenis-&gt;Bourdigny'!ES8+'StGenis-&gt;CERN'!ES8</f>
        <v>7</v>
      </c>
      <c r="ET8" s="60">
        <f>'StGenis-&gt;Meyrin'!ET8+'StGenis-&gt;Bourdigny'!ET8+'StGenis-&gt;CERN'!ET8</f>
        <v>12</v>
      </c>
      <c r="EU8" s="60">
        <f>'StGenis-&gt;Meyrin'!EU8+'StGenis-&gt;Bourdigny'!EU8+'StGenis-&gt;CERN'!EU8</f>
        <v>6</v>
      </c>
      <c r="EV8" s="60">
        <f>'StGenis-&gt;Meyrin'!EV8+'StGenis-&gt;Bourdigny'!EV8+'StGenis-&gt;CERN'!EV8</f>
        <v>2</v>
      </c>
      <c r="EW8" s="60">
        <f>'StGenis-&gt;Meyrin'!EW8+'StGenis-&gt;Bourdigny'!EW8+'StGenis-&gt;CERN'!EW8</f>
        <v>0</v>
      </c>
      <c r="EX8" s="60">
        <f>'StGenis-&gt;Meyrin'!EX8+'StGenis-&gt;Bourdigny'!EX8+'StGenis-&gt;CERN'!EX8</f>
        <v>3</v>
      </c>
      <c r="EY8" s="60">
        <f>'StGenis-&gt;Meyrin'!EY8+'StGenis-&gt;Bourdigny'!EY8+'StGenis-&gt;CERN'!EY8</f>
        <v>1</v>
      </c>
      <c r="EZ8" s="60">
        <f>'StGenis-&gt;Meyrin'!EZ8+'StGenis-&gt;Bourdigny'!EZ8+'StGenis-&gt;CERN'!EZ8</f>
        <v>1</v>
      </c>
      <c r="FA8" s="60">
        <f>'StGenis-&gt;Meyrin'!FA8+'StGenis-&gt;Bourdigny'!FA8+'StGenis-&gt;CERN'!FA8</f>
        <v>1</v>
      </c>
      <c r="FB8" s="60">
        <f>'StGenis-&gt;Meyrin'!FB8+'StGenis-&gt;Bourdigny'!FB8+'StGenis-&gt;CERN'!FB8</f>
        <v>1</v>
      </c>
      <c r="FC8" s="60">
        <f>'StGenis-&gt;Meyrin'!FC8+'StGenis-&gt;Bourdigny'!FC8+'StGenis-&gt;CERN'!FC8</f>
        <v>0</v>
      </c>
      <c r="FD8" s="60">
        <f>'StGenis-&gt;Meyrin'!FD8+'StGenis-&gt;Bourdigny'!FD8+'StGenis-&gt;CERN'!FD8</f>
        <v>0</v>
      </c>
      <c r="FE8" s="60">
        <f>'StGenis-&gt;Meyrin'!FE8+'StGenis-&gt;Bourdigny'!FE8+'StGenis-&gt;CERN'!FE8</f>
        <v>0</v>
      </c>
      <c r="FF8" s="60">
        <f>'StGenis-&gt;Meyrin'!FF8+'StGenis-&gt;Bourdigny'!FF8+'StGenis-&gt;CERN'!FF8</f>
        <v>0</v>
      </c>
      <c r="FG8" s="60">
        <f>'StGenis-&gt;Meyrin'!FG8+'StGenis-&gt;Bourdigny'!FG8+'StGenis-&gt;CERN'!FG8</f>
        <v>1</v>
      </c>
      <c r="FI8" s="55">
        <f t="shared" si="40"/>
        <v>41</v>
      </c>
      <c r="FJ8" s="3">
        <f t="shared" si="40"/>
        <v>16</v>
      </c>
      <c r="FK8" s="56">
        <f t="shared" si="41"/>
        <v>0.2807017543859649</v>
      </c>
      <c r="FL8" s="3">
        <f t="shared" si="42"/>
        <v>31</v>
      </c>
      <c r="FM8" s="3">
        <f t="shared" si="43"/>
        <v>19</v>
      </c>
      <c r="FN8" s="3">
        <f t="shared" si="44"/>
        <v>2</v>
      </c>
      <c r="FO8" s="3">
        <f t="shared" si="45"/>
        <v>52</v>
      </c>
      <c r="FP8" s="12">
        <f t="shared" si="46"/>
        <v>0.36538461538461536</v>
      </c>
      <c r="FQ8" s="12">
        <f t="shared" si="47"/>
        <v>3.8461538461538464E-2</v>
      </c>
      <c r="FR8" s="3">
        <f t="shared" si="48"/>
        <v>5</v>
      </c>
      <c r="FS8" s="3">
        <f t="shared" si="49"/>
        <v>53</v>
      </c>
      <c r="FT8" s="57">
        <f t="shared" si="50"/>
        <v>4</v>
      </c>
      <c r="FU8" s="58">
        <f t="shared" si="51"/>
        <v>57</v>
      </c>
      <c r="FX8" s="12">
        <f t="shared" si="52"/>
        <v>0.20588235294117641</v>
      </c>
      <c r="FY8" s="12">
        <f t="shared" si="52"/>
        <v>0.45454545454545459</v>
      </c>
      <c r="FZ8" s="12">
        <f t="shared" si="52"/>
        <v>0.14832535885167464</v>
      </c>
      <c r="GA8" s="12">
        <f t="shared" si="52"/>
        <v>0.29166666666666674</v>
      </c>
      <c r="GB8" s="12">
        <f t="shared" si="52"/>
        <v>0.26666666666666661</v>
      </c>
      <c r="GC8" s="12" t="e">
        <f t="shared" si="52"/>
        <v>#DIV/0!</v>
      </c>
      <c r="GD8" s="12">
        <f t="shared" si="52"/>
        <v>0.33333333333333326</v>
      </c>
      <c r="GE8" s="12">
        <f t="shared" si="52"/>
        <v>-5.0000000000000155E-2</v>
      </c>
      <c r="GF8" s="12" t="e">
        <f t="shared" si="52"/>
        <v>#DIV/0!</v>
      </c>
      <c r="GG8" s="12">
        <f t="shared" si="52"/>
        <v>-0.16666666666666663</v>
      </c>
      <c r="GH8" s="12">
        <f t="shared" si="52"/>
        <v>0.26190476190476186</v>
      </c>
      <c r="GI8" s="12">
        <f t="shared" si="52"/>
        <v>0.33333333333333326</v>
      </c>
      <c r="GJ8" s="12">
        <f t="shared" si="52"/>
        <v>0.26666666666666661</v>
      </c>
      <c r="GL8" s="65">
        <v>0.32291666666666702</v>
      </c>
      <c r="GM8" s="60">
        <f>'StGenis-&gt;Meyrin'!GM8+'StGenis-&gt;Bourdigny'!GM8+'RteEurope-&gt;Meyrin'!GM8+'StGenis-&gt;CERN'!GM8</f>
        <v>18</v>
      </c>
      <c r="GN8" s="60">
        <f>'StGenis-&gt;Meyrin'!GN8+'StGenis-&gt;Bourdigny'!GN8+'RteEurope-&gt;Meyrin'!GN8+'StGenis-&gt;CERN'!GN8</f>
        <v>4</v>
      </c>
      <c r="GO8" s="60">
        <f>'StGenis-&gt;Meyrin'!GO8+'StGenis-&gt;Bourdigny'!GO8+'RteEurope-&gt;Meyrin'!GO8+'StGenis-&gt;CERN'!GO8</f>
        <v>9</v>
      </c>
      <c r="GP8" s="60">
        <f>'StGenis-&gt;Meyrin'!GP8+'StGenis-&gt;Bourdigny'!GP8+'RteEurope-&gt;Meyrin'!GP8+'StGenis-&gt;CERN'!GP8</f>
        <v>5</v>
      </c>
      <c r="GQ8" s="60">
        <f>'StGenis-&gt;Meyrin'!GQ8+'StGenis-&gt;Bourdigny'!GQ8+'RteEurope-&gt;Meyrin'!GQ8+'StGenis-&gt;CERN'!GQ8</f>
        <v>0</v>
      </c>
      <c r="GR8" s="60">
        <f>'StGenis-&gt;Meyrin'!GR8+'StGenis-&gt;Bourdigny'!GR8+'RteEurope-&gt;Meyrin'!GR8+'StGenis-&gt;CERN'!GR8</f>
        <v>0</v>
      </c>
      <c r="GS8" s="60">
        <f>'StGenis-&gt;Meyrin'!GS8+'StGenis-&gt;Bourdigny'!GS8+'RteEurope-&gt;Meyrin'!GS8+'StGenis-&gt;CERN'!GS8</f>
        <v>5</v>
      </c>
      <c r="GT8" s="60">
        <f>'StGenis-&gt;Meyrin'!GT8+'StGenis-&gt;Bourdigny'!GT8+'RteEurope-&gt;Meyrin'!GT8+'StGenis-&gt;CERN'!GT8</f>
        <v>1</v>
      </c>
      <c r="GU8" s="60">
        <f>'StGenis-&gt;Meyrin'!GU8+'StGenis-&gt;Bourdigny'!GU8+'RteEurope-&gt;Meyrin'!GU8+'StGenis-&gt;CERN'!GU8</f>
        <v>2</v>
      </c>
      <c r="GV8" s="60">
        <f>'StGenis-&gt;Meyrin'!GV8+'StGenis-&gt;Bourdigny'!GV8+'RteEurope-&gt;Meyrin'!GV8+'StGenis-&gt;CERN'!GV8</f>
        <v>0</v>
      </c>
      <c r="GW8" s="60">
        <f>'StGenis-&gt;Meyrin'!GW8+'StGenis-&gt;Bourdigny'!GW8+'RteEurope-&gt;Meyrin'!GW8+'StGenis-&gt;CERN'!GW8</f>
        <v>0</v>
      </c>
      <c r="GX8" s="60">
        <f>'StGenis-&gt;Meyrin'!GX8+'StGenis-&gt;Bourdigny'!GX8+'RteEurope-&gt;Meyrin'!GX8+'StGenis-&gt;CERN'!GX8</f>
        <v>1</v>
      </c>
      <c r="GY8" s="60">
        <f>'StGenis-&gt;Meyrin'!GY8+'StGenis-&gt;Bourdigny'!GY8+'RteEurope-&gt;Meyrin'!GY8+'StGenis-&gt;CERN'!GY8</f>
        <v>0</v>
      </c>
      <c r="GZ8" s="60">
        <f>'StGenis-&gt;Meyrin'!GZ8+'StGenis-&gt;Bourdigny'!GZ8+'RteEurope-&gt;Meyrin'!GZ8+'StGenis-&gt;CERN'!GZ8</f>
        <v>0</v>
      </c>
      <c r="HA8" s="60">
        <f>'StGenis-&gt;Meyrin'!HA8+'StGenis-&gt;Bourdigny'!HA8+'RteEurope-&gt;Meyrin'!HA8+'StGenis-&gt;CERN'!HA8</f>
        <v>0</v>
      </c>
      <c r="HB8" s="60">
        <f>'StGenis-&gt;Meyrin'!HB8+'StGenis-&gt;Bourdigny'!HB8+'RteEurope-&gt;Meyrin'!HB8+'StGenis-&gt;CERN'!HB8</f>
        <v>0</v>
      </c>
      <c r="HD8" s="55">
        <f t="shared" si="53"/>
        <v>34</v>
      </c>
      <c r="HE8" s="3">
        <f t="shared" si="53"/>
        <v>11</v>
      </c>
      <c r="HF8" s="56">
        <f t="shared" si="54"/>
        <v>0.24444444444444444</v>
      </c>
      <c r="HG8" s="3">
        <f t="shared" si="55"/>
        <v>24</v>
      </c>
      <c r="HH8" s="3">
        <f t="shared" si="56"/>
        <v>15</v>
      </c>
      <c r="HI8" s="3">
        <f t="shared" si="57"/>
        <v>0</v>
      </c>
      <c r="HJ8" s="3">
        <f t="shared" si="58"/>
        <v>39</v>
      </c>
      <c r="HK8" s="12">
        <f t="shared" si="59"/>
        <v>0.38461538461538464</v>
      </c>
      <c r="HL8" s="12">
        <f t="shared" si="60"/>
        <v>0</v>
      </c>
      <c r="HM8" s="3">
        <f t="shared" si="61"/>
        <v>6</v>
      </c>
      <c r="HN8" s="3">
        <f t="shared" si="62"/>
        <v>42</v>
      </c>
      <c r="HO8" s="57">
        <f t="shared" si="63"/>
        <v>3</v>
      </c>
      <c r="HP8" s="58">
        <f t="shared" si="64"/>
        <v>45</v>
      </c>
      <c r="HR8">
        <v>12</v>
      </c>
      <c r="HS8">
        <v>13</v>
      </c>
      <c r="HT8">
        <v>0.52</v>
      </c>
      <c r="HU8">
        <v>11</v>
      </c>
      <c r="HV8">
        <v>11</v>
      </c>
      <c r="HW8">
        <v>3</v>
      </c>
      <c r="HX8">
        <v>25</v>
      </c>
      <c r="HY8">
        <v>0.44</v>
      </c>
      <c r="HZ8">
        <v>0.12</v>
      </c>
      <c r="IA8">
        <v>0</v>
      </c>
      <c r="IB8">
        <v>25</v>
      </c>
      <c r="IC8">
        <v>0</v>
      </c>
      <c r="ID8">
        <v>25</v>
      </c>
      <c r="IF8" s="62">
        <f t="shared" si="65"/>
        <v>1.8333333333333335</v>
      </c>
      <c r="IG8" s="12">
        <f t="shared" si="65"/>
        <v>-0.15384615384615385</v>
      </c>
      <c r="IH8" s="12">
        <f t="shared" si="65"/>
        <v>-0.52991452991452992</v>
      </c>
      <c r="II8" s="12">
        <f t="shared" si="65"/>
        <v>1.1818181818181817</v>
      </c>
      <c r="IJ8" s="12">
        <f t="shared" si="65"/>
        <v>0.36363636363636354</v>
      </c>
      <c r="IK8" s="12">
        <f t="shared" si="65"/>
        <v>-1</v>
      </c>
      <c r="IL8" s="12">
        <f t="shared" si="65"/>
        <v>0.56000000000000005</v>
      </c>
      <c r="IM8" s="12">
        <f t="shared" si="65"/>
        <v>-0.12587412587412583</v>
      </c>
      <c r="IN8" s="12">
        <f t="shared" si="65"/>
        <v>-1</v>
      </c>
      <c r="IO8" s="12" t="e">
        <f t="shared" si="65"/>
        <v>#DIV/0!</v>
      </c>
      <c r="IP8" s="12">
        <f t="shared" si="65"/>
        <v>0.67999999999999994</v>
      </c>
      <c r="IQ8" s="12" t="e">
        <f t="shared" si="65"/>
        <v>#DIV/0!</v>
      </c>
      <c r="IR8" s="63">
        <f t="shared" si="65"/>
        <v>0.8</v>
      </c>
    </row>
    <row r="9" spans="1:252" ht="21" customHeight="1" thickBot="1" x14ac:dyDescent="0.3">
      <c r="A9" s="59">
        <v>0.33333333333333298</v>
      </c>
      <c r="B9" s="91">
        <f>'StGenis-&gt;Meyrin'!B9+'StGenis-&gt;Bourdigny'!B9+'StGenis-&gt;CERN'!B9</f>
        <v>37</v>
      </c>
      <c r="C9" s="92">
        <f>'StGenis-&gt;Meyrin'!C9+'StGenis-&gt;Bourdigny'!C9+'StGenis-&gt;CERN'!C9</f>
        <v>8</v>
      </c>
      <c r="D9" s="91">
        <f>'StGenis-&gt;Meyrin'!D9+'StGenis-&gt;Bourdigny'!D9+'StGenis-&gt;CERN'!D9</f>
        <v>19</v>
      </c>
      <c r="E9" s="92">
        <f>'StGenis-&gt;Meyrin'!E9+'StGenis-&gt;Bourdigny'!E9+'StGenis-&gt;CERN'!E9</f>
        <v>11</v>
      </c>
      <c r="F9" s="91">
        <f>'StGenis-&gt;Meyrin'!F9+'StGenis-&gt;Bourdigny'!F9+'StGenis-&gt;CERN'!F9</f>
        <v>4</v>
      </c>
      <c r="G9" s="92">
        <f>'StGenis-&gt;Meyrin'!G9+'StGenis-&gt;Bourdigny'!G9+'StGenis-&gt;CERN'!G9</f>
        <v>1</v>
      </c>
      <c r="H9" s="91">
        <f>'StGenis-&gt;Meyrin'!H9+'StGenis-&gt;Bourdigny'!H9+'StGenis-&gt;CERN'!H9</f>
        <v>1</v>
      </c>
      <c r="I9" s="92">
        <f>'StGenis-&gt;Meyrin'!I9+'StGenis-&gt;Bourdigny'!I9+'StGenis-&gt;CERN'!I9</f>
        <v>2</v>
      </c>
      <c r="J9" s="91">
        <f>'StGenis-&gt;Meyrin'!J9+'StGenis-&gt;Bourdigny'!J9+'StGenis-&gt;CERN'!J9</f>
        <v>9</v>
      </c>
      <c r="K9" s="92">
        <f>'StGenis-&gt;Meyrin'!K9+'StGenis-&gt;Bourdigny'!K9+'StGenis-&gt;CERN'!K9</f>
        <v>0</v>
      </c>
      <c r="L9" s="91">
        <f>'StGenis-&gt;Meyrin'!L9+'StGenis-&gt;Bourdigny'!L9+'StGenis-&gt;CERN'!L9</f>
        <v>1</v>
      </c>
      <c r="M9" s="92">
        <f>'StGenis-&gt;Meyrin'!M9+'StGenis-&gt;Bourdigny'!M9+'StGenis-&gt;CERN'!M9</f>
        <v>0</v>
      </c>
      <c r="N9" s="197">
        <f>'StGenis-&gt;Meyrin'!N9+'StGenis-&gt;Bourdigny'!N9+'StGenis-&gt;CERN'!N9</f>
        <v>0</v>
      </c>
      <c r="O9" s="192">
        <f>'StGenis-&gt;Meyrin'!O9+'StGenis-&gt;Bourdigny'!O9+'StGenis-&gt;CERN'!O9</f>
        <v>1</v>
      </c>
      <c r="P9" s="91">
        <f>'StGenis-&gt;Meyrin'!P9+'StGenis-&gt;Bourdigny'!P9+'StGenis-&gt;CERN'!P9</f>
        <v>0</v>
      </c>
      <c r="Q9" s="92">
        <f>'StGenis-&gt;Meyrin'!Q9+'StGenis-&gt;Bourdigny'!Q9+'StGenis-&gt;CERN'!Q9</f>
        <v>0</v>
      </c>
      <c r="R9" s="91">
        <f>'StGenis-&gt;Meyrin'!R9+'StGenis-&gt;Bourdigny'!R9+'StGenis-&gt;CERN'!R9</f>
        <v>0</v>
      </c>
      <c r="S9" s="92">
        <f>'StGenis-&gt;Meyrin'!S9+'StGenis-&gt;Bourdigny'!S9+'StGenis-&gt;CERN'!S9</f>
        <v>0</v>
      </c>
      <c r="T9" s="91">
        <f>'StGenis-&gt;Meyrin'!T9+'StGenis-&gt;Bourdigny'!T9+'StGenis-&gt;CERN'!T9</f>
        <v>0</v>
      </c>
      <c r="U9" s="92">
        <f>'StGenis-&gt;Meyrin'!U9+'StGenis-&gt;Bourdigny'!U9+'StGenis-&gt;CERN'!U9</f>
        <v>1</v>
      </c>
      <c r="W9" s="55">
        <f t="shared" si="66"/>
        <v>71</v>
      </c>
      <c r="X9" s="3">
        <f t="shared" si="67"/>
        <v>24</v>
      </c>
      <c r="Y9" s="56">
        <f t="shared" si="68"/>
        <v>0.25263157894736843</v>
      </c>
      <c r="Z9" s="3">
        <f t="shared" si="69"/>
        <v>46</v>
      </c>
      <c r="AA9" s="3">
        <f t="shared" si="70"/>
        <v>36</v>
      </c>
      <c r="AB9" s="3">
        <f t="shared" si="71"/>
        <v>5</v>
      </c>
      <c r="AC9" s="3">
        <f t="shared" si="72"/>
        <v>3</v>
      </c>
      <c r="AD9" s="3">
        <f t="shared" si="0"/>
        <v>85</v>
      </c>
      <c r="AE9" s="12">
        <f t="shared" si="1"/>
        <v>0.43902439024390244</v>
      </c>
      <c r="AF9" s="12">
        <f t="shared" si="73"/>
        <v>3.5294117647058823E-2</v>
      </c>
      <c r="AG9" s="3">
        <f t="shared" si="74"/>
        <v>10</v>
      </c>
      <c r="AH9" s="3">
        <f t="shared" si="75"/>
        <v>92</v>
      </c>
      <c r="AI9" s="57">
        <f t="shared" si="76"/>
        <v>3</v>
      </c>
      <c r="AJ9" s="58">
        <f t="shared" si="77"/>
        <v>95</v>
      </c>
      <c r="AM9" s="12">
        <f t="shared" si="2"/>
        <v>-6.5789473684210509E-2</v>
      </c>
      <c r="AN9" s="12">
        <f t="shared" si="3"/>
        <v>0</v>
      </c>
      <c r="AO9" s="12">
        <f t="shared" si="4"/>
        <v>5.2631578947368585E-2</v>
      </c>
      <c r="AP9" s="12">
        <f t="shared" si="5"/>
        <v>-9.8039215686274495E-2</v>
      </c>
      <c r="AQ9" s="12">
        <f t="shared" si="78"/>
        <v>5.8823529411764719E-2</v>
      </c>
      <c r="AR9" s="12">
        <f t="shared" si="6"/>
        <v>-0.5</v>
      </c>
      <c r="AS9" s="12">
        <f t="shared" si="7"/>
        <v>-6.5934065934065922E-2</v>
      </c>
      <c r="AT9" s="12">
        <f t="shared" si="8"/>
        <v>9.7560975609755962E-2</v>
      </c>
      <c r="AU9" s="12">
        <f t="shared" si="9"/>
        <v>-0.46470588235294119</v>
      </c>
      <c r="AV9" s="12">
        <f t="shared" si="10"/>
        <v>0.11111111111111116</v>
      </c>
      <c r="AW9" s="12">
        <f t="shared" si="11"/>
        <v>-2.1276595744680882E-2</v>
      </c>
      <c r="AX9" s="12">
        <f t="shared" si="12"/>
        <v>-0.5</v>
      </c>
      <c r="AY9" s="12">
        <f t="shared" si="13"/>
        <v>-5.0000000000000044E-2</v>
      </c>
      <c r="BA9" s="59">
        <v>0.33333333333333298</v>
      </c>
      <c r="BB9" s="60">
        <f>'StGenis-&gt;Meyrin'!BB9+'StGenis-&gt;Bourdigny'!BB9+'StGenis-&gt;CERN'!BB9</f>
        <v>41</v>
      </c>
      <c r="BC9" s="60">
        <f>'StGenis-&gt;Meyrin'!BC9+'StGenis-&gt;Bourdigny'!BC9+'StGenis-&gt;CERN'!BC9</f>
        <v>6</v>
      </c>
      <c r="BD9" s="60">
        <f>'StGenis-&gt;Meyrin'!BD9+'StGenis-&gt;Bourdigny'!BD9+'StGenis-&gt;CERN'!BD9</f>
        <v>19</v>
      </c>
      <c r="BE9" s="60">
        <f>'StGenis-&gt;Meyrin'!BE9+'StGenis-&gt;Bourdigny'!BE9+'StGenis-&gt;CERN'!BE9</f>
        <v>14</v>
      </c>
      <c r="BF9" s="60">
        <f>'StGenis-&gt;Meyrin'!BF9+'StGenis-&gt;Bourdigny'!BF9+'StGenis-&gt;CERN'!BF9</f>
        <v>4</v>
      </c>
      <c r="BG9" s="60">
        <f>'StGenis-&gt;Meyrin'!BG9+'StGenis-&gt;Bourdigny'!BG9+'StGenis-&gt;CERN'!BG9</f>
        <v>2</v>
      </c>
      <c r="BH9" s="60">
        <f>'StGenis-&gt;Meyrin'!BH9+'StGenis-&gt;Bourdigny'!BH9+'StGenis-&gt;CERN'!BH9</f>
        <v>7</v>
      </c>
      <c r="BI9" s="60">
        <f>'StGenis-&gt;Meyrin'!BI9+'StGenis-&gt;Bourdigny'!BI9+'StGenis-&gt;CERN'!BI9</f>
        <v>1</v>
      </c>
      <c r="BJ9" s="60">
        <f>'StGenis-&gt;Meyrin'!BJ9+'StGenis-&gt;Bourdigny'!BJ9+'StGenis-&gt;CERN'!BJ9</f>
        <v>4</v>
      </c>
      <c r="BK9" s="60">
        <f>'StGenis-&gt;Meyrin'!BK9+'StGenis-&gt;Bourdigny'!BK9+'StGenis-&gt;CERN'!BK9</f>
        <v>0</v>
      </c>
      <c r="BL9" s="60">
        <f>'StGenis-&gt;Meyrin'!BL9+'StGenis-&gt;Bourdigny'!BL9+'StGenis-&gt;CERN'!BL9</f>
        <v>0</v>
      </c>
      <c r="BM9" s="60">
        <f>'StGenis-&gt;Meyrin'!BM9+'StGenis-&gt;Bourdigny'!BM9+'StGenis-&gt;CERN'!BM9</f>
        <v>1</v>
      </c>
      <c r="BN9" s="60">
        <f>'StGenis-&gt;Meyrin'!BN9+'StGenis-&gt;Bourdigny'!BN9+'StGenis-&gt;CERN'!BN9</f>
        <v>0</v>
      </c>
      <c r="BO9" s="60">
        <f>'StGenis-&gt;Meyrin'!BO9+'StGenis-&gt;Bourdigny'!BO9+'StGenis-&gt;CERN'!BO9</f>
        <v>0</v>
      </c>
      <c r="BP9" s="60">
        <f>'StGenis-&gt;Meyrin'!BP9+'StGenis-&gt;Bourdigny'!BP9+'StGenis-&gt;CERN'!BP9</f>
        <v>1</v>
      </c>
      <c r="BQ9" s="60">
        <f>'StGenis-&gt;Meyrin'!BQ9+'StGenis-&gt;Bourdigny'!BQ9+'StGenis-&gt;CERN'!BQ9</f>
        <v>0</v>
      </c>
      <c r="BS9" s="55">
        <f t="shared" si="14"/>
        <v>76</v>
      </c>
      <c r="BT9" s="3">
        <f t="shared" si="14"/>
        <v>24</v>
      </c>
      <c r="BU9" s="56">
        <f t="shared" si="15"/>
        <v>0.24</v>
      </c>
      <c r="BV9" s="3">
        <f t="shared" si="16"/>
        <v>51</v>
      </c>
      <c r="BW9" s="3">
        <f t="shared" si="17"/>
        <v>34</v>
      </c>
      <c r="BX9" s="3">
        <f t="shared" si="18"/>
        <v>6</v>
      </c>
      <c r="BY9" s="3">
        <f t="shared" si="19"/>
        <v>91</v>
      </c>
      <c r="BZ9" s="12">
        <f t="shared" si="20"/>
        <v>0.4</v>
      </c>
      <c r="CA9" s="12">
        <f t="shared" si="21"/>
        <v>6.5934065934065936E-2</v>
      </c>
      <c r="CB9" s="3">
        <f t="shared" si="22"/>
        <v>9</v>
      </c>
      <c r="CC9" s="3">
        <f t="shared" si="23"/>
        <v>94</v>
      </c>
      <c r="CD9" s="57">
        <f t="shared" si="24"/>
        <v>6</v>
      </c>
      <c r="CE9" s="58">
        <f t="shared" si="25"/>
        <v>100</v>
      </c>
      <c r="CH9" s="12">
        <f t="shared" si="26"/>
        <v>7.0422535211267512E-2</v>
      </c>
      <c r="CI9" s="12">
        <f t="shared" si="26"/>
        <v>0.19999999999999996</v>
      </c>
      <c r="CJ9" s="12">
        <f t="shared" si="26"/>
        <v>9.2000000000000082E-2</v>
      </c>
      <c r="CK9" s="12">
        <f t="shared" si="26"/>
        <v>-0.10526315789473684</v>
      </c>
      <c r="CL9" s="12">
        <f t="shared" si="26"/>
        <v>1.2666666666666666</v>
      </c>
      <c r="CM9" s="12">
        <f t="shared" si="26"/>
        <v>0</v>
      </c>
      <c r="CN9" s="12">
        <f t="shared" si="26"/>
        <v>0.16666666666666674</v>
      </c>
      <c r="CO9" s="12">
        <f t="shared" si="26"/>
        <v>1.08</v>
      </c>
      <c r="CP9" s="12">
        <f t="shared" si="26"/>
        <v>-0.1428571428571429</v>
      </c>
      <c r="CQ9" s="12">
        <f t="shared" si="26"/>
        <v>-0.30769230769230771</v>
      </c>
      <c r="CR9" s="12">
        <f t="shared" si="26"/>
        <v>0.11904761904761907</v>
      </c>
      <c r="CS9" s="12">
        <f t="shared" si="26"/>
        <v>-0.1428571428571429</v>
      </c>
      <c r="CT9" s="12">
        <f t="shared" si="26"/>
        <v>9.8901098901098994E-2</v>
      </c>
      <c r="CV9" s="59">
        <v>0.33333333333333298</v>
      </c>
      <c r="CW9" s="60">
        <f>'StGenis-&gt;Meyrin'!CW9+'StGenis-&gt;Bourdigny'!CW9+'StGenis-&gt;CERN'!CW9</f>
        <v>45</v>
      </c>
      <c r="CX9" s="60">
        <f>'StGenis-&gt;Meyrin'!CX9+'StGenis-&gt;Bourdigny'!CX9+'StGenis-&gt;CERN'!CX9</f>
        <v>8</v>
      </c>
      <c r="CY9" s="60">
        <f>'StGenis-&gt;Meyrin'!CY9+'StGenis-&gt;Bourdigny'!CY9+'StGenis-&gt;CERN'!CY9</f>
        <v>6</v>
      </c>
      <c r="CZ9" s="60">
        <f>'StGenis-&gt;Meyrin'!CZ9+'StGenis-&gt;Bourdigny'!CZ9+'StGenis-&gt;CERN'!CZ9</f>
        <v>6</v>
      </c>
      <c r="DA9" s="60">
        <f>'StGenis-&gt;Meyrin'!DA9+'StGenis-&gt;Bourdigny'!DA9+'StGenis-&gt;CERN'!DA9</f>
        <v>3</v>
      </c>
      <c r="DB9" s="60">
        <f>'StGenis-&gt;Meyrin'!DB9+'StGenis-&gt;Bourdigny'!DB9+'StGenis-&gt;CERN'!DB9</f>
        <v>3</v>
      </c>
      <c r="DC9" s="60">
        <f>'StGenis-&gt;Meyrin'!DC9+'StGenis-&gt;Bourdigny'!DC9+'StGenis-&gt;CERN'!DC9</f>
        <v>11</v>
      </c>
      <c r="DD9" s="60">
        <f>'StGenis-&gt;Meyrin'!DD9+'StGenis-&gt;Bourdigny'!DD9+'StGenis-&gt;CERN'!DD9</f>
        <v>2</v>
      </c>
      <c r="DE9" s="60">
        <f>'StGenis-&gt;Meyrin'!DE9+'StGenis-&gt;Bourdigny'!DE9+'StGenis-&gt;CERN'!DE9</f>
        <v>4</v>
      </c>
      <c r="DF9" s="60">
        <f>'StGenis-&gt;Meyrin'!DF9+'StGenis-&gt;Bourdigny'!DF9+'StGenis-&gt;CERN'!DF9</f>
        <v>0</v>
      </c>
      <c r="DG9" s="60">
        <f>'StGenis-&gt;Meyrin'!DG9+'StGenis-&gt;Bourdigny'!DG9+'StGenis-&gt;CERN'!DG9</f>
        <v>2</v>
      </c>
      <c r="DH9" s="60">
        <f>'StGenis-&gt;Meyrin'!DH9+'StGenis-&gt;Bourdigny'!DH9+'StGenis-&gt;CERN'!DH9</f>
        <v>1</v>
      </c>
      <c r="DI9" s="60">
        <f>'StGenis-&gt;Meyrin'!DI9+'StGenis-&gt;Bourdigny'!DI9+'StGenis-&gt;CERN'!DI9</f>
        <v>0</v>
      </c>
      <c r="DJ9" s="60">
        <f>'StGenis-&gt;Meyrin'!DJ9+'StGenis-&gt;Bourdigny'!DJ9+'StGenis-&gt;CERN'!DJ9</f>
        <v>0</v>
      </c>
      <c r="DK9" s="60">
        <f>'StGenis-&gt;Meyrin'!DK9+'StGenis-&gt;Bourdigny'!DK9+'StGenis-&gt;CERN'!DK9</f>
        <v>0</v>
      </c>
      <c r="DL9" s="60">
        <f>'StGenis-&gt;Meyrin'!DL9+'StGenis-&gt;Bourdigny'!DL9+'StGenis-&gt;CERN'!DL9</f>
        <v>0</v>
      </c>
      <c r="DN9" s="55">
        <f t="shared" si="27"/>
        <v>71</v>
      </c>
      <c r="DO9" s="3">
        <f t="shared" si="27"/>
        <v>20</v>
      </c>
      <c r="DP9" s="56">
        <f t="shared" si="28"/>
        <v>0.21978021978021978</v>
      </c>
      <c r="DQ9" s="3">
        <f t="shared" si="29"/>
        <v>57</v>
      </c>
      <c r="DR9" s="3">
        <f t="shared" si="30"/>
        <v>15</v>
      </c>
      <c r="DS9" s="3">
        <f t="shared" si="31"/>
        <v>6</v>
      </c>
      <c r="DT9" s="3">
        <f t="shared" si="32"/>
        <v>78</v>
      </c>
      <c r="DU9" s="12">
        <f t="shared" si="33"/>
        <v>0.19230769230769232</v>
      </c>
      <c r="DV9" s="12">
        <f t="shared" si="34"/>
        <v>7.6923076923076927E-2</v>
      </c>
      <c r="DW9" s="3">
        <f t="shared" si="35"/>
        <v>13</v>
      </c>
      <c r="DX9" s="3">
        <f t="shared" si="36"/>
        <v>84</v>
      </c>
      <c r="DY9" s="57">
        <f t="shared" si="37"/>
        <v>7</v>
      </c>
      <c r="DZ9" s="58">
        <f t="shared" si="38"/>
        <v>91</v>
      </c>
      <c r="EC9" s="12">
        <f t="shared" si="39"/>
        <v>0.2456140350877194</v>
      </c>
      <c r="ED9" s="12">
        <f t="shared" si="39"/>
        <v>5.2631578947368363E-2</v>
      </c>
      <c r="EE9" s="12">
        <f t="shared" si="39"/>
        <v>-0.12087912087912089</v>
      </c>
      <c r="EF9" s="12">
        <f t="shared" si="39"/>
        <v>0.46153846153846145</v>
      </c>
      <c r="EG9" s="12">
        <f t="shared" si="39"/>
        <v>-0.375</v>
      </c>
      <c r="EH9" s="12">
        <f t="shared" si="39"/>
        <v>1</v>
      </c>
      <c r="EI9" s="12">
        <f t="shared" si="39"/>
        <v>0.18181818181818188</v>
      </c>
      <c r="EJ9" s="12">
        <f t="shared" si="39"/>
        <v>-0.47115384615384615</v>
      </c>
      <c r="EK9" s="12">
        <f t="shared" si="39"/>
        <v>0.69230769230769229</v>
      </c>
      <c r="EL9" s="12">
        <f t="shared" si="39"/>
        <v>0.30000000000000004</v>
      </c>
      <c r="EM9" s="12">
        <f t="shared" si="39"/>
        <v>0.18309859154929575</v>
      </c>
      <c r="EN9" s="12">
        <f t="shared" si="39"/>
        <v>0.39999999999999991</v>
      </c>
      <c r="EO9" s="12">
        <f t="shared" si="39"/>
        <v>0.19736842105263164</v>
      </c>
      <c r="EQ9" s="59">
        <v>0.33333333333333298</v>
      </c>
      <c r="ER9" s="60">
        <f>'StGenis-&gt;Meyrin'!ER9+'StGenis-&gt;Bourdigny'!ER9+'StGenis-&gt;CERN'!ER9</f>
        <v>28</v>
      </c>
      <c r="ES9" s="60">
        <f>'StGenis-&gt;Meyrin'!ES9+'StGenis-&gt;Bourdigny'!ES9+'StGenis-&gt;CERN'!ES9</f>
        <v>8</v>
      </c>
      <c r="ET9" s="60">
        <f>'StGenis-&gt;Meyrin'!ET9+'StGenis-&gt;Bourdigny'!ET9+'StGenis-&gt;CERN'!ET9</f>
        <v>16</v>
      </c>
      <c r="EU9" s="60">
        <f>'StGenis-&gt;Meyrin'!EU9+'StGenis-&gt;Bourdigny'!EU9+'StGenis-&gt;CERN'!EU9</f>
        <v>6</v>
      </c>
      <c r="EV9" s="60">
        <f>'StGenis-&gt;Meyrin'!EV9+'StGenis-&gt;Bourdigny'!EV9+'StGenis-&gt;CERN'!EV9</f>
        <v>3</v>
      </c>
      <c r="EW9" s="60">
        <f>'StGenis-&gt;Meyrin'!EW9+'StGenis-&gt;Bourdigny'!EW9+'StGenis-&gt;CERN'!EW9</f>
        <v>0</v>
      </c>
      <c r="EX9" s="60">
        <f>'StGenis-&gt;Meyrin'!EX9+'StGenis-&gt;Bourdigny'!EX9+'StGenis-&gt;CERN'!EX9</f>
        <v>8</v>
      </c>
      <c r="EY9" s="60">
        <f>'StGenis-&gt;Meyrin'!EY9+'StGenis-&gt;Bourdigny'!EY9+'StGenis-&gt;CERN'!EY9</f>
        <v>2</v>
      </c>
      <c r="EZ9" s="60">
        <f>'StGenis-&gt;Meyrin'!EZ9+'StGenis-&gt;Bourdigny'!EZ9+'StGenis-&gt;CERN'!EZ9</f>
        <v>2</v>
      </c>
      <c r="FA9" s="60">
        <f>'StGenis-&gt;Meyrin'!FA9+'StGenis-&gt;Bourdigny'!FA9+'StGenis-&gt;CERN'!FA9</f>
        <v>1</v>
      </c>
      <c r="FB9" s="60">
        <f>'StGenis-&gt;Meyrin'!FB9+'StGenis-&gt;Bourdigny'!FB9+'StGenis-&gt;CERN'!FB9</f>
        <v>0</v>
      </c>
      <c r="FC9" s="60">
        <f>'StGenis-&gt;Meyrin'!FC9+'StGenis-&gt;Bourdigny'!FC9+'StGenis-&gt;CERN'!FC9</f>
        <v>2</v>
      </c>
      <c r="FD9" s="60">
        <f>'StGenis-&gt;Meyrin'!FD9+'StGenis-&gt;Bourdigny'!FD9+'StGenis-&gt;CERN'!FD9</f>
        <v>0</v>
      </c>
      <c r="FE9" s="60">
        <f>'StGenis-&gt;Meyrin'!FE9+'StGenis-&gt;Bourdigny'!FE9+'StGenis-&gt;CERN'!FE9</f>
        <v>0</v>
      </c>
      <c r="FF9" s="60">
        <f>'StGenis-&gt;Meyrin'!FF9+'StGenis-&gt;Bourdigny'!FF9+'StGenis-&gt;CERN'!FF9</f>
        <v>0</v>
      </c>
      <c r="FG9" s="60">
        <f>'StGenis-&gt;Meyrin'!FG9+'StGenis-&gt;Bourdigny'!FG9+'StGenis-&gt;CERN'!FG9</f>
        <v>0</v>
      </c>
      <c r="FI9" s="55">
        <f t="shared" si="40"/>
        <v>57</v>
      </c>
      <c r="FJ9" s="3">
        <f t="shared" si="40"/>
        <v>19</v>
      </c>
      <c r="FK9" s="56">
        <f t="shared" si="41"/>
        <v>0.25</v>
      </c>
      <c r="FL9" s="3">
        <f t="shared" si="42"/>
        <v>39</v>
      </c>
      <c r="FM9" s="3">
        <f t="shared" si="43"/>
        <v>24</v>
      </c>
      <c r="FN9" s="3">
        <f t="shared" si="44"/>
        <v>3</v>
      </c>
      <c r="FO9" s="3">
        <f t="shared" si="45"/>
        <v>66</v>
      </c>
      <c r="FP9" s="12">
        <f t="shared" si="46"/>
        <v>0.36363636363636365</v>
      </c>
      <c r="FQ9" s="12">
        <f t="shared" si="47"/>
        <v>4.5454545454545456E-2</v>
      </c>
      <c r="FR9" s="3">
        <f t="shared" si="48"/>
        <v>10</v>
      </c>
      <c r="FS9" s="3">
        <f t="shared" si="49"/>
        <v>71</v>
      </c>
      <c r="FT9" s="57">
        <f t="shared" si="50"/>
        <v>5</v>
      </c>
      <c r="FU9" s="58">
        <f t="shared" si="51"/>
        <v>76</v>
      </c>
      <c r="FX9" s="12">
        <f t="shared" si="52"/>
        <v>0.62857142857142856</v>
      </c>
      <c r="FY9" s="12">
        <f t="shared" si="52"/>
        <v>1.1111111111111112</v>
      </c>
      <c r="FZ9" s="12">
        <f t="shared" si="52"/>
        <v>0.2222222222222221</v>
      </c>
      <c r="GA9" s="12">
        <f t="shared" si="52"/>
        <v>0.56000000000000005</v>
      </c>
      <c r="GB9" s="12">
        <f t="shared" si="52"/>
        <v>1.4</v>
      </c>
      <c r="GC9" s="12">
        <f t="shared" si="52"/>
        <v>0.5</v>
      </c>
      <c r="GD9" s="12">
        <f t="shared" si="52"/>
        <v>0.78378378378378377</v>
      </c>
      <c r="GE9" s="12">
        <f t="shared" si="52"/>
        <v>0.34545454545454546</v>
      </c>
      <c r="GF9" s="12">
        <f t="shared" si="52"/>
        <v>-0.15909090909090906</v>
      </c>
      <c r="GG9" s="12">
        <f t="shared" si="52"/>
        <v>0.4285714285714286</v>
      </c>
      <c r="GH9" s="12">
        <f t="shared" si="52"/>
        <v>0.65116279069767447</v>
      </c>
      <c r="GI9" s="12">
        <f t="shared" si="52"/>
        <v>4</v>
      </c>
      <c r="GJ9" s="12">
        <f t="shared" si="52"/>
        <v>0.72727272727272729</v>
      </c>
      <c r="GL9" s="61">
        <v>0.33333333333333298</v>
      </c>
      <c r="GM9" s="60">
        <f>'StGenis-&gt;Meyrin'!GM9+'StGenis-&gt;Bourdigny'!GM9+'RteEurope-&gt;Meyrin'!GM9+'StGenis-&gt;CERN'!GM9</f>
        <v>21</v>
      </c>
      <c r="GN9" s="60">
        <f>'StGenis-&gt;Meyrin'!GN9+'StGenis-&gt;Bourdigny'!GN9+'RteEurope-&gt;Meyrin'!GN9+'StGenis-&gt;CERN'!GN9</f>
        <v>4</v>
      </c>
      <c r="GO9" s="60">
        <f>'StGenis-&gt;Meyrin'!GO9+'StGenis-&gt;Bourdigny'!GO9+'RteEurope-&gt;Meyrin'!GO9+'StGenis-&gt;CERN'!GO9</f>
        <v>6</v>
      </c>
      <c r="GP9" s="60">
        <f>'StGenis-&gt;Meyrin'!GP9+'StGenis-&gt;Bourdigny'!GP9+'RteEurope-&gt;Meyrin'!GP9+'StGenis-&gt;CERN'!GP9</f>
        <v>3</v>
      </c>
      <c r="GQ9" s="60">
        <f>'StGenis-&gt;Meyrin'!GQ9+'StGenis-&gt;Bourdigny'!GQ9+'RteEurope-&gt;Meyrin'!GQ9+'StGenis-&gt;CERN'!GQ9</f>
        <v>1</v>
      </c>
      <c r="GR9" s="60">
        <f>'StGenis-&gt;Meyrin'!GR9+'StGenis-&gt;Bourdigny'!GR9+'RteEurope-&gt;Meyrin'!GR9+'StGenis-&gt;CERN'!GR9</f>
        <v>1</v>
      </c>
      <c r="GS9" s="60">
        <f>'StGenis-&gt;Meyrin'!GS9+'StGenis-&gt;Bourdigny'!GS9+'RteEurope-&gt;Meyrin'!GS9+'StGenis-&gt;CERN'!GS9</f>
        <v>6</v>
      </c>
      <c r="GT9" s="60">
        <f>'StGenis-&gt;Meyrin'!GT9+'StGenis-&gt;Bourdigny'!GT9+'RteEurope-&gt;Meyrin'!GT9+'StGenis-&gt;CERN'!GT9</f>
        <v>1</v>
      </c>
      <c r="GU9" s="60">
        <f>'StGenis-&gt;Meyrin'!GU9+'StGenis-&gt;Bourdigny'!GU9+'RteEurope-&gt;Meyrin'!GU9+'StGenis-&gt;CERN'!GU9</f>
        <v>0</v>
      </c>
      <c r="GV9" s="60">
        <f>'StGenis-&gt;Meyrin'!GV9+'StGenis-&gt;Bourdigny'!GV9+'RteEurope-&gt;Meyrin'!GV9+'StGenis-&gt;CERN'!GV9</f>
        <v>0</v>
      </c>
      <c r="GW9" s="60">
        <f>'StGenis-&gt;Meyrin'!GW9+'StGenis-&gt;Bourdigny'!GW9+'RteEurope-&gt;Meyrin'!GW9+'StGenis-&gt;CERN'!GW9</f>
        <v>1</v>
      </c>
      <c r="GX9" s="60">
        <f>'StGenis-&gt;Meyrin'!GX9+'StGenis-&gt;Bourdigny'!GX9+'RteEurope-&gt;Meyrin'!GX9+'StGenis-&gt;CERN'!GX9</f>
        <v>0</v>
      </c>
      <c r="GY9" s="60">
        <f>'StGenis-&gt;Meyrin'!GY9+'StGenis-&gt;Bourdigny'!GY9+'RteEurope-&gt;Meyrin'!GY9+'StGenis-&gt;CERN'!GY9</f>
        <v>0</v>
      </c>
      <c r="GZ9" s="60">
        <f>'StGenis-&gt;Meyrin'!GZ9+'StGenis-&gt;Bourdigny'!GZ9+'RteEurope-&gt;Meyrin'!GZ9+'StGenis-&gt;CERN'!GZ9</f>
        <v>0</v>
      </c>
      <c r="HA9" s="60">
        <f>'StGenis-&gt;Meyrin'!HA9+'StGenis-&gt;Bourdigny'!HA9+'RteEurope-&gt;Meyrin'!HA9+'StGenis-&gt;CERN'!HA9</f>
        <v>0</v>
      </c>
      <c r="HB9" s="60">
        <f>'StGenis-&gt;Meyrin'!HB9+'StGenis-&gt;Bourdigny'!HB9+'RteEurope-&gt;Meyrin'!HB9+'StGenis-&gt;CERN'!HB9</f>
        <v>0</v>
      </c>
      <c r="HD9" s="55">
        <f t="shared" si="53"/>
        <v>35</v>
      </c>
      <c r="HE9" s="3">
        <f t="shared" si="53"/>
        <v>9</v>
      </c>
      <c r="HF9" s="56">
        <f t="shared" si="54"/>
        <v>0.20454545454545456</v>
      </c>
      <c r="HG9" s="3">
        <f t="shared" si="55"/>
        <v>25</v>
      </c>
      <c r="HH9" s="3">
        <f t="shared" si="56"/>
        <v>10</v>
      </c>
      <c r="HI9" s="3">
        <f t="shared" si="57"/>
        <v>2</v>
      </c>
      <c r="HJ9" s="3">
        <f t="shared" si="58"/>
        <v>37</v>
      </c>
      <c r="HK9" s="12">
        <f t="shared" si="59"/>
        <v>0.27027027027027029</v>
      </c>
      <c r="HL9" s="12">
        <f t="shared" si="60"/>
        <v>5.4054054054054057E-2</v>
      </c>
      <c r="HM9" s="3">
        <f t="shared" si="61"/>
        <v>7</v>
      </c>
      <c r="HN9" s="3">
        <f t="shared" si="62"/>
        <v>43</v>
      </c>
      <c r="HO9" s="57">
        <f t="shared" si="63"/>
        <v>1</v>
      </c>
      <c r="HP9" s="58">
        <f t="shared" si="64"/>
        <v>44</v>
      </c>
      <c r="HR9">
        <v>21</v>
      </c>
      <c r="HS9">
        <v>9</v>
      </c>
      <c r="HT9">
        <v>0.3</v>
      </c>
      <c r="HU9">
        <v>19</v>
      </c>
      <c r="HV9">
        <v>3</v>
      </c>
      <c r="HW9">
        <v>0</v>
      </c>
      <c r="HX9">
        <v>22</v>
      </c>
      <c r="HY9">
        <v>0.13636363636363599</v>
      </c>
      <c r="HZ9">
        <v>0</v>
      </c>
      <c r="IA9">
        <v>8</v>
      </c>
      <c r="IB9">
        <v>28</v>
      </c>
      <c r="IC9">
        <v>2</v>
      </c>
      <c r="ID9">
        <v>30</v>
      </c>
      <c r="IF9" s="62">
        <f t="shared" si="65"/>
        <v>0.66666666666666674</v>
      </c>
      <c r="IG9" s="12">
        <f t="shared" si="65"/>
        <v>0</v>
      </c>
      <c r="IH9" s="12">
        <f t="shared" si="65"/>
        <v>-0.31818181818181812</v>
      </c>
      <c r="II9" s="12">
        <f t="shared" si="65"/>
        <v>0.31578947368421062</v>
      </c>
      <c r="IJ9" s="12">
        <f t="shared" si="65"/>
        <v>2.3333333333333335</v>
      </c>
      <c r="IK9" s="12" t="e">
        <f t="shared" si="65"/>
        <v>#DIV/0!</v>
      </c>
      <c r="IL9" s="12">
        <f t="shared" si="65"/>
        <v>0.68181818181818188</v>
      </c>
      <c r="IM9" s="12">
        <f t="shared" si="65"/>
        <v>0.9819819819819875</v>
      </c>
      <c r="IN9" s="12" t="e">
        <f t="shared" si="65"/>
        <v>#DIV/0!</v>
      </c>
      <c r="IO9" s="12">
        <f t="shared" si="65"/>
        <v>-0.125</v>
      </c>
      <c r="IP9" s="12">
        <f t="shared" si="65"/>
        <v>0.53571428571428581</v>
      </c>
      <c r="IQ9" s="12">
        <f t="shared" si="65"/>
        <v>-0.5</v>
      </c>
      <c r="IR9" s="63">
        <f t="shared" si="65"/>
        <v>0.46666666666666656</v>
      </c>
    </row>
    <row r="10" spans="1:252" ht="21" customHeight="1" thickBot="1" x14ac:dyDescent="0.3">
      <c r="A10" s="64">
        <v>0.34375</v>
      </c>
      <c r="B10" s="91">
        <f>'StGenis-&gt;Meyrin'!B10+'StGenis-&gt;Bourdigny'!B10+'StGenis-&gt;CERN'!B10</f>
        <v>47</v>
      </c>
      <c r="C10" s="92">
        <f>'StGenis-&gt;Meyrin'!C10+'StGenis-&gt;Bourdigny'!C10+'StGenis-&gt;CERN'!C10</f>
        <v>8</v>
      </c>
      <c r="D10" s="91">
        <f>'StGenis-&gt;Meyrin'!D10+'StGenis-&gt;Bourdigny'!D10+'StGenis-&gt;CERN'!D10</f>
        <v>20</v>
      </c>
      <c r="E10" s="92">
        <f>'StGenis-&gt;Meyrin'!E10+'StGenis-&gt;Bourdigny'!E10+'StGenis-&gt;CERN'!E10</f>
        <v>13</v>
      </c>
      <c r="F10" s="91">
        <f>'StGenis-&gt;Meyrin'!F10+'StGenis-&gt;Bourdigny'!F10+'StGenis-&gt;CERN'!F10</f>
        <v>1</v>
      </c>
      <c r="G10" s="92">
        <f>'StGenis-&gt;Meyrin'!G10+'StGenis-&gt;Bourdigny'!G10+'StGenis-&gt;CERN'!G10</f>
        <v>1</v>
      </c>
      <c r="H10" s="91">
        <f>'StGenis-&gt;Meyrin'!H10+'StGenis-&gt;Bourdigny'!H10+'StGenis-&gt;CERN'!H10</f>
        <v>1</v>
      </c>
      <c r="I10" s="92">
        <f>'StGenis-&gt;Meyrin'!I10+'StGenis-&gt;Bourdigny'!I10+'StGenis-&gt;CERN'!I10</f>
        <v>0</v>
      </c>
      <c r="J10" s="91">
        <f>'StGenis-&gt;Meyrin'!J10+'StGenis-&gt;Bourdigny'!J10+'StGenis-&gt;CERN'!J10</f>
        <v>13</v>
      </c>
      <c r="K10" s="92">
        <f>'StGenis-&gt;Meyrin'!K10+'StGenis-&gt;Bourdigny'!K10+'StGenis-&gt;CERN'!K10</f>
        <v>4</v>
      </c>
      <c r="L10" s="91">
        <f>'StGenis-&gt;Meyrin'!L10+'StGenis-&gt;Bourdigny'!L10+'StGenis-&gt;CERN'!L10</f>
        <v>1</v>
      </c>
      <c r="M10" s="92">
        <f>'StGenis-&gt;Meyrin'!M10+'StGenis-&gt;Bourdigny'!M10+'StGenis-&gt;CERN'!M10</f>
        <v>0</v>
      </c>
      <c r="N10" s="197">
        <f>'StGenis-&gt;Meyrin'!N10+'StGenis-&gt;Bourdigny'!N10+'StGenis-&gt;CERN'!N10</f>
        <v>2</v>
      </c>
      <c r="O10" s="192">
        <f>'StGenis-&gt;Meyrin'!O10+'StGenis-&gt;Bourdigny'!O10+'StGenis-&gt;CERN'!O10</f>
        <v>1</v>
      </c>
      <c r="P10" s="91">
        <f>'StGenis-&gt;Meyrin'!P10+'StGenis-&gt;Bourdigny'!P10+'StGenis-&gt;CERN'!P10</f>
        <v>0</v>
      </c>
      <c r="Q10" s="92">
        <f>'StGenis-&gt;Meyrin'!Q10+'StGenis-&gt;Bourdigny'!Q10+'StGenis-&gt;CERN'!Q10</f>
        <v>0</v>
      </c>
      <c r="R10" s="91">
        <f>'StGenis-&gt;Meyrin'!R10+'StGenis-&gt;Bourdigny'!R10+'StGenis-&gt;CERN'!R10</f>
        <v>0</v>
      </c>
      <c r="S10" s="92">
        <f>'StGenis-&gt;Meyrin'!S10+'StGenis-&gt;Bourdigny'!S10+'StGenis-&gt;CERN'!S10</f>
        <v>0</v>
      </c>
      <c r="T10" s="91">
        <f>'StGenis-&gt;Meyrin'!T10+'StGenis-&gt;Bourdigny'!T10+'StGenis-&gt;CERN'!T10</f>
        <v>0</v>
      </c>
      <c r="U10" s="92">
        <f>'StGenis-&gt;Meyrin'!U10+'StGenis-&gt;Bourdigny'!U10+'StGenis-&gt;CERN'!U10</f>
        <v>0</v>
      </c>
      <c r="W10" s="55">
        <f t="shared" si="66"/>
        <v>85</v>
      </c>
      <c r="X10" s="3">
        <f t="shared" si="67"/>
        <v>27</v>
      </c>
      <c r="Y10" s="56">
        <f t="shared" si="68"/>
        <v>0.24107142857142858</v>
      </c>
      <c r="Z10" s="3">
        <f t="shared" si="69"/>
        <v>56</v>
      </c>
      <c r="AA10" s="3">
        <f t="shared" si="70"/>
        <v>38</v>
      </c>
      <c r="AB10" s="3">
        <f>F10+G10+P10+Q10</f>
        <v>2</v>
      </c>
      <c r="AC10" s="3">
        <f t="shared" si="72"/>
        <v>1</v>
      </c>
      <c r="AD10" s="3">
        <f t="shared" si="0"/>
        <v>95</v>
      </c>
      <c r="AE10" s="12">
        <f t="shared" si="1"/>
        <v>0.40425531914893614</v>
      </c>
      <c r="AF10" s="12">
        <f t="shared" si="73"/>
        <v>1.0526315789473684E-2</v>
      </c>
      <c r="AG10" s="3">
        <f t="shared" si="74"/>
        <v>17</v>
      </c>
      <c r="AH10" s="3">
        <f t="shared" si="75"/>
        <v>108</v>
      </c>
      <c r="AI10" s="57">
        <f t="shared" si="76"/>
        <v>4</v>
      </c>
      <c r="AJ10" s="58">
        <f t="shared" si="77"/>
        <v>112</v>
      </c>
      <c r="AM10" s="12">
        <f t="shared" si="2"/>
        <v>6.25E-2</v>
      </c>
      <c r="AN10" s="12">
        <f t="shared" si="3"/>
        <v>-0.22857142857142854</v>
      </c>
      <c r="AO10" s="12">
        <f t="shared" si="4"/>
        <v>-0.20790816326530615</v>
      </c>
      <c r="AP10" s="12">
        <f t="shared" si="5"/>
        <v>9.8039215686274606E-2</v>
      </c>
      <c r="AQ10" s="12">
        <f t="shared" si="78"/>
        <v>5.555555555555558E-2</v>
      </c>
      <c r="AR10" s="12">
        <f t="shared" si="6"/>
        <v>-0.92307692307692313</v>
      </c>
      <c r="AS10" s="12">
        <f t="shared" si="7"/>
        <v>-5.0000000000000044E-2</v>
      </c>
      <c r="AT10" s="12">
        <f t="shared" si="8"/>
        <v>-2.3049645390070927E-2</v>
      </c>
      <c r="AU10" s="12">
        <f t="shared" si="9"/>
        <v>-0.91902834008097167</v>
      </c>
      <c r="AV10" s="12">
        <f t="shared" si="10"/>
        <v>0.1333333333333333</v>
      </c>
      <c r="AW10" s="12">
        <f t="shared" si="11"/>
        <v>-3.5714285714285698E-2</v>
      </c>
      <c r="AX10" s="12">
        <f t="shared" si="12"/>
        <v>0.33333333333333326</v>
      </c>
      <c r="AY10" s="12">
        <f t="shared" si="13"/>
        <v>-2.6086956521739091E-2</v>
      </c>
      <c r="BA10" s="64">
        <v>0.34375</v>
      </c>
      <c r="BB10" s="60">
        <f>'StGenis-&gt;Meyrin'!BB10+'StGenis-&gt;Bourdigny'!BB10+'StGenis-&gt;CERN'!BB10</f>
        <v>42</v>
      </c>
      <c r="BC10" s="60">
        <f>'StGenis-&gt;Meyrin'!BC10+'StGenis-&gt;Bourdigny'!BC10+'StGenis-&gt;CERN'!BC10</f>
        <v>8</v>
      </c>
      <c r="BD10" s="60">
        <f>'StGenis-&gt;Meyrin'!BD10+'StGenis-&gt;Bourdigny'!BD10+'StGenis-&gt;CERN'!BD10</f>
        <v>16</v>
      </c>
      <c r="BE10" s="60">
        <f>'StGenis-&gt;Meyrin'!BE10+'StGenis-&gt;Bourdigny'!BE10+'StGenis-&gt;CERN'!BE10</f>
        <v>19</v>
      </c>
      <c r="BF10" s="60">
        <f>'StGenis-&gt;Meyrin'!BF10+'StGenis-&gt;Bourdigny'!BF10+'StGenis-&gt;CERN'!BF10</f>
        <v>11</v>
      </c>
      <c r="BG10" s="60">
        <f>'StGenis-&gt;Meyrin'!BG10+'StGenis-&gt;Bourdigny'!BG10+'StGenis-&gt;CERN'!BG10</f>
        <v>2</v>
      </c>
      <c r="BH10" s="60">
        <f>'StGenis-&gt;Meyrin'!BH10+'StGenis-&gt;Bourdigny'!BH10+'StGenis-&gt;CERN'!BH10</f>
        <v>9</v>
      </c>
      <c r="BI10" s="60">
        <f>'StGenis-&gt;Meyrin'!BI10+'StGenis-&gt;Bourdigny'!BI10+'StGenis-&gt;CERN'!BI10</f>
        <v>5</v>
      </c>
      <c r="BJ10" s="60">
        <f>'StGenis-&gt;Meyrin'!BJ10+'StGenis-&gt;Bourdigny'!BJ10+'StGenis-&gt;CERN'!BJ10</f>
        <v>1</v>
      </c>
      <c r="BK10" s="60">
        <f>'StGenis-&gt;Meyrin'!BK10+'StGenis-&gt;Bourdigny'!BK10+'StGenis-&gt;CERN'!BK10</f>
        <v>0</v>
      </c>
      <c r="BL10" s="60">
        <f>'StGenis-&gt;Meyrin'!BL10+'StGenis-&gt;Bourdigny'!BL10+'StGenis-&gt;CERN'!BL10</f>
        <v>0</v>
      </c>
      <c r="BM10" s="60">
        <f>'StGenis-&gt;Meyrin'!BM10+'StGenis-&gt;Bourdigny'!BM10+'StGenis-&gt;CERN'!BM10</f>
        <v>1</v>
      </c>
      <c r="BN10" s="60">
        <f>'StGenis-&gt;Meyrin'!BN10+'StGenis-&gt;Bourdigny'!BN10+'StGenis-&gt;CERN'!BN10</f>
        <v>0</v>
      </c>
      <c r="BO10" s="60">
        <f>'StGenis-&gt;Meyrin'!BO10+'StGenis-&gt;Bourdigny'!BO10+'StGenis-&gt;CERN'!BO10</f>
        <v>0</v>
      </c>
      <c r="BP10" s="60">
        <f>'StGenis-&gt;Meyrin'!BP10+'StGenis-&gt;Bourdigny'!BP10+'StGenis-&gt;CERN'!BP10</f>
        <v>1</v>
      </c>
      <c r="BQ10" s="60">
        <f>'StGenis-&gt;Meyrin'!BQ10+'StGenis-&gt;Bourdigny'!BQ10+'StGenis-&gt;CERN'!BQ10</f>
        <v>0</v>
      </c>
      <c r="BS10" s="55">
        <f t="shared" si="14"/>
        <v>80</v>
      </c>
      <c r="BT10" s="3">
        <f t="shared" si="14"/>
        <v>35</v>
      </c>
      <c r="BU10" s="56">
        <f t="shared" si="15"/>
        <v>0.30434782608695654</v>
      </c>
      <c r="BV10" s="3">
        <f t="shared" si="16"/>
        <v>51</v>
      </c>
      <c r="BW10" s="3">
        <f t="shared" si="17"/>
        <v>36</v>
      </c>
      <c r="BX10" s="3">
        <f t="shared" si="18"/>
        <v>13</v>
      </c>
      <c r="BY10" s="3">
        <f t="shared" si="19"/>
        <v>100</v>
      </c>
      <c r="BZ10" s="12">
        <f t="shared" si="20"/>
        <v>0.41379310344827586</v>
      </c>
      <c r="CA10" s="12">
        <f t="shared" si="21"/>
        <v>0.13</v>
      </c>
      <c r="CB10" s="3">
        <f t="shared" si="22"/>
        <v>15</v>
      </c>
      <c r="CC10" s="3">
        <f t="shared" si="23"/>
        <v>112</v>
      </c>
      <c r="CD10" s="57">
        <f t="shared" si="24"/>
        <v>3</v>
      </c>
      <c r="CE10" s="58">
        <f t="shared" si="25"/>
        <v>115</v>
      </c>
      <c r="CH10" s="12">
        <f t="shared" si="26"/>
        <v>-9.0909090909090939E-2</v>
      </c>
      <c r="CI10" s="12">
        <f t="shared" si="26"/>
        <v>-2.777777777777779E-2</v>
      </c>
      <c r="CJ10" s="12">
        <f t="shared" si="26"/>
        <v>4.8309178743961345E-2</v>
      </c>
      <c r="CK10" s="12">
        <f t="shared" si="26"/>
        <v>-0.29166666666666663</v>
      </c>
      <c r="CL10" s="12">
        <f t="shared" si="26"/>
        <v>0.5</v>
      </c>
      <c r="CM10" s="12">
        <f t="shared" si="26"/>
        <v>0.85714285714285721</v>
      </c>
      <c r="CN10" s="12">
        <f t="shared" si="26"/>
        <v>-2.9126213592232997E-2</v>
      </c>
      <c r="CO10" s="12">
        <f t="shared" si="26"/>
        <v>0.77586206896551713</v>
      </c>
      <c r="CP10" s="12">
        <f t="shared" si="26"/>
        <v>0.91285714285714303</v>
      </c>
      <c r="CQ10" s="12">
        <f t="shared" si="26"/>
        <v>-0.2857142857142857</v>
      </c>
      <c r="CR10" s="12">
        <f t="shared" si="26"/>
        <v>-8.1967213114754078E-2</v>
      </c>
      <c r="CS10" s="12">
        <f t="shared" si="26"/>
        <v>0.5</v>
      </c>
      <c r="CT10" s="12">
        <f t="shared" si="26"/>
        <v>-7.2580645161290369E-2</v>
      </c>
      <c r="CV10" s="64">
        <v>0.34375</v>
      </c>
      <c r="CW10" s="60">
        <f>'StGenis-&gt;Meyrin'!CW10+'StGenis-&gt;Bourdigny'!CW10+'StGenis-&gt;CERN'!CW10</f>
        <v>59</v>
      </c>
      <c r="CX10" s="60">
        <f>'StGenis-&gt;Meyrin'!CX10+'StGenis-&gt;Bourdigny'!CX10+'StGenis-&gt;CERN'!CX10</f>
        <v>13</v>
      </c>
      <c r="CY10" s="60">
        <f>'StGenis-&gt;Meyrin'!CY10+'StGenis-&gt;Bourdigny'!CY10+'StGenis-&gt;CERN'!CY10</f>
        <v>10</v>
      </c>
      <c r="CZ10" s="60">
        <f>'StGenis-&gt;Meyrin'!CZ10+'StGenis-&gt;Bourdigny'!CZ10+'StGenis-&gt;CERN'!CZ10</f>
        <v>14</v>
      </c>
      <c r="DA10" s="60">
        <f>'StGenis-&gt;Meyrin'!DA10+'StGenis-&gt;Bourdigny'!DA10+'StGenis-&gt;CERN'!DA10</f>
        <v>5</v>
      </c>
      <c r="DB10" s="60">
        <f>'StGenis-&gt;Meyrin'!DB10+'StGenis-&gt;Bourdigny'!DB10+'StGenis-&gt;CERN'!DB10</f>
        <v>1</v>
      </c>
      <c r="DC10" s="60">
        <f>'StGenis-&gt;Meyrin'!DC10+'StGenis-&gt;Bourdigny'!DC10+'StGenis-&gt;CERN'!DC10</f>
        <v>12</v>
      </c>
      <c r="DD10" s="60">
        <f>'StGenis-&gt;Meyrin'!DD10+'StGenis-&gt;Bourdigny'!DD10+'StGenis-&gt;CERN'!DD10</f>
        <v>8</v>
      </c>
      <c r="DE10" s="60">
        <f>'StGenis-&gt;Meyrin'!DE10+'StGenis-&gt;Bourdigny'!DE10+'StGenis-&gt;CERN'!DE10</f>
        <v>0</v>
      </c>
      <c r="DF10" s="60">
        <f>'StGenis-&gt;Meyrin'!DF10+'StGenis-&gt;Bourdigny'!DF10+'StGenis-&gt;CERN'!DF10</f>
        <v>0</v>
      </c>
      <c r="DG10" s="60">
        <f>'StGenis-&gt;Meyrin'!DG10+'StGenis-&gt;Bourdigny'!DG10+'StGenis-&gt;CERN'!DG10</f>
        <v>0</v>
      </c>
      <c r="DH10" s="60">
        <f>'StGenis-&gt;Meyrin'!DH10+'StGenis-&gt;Bourdigny'!DH10+'StGenis-&gt;CERN'!DH10</f>
        <v>0</v>
      </c>
      <c r="DI10" s="60">
        <f>'StGenis-&gt;Meyrin'!DI10+'StGenis-&gt;Bourdigny'!DI10+'StGenis-&gt;CERN'!DI10</f>
        <v>1</v>
      </c>
      <c r="DJ10" s="60">
        <f>'StGenis-&gt;Meyrin'!DJ10+'StGenis-&gt;Bourdigny'!DJ10+'StGenis-&gt;CERN'!DJ10</f>
        <v>0</v>
      </c>
      <c r="DK10" s="60">
        <f>'StGenis-&gt;Meyrin'!DK10+'StGenis-&gt;Bourdigny'!DK10+'StGenis-&gt;CERN'!DK10</f>
        <v>1</v>
      </c>
      <c r="DL10" s="60">
        <f>'StGenis-&gt;Meyrin'!DL10+'StGenis-&gt;Bourdigny'!DL10+'StGenis-&gt;CERN'!DL10</f>
        <v>0</v>
      </c>
      <c r="DN10" s="55">
        <f t="shared" si="27"/>
        <v>88</v>
      </c>
      <c r="DO10" s="3">
        <f t="shared" si="27"/>
        <v>36</v>
      </c>
      <c r="DP10" s="56">
        <f t="shared" si="28"/>
        <v>0.29032258064516131</v>
      </c>
      <c r="DQ10" s="3">
        <f t="shared" si="29"/>
        <v>72</v>
      </c>
      <c r="DR10" s="3">
        <f t="shared" si="30"/>
        <v>24</v>
      </c>
      <c r="DS10" s="3">
        <f t="shared" si="31"/>
        <v>7</v>
      </c>
      <c r="DT10" s="3">
        <f t="shared" si="32"/>
        <v>103</v>
      </c>
      <c r="DU10" s="12">
        <f t="shared" si="33"/>
        <v>0.23300970873786409</v>
      </c>
      <c r="DV10" s="12">
        <f t="shared" si="34"/>
        <v>6.7961165048543687E-2</v>
      </c>
      <c r="DW10" s="3">
        <f t="shared" si="35"/>
        <v>21</v>
      </c>
      <c r="DX10" s="3">
        <f t="shared" si="36"/>
        <v>122</v>
      </c>
      <c r="DY10" s="57">
        <f t="shared" si="37"/>
        <v>2</v>
      </c>
      <c r="DZ10" s="58">
        <f t="shared" si="38"/>
        <v>124</v>
      </c>
      <c r="EC10" s="12">
        <f t="shared" si="39"/>
        <v>0.44262295081967218</v>
      </c>
      <c r="ED10" s="12">
        <f t="shared" si="39"/>
        <v>1.1176470588235294</v>
      </c>
      <c r="EE10" s="12">
        <f t="shared" si="39"/>
        <v>0.33206831119544589</v>
      </c>
      <c r="EF10" s="12">
        <f t="shared" si="39"/>
        <v>0.63636363636363646</v>
      </c>
      <c r="EG10" s="12">
        <f t="shared" si="39"/>
        <v>0.26315789473684204</v>
      </c>
      <c r="EH10" s="12">
        <f t="shared" si="39"/>
        <v>0.75</v>
      </c>
      <c r="EI10" s="12">
        <f t="shared" si="39"/>
        <v>0.53731343283582089</v>
      </c>
      <c r="EJ10" s="12">
        <f t="shared" si="39"/>
        <v>-0.17833418497700559</v>
      </c>
      <c r="EK10" s="12">
        <f t="shared" si="39"/>
        <v>0.13834951456310685</v>
      </c>
      <c r="EL10" s="12">
        <f t="shared" si="39"/>
        <v>0.90909090909090917</v>
      </c>
      <c r="EM10" s="12">
        <f t="shared" si="39"/>
        <v>0.64864864864864868</v>
      </c>
      <c r="EN10" s="12">
        <f t="shared" si="39"/>
        <v>-0.5</v>
      </c>
      <c r="EO10" s="12">
        <f t="shared" si="39"/>
        <v>0.58974358974358965</v>
      </c>
      <c r="EQ10" s="64">
        <v>0.34375</v>
      </c>
      <c r="ER10" s="60">
        <f>'StGenis-&gt;Meyrin'!ER10+'StGenis-&gt;Bourdigny'!ER10+'StGenis-&gt;CERN'!ER10</f>
        <v>35</v>
      </c>
      <c r="ES10" s="60">
        <f>'StGenis-&gt;Meyrin'!ES10+'StGenis-&gt;Bourdigny'!ES10+'StGenis-&gt;CERN'!ES10</f>
        <v>7</v>
      </c>
      <c r="ET10" s="60">
        <f>'StGenis-&gt;Meyrin'!ET10+'StGenis-&gt;Bourdigny'!ET10+'StGenis-&gt;CERN'!ET10</f>
        <v>13</v>
      </c>
      <c r="EU10" s="60">
        <f>'StGenis-&gt;Meyrin'!EU10+'StGenis-&gt;Bourdigny'!EU10+'StGenis-&gt;CERN'!EU10</f>
        <v>5</v>
      </c>
      <c r="EV10" s="60">
        <f>'StGenis-&gt;Meyrin'!EV10+'StGenis-&gt;Bourdigny'!EV10+'StGenis-&gt;CERN'!EV10</f>
        <v>2</v>
      </c>
      <c r="EW10" s="60">
        <f>'StGenis-&gt;Meyrin'!EW10+'StGenis-&gt;Bourdigny'!EW10+'StGenis-&gt;CERN'!EW10</f>
        <v>2</v>
      </c>
      <c r="EX10" s="60">
        <f>'StGenis-&gt;Meyrin'!EX10+'StGenis-&gt;Bourdigny'!EX10+'StGenis-&gt;CERN'!EX10</f>
        <v>8</v>
      </c>
      <c r="EY10" s="60">
        <f>'StGenis-&gt;Meyrin'!EY10+'StGenis-&gt;Bourdigny'!EY10+'StGenis-&gt;CERN'!EY10</f>
        <v>2</v>
      </c>
      <c r="EZ10" s="60">
        <f>'StGenis-&gt;Meyrin'!EZ10+'StGenis-&gt;Bourdigny'!EZ10+'StGenis-&gt;CERN'!EZ10</f>
        <v>2</v>
      </c>
      <c r="FA10" s="60">
        <f>'StGenis-&gt;Meyrin'!FA10+'StGenis-&gt;Bourdigny'!FA10+'StGenis-&gt;CERN'!FA10</f>
        <v>0</v>
      </c>
      <c r="FB10" s="60">
        <f>'StGenis-&gt;Meyrin'!FB10+'StGenis-&gt;Bourdigny'!FB10+'StGenis-&gt;CERN'!FB10</f>
        <v>0</v>
      </c>
      <c r="FC10" s="60">
        <f>'StGenis-&gt;Meyrin'!FC10+'StGenis-&gt;Bourdigny'!FC10+'StGenis-&gt;CERN'!FC10</f>
        <v>1</v>
      </c>
      <c r="FD10" s="60">
        <f>'StGenis-&gt;Meyrin'!FD10+'StGenis-&gt;Bourdigny'!FD10+'StGenis-&gt;CERN'!FD10</f>
        <v>0</v>
      </c>
      <c r="FE10" s="60">
        <f>'StGenis-&gt;Meyrin'!FE10+'StGenis-&gt;Bourdigny'!FE10+'StGenis-&gt;CERN'!FE10</f>
        <v>0</v>
      </c>
      <c r="FF10" s="60">
        <f>'StGenis-&gt;Meyrin'!FF10+'StGenis-&gt;Bourdigny'!FF10+'StGenis-&gt;CERN'!FF10</f>
        <v>1</v>
      </c>
      <c r="FG10" s="60">
        <f>'StGenis-&gt;Meyrin'!FG10+'StGenis-&gt;Bourdigny'!FG10+'StGenis-&gt;CERN'!FG10</f>
        <v>0</v>
      </c>
      <c r="FI10" s="55">
        <f t="shared" si="40"/>
        <v>61</v>
      </c>
      <c r="FJ10" s="3">
        <f t="shared" si="40"/>
        <v>17</v>
      </c>
      <c r="FK10" s="56">
        <f t="shared" si="41"/>
        <v>0.21794871794871795</v>
      </c>
      <c r="FL10" s="3">
        <f t="shared" si="42"/>
        <v>44</v>
      </c>
      <c r="FM10" s="3">
        <f t="shared" si="43"/>
        <v>19</v>
      </c>
      <c r="FN10" s="3">
        <f t="shared" si="44"/>
        <v>4</v>
      </c>
      <c r="FO10" s="3">
        <f t="shared" si="45"/>
        <v>67</v>
      </c>
      <c r="FP10" s="12">
        <f t="shared" si="46"/>
        <v>0.28358208955223879</v>
      </c>
      <c r="FQ10" s="12">
        <f t="shared" si="47"/>
        <v>5.9701492537313432E-2</v>
      </c>
      <c r="FR10" s="3">
        <f t="shared" si="48"/>
        <v>11</v>
      </c>
      <c r="FS10" s="3">
        <f t="shared" si="49"/>
        <v>74</v>
      </c>
      <c r="FT10" s="57">
        <f t="shared" si="50"/>
        <v>4</v>
      </c>
      <c r="FU10" s="58">
        <f t="shared" si="51"/>
        <v>78</v>
      </c>
      <c r="FX10" s="12">
        <f t="shared" si="52"/>
        <v>7.0175438596491224E-2</v>
      </c>
      <c r="FY10" s="12">
        <f t="shared" si="52"/>
        <v>0.21428571428571419</v>
      </c>
      <c r="FZ10" s="12">
        <f t="shared" si="52"/>
        <v>0.10531135531135538</v>
      </c>
      <c r="GA10" s="12">
        <f t="shared" si="52"/>
        <v>0.29411764705882359</v>
      </c>
      <c r="GB10" s="12">
        <f t="shared" si="52"/>
        <v>0.1875</v>
      </c>
      <c r="GC10" s="12">
        <f t="shared" si="52"/>
        <v>1</v>
      </c>
      <c r="GD10" s="12">
        <f t="shared" si="52"/>
        <v>0.28846153846153855</v>
      </c>
      <c r="GE10" s="12">
        <f t="shared" si="52"/>
        <v>-7.835820895522394E-2</v>
      </c>
      <c r="GF10" s="12">
        <f t="shared" si="52"/>
        <v>0.55223880597014907</v>
      </c>
      <c r="GG10" s="12">
        <f t="shared" si="52"/>
        <v>-0.42105263157894735</v>
      </c>
      <c r="GH10" s="12">
        <f t="shared" si="52"/>
        <v>8.8235294117646967E-2</v>
      </c>
      <c r="GI10" s="12">
        <f t="shared" si="52"/>
        <v>0.33333333333333326</v>
      </c>
      <c r="GJ10" s="12">
        <f t="shared" si="52"/>
        <v>9.8591549295774739E-2</v>
      </c>
      <c r="GL10" s="65">
        <v>0.34375</v>
      </c>
      <c r="GM10" s="60">
        <f>'StGenis-&gt;Meyrin'!GM10+'StGenis-&gt;Bourdigny'!GM10+'RteEurope-&gt;Meyrin'!GM10+'StGenis-&gt;CERN'!GM10</f>
        <v>24</v>
      </c>
      <c r="GN10" s="60">
        <f>'StGenis-&gt;Meyrin'!GN10+'StGenis-&gt;Bourdigny'!GN10+'RteEurope-&gt;Meyrin'!GN10+'StGenis-&gt;CERN'!GN10</f>
        <v>7</v>
      </c>
      <c r="GO10" s="60">
        <f>'StGenis-&gt;Meyrin'!GO10+'StGenis-&gt;Bourdigny'!GO10+'RteEurope-&gt;Meyrin'!GO10+'StGenis-&gt;CERN'!GO10</f>
        <v>10</v>
      </c>
      <c r="GP10" s="60">
        <f>'StGenis-&gt;Meyrin'!GP10+'StGenis-&gt;Bourdigny'!GP10+'RteEurope-&gt;Meyrin'!GP10+'StGenis-&gt;CERN'!GP10</f>
        <v>6</v>
      </c>
      <c r="GQ10" s="60">
        <f>'StGenis-&gt;Meyrin'!GQ10+'StGenis-&gt;Bourdigny'!GQ10+'RteEurope-&gt;Meyrin'!GQ10+'StGenis-&gt;CERN'!GQ10</f>
        <v>2</v>
      </c>
      <c r="GR10" s="60">
        <f>'StGenis-&gt;Meyrin'!GR10+'StGenis-&gt;Bourdigny'!GR10+'RteEurope-&gt;Meyrin'!GR10+'StGenis-&gt;CERN'!GR10</f>
        <v>0</v>
      </c>
      <c r="GS10" s="60">
        <f>'StGenis-&gt;Meyrin'!GS10+'StGenis-&gt;Bourdigny'!GS10+'RteEurope-&gt;Meyrin'!GS10+'StGenis-&gt;CERN'!GS10</f>
        <v>18</v>
      </c>
      <c r="GT10" s="60">
        <f>'StGenis-&gt;Meyrin'!GT10+'StGenis-&gt;Bourdigny'!GT10+'RteEurope-&gt;Meyrin'!GT10+'StGenis-&gt;CERN'!GT10</f>
        <v>1</v>
      </c>
      <c r="GU10" s="60">
        <f>'StGenis-&gt;Meyrin'!GU10+'StGenis-&gt;Bourdigny'!GU10+'RteEurope-&gt;Meyrin'!GU10+'StGenis-&gt;CERN'!GU10</f>
        <v>3</v>
      </c>
      <c r="GV10" s="60">
        <f>'StGenis-&gt;Meyrin'!GV10+'StGenis-&gt;Bourdigny'!GV10+'RteEurope-&gt;Meyrin'!GV10+'StGenis-&gt;CERN'!GV10</f>
        <v>0</v>
      </c>
      <c r="GW10" s="60">
        <f>'StGenis-&gt;Meyrin'!GW10+'StGenis-&gt;Bourdigny'!GW10+'RteEurope-&gt;Meyrin'!GW10+'StGenis-&gt;CERN'!GW10</f>
        <v>0</v>
      </c>
      <c r="GX10" s="60">
        <f>'StGenis-&gt;Meyrin'!GX10+'StGenis-&gt;Bourdigny'!GX10+'RteEurope-&gt;Meyrin'!GX10+'StGenis-&gt;CERN'!GX10</f>
        <v>0</v>
      </c>
      <c r="GY10" s="60">
        <f>'StGenis-&gt;Meyrin'!GY10+'StGenis-&gt;Bourdigny'!GY10+'RteEurope-&gt;Meyrin'!GY10+'StGenis-&gt;CERN'!GY10</f>
        <v>0</v>
      </c>
      <c r="GZ10" s="60">
        <f>'StGenis-&gt;Meyrin'!GZ10+'StGenis-&gt;Bourdigny'!GZ10+'RteEurope-&gt;Meyrin'!GZ10+'StGenis-&gt;CERN'!GZ10</f>
        <v>0</v>
      </c>
      <c r="HA10" s="60">
        <f>'StGenis-&gt;Meyrin'!HA10+'StGenis-&gt;Bourdigny'!HA10+'RteEurope-&gt;Meyrin'!HA10+'StGenis-&gt;CERN'!HA10</f>
        <v>0</v>
      </c>
      <c r="HB10" s="60">
        <f>'StGenis-&gt;Meyrin'!HB10+'StGenis-&gt;Bourdigny'!HB10+'RteEurope-&gt;Meyrin'!HB10+'StGenis-&gt;CERN'!HB10</f>
        <v>0</v>
      </c>
      <c r="HD10" s="55">
        <f t="shared" si="53"/>
        <v>57</v>
      </c>
      <c r="HE10" s="3">
        <f t="shared" si="53"/>
        <v>14</v>
      </c>
      <c r="HF10" s="56">
        <f t="shared" si="54"/>
        <v>0.19718309859154928</v>
      </c>
      <c r="HG10" s="3">
        <f t="shared" si="55"/>
        <v>34</v>
      </c>
      <c r="HH10" s="3">
        <f t="shared" si="56"/>
        <v>16</v>
      </c>
      <c r="HI10" s="3">
        <f t="shared" si="57"/>
        <v>2</v>
      </c>
      <c r="HJ10" s="3">
        <f t="shared" si="58"/>
        <v>52</v>
      </c>
      <c r="HK10" s="12">
        <f t="shared" si="59"/>
        <v>0.30769230769230771</v>
      </c>
      <c r="HL10" s="12">
        <f t="shared" si="60"/>
        <v>3.8461538461538464E-2</v>
      </c>
      <c r="HM10" s="3">
        <f t="shared" si="61"/>
        <v>19</v>
      </c>
      <c r="HN10" s="3">
        <f t="shared" si="62"/>
        <v>68</v>
      </c>
      <c r="HO10" s="57">
        <f t="shared" si="63"/>
        <v>3</v>
      </c>
      <c r="HP10" s="58">
        <f t="shared" si="64"/>
        <v>71</v>
      </c>
      <c r="HR10">
        <v>22</v>
      </c>
      <c r="HS10">
        <v>10</v>
      </c>
      <c r="HT10">
        <v>0.3125</v>
      </c>
      <c r="HU10">
        <v>16</v>
      </c>
      <c r="HV10">
        <v>9</v>
      </c>
      <c r="HW10">
        <v>3</v>
      </c>
      <c r="HX10">
        <v>28</v>
      </c>
      <c r="HY10">
        <v>0.32142857142857101</v>
      </c>
      <c r="HZ10">
        <v>0.107142857142857</v>
      </c>
      <c r="IA10">
        <v>4</v>
      </c>
      <c r="IB10">
        <v>30</v>
      </c>
      <c r="IC10">
        <v>2</v>
      </c>
      <c r="ID10">
        <v>32</v>
      </c>
      <c r="IF10" s="62">
        <f t="shared" si="65"/>
        <v>1.5909090909090908</v>
      </c>
      <c r="IG10" s="12">
        <f t="shared" si="65"/>
        <v>0.39999999999999991</v>
      </c>
      <c r="IH10" s="12">
        <f t="shared" si="65"/>
        <v>-0.36901408450704232</v>
      </c>
      <c r="II10" s="12">
        <f t="shared" si="65"/>
        <v>1.125</v>
      </c>
      <c r="IJ10" s="12">
        <f t="shared" si="65"/>
        <v>0.77777777777777768</v>
      </c>
      <c r="IK10" s="12">
        <f t="shared" si="65"/>
        <v>-0.33333333333333337</v>
      </c>
      <c r="IL10" s="12">
        <f t="shared" si="65"/>
        <v>0.85714285714285721</v>
      </c>
      <c r="IM10" s="12">
        <f t="shared" si="65"/>
        <v>-4.2735042735041473E-2</v>
      </c>
      <c r="IN10" s="12">
        <f t="shared" si="65"/>
        <v>-0.64102564102564052</v>
      </c>
      <c r="IO10" s="12">
        <f t="shared" si="65"/>
        <v>3.75</v>
      </c>
      <c r="IP10" s="12">
        <f t="shared" si="65"/>
        <v>1.2666666666666666</v>
      </c>
      <c r="IQ10" s="12">
        <f t="shared" si="65"/>
        <v>0.5</v>
      </c>
      <c r="IR10" s="63">
        <f t="shared" si="65"/>
        <v>1.21875</v>
      </c>
    </row>
    <row r="11" spans="1:252" ht="21" customHeight="1" thickBot="1" x14ac:dyDescent="0.3">
      <c r="A11" s="64">
        <v>0.35416666666666702</v>
      </c>
      <c r="B11" s="91">
        <f>'StGenis-&gt;Meyrin'!B11+'StGenis-&gt;Bourdigny'!B11+'StGenis-&gt;CERN'!B11</f>
        <v>38</v>
      </c>
      <c r="C11" s="92">
        <f>'StGenis-&gt;Meyrin'!C11+'StGenis-&gt;Bourdigny'!C11+'StGenis-&gt;CERN'!C11</f>
        <v>15</v>
      </c>
      <c r="D11" s="91">
        <f>'StGenis-&gt;Meyrin'!D11+'StGenis-&gt;Bourdigny'!D11+'StGenis-&gt;CERN'!D11</f>
        <v>22</v>
      </c>
      <c r="E11" s="92">
        <f>'StGenis-&gt;Meyrin'!E11+'StGenis-&gt;Bourdigny'!E11+'StGenis-&gt;CERN'!E11</f>
        <v>16</v>
      </c>
      <c r="F11" s="91">
        <f>'StGenis-&gt;Meyrin'!F11+'StGenis-&gt;Bourdigny'!F11+'StGenis-&gt;CERN'!F11</f>
        <v>2</v>
      </c>
      <c r="G11" s="92">
        <f>'StGenis-&gt;Meyrin'!G11+'StGenis-&gt;Bourdigny'!G11+'StGenis-&gt;CERN'!G11</f>
        <v>0</v>
      </c>
      <c r="H11" s="91">
        <f>'StGenis-&gt;Meyrin'!H11+'StGenis-&gt;Bourdigny'!H11+'StGenis-&gt;CERN'!H11</f>
        <v>3</v>
      </c>
      <c r="I11" s="92">
        <f>'StGenis-&gt;Meyrin'!I11+'StGenis-&gt;Bourdigny'!I11+'StGenis-&gt;CERN'!I11</f>
        <v>2</v>
      </c>
      <c r="J11" s="91">
        <f>'StGenis-&gt;Meyrin'!J11+'StGenis-&gt;Bourdigny'!J11+'StGenis-&gt;CERN'!J11</f>
        <v>7</v>
      </c>
      <c r="K11" s="92">
        <f>'StGenis-&gt;Meyrin'!K11+'StGenis-&gt;Bourdigny'!K11+'StGenis-&gt;CERN'!K11</f>
        <v>5</v>
      </c>
      <c r="L11" s="91">
        <f>'StGenis-&gt;Meyrin'!L11+'StGenis-&gt;Bourdigny'!L11+'StGenis-&gt;CERN'!L11</f>
        <v>2</v>
      </c>
      <c r="M11" s="92">
        <f>'StGenis-&gt;Meyrin'!M11+'StGenis-&gt;Bourdigny'!M11+'StGenis-&gt;CERN'!M11</f>
        <v>0</v>
      </c>
      <c r="N11" s="197">
        <f>'StGenis-&gt;Meyrin'!N11+'StGenis-&gt;Bourdigny'!N11+'StGenis-&gt;CERN'!N11</f>
        <v>0</v>
      </c>
      <c r="O11" s="192">
        <f>'StGenis-&gt;Meyrin'!O11+'StGenis-&gt;Bourdigny'!O11+'StGenis-&gt;CERN'!O11</f>
        <v>1</v>
      </c>
      <c r="P11" s="91">
        <f>'StGenis-&gt;Meyrin'!P11+'StGenis-&gt;Bourdigny'!P11+'StGenis-&gt;CERN'!P11</f>
        <v>0</v>
      </c>
      <c r="Q11" s="92">
        <f>'StGenis-&gt;Meyrin'!Q11+'StGenis-&gt;Bourdigny'!Q11+'StGenis-&gt;CERN'!Q11</f>
        <v>1</v>
      </c>
      <c r="R11" s="91">
        <f>'StGenis-&gt;Meyrin'!R11+'StGenis-&gt;Bourdigny'!R11+'StGenis-&gt;CERN'!R11</f>
        <v>0</v>
      </c>
      <c r="S11" s="92">
        <f>'StGenis-&gt;Meyrin'!S11+'StGenis-&gt;Bourdigny'!S11+'StGenis-&gt;CERN'!S11</f>
        <v>0</v>
      </c>
      <c r="T11" s="91">
        <f>'StGenis-&gt;Meyrin'!T11+'StGenis-&gt;Bourdigny'!T11+'StGenis-&gt;CERN'!T11</f>
        <v>0</v>
      </c>
      <c r="U11" s="92">
        <f>'StGenis-&gt;Meyrin'!U11+'StGenis-&gt;Bourdigny'!U11+'StGenis-&gt;CERN'!U11</f>
        <v>0</v>
      </c>
      <c r="W11" s="55">
        <f t="shared" si="66"/>
        <v>74</v>
      </c>
      <c r="X11" s="3">
        <f t="shared" si="67"/>
        <v>40</v>
      </c>
      <c r="Y11" s="56">
        <f t="shared" si="68"/>
        <v>0.35087719298245612</v>
      </c>
      <c r="Z11" s="3">
        <f t="shared" si="69"/>
        <v>55</v>
      </c>
      <c r="AA11" s="3">
        <f t="shared" si="70"/>
        <v>42</v>
      </c>
      <c r="AB11" s="3">
        <f t="shared" si="71"/>
        <v>3</v>
      </c>
      <c r="AC11" s="3">
        <f t="shared" si="72"/>
        <v>5</v>
      </c>
      <c r="AD11" s="3">
        <f t="shared" si="0"/>
        <v>102</v>
      </c>
      <c r="AE11" s="12">
        <f t="shared" si="1"/>
        <v>0.4329896907216495</v>
      </c>
      <c r="AF11" s="12">
        <f t="shared" si="73"/>
        <v>4.9019607843137254E-2</v>
      </c>
      <c r="AG11" s="3">
        <f t="shared" si="74"/>
        <v>12</v>
      </c>
      <c r="AH11" s="3">
        <f t="shared" si="75"/>
        <v>110</v>
      </c>
      <c r="AI11" s="57">
        <f t="shared" si="76"/>
        <v>4</v>
      </c>
      <c r="AJ11" s="58">
        <f t="shared" si="77"/>
        <v>114</v>
      </c>
      <c r="AM11" s="12">
        <f t="shared" si="2"/>
        <v>-7.4999999999999956E-2</v>
      </c>
      <c r="AN11" s="12">
        <f t="shared" si="3"/>
        <v>0.3793103448275863</v>
      </c>
      <c r="AO11" s="12">
        <f t="shared" si="4"/>
        <v>0.31881427707199017</v>
      </c>
      <c r="AP11" s="12">
        <f t="shared" si="5"/>
        <v>-5.1724137931034475E-2</v>
      </c>
      <c r="AQ11" s="12">
        <f t="shared" si="78"/>
        <v>0.35483870967741926</v>
      </c>
      <c r="AR11" s="12">
        <f t="shared" si="6"/>
        <v>-0.2857142857142857</v>
      </c>
      <c r="AS11" s="12">
        <f t="shared" si="7"/>
        <v>6.25E-2</v>
      </c>
      <c r="AT11" s="12">
        <f t="shared" si="8"/>
        <v>0.24309943465247752</v>
      </c>
      <c r="AU11" s="12">
        <f t="shared" si="9"/>
        <v>-0.32773109243697485</v>
      </c>
      <c r="AV11" s="12">
        <f t="shared" si="10"/>
        <v>-7.6923076923076872E-2</v>
      </c>
      <c r="AW11" s="12">
        <f t="shared" si="11"/>
        <v>8.9108910891089188E-2</v>
      </c>
      <c r="AX11" s="12">
        <f t="shared" si="12"/>
        <v>-0.5</v>
      </c>
      <c r="AY11" s="12">
        <f t="shared" si="13"/>
        <v>4.587155963302747E-2</v>
      </c>
      <c r="BA11" s="64">
        <v>0.35416666666666702</v>
      </c>
      <c r="BB11" s="60">
        <f>'StGenis-&gt;Meyrin'!BB11+'StGenis-&gt;Bourdigny'!BB11+'StGenis-&gt;CERN'!BB11</f>
        <v>47</v>
      </c>
      <c r="BC11" s="60">
        <f>'StGenis-&gt;Meyrin'!BC11+'StGenis-&gt;Bourdigny'!BC11+'StGenis-&gt;CERN'!BC11</f>
        <v>8</v>
      </c>
      <c r="BD11" s="60">
        <f>'StGenis-&gt;Meyrin'!BD11+'StGenis-&gt;Bourdigny'!BD11+'StGenis-&gt;CERN'!BD11</f>
        <v>14</v>
      </c>
      <c r="BE11" s="60">
        <f>'StGenis-&gt;Meyrin'!BE11+'StGenis-&gt;Bourdigny'!BE11+'StGenis-&gt;CERN'!BE11</f>
        <v>15</v>
      </c>
      <c r="BF11" s="60">
        <f>'StGenis-&gt;Meyrin'!BF11+'StGenis-&gt;Bourdigny'!BF11+'StGenis-&gt;CERN'!BF11</f>
        <v>3</v>
      </c>
      <c r="BG11" s="60">
        <f>'StGenis-&gt;Meyrin'!BG11+'StGenis-&gt;Bourdigny'!BG11+'StGenis-&gt;CERN'!BG11</f>
        <v>3</v>
      </c>
      <c r="BH11" s="60">
        <f>'StGenis-&gt;Meyrin'!BH11+'StGenis-&gt;Bourdigny'!BH11+'StGenis-&gt;CERN'!BH11</f>
        <v>8</v>
      </c>
      <c r="BI11" s="60">
        <f>'StGenis-&gt;Meyrin'!BI11+'StGenis-&gt;Bourdigny'!BI11+'StGenis-&gt;CERN'!BI11</f>
        <v>3</v>
      </c>
      <c r="BJ11" s="60">
        <f>'StGenis-&gt;Meyrin'!BJ11+'StGenis-&gt;Bourdigny'!BJ11+'StGenis-&gt;CERN'!BJ11</f>
        <v>3</v>
      </c>
      <c r="BK11" s="60">
        <f>'StGenis-&gt;Meyrin'!BK11+'StGenis-&gt;Bourdigny'!BK11+'StGenis-&gt;CERN'!BK11</f>
        <v>0</v>
      </c>
      <c r="BL11" s="60">
        <f>'StGenis-&gt;Meyrin'!BL11+'StGenis-&gt;Bourdigny'!BL11+'StGenis-&gt;CERN'!BL11</f>
        <v>2</v>
      </c>
      <c r="BM11" s="60">
        <f>'StGenis-&gt;Meyrin'!BM11+'StGenis-&gt;Bourdigny'!BM11+'StGenis-&gt;CERN'!BM11</f>
        <v>0</v>
      </c>
      <c r="BN11" s="60">
        <f>'StGenis-&gt;Meyrin'!BN11+'StGenis-&gt;Bourdigny'!BN11+'StGenis-&gt;CERN'!BN11</f>
        <v>1</v>
      </c>
      <c r="BO11" s="60">
        <f>'StGenis-&gt;Meyrin'!BO11+'StGenis-&gt;Bourdigny'!BO11+'StGenis-&gt;CERN'!BO11</f>
        <v>0</v>
      </c>
      <c r="BP11" s="60">
        <f>'StGenis-&gt;Meyrin'!BP11+'StGenis-&gt;Bourdigny'!BP11+'StGenis-&gt;CERN'!BP11</f>
        <v>2</v>
      </c>
      <c r="BQ11" s="60">
        <f>'StGenis-&gt;Meyrin'!BQ11+'StGenis-&gt;Bourdigny'!BQ11+'StGenis-&gt;CERN'!BQ11</f>
        <v>0</v>
      </c>
      <c r="BS11" s="55">
        <f t="shared" si="14"/>
        <v>80</v>
      </c>
      <c r="BT11" s="3">
        <f t="shared" si="14"/>
        <v>29</v>
      </c>
      <c r="BU11" s="56">
        <f t="shared" si="15"/>
        <v>0.26605504587155965</v>
      </c>
      <c r="BV11" s="3">
        <f t="shared" si="16"/>
        <v>58</v>
      </c>
      <c r="BW11" s="3">
        <f t="shared" si="17"/>
        <v>31</v>
      </c>
      <c r="BX11" s="3">
        <f t="shared" si="18"/>
        <v>7</v>
      </c>
      <c r="BY11" s="3">
        <f t="shared" si="19"/>
        <v>96</v>
      </c>
      <c r="BZ11" s="12">
        <f t="shared" si="20"/>
        <v>0.34831460674157305</v>
      </c>
      <c r="CA11" s="12">
        <f t="shared" si="21"/>
        <v>7.2916666666666671E-2</v>
      </c>
      <c r="CB11" s="3">
        <f t="shared" si="22"/>
        <v>13</v>
      </c>
      <c r="CC11" s="3">
        <f t="shared" si="23"/>
        <v>101</v>
      </c>
      <c r="CD11" s="57">
        <f t="shared" si="24"/>
        <v>8</v>
      </c>
      <c r="CE11" s="58">
        <f t="shared" si="25"/>
        <v>109</v>
      </c>
      <c r="CH11" s="12">
        <f t="shared" si="26"/>
        <v>-4.7619047619047672E-2</v>
      </c>
      <c r="CI11" s="12">
        <f t="shared" si="26"/>
        <v>0.44999999999999996</v>
      </c>
      <c r="CJ11" s="12">
        <f t="shared" si="26"/>
        <v>0.38348623853211006</v>
      </c>
      <c r="CK11" s="12">
        <f t="shared" si="26"/>
        <v>-9.375E-2</v>
      </c>
      <c r="CL11" s="12">
        <f t="shared" si="26"/>
        <v>0.63157894736842102</v>
      </c>
      <c r="CM11" s="12">
        <f t="shared" si="26"/>
        <v>0.75</v>
      </c>
      <c r="CN11" s="12">
        <f t="shared" si="26"/>
        <v>0.10344827586206895</v>
      </c>
      <c r="CO11" s="12">
        <f t="shared" si="26"/>
        <v>0.5949142519219397</v>
      </c>
      <c r="CP11" s="12">
        <f t="shared" si="26"/>
        <v>0.58593750000000022</v>
      </c>
      <c r="CQ11" s="12">
        <f t="shared" si="26"/>
        <v>-0.23529411764705888</v>
      </c>
      <c r="CR11" s="12">
        <f t="shared" si="26"/>
        <v>0</v>
      </c>
      <c r="CS11" s="12">
        <f t="shared" si="26"/>
        <v>1.6666666666666665</v>
      </c>
      <c r="CT11" s="12">
        <f t="shared" si="26"/>
        <v>4.8076923076923128E-2</v>
      </c>
      <c r="CV11" s="64">
        <v>0.35416666666666702</v>
      </c>
      <c r="CW11" s="60">
        <f>'StGenis-&gt;Meyrin'!CW11+'StGenis-&gt;Bourdigny'!CW11+'StGenis-&gt;CERN'!CW11</f>
        <v>54</v>
      </c>
      <c r="CX11" s="60">
        <f>'StGenis-&gt;Meyrin'!CX11+'StGenis-&gt;Bourdigny'!CX11+'StGenis-&gt;CERN'!CX11</f>
        <v>9</v>
      </c>
      <c r="CY11" s="60">
        <f>'StGenis-&gt;Meyrin'!CY11+'StGenis-&gt;Bourdigny'!CY11+'StGenis-&gt;CERN'!CY11</f>
        <v>14</v>
      </c>
      <c r="CZ11" s="60">
        <f>'StGenis-&gt;Meyrin'!CZ11+'StGenis-&gt;Bourdigny'!CZ11+'StGenis-&gt;CERN'!CZ11</f>
        <v>4</v>
      </c>
      <c r="DA11" s="60">
        <f>'StGenis-&gt;Meyrin'!DA11+'StGenis-&gt;Bourdigny'!DA11+'StGenis-&gt;CERN'!DA11</f>
        <v>4</v>
      </c>
      <c r="DB11" s="60">
        <f>'StGenis-&gt;Meyrin'!DB11+'StGenis-&gt;Bourdigny'!DB11+'StGenis-&gt;CERN'!DB11</f>
        <v>0</v>
      </c>
      <c r="DC11" s="60">
        <f>'StGenis-&gt;Meyrin'!DC11+'StGenis-&gt;Bourdigny'!DC11+'StGenis-&gt;CERN'!DC11</f>
        <v>10</v>
      </c>
      <c r="DD11" s="60">
        <f>'StGenis-&gt;Meyrin'!DD11+'StGenis-&gt;Bourdigny'!DD11+'StGenis-&gt;CERN'!DD11</f>
        <v>6</v>
      </c>
      <c r="DE11" s="60">
        <f>'StGenis-&gt;Meyrin'!DE11+'StGenis-&gt;Bourdigny'!DE11+'StGenis-&gt;CERN'!DE11</f>
        <v>1</v>
      </c>
      <c r="DF11" s="60">
        <f>'StGenis-&gt;Meyrin'!DF11+'StGenis-&gt;Bourdigny'!DF11+'StGenis-&gt;CERN'!DF11</f>
        <v>0</v>
      </c>
      <c r="DG11" s="60">
        <f>'StGenis-&gt;Meyrin'!DG11+'StGenis-&gt;Bourdigny'!DG11+'StGenis-&gt;CERN'!DG11</f>
        <v>0</v>
      </c>
      <c r="DH11" s="60">
        <f>'StGenis-&gt;Meyrin'!DH11+'StGenis-&gt;Bourdigny'!DH11+'StGenis-&gt;CERN'!DH11</f>
        <v>1</v>
      </c>
      <c r="DI11" s="60">
        <f>'StGenis-&gt;Meyrin'!DI11+'StGenis-&gt;Bourdigny'!DI11+'StGenis-&gt;CERN'!DI11</f>
        <v>0</v>
      </c>
      <c r="DJ11" s="60">
        <f>'StGenis-&gt;Meyrin'!DJ11+'StGenis-&gt;Bourdigny'!DJ11+'StGenis-&gt;CERN'!DJ11</f>
        <v>0</v>
      </c>
      <c r="DK11" s="60">
        <f>'StGenis-&gt;Meyrin'!DK11+'StGenis-&gt;Bourdigny'!DK11+'StGenis-&gt;CERN'!DK11</f>
        <v>1</v>
      </c>
      <c r="DL11" s="60">
        <f>'StGenis-&gt;Meyrin'!DL11+'StGenis-&gt;Bourdigny'!DL11+'StGenis-&gt;CERN'!DL11</f>
        <v>0</v>
      </c>
      <c r="DN11" s="55">
        <f t="shared" si="27"/>
        <v>84</v>
      </c>
      <c r="DO11" s="3">
        <f t="shared" si="27"/>
        <v>20</v>
      </c>
      <c r="DP11" s="56">
        <f t="shared" si="28"/>
        <v>0.19230769230769232</v>
      </c>
      <c r="DQ11" s="3">
        <f t="shared" si="29"/>
        <v>64</v>
      </c>
      <c r="DR11" s="3">
        <f t="shared" si="30"/>
        <v>19</v>
      </c>
      <c r="DS11" s="3">
        <f t="shared" si="31"/>
        <v>4</v>
      </c>
      <c r="DT11" s="3">
        <f t="shared" si="32"/>
        <v>87</v>
      </c>
      <c r="DU11" s="12">
        <f t="shared" si="33"/>
        <v>0.21839080459770116</v>
      </c>
      <c r="DV11" s="12">
        <f t="shared" si="34"/>
        <v>4.5977011494252873E-2</v>
      </c>
      <c r="DW11" s="3">
        <f t="shared" si="35"/>
        <v>17</v>
      </c>
      <c r="DX11" s="3">
        <f t="shared" si="36"/>
        <v>101</v>
      </c>
      <c r="DY11" s="57">
        <f t="shared" si="37"/>
        <v>3</v>
      </c>
      <c r="DZ11" s="58">
        <f t="shared" si="38"/>
        <v>104</v>
      </c>
      <c r="EC11" s="12">
        <f t="shared" si="39"/>
        <v>0.75</v>
      </c>
      <c r="ED11" s="12">
        <f t="shared" si="39"/>
        <v>5.2631578947368363E-2</v>
      </c>
      <c r="EE11" s="12">
        <f t="shared" si="39"/>
        <v>-0.32186234817813753</v>
      </c>
      <c r="EF11" s="12">
        <f t="shared" si="39"/>
        <v>0.52380952380952372</v>
      </c>
      <c r="EG11" s="12">
        <f t="shared" si="39"/>
        <v>1.1111111111111112</v>
      </c>
      <c r="EH11" s="12">
        <f t="shared" si="39"/>
        <v>0</v>
      </c>
      <c r="EI11" s="12">
        <f t="shared" si="39"/>
        <v>0.58181818181818179</v>
      </c>
      <c r="EJ11" s="12">
        <f t="shared" si="39"/>
        <v>0.33461047254150711</v>
      </c>
      <c r="EK11" s="12">
        <f t="shared" si="39"/>
        <v>-0.36781609195402298</v>
      </c>
      <c r="EL11" s="12">
        <f t="shared" si="39"/>
        <v>0.41666666666666674</v>
      </c>
      <c r="EM11" s="12">
        <f t="shared" si="39"/>
        <v>0.55384615384615388</v>
      </c>
      <c r="EN11" s="12">
        <f t="shared" si="39"/>
        <v>0.5</v>
      </c>
      <c r="EO11" s="12">
        <f t="shared" si="39"/>
        <v>0.55223880597014929</v>
      </c>
      <c r="EQ11" s="64">
        <v>0.35416666666666702</v>
      </c>
      <c r="ER11" s="60">
        <f>'StGenis-&gt;Meyrin'!ER11+'StGenis-&gt;Bourdigny'!ER11+'StGenis-&gt;CERN'!ER11</f>
        <v>31</v>
      </c>
      <c r="ES11" s="60">
        <f>'StGenis-&gt;Meyrin'!ES11+'StGenis-&gt;Bourdigny'!ES11+'StGenis-&gt;CERN'!ES11</f>
        <v>11</v>
      </c>
      <c r="ET11" s="60">
        <f>'StGenis-&gt;Meyrin'!ET11+'StGenis-&gt;Bourdigny'!ET11+'StGenis-&gt;CERN'!ET11</f>
        <v>5</v>
      </c>
      <c r="EU11" s="60">
        <f>'StGenis-&gt;Meyrin'!EU11+'StGenis-&gt;Bourdigny'!EU11+'StGenis-&gt;CERN'!EU11</f>
        <v>3</v>
      </c>
      <c r="EV11" s="60">
        <f>'StGenis-&gt;Meyrin'!EV11+'StGenis-&gt;Bourdigny'!EV11+'StGenis-&gt;CERN'!EV11</f>
        <v>3</v>
      </c>
      <c r="EW11" s="60">
        <f>'StGenis-&gt;Meyrin'!EW11+'StGenis-&gt;Bourdigny'!EW11+'StGenis-&gt;CERN'!EW11</f>
        <v>1</v>
      </c>
      <c r="EX11" s="60">
        <f>'StGenis-&gt;Meyrin'!EX11+'StGenis-&gt;Bourdigny'!EX11+'StGenis-&gt;CERN'!EX11</f>
        <v>8</v>
      </c>
      <c r="EY11" s="60">
        <f>'StGenis-&gt;Meyrin'!EY11+'StGenis-&gt;Bourdigny'!EY11+'StGenis-&gt;CERN'!EY11</f>
        <v>3</v>
      </c>
      <c r="EZ11" s="60">
        <f>'StGenis-&gt;Meyrin'!EZ11+'StGenis-&gt;Bourdigny'!EZ11+'StGenis-&gt;CERN'!EZ11</f>
        <v>0</v>
      </c>
      <c r="FA11" s="60">
        <f>'StGenis-&gt;Meyrin'!FA11+'StGenis-&gt;Bourdigny'!FA11+'StGenis-&gt;CERN'!FA11</f>
        <v>0</v>
      </c>
      <c r="FB11" s="60">
        <f>'StGenis-&gt;Meyrin'!FB11+'StGenis-&gt;Bourdigny'!FB11+'StGenis-&gt;CERN'!FB11</f>
        <v>0</v>
      </c>
      <c r="FC11" s="60">
        <f>'StGenis-&gt;Meyrin'!FC11+'StGenis-&gt;Bourdigny'!FC11+'StGenis-&gt;CERN'!FC11</f>
        <v>1</v>
      </c>
      <c r="FD11" s="60">
        <f>'StGenis-&gt;Meyrin'!FD11+'StGenis-&gt;Bourdigny'!FD11+'StGenis-&gt;CERN'!FD11</f>
        <v>0</v>
      </c>
      <c r="FE11" s="60">
        <f>'StGenis-&gt;Meyrin'!FE11+'StGenis-&gt;Bourdigny'!FE11+'StGenis-&gt;CERN'!FE11</f>
        <v>0</v>
      </c>
      <c r="FF11" s="60">
        <f>'StGenis-&gt;Meyrin'!FF11+'StGenis-&gt;Bourdigny'!FF11+'StGenis-&gt;CERN'!FF11</f>
        <v>1</v>
      </c>
      <c r="FG11" s="60">
        <f>'StGenis-&gt;Meyrin'!FG11+'StGenis-&gt;Bourdigny'!FG11+'StGenis-&gt;CERN'!FG11</f>
        <v>0</v>
      </c>
      <c r="FI11" s="55">
        <f t="shared" si="40"/>
        <v>48</v>
      </c>
      <c r="FJ11" s="3">
        <f t="shared" si="40"/>
        <v>19</v>
      </c>
      <c r="FK11" s="56">
        <f t="shared" si="41"/>
        <v>0.28358208955223879</v>
      </c>
      <c r="FL11" s="3">
        <f t="shared" si="42"/>
        <v>42</v>
      </c>
      <c r="FM11" s="3">
        <f t="shared" si="43"/>
        <v>9</v>
      </c>
      <c r="FN11" s="3">
        <f t="shared" si="44"/>
        <v>4</v>
      </c>
      <c r="FO11" s="3">
        <f t="shared" si="45"/>
        <v>55</v>
      </c>
      <c r="FP11" s="12">
        <f t="shared" si="46"/>
        <v>0.16363636363636364</v>
      </c>
      <c r="FQ11" s="12">
        <f t="shared" si="47"/>
        <v>7.2727272727272724E-2</v>
      </c>
      <c r="FR11" s="3">
        <f t="shared" si="48"/>
        <v>12</v>
      </c>
      <c r="FS11" s="3">
        <f t="shared" si="49"/>
        <v>65</v>
      </c>
      <c r="FT11" s="57">
        <f t="shared" si="50"/>
        <v>2</v>
      </c>
      <c r="FU11" s="58">
        <f t="shared" si="51"/>
        <v>67</v>
      </c>
      <c r="FX11" s="12">
        <f t="shared" si="52"/>
        <v>6.6666666666666652E-2</v>
      </c>
      <c r="FY11" s="12">
        <f t="shared" si="52"/>
        <v>0.46153846153846145</v>
      </c>
      <c r="FZ11" s="12">
        <f t="shared" si="52"/>
        <v>0.26521239954075759</v>
      </c>
      <c r="GA11" s="12">
        <f t="shared" si="52"/>
        <v>0.13513513513513509</v>
      </c>
      <c r="GB11" s="12">
        <f t="shared" si="52"/>
        <v>-0.25</v>
      </c>
      <c r="GC11" s="12">
        <f t="shared" si="52"/>
        <v>1</v>
      </c>
      <c r="GD11" s="12">
        <f t="shared" si="52"/>
        <v>7.8431372549019551E-2</v>
      </c>
      <c r="GE11" s="12">
        <f t="shared" si="52"/>
        <v>-0.30454545454545456</v>
      </c>
      <c r="GF11" s="12">
        <f t="shared" si="52"/>
        <v>0.8545454545454545</v>
      </c>
      <c r="GG11" s="12">
        <f t="shared" si="52"/>
        <v>0.71428571428571419</v>
      </c>
      <c r="GH11" s="12">
        <f t="shared" si="52"/>
        <v>0.16071428571428581</v>
      </c>
      <c r="GI11" s="12">
        <f t="shared" si="52"/>
        <v>0</v>
      </c>
      <c r="GJ11" s="12">
        <f t="shared" si="52"/>
        <v>0.15517241379310343</v>
      </c>
      <c r="GL11" s="65">
        <v>0.35416666666666702</v>
      </c>
      <c r="GM11" s="60">
        <f>'StGenis-&gt;Meyrin'!GM11+'StGenis-&gt;Bourdigny'!GM11+'RteEurope-&gt;Meyrin'!GM11+'StGenis-&gt;CERN'!GM11</f>
        <v>29</v>
      </c>
      <c r="GN11" s="60">
        <f>'StGenis-&gt;Meyrin'!GN11+'StGenis-&gt;Bourdigny'!GN11+'RteEurope-&gt;Meyrin'!GN11+'StGenis-&gt;CERN'!GN11</f>
        <v>6</v>
      </c>
      <c r="GO11" s="60">
        <f>'StGenis-&gt;Meyrin'!GO11+'StGenis-&gt;Bourdigny'!GO11+'RteEurope-&gt;Meyrin'!GO11+'StGenis-&gt;CERN'!GO11</f>
        <v>8</v>
      </c>
      <c r="GP11" s="60">
        <f>'StGenis-&gt;Meyrin'!GP11+'StGenis-&gt;Bourdigny'!GP11+'RteEurope-&gt;Meyrin'!GP11+'StGenis-&gt;CERN'!GP11</f>
        <v>4</v>
      </c>
      <c r="GQ11" s="60">
        <f>'StGenis-&gt;Meyrin'!GQ11+'StGenis-&gt;Bourdigny'!GQ11+'RteEurope-&gt;Meyrin'!GQ11+'StGenis-&gt;CERN'!GQ11</f>
        <v>1</v>
      </c>
      <c r="GR11" s="60">
        <f>'StGenis-&gt;Meyrin'!GR11+'StGenis-&gt;Bourdigny'!GR11+'RteEurope-&gt;Meyrin'!GR11+'StGenis-&gt;CERN'!GR11</f>
        <v>1</v>
      </c>
      <c r="GS11" s="60">
        <f>'StGenis-&gt;Meyrin'!GS11+'StGenis-&gt;Bourdigny'!GS11+'RteEurope-&gt;Meyrin'!GS11+'StGenis-&gt;CERN'!GS11</f>
        <v>5</v>
      </c>
      <c r="GT11" s="60">
        <f>'StGenis-&gt;Meyrin'!GT11+'StGenis-&gt;Bourdigny'!GT11+'RteEurope-&gt;Meyrin'!GT11+'StGenis-&gt;CERN'!GT11</f>
        <v>2</v>
      </c>
      <c r="GU11" s="60">
        <f>'StGenis-&gt;Meyrin'!GU11+'StGenis-&gt;Bourdigny'!GU11+'RteEurope-&gt;Meyrin'!GU11+'StGenis-&gt;CERN'!GU11</f>
        <v>2</v>
      </c>
      <c r="GV11" s="60">
        <f>'StGenis-&gt;Meyrin'!GV11+'StGenis-&gt;Bourdigny'!GV11+'RteEurope-&gt;Meyrin'!GV11+'StGenis-&gt;CERN'!GV11</f>
        <v>0</v>
      </c>
      <c r="GW11" s="60">
        <f>'StGenis-&gt;Meyrin'!GW11+'StGenis-&gt;Bourdigny'!GW11+'RteEurope-&gt;Meyrin'!GW11+'StGenis-&gt;CERN'!GW11</f>
        <v>0</v>
      </c>
      <c r="GX11" s="60">
        <f>'StGenis-&gt;Meyrin'!GX11+'StGenis-&gt;Bourdigny'!GX11+'RteEurope-&gt;Meyrin'!GX11+'StGenis-&gt;CERN'!GX11</f>
        <v>0</v>
      </c>
      <c r="GY11" s="60">
        <f>'StGenis-&gt;Meyrin'!GY11+'StGenis-&gt;Bourdigny'!GY11+'RteEurope-&gt;Meyrin'!GY11+'StGenis-&gt;CERN'!GY11</f>
        <v>0</v>
      </c>
      <c r="GZ11" s="60">
        <f>'StGenis-&gt;Meyrin'!GZ11+'StGenis-&gt;Bourdigny'!GZ11+'RteEurope-&gt;Meyrin'!GZ11+'StGenis-&gt;CERN'!GZ11</f>
        <v>0</v>
      </c>
      <c r="HA11" s="60">
        <f>'StGenis-&gt;Meyrin'!HA11+'StGenis-&gt;Bourdigny'!HA11+'RteEurope-&gt;Meyrin'!HA11+'StGenis-&gt;CERN'!HA11</f>
        <v>0</v>
      </c>
      <c r="HB11" s="60">
        <f>'StGenis-&gt;Meyrin'!HB11+'StGenis-&gt;Bourdigny'!HB11+'RteEurope-&gt;Meyrin'!HB11+'StGenis-&gt;CERN'!HB11</f>
        <v>0</v>
      </c>
      <c r="HD11" s="55">
        <f t="shared" si="53"/>
        <v>45</v>
      </c>
      <c r="HE11" s="3">
        <f t="shared" si="53"/>
        <v>13</v>
      </c>
      <c r="HF11" s="56">
        <f t="shared" si="54"/>
        <v>0.22413793103448276</v>
      </c>
      <c r="HG11" s="3">
        <f t="shared" si="55"/>
        <v>37</v>
      </c>
      <c r="HH11" s="3">
        <f t="shared" si="56"/>
        <v>12</v>
      </c>
      <c r="HI11" s="3">
        <f t="shared" si="57"/>
        <v>2</v>
      </c>
      <c r="HJ11" s="3">
        <f t="shared" si="58"/>
        <v>51</v>
      </c>
      <c r="HK11" s="12">
        <f t="shared" si="59"/>
        <v>0.23529411764705882</v>
      </c>
      <c r="HL11" s="12">
        <f t="shared" si="60"/>
        <v>3.9215686274509803E-2</v>
      </c>
      <c r="HM11" s="3">
        <f t="shared" si="61"/>
        <v>7</v>
      </c>
      <c r="HN11" s="3">
        <f t="shared" si="62"/>
        <v>56</v>
      </c>
      <c r="HO11" s="57">
        <f t="shared" si="63"/>
        <v>2</v>
      </c>
      <c r="HP11" s="58">
        <f t="shared" si="64"/>
        <v>58</v>
      </c>
      <c r="HR11">
        <v>25</v>
      </c>
      <c r="HS11">
        <v>9</v>
      </c>
      <c r="HT11">
        <v>0.26470588235294101</v>
      </c>
      <c r="HU11">
        <v>17</v>
      </c>
      <c r="HV11">
        <v>1</v>
      </c>
      <c r="HW11">
        <v>10</v>
      </c>
      <c r="HX11">
        <v>28</v>
      </c>
      <c r="HY11">
        <v>3.5714285714285698E-2</v>
      </c>
      <c r="HZ11">
        <v>0.35714285714285698</v>
      </c>
      <c r="IA11">
        <v>6</v>
      </c>
      <c r="IB11">
        <v>33</v>
      </c>
      <c r="IC11">
        <v>1</v>
      </c>
      <c r="ID11">
        <v>34</v>
      </c>
      <c r="IF11" s="62">
        <f t="shared" si="65"/>
        <v>0.8</v>
      </c>
      <c r="IG11" s="12">
        <f t="shared" si="65"/>
        <v>0.44444444444444442</v>
      </c>
      <c r="IH11" s="12">
        <f t="shared" si="65"/>
        <v>-0.15325670498084243</v>
      </c>
      <c r="II11" s="12">
        <f t="shared" si="65"/>
        <v>1.1764705882352939</v>
      </c>
      <c r="IJ11" s="12">
        <f t="shared" si="65"/>
        <v>11</v>
      </c>
      <c r="IK11" s="12">
        <f t="shared" si="65"/>
        <v>-0.8</v>
      </c>
      <c r="IL11" s="12">
        <f t="shared" si="65"/>
        <v>0.8214285714285714</v>
      </c>
      <c r="IM11" s="12">
        <f t="shared" si="65"/>
        <v>5.5882352941176503</v>
      </c>
      <c r="IN11" s="12">
        <f t="shared" si="65"/>
        <v>-0.8901960784313725</v>
      </c>
      <c r="IO11" s="12">
        <f t="shared" si="65"/>
        <v>0.16666666666666674</v>
      </c>
      <c r="IP11" s="12">
        <f t="shared" si="65"/>
        <v>0.69696969696969702</v>
      </c>
      <c r="IQ11" s="12">
        <f t="shared" si="65"/>
        <v>1</v>
      </c>
      <c r="IR11" s="63">
        <f t="shared" si="65"/>
        <v>0.70588235294117641</v>
      </c>
    </row>
    <row r="12" spans="1:252" ht="21" customHeight="1" thickBot="1" x14ac:dyDescent="0.3">
      <c r="A12" s="64">
        <v>0.36458333333333298</v>
      </c>
      <c r="B12" s="91">
        <f>'StGenis-&gt;Meyrin'!B12+'StGenis-&gt;Bourdigny'!B12+'StGenis-&gt;CERN'!B12</f>
        <v>42</v>
      </c>
      <c r="C12" s="92">
        <f>'StGenis-&gt;Meyrin'!C12+'StGenis-&gt;Bourdigny'!C12+'StGenis-&gt;CERN'!C12</f>
        <v>6</v>
      </c>
      <c r="D12" s="91">
        <f>'StGenis-&gt;Meyrin'!D12+'StGenis-&gt;Bourdigny'!D12+'StGenis-&gt;CERN'!D12</f>
        <v>9</v>
      </c>
      <c r="E12" s="92">
        <f>'StGenis-&gt;Meyrin'!E12+'StGenis-&gt;Bourdigny'!E12+'StGenis-&gt;CERN'!E12</f>
        <v>8</v>
      </c>
      <c r="F12" s="91">
        <f>'StGenis-&gt;Meyrin'!F12+'StGenis-&gt;Bourdigny'!F12+'StGenis-&gt;CERN'!F12</f>
        <v>4</v>
      </c>
      <c r="G12" s="92">
        <f>'StGenis-&gt;Meyrin'!G12+'StGenis-&gt;Bourdigny'!G12+'StGenis-&gt;CERN'!G12</f>
        <v>1</v>
      </c>
      <c r="H12" s="91">
        <f>'StGenis-&gt;Meyrin'!H12+'StGenis-&gt;Bourdigny'!H12+'StGenis-&gt;CERN'!H12</f>
        <v>2</v>
      </c>
      <c r="I12" s="92">
        <f>'StGenis-&gt;Meyrin'!I12+'StGenis-&gt;Bourdigny'!I12+'StGenis-&gt;CERN'!I12</f>
        <v>0</v>
      </c>
      <c r="J12" s="91">
        <f>'StGenis-&gt;Meyrin'!J12+'StGenis-&gt;Bourdigny'!J12+'StGenis-&gt;CERN'!J12</f>
        <v>17</v>
      </c>
      <c r="K12" s="92">
        <f>'StGenis-&gt;Meyrin'!K12+'StGenis-&gt;Bourdigny'!K12+'StGenis-&gt;CERN'!K12</f>
        <v>9</v>
      </c>
      <c r="L12" s="91">
        <f>'StGenis-&gt;Meyrin'!L12+'StGenis-&gt;Bourdigny'!L12+'StGenis-&gt;CERN'!L12</f>
        <v>0</v>
      </c>
      <c r="M12" s="92">
        <f>'StGenis-&gt;Meyrin'!M12+'StGenis-&gt;Bourdigny'!M12+'StGenis-&gt;CERN'!M12</f>
        <v>1</v>
      </c>
      <c r="N12" s="197">
        <f>'StGenis-&gt;Meyrin'!N12+'StGenis-&gt;Bourdigny'!N12+'StGenis-&gt;CERN'!N12</f>
        <v>1</v>
      </c>
      <c r="O12" s="192">
        <f>'StGenis-&gt;Meyrin'!O12+'StGenis-&gt;Bourdigny'!O12+'StGenis-&gt;CERN'!O12</f>
        <v>0</v>
      </c>
      <c r="P12" s="91">
        <f>'StGenis-&gt;Meyrin'!P12+'StGenis-&gt;Bourdigny'!P12+'StGenis-&gt;CERN'!P12</f>
        <v>0</v>
      </c>
      <c r="Q12" s="92">
        <f>'StGenis-&gt;Meyrin'!Q12+'StGenis-&gt;Bourdigny'!Q12+'StGenis-&gt;CERN'!Q12</f>
        <v>0</v>
      </c>
      <c r="R12" s="91">
        <f>'StGenis-&gt;Meyrin'!R12+'StGenis-&gt;Bourdigny'!R12+'StGenis-&gt;CERN'!R12</f>
        <v>0</v>
      </c>
      <c r="S12" s="92">
        <f>'StGenis-&gt;Meyrin'!S12+'StGenis-&gt;Bourdigny'!S12+'StGenis-&gt;CERN'!S12</f>
        <v>0</v>
      </c>
      <c r="T12" s="91">
        <f>'StGenis-&gt;Meyrin'!T12+'StGenis-&gt;Bourdigny'!T12+'StGenis-&gt;CERN'!T12</f>
        <v>0</v>
      </c>
      <c r="U12" s="92">
        <f>'StGenis-&gt;Meyrin'!U12+'StGenis-&gt;Bourdigny'!U12+'StGenis-&gt;CERN'!U12</f>
        <v>0</v>
      </c>
      <c r="W12" s="55">
        <f t="shared" si="66"/>
        <v>75</v>
      </c>
      <c r="X12" s="3">
        <f t="shared" si="67"/>
        <v>25</v>
      </c>
      <c r="Y12" s="56">
        <f t="shared" si="68"/>
        <v>0.25</v>
      </c>
      <c r="Z12" s="3">
        <f t="shared" si="69"/>
        <v>49</v>
      </c>
      <c r="AA12" s="3">
        <f t="shared" si="70"/>
        <v>23</v>
      </c>
      <c r="AB12" s="3">
        <f t="shared" si="71"/>
        <v>5</v>
      </c>
      <c r="AC12" s="3">
        <f t="shared" si="72"/>
        <v>2</v>
      </c>
      <c r="AD12" s="3">
        <f t="shared" si="0"/>
        <v>74</v>
      </c>
      <c r="AE12" s="12">
        <f t="shared" si="1"/>
        <v>0.31944444444444442</v>
      </c>
      <c r="AF12" s="12">
        <f t="shared" si="73"/>
        <v>2.7027027027027029E-2</v>
      </c>
      <c r="AG12" s="3">
        <f t="shared" si="74"/>
        <v>26</v>
      </c>
      <c r="AH12" s="3">
        <f t="shared" si="75"/>
        <v>98</v>
      </c>
      <c r="AI12" s="57">
        <f t="shared" si="76"/>
        <v>2</v>
      </c>
      <c r="AJ12" s="58">
        <f t="shared" si="77"/>
        <v>100</v>
      </c>
      <c r="AM12" s="12">
        <f t="shared" si="2"/>
        <v>-1.3157894736842146E-2</v>
      </c>
      <c r="AN12" s="12">
        <f t="shared" si="3"/>
        <v>-0.35897435897435892</v>
      </c>
      <c r="AO12" s="12">
        <f t="shared" si="4"/>
        <v>-0.26282051282051277</v>
      </c>
      <c r="AP12" s="12">
        <f t="shared" si="5"/>
        <v>-0.26865671641791045</v>
      </c>
      <c r="AQ12" s="12">
        <f t="shared" si="78"/>
        <v>0.53333333333333344</v>
      </c>
      <c r="AR12" s="12">
        <f t="shared" si="6"/>
        <v>0</v>
      </c>
      <c r="AS12" s="12">
        <f t="shared" si="7"/>
        <v>-0.11904761904761907</v>
      </c>
      <c r="AT12" s="12">
        <f t="shared" si="8"/>
        <v>0.74629629629629624</v>
      </c>
      <c r="AU12" s="12">
        <f t="shared" si="9"/>
        <v>0.13513513513513531</v>
      </c>
      <c r="AV12" s="12">
        <f t="shared" si="10"/>
        <v>-0.16129032258064513</v>
      </c>
      <c r="AW12" s="12">
        <f t="shared" si="11"/>
        <v>-0.13274336283185839</v>
      </c>
      <c r="AX12" s="12">
        <f t="shared" si="12"/>
        <v>0</v>
      </c>
      <c r="AY12" s="12">
        <f t="shared" si="13"/>
        <v>-0.13043478260869568</v>
      </c>
      <c r="BA12" s="64">
        <v>0.36458333333333298</v>
      </c>
      <c r="BB12" s="60">
        <f>'StGenis-&gt;Meyrin'!BB12+'StGenis-&gt;Bourdigny'!BB12+'StGenis-&gt;CERN'!BB12</f>
        <v>47</v>
      </c>
      <c r="BC12" s="60">
        <f>'StGenis-&gt;Meyrin'!BC12+'StGenis-&gt;Bourdigny'!BC12+'StGenis-&gt;CERN'!BC12</f>
        <v>19</v>
      </c>
      <c r="BD12" s="60">
        <f>'StGenis-&gt;Meyrin'!BD12+'StGenis-&gt;Bourdigny'!BD12+'StGenis-&gt;CERN'!BD12</f>
        <v>7</v>
      </c>
      <c r="BE12" s="60">
        <f>'StGenis-&gt;Meyrin'!BE12+'StGenis-&gt;Bourdigny'!BE12+'StGenis-&gt;CERN'!BE12</f>
        <v>7</v>
      </c>
      <c r="BF12" s="60">
        <f>'StGenis-&gt;Meyrin'!BF12+'StGenis-&gt;Bourdigny'!BF12+'StGenis-&gt;CERN'!BF12</f>
        <v>2</v>
      </c>
      <c r="BG12" s="60">
        <f>'StGenis-&gt;Meyrin'!BG12+'StGenis-&gt;Bourdigny'!BG12+'StGenis-&gt;CERN'!BG12</f>
        <v>0</v>
      </c>
      <c r="BH12" s="60">
        <f>'StGenis-&gt;Meyrin'!BH12+'StGenis-&gt;Bourdigny'!BH12+'StGenis-&gt;CERN'!BH12</f>
        <v>18</v>
      </c>
      <c r="BI12" s="60">
        <f>'StGenis-&gt;Meyrin'!BI12+'StGenis-&gt;Bourdigny'!BI12+'StGenis-&gt;CERN'!BI12</f>
        <v>13</v>
      </c>
      <c r="BJ12" s="60">
        <f>'StGenis-&gt;Meyrin'!BJ12+'StGenis-&gt;Bourdigny'!BJ12+'StGenis-&gt;CERN'!BJ12</f>
        <v>1</v>
      </c>
      <c r="BK12" s="60">
        <f>'StGenis-&gt;Meyrin'!BK12+'StGenis-&gt;Bourdigny'!BK12+'StGenis-&gt;CERN'!BK12</f>
        <v>0</v>
      </c>
      <c r="BL12" s="60">
        <f>'StGenis-&gt;Meyrin'!BL12+'StGenis-&gt;Bourdigny'!BL12+'StGenis-&gt;CERN'!BL12</f>
        <v>1</v>
      </c>
      <c r="BM12" s="60">
        <f>'StGenis-&gt;Meyrin'!BM12+'StGenis-&gt;Bourdigny'!BM12+'StGenis-&gt;CERN'!BM12</f>
        <v>0</v>
      </c>
      <c r="BN12" s="60">
        <f>'StGenis-&gt;Meyrin'!BN12+'StGenis-&gt;Bourdigny'!BN12+'StGenis-&gt;CERN'!BN12</f>
        <v>0</v>
      </c>
      <c r="BO12" s="60">
        <f>'StGenis-&gt;Meyrin'!BO12+'StGenis-&gt;Bourdigny'!BO12+'StGenis-&gt;CERN'!BO12</f>
        <v>0</v>
      </c>
      <c r="BP12" s="60">
        <f>'StGenis-&gt;Meyrin'!BP12+'StGenis-&gt;Bourdigny'!BP12+'StGenis-&gt;CERN'!BP12</f>
        <v>0</v>
      </c>
      <c r="BQ12" s="60">
        <f>'StGenis-&gt;Meyrin'!BQ12+'StGenis-&gt;Bourdigny'!BQ12+'StGenis-&gt;CERN'!BQ12</f>
        <v>0</v>
      </c>
      <c r="BS12" s="55">
        <f t="shared" si="14"/>
        <v>76</v>
      </c>
      <c r="BT12" s="3">
        <f t="shared" si="14"/>
        <v>39</v>
      </c>
      <c r="BU12" s="56">
        <f t="shared" si="15"/>
        <v>0.33913043478260868</v>
      </c>
      <c r="BV12" s="3">
        <f t="shared" si="16"/>
        <v>67</v>
      </c>
      <c r="BW12" s="3">
        <f t="shared" si="17"/>
        <v>15</v>
      </c>
      <c r="BX12" s="3">
        <f t="shared" si="18"/>
        <v>2</v>
      </c>
      <c r="BY12" s="3">
        <f t="shared" si="19"/>
        <v>84</v>
      </c>
      <c r="BZ12" s="12">
        <f t="shared" si="20"/>
        <v>0.18292682926829268</v>
      </c>
      <c r="CA12" s="12">
        <f t="shared" si="21"/>
        <v>2.3809523809523808E-2</v>
      </c>
      <c r="CB12" s="3">
        <f t="shared" si="22"/>
        <v>31</v>
      </c>
      <c r="CC12" s="3">
        <f t="shared" si="23"/>
        <v>113</v>
      </c>
      <c r="CD12" s="57">
        <f t="shared" si="24"/>
        <v>2</v>
      </c>
      <c r="CE12" s="58">
        <f t="shared" si="25"/>
        <v>115</v>
      </c>
      <c r="CH12" s="12">
        <f t="shared" si="26"/>
        <v>-5.0000000000000044E-2</v>
      </c>
      <c r="CI12" s="12">
        <f t="shared" si="26"/>
        <v>0.85714285714285721</v>
      </c>
      <c r="CJ12" s="12">
        <f t="shared" si="26"/>
        <v>0.63105590062111805</v>
      </c>
      <c r="CK12" s="12">
        <f t="shared" si="26"/>
        <v>8.0645161290322509E-2</v>
      </c>
      <c r="CL12" s="12">
        <f t="shared" si="26"/>
        <v>0.36363636363636354</v>
      </c>
      <c r="CM12" s="12">
        <f t="shared" si="26"/>
        <v>-0.75</v>
      </c>
      <c r="CN12" s="12">
        <f t="shared" si="26"/>
        <v>3.7037037037036979E-2</v>
      </c>
      <c r="CO12" s="12">
        <f t="shared" si="26"/>
        <v>0.34700665188470081</v>
      </c>
      <c r="CP12" s="12">
        <f t="shared" si="26"/>
        <v>-0.7589285714285714</v>
      </c>
      <c r="CQ12" s="12">
        <f t="shared" si="26"/>
        <v>0.55000000000000004</v>
      </c>
      <c r="CR12" s="12">
        <f t="shared" si="26"/>
        <v>0.17708333333333326</v>
      </c>
      <c r="CS12" s="12">
        <f t="shared" si="26"/>
        <v>-0.6</v>
      </c>
      <c r="CT12" s="12">
        <f t="shared" si="26"/>
        <v>0.13861386138613851</v>
      </c>
      <c r="CV12" s="64">
        <v>0.36458333333333298</v>
      </c>
      <c r="CW12" s="60">
        <f>'StGenis-&gt;Meyrin'!CW12+'StGenis-&gt;Bourdigny'!CW12+'StGenis-&gt;CERN'!CW12</f>
        <v>47</v>
      </c>
      <c r="CX12" s="60">
        <f>'StGenis-&gt;Meyrin'!CX12+'StGenis-&gt;Bourdigny'!CX12+'StGenis-&gt;CERN'!CX12</f>
        <v>12</v>
      </c>
      <c r="CY12" s="60">
        <f>'StGenis-&gt;Meyrin'!CY12+'StGenis-&gt;Bourdigny'!CY12+'StGenis-&gt;CERN'!CY12</f>
        <v>6</v>
      </c>
      <c r="CZ12" s="60">
        <f>'StGenis-&gt;Meyrin'!CZ12+'StGenis-&gt;Bourdigny'!CZ12+'StGenis-&gt;CERN'!CZ12</f>
        <v>5</v>
      </c>
      <c r="DA12" s="60">
        <f>'StGenis-&gt;Meyrin'!DA12+'StGenis-&gt;Bourdigny'!DA12+'StGenis-&gt;CERN'!DA12</f>
        <v>7</v>
      </c>
      <c r="DB12" s="60">
        <f>'StGenis-&gt;Meyrin'!DB12+'StGenis-&gt;Bourdigny'!DB12+'StGenis-&gt;CERN'!DB12</f>
        <v>0</v>
      </c>
      <c r="DC12" s="60">
        <f>'StGenis-&gt;Meyrin'!DC12+'StGenis-&gt;Bourdigny'!DC12+'StGenis-&gt;CERN'!DC12</f>
        <v>16</v>
      </c>
      <c r="DD12" s="60">
        <f>'StGenis-&gt;Meyrin'!DD12+'StGenis-&gt;Bourdigny'!DD12+'StGenis-&gt;CERN'!DD12</f>
        <v>3</v>
      </c>
      <c r="DE12" s="60">
        <f>'StGenis-&gt;Meyrin'!DE12+'StGenis-&gt;Bourdigny'!DE12+'StGenis-&gt;CERN'!DE12</f>
        <v>3</v>
      </c>
      <c r="DF12" s="60">
        <f>'StGenis-&gt;Meyrin'!DF12+'StGenis-&gt;Bourdigny'!DF12+'StGenis-&gt;CERN'!DF12</f>
        <v>0</v>
      </c>
      <c r="DG12" s="60">
        <f>'StGenis-&gt;Meyrin'!DG12+'StGenis-&gt;Bourdigny'!DG12+'StGenis-&gt;CERN'!DG12</f>
        <v>0</v>
      </c>
      <c r="DH12" s="60">
        <f>'StGenis-&gt;Meyrin'!DH12+'StGenis-&gt;Bourdigny'!DH12+'StGenis-&gt;CERN'!DH12</f>
        <v>0</v>
      </c>
      <c r="DI12" s="60">
        <f>'StGenis-&gt;Meyrin'!DI12+'StGenis-&gt;Bourdigny'!DI12+'StGenis-&gt;CERN'!DI12</f>
        <v>0</v>
      </c>
      <c r="DJ12" s="60">
        <f>'StGenis-&gt;Meyrin'!DJ12+'StGenis-&gt;Bourdigny'!DJ12+'StGenis-&gt;CERN'!DJ12</f>
        <v>1</v>
      </c>
      <c r="DK12" s="60">
        <f>'StGenis-&gt;Meyrin'!DK12+'StGenis-&gt;Bourdigny'!DK12+'StGenis-&gt;CERN'!DK12</f>
        <v>1</v>
      </c>
      <c r="DL12" s="60">
        <f>'StGenis-&gt;Meyrin'!DL12+'StGenis-&gt;Bourdigny'!DL12+'StGenis-&gt;CERN'!DL12</f>
        <v>0</v>
      </c>
      <c r="DN12" s="55">
        <f t="shared" si="27"/>
        <v>80</v>
      </c>
      <c r="DO12" s="3">
        <f t="shared" si="27"/>
        <v>21</v>
      </c>
      <c r="DP12" s="56">
        <f t="shared" si="28"/>
        <v>0.20792079207920791</v>
      </c>
      <c r="DQ12" s="3">
        <f t="shared" si="29"/>
        <v>62</v>
      </c>
      <c r="DR12" s="3">
        <f t="shared" si="30"/>
        <v>11</v>
      </c>
      <c r="DS12" s="3">
        <f t="shared" si="31"/>
        <v>8</v>
      </c>
      <c r="DT12" s="3">
        <f t="shared" si="32"/>
        <v>81</v>
      </c>
      <c r="DU12" s="12">
        <f t="shared" si="33"/>
        <v>0.13580246913580246</v>
      </c>
      <c r="DV12" s="12">
        <f t="shared" si="34"/>
        <v>9.8765432098765427E-2</v>
      </c>
      <c r="DW12" s="3">
        <f t="shared" si="35"/>
        <v>20</v>
      </c>
      <c r="DX12" s="3">
        <f t="shared" si="36"/>
        <v>96</v>
      </c>
      <c r="DY12" s="57">
        <f t="shared" si="37"/>
        <v>5</v>
      </c>
      <c r="DZ12" s="58">
        <f t="shared" si="38"/>
        <v>101</v>
      </c>
      <c r="EC12" s="12">
        <f t="shared" si="39"/>
        <v>3.8961038961038863E-2</v>
      </c>
      <c r="ED12" s="12">
        <f t="shared" si="39"/>
        <v>-0.16000000000000003</v>
      </c>
      <c r="EE12" s="12">
        <f t="shared" si="39"/>
        <v>-0.15168316831683171</v>
      </c>
      <c r="EF12" s="12">
        <f t="shared" si="39"/>
        <v>1.6393442622950838E-2</v>
      </c>
      <c r="EG12" s="12">
        <f t="shared" si="39"/>
        <v>0.375</v>
      </c>
      <c r="EH12" s="12">
        <f t="shared" si="39"/>
        <v>0.60000000000000009</v>
      </c>
      <c r="EI12" s="12">
        <f t="shared" si="39"/>
        <v>9.4594594594594517E-2</v>
      </c>
      <c r="EJ12" s="12">
        <f t="shared" si="39"/>
        <v>0.25617283950617264</v>
      </c>
      <c r="EK12" s="12">
        <f t="shared" si="39"/>
        <v>0.46172839506172814</v>
      </c>
      <c r="EL12" s="12">
        <f t="shared" si="39"/>
        <v>-0.2857142857142857</v>
      </c>
      <c r="EM12" s="12">
        <f t="shared" si="39"/>
        <v>-4.0000000000000036E-2</v>
      </c>
      <c r="EN12" s="12">
        <f t="shared" si="39"/>
        <v>1.5</v>
      </c>
      <c r="EO12" s="12">
        <f t="shared" si="39"/>
        <v>-9.8039215686274161E-3</v>
      </c>
      <c r="EQ12" s="64">
        <v>0.36458333333333298</v>
      </c>
      <c r="ER12" s="60">
        <f>'StGenis-&gt;Meyrin'!ER12+'StGenis-&gt;Bourdigny'!ER12+'StGenis-&gt;CERN'!ER12</f>
        <v>44</v>
      </c>
      <c r="ES12" s="60">
        <f>'StGenis-&gt;Meyrin'!ES12+'StGenis-&gt;Bourdigny'!ES12+'StGenis-&gt;CERN'!ES12</f>
        <v>16</v>
      </c>
      <c r="ET12" s="60">
        <f>'StGenis-&gt;Meyrin'!ET12+'StGenis-&gt;Bourdigny'!ET12+'StGenis-&gt;CERN'!ET12</f>
        <v>4</v>
      </c>
      <c r="EU12" s="60">
        <f>'StGenis-&gt;Meyrin'!EU12+'StGenis-&gt;Bourdigny'!EU12+'StGenis-&gt;CERN'!EU12</f>
        <v>3</v>
      </c>
      <c r="EV12" s="60">
        <f>'StGenis-&gt;Meyrin'!EV12+'StGenis-&gt;Bourdigny'!EV12+'StGenis-&gt;CERN'!EV12</f>
        <v>4</v>
      </c>
      <c r="EW12" s="60">
        <f>'StGenis-&gt;Meyrin'!EW12+'StGenis-&gt;Bourdigny'!EW12+'StGenis-&gt;CERN'!EW12</f>
        <v>1</v>
      </c>
      <c r="EX12" s="60">
        <f>'StGenis-&gt;Meyrin'!EX12+'StGenis-&gt;Bourdigny'!EX12+'StGenis-&gt;CERN'!EX12</f>
        <v>23</v>
      </c>
      <c r="EY12" s="60">
        <f>'StGenis-&gt;Meyrin'!EY12+'StGenis-&gt;Bourdigny'!EY12+'StGenis-&gt;CERN'!EY12</f>
        <v>5</v>
      </c>
      <c r="EZ12" s="60">
        <f>'StGenis-&gt;Meyrin'!EZ12+'StGenis-&gt;Bourdigny'!EZ12+'StGenis-&gt;CERN'!EZ12</f>
        <v>1</v>
      </c>
      <c r="FA12" s="60">
        <f>'StGenis-&gt;Meyrin'!FA12+'StGenis-&gt;Bourdigny'!FA12+'StGenis-&gt;CERN'!FA12</f>
        <v>0</v>
      </c>
      <c r="FB12" s="60">
        <f>'StGenis-&gt;Meyrin'!FB12+'StGenis-&gt;Bourdigny'!FB12+'StGenis-&gt;CERN'!FB12</f>
        <v>1</v>
      </c>
      <c r="FC12" s="60">
        <f>'StGenis-&gt;Meyrin'!FC12+'StGenis-&gt;Bourdigny'!FC12+'StGenis-&gt;CERN'!FC12</f>
        <v>0</v>
      </c>
      <c r="FD12" s="60">
        <f>'StGenis-&gt;Meyrin'!FD12+'StGenis-&gt;Bourdigny'!FD12+'StGenis-&gt;CERN'!FD12</f>
        <v>0</v>
      </c>
      <c r="FE12" s="60">
        <f>'StGenis-&gt;Meyrin'!FE12+'StGenis-&gt;Bourdigny'!FE12+'StGenis-&gt;CERN'!FE12</f>
        <v>0</v>
      </c>
      <c r="FF12" s="60">
        <f>'StGenis-&gt;Meyrin'!FF12+'StGenis-&gt;Bourdigny'!FF12+'StGenis-&gt;CERN'!FF12</f>
        <v>0</v>
      </c>
      <c r="FG12" s="60">
        <f>'StGenis-&gt;Meyrin'!FG12+'StGenis-&gt;Bourdigny'!FG12+'StGenis-&gt;CERN'!FG12</f>
        <v>0</v>
      </c>
      <c r="FI12" s="55">
        <f t="shared" si="40"/>
        <v>77</v>
      </c>
      <c r="FJ12" s="3">
        <f t="shared" si="40"/>
        <v>25</v>
      </c>
      <c r="FK12" s="56">
        <f t="shared" si="41"/>
        <v>0.24509803921568626</v>
      </c>
      <c r="FL12" s="3">
        <f t="shared" si="42"/>
        <v>61</v>
      </c>
      <c r="FM12" s="3">
        <f t="shared" si="43"/>
        <v>8</v>
      </c>
      <c r="FN12" s="3">
        <f t="shared" si="44"/>
        <v>5</v>
      </c>
      <c r="FO12" s="3">
        <f t="shared" si="45"/>
        <v>74</v>
      </c>
      <c r="FP12" s="12">
        <f t="shared" si="46"/>
        <v>0.10810810810810811</v>
      </c>
      <c r="FQ12" s="12">
        <f t="shared" si="47"/>
        <v>6.7567567567567571E-2</v>
      </c>
      <c r="FR12" s="3">
        <f t="shared" si="48"/>
        <v>28</v>
      </c>
      <c r="FS12" s="3">
        <f t="shared" si="49"/>
        <v>100</v>
      </c>
      <c r="FT12" s="57">
        <f t="shared" si="50"/>
        <v>2</v>
      </c>
      <c r="FU12" s="58">
        <f t="shared" si="51"/>
        <v>102</v>
      </c>
      <c r="FX12" s="12">
        <f t="shared" si="52"/>
        <v>0.97435897435897445</v>
      </c>
      <c r="FY12" s="12">
        <f t="shared" si="52"/>
        <v>1.0833333333333335</v>
      </c>
      <c r="FZ12" s="12">
        <f t="shared" si="52"/>
        <v>4.1666666666666741E-2</v>
      </c>
      <c r="GA12" s="12">
        <f t="shared" si="52"/>
        <v>0.69444444444444442</v>
      </c>
      <c r="GB12" s="12">
        <f t="shared" si="52"/>
        <v>0</v>
      </c>
      <c r="GC12" s="12" t="e">
        <f t="shared" si="52"/>
        <v>#DIV/0!</v>
      </c>
      <c r="GD12" s="12">
        <f t="shared" si="52"/>
        <v>0.68181818181818188</v>
      </c>
      <c r="GE12" s="12">
        <f t="shared" si="52"/>
        <v>-0.40540540540540537</v>
      </c>
      <c r="GF12" s="12" t="e">
        <f t="shared" si="52"/>
        <v>#DIV/0!</v>
      </c>
      <c r="GG12" s="12">
        <f t="shared" si="52"/>
        <v>3</v>
      </c>
      <c r="GH12" s="12">
        <f t="shared" si="52"/>
        <v>1.0408163265306123</v>
      </c>
      <c r="GI12" s="12">
        <f t="shared" si="52"/>
        <v>0</v>
      </c>
      <c r="GJ12" s="12">
        <f t="shared" si="52"/>
        <v>1</v>
      </c>
      <c r="GL12" s="65">
        <v>0.36458333333333298</v>
      </c>
      <c r="GM12" s="60">
        <f>'StGenis-&gt;Meyrin'!GM12+'StGenis-&gt;Bourdigny'!GM12+'RteEurope-&gt;Meyrin'!GM12+'StGenis-&gt;CERN'!GM12</f>
        <v>27</v>
      </c>
      <c r="GN12" s="60">
        <f>'StGenis-&gt;Meyrin'!GN12+'StGenis-&gt;Bourdigny'!GN12+'RteEurope-&gt;Meyrin'!GN12+'StGenis-&gt;CERN'!GN12</f>
        <v>7</v>
      </c>
      <c r="GO12" s="60">
        <f>'StGenis-&gt;Meyrin'!GO12+'StGenis-&gt;Bourdigny'!GO12+'RteEurope-&gt;Meyrin'!GO12+'StGenis-&gt;CERN'!GO12</f>
        <v>6</v>
      </c>
      <c r="GP12" s="60">
        <f>'StGenis-&gt;Meyrin'!GP12+'StGenis-&gt;Bourdigny'!GP12+'RteEurope-&gt;Meyrin'!GP12+'StGenis-&gt;CERN'!GP12</f>
        <v>2</v>
      </c>
      <c r="GQ12" s="60">
        <f>'StGenis-&gt;Meyrin'!GQ12+'StGenis-&gt;Bourdigny'!GQ12+'RteEurope-&gt;Meyrin'!GQ12+'StGenis-&gt;CERN'!GQ12</f>
        <v>0</v>
      </c>
      <c r="GR12" s="60">
        <f>'StGenis-&gt;Meyrin'!GR12+'StGenis-&gt;Bourdigny'!GR12+'RteEurope-&gt;Meyrin'!GR12+'StGenis-&gt;CERN'!GR12</f>
        <v>0</v>
      </c>
      <c r="GS12" s="60">
        <f>'StGenis-&gt;Meyrin'!GS12+'StGenis-&gt;Bourdigny'!GS12+'RteEurope-&gt;Meyrin'!GS12+'StGenis-&gt;CERN'!GS12</f>
        <v>4</v>
      </c>
      <c r="GT12" s="60">
        <f>'StGenis-&gt;Meyrin'!GT12+'StGenis-&gt;Bourdigny'!GT12+'RteEurope-&gt;Meyrin'!GT12+'StGenis-&gt;CERN'!GT12</f>
        <v>3</v>
      </c>
      <c r="GU12" s="60">
        <f>'StGenis-&gt;Meyrin'!GU12+'StGenis-&gt;Bourdigny'!GU12+'RteEurope-&gt;Meyrin'!GU12+'StGenis-&gt;CERN'!GU12</f>
        <v>2</v>
      </c>
      <c r="GV12" s="60">
        <f>'StGenis-&gt;Meyrin'!GV12+'StGenis-&gt;Bourdigny'!GV12+'RteEurope-&gt;Meyrin'!GV12+'StGenis-&gt;CERN'!GV12</f>
        <v>0</v>
      </c>
      <c r="GW12" s="60">
        <f>'StGenis-&gt;Meyrin'!GW12+'StGenis-&gt;Bourdigny'!GW12+'RteEurope-&gt;Meyrin'!GW12+'StGenis-&gt;CERN'!GW12</f>
        <v>0</v>
      </c>
      <c r="GX12" s="60">
        <f>'StGenis-&gt;Meyrin'!GX12+'StGenis-&gt;Bourdigny'!GX12+'RteEurope-&gt;Meyrin'!GX12+'StGenis-&gt;CERN'!GX12</f>
        <v>0</v>
      </c>
      <c r="GY12" s="60">
        <f>'StGenis-&gt;Meyrin'!GY12+'StGenis-&gt;Bourdigny'!GY12+'RteEurope-&gt;Meyrin'!GY12+'StGenis-&gt;CERN'!GY12</f>
        <v>0</v>
      </c>
      <c r="GZ12" s="60">
        <f>'StGenis-&gt;Meyrin'!GZ12+'StGenis-&gt;Bourdigny'!GZ12+'RteEurope-&gt;Meyrin'!GZ12+'StGenis-&gt;CERN'!GZ12</f>
        <v>0</v>
      </c>
      <c r="HA12" s="60">
        <f>'StGenis-&gt;Meyrin'!HA12+'StGenis-&gt;Bourdigny'!HA12+'RteEurope-&gt;Meyrin'!HA12+'StGenis-&gt;CERN'!HA12</f>
        <v>0</v>
      </c>
      <c r="HB12" s="60">
        <f>'StGenis-&gt;Meyrin'!HB12+'StGenis-&gt;Bourdigny'!HB12+'RteEurope-&gt;Meyrin'!HB12+'StGenis-&gt;CERN'!HB12</f>
        <v>0</v>
      </c>
      <c r="HD12" s="55">
        <f t="shared" si="53"/>
        <v>39</v>
      </c>
      <c r="HE12" s="3">
        <f t="shared" si="53"/>
        <v>12</v>
      </c>
      <c r="HF12" s="56">
        <f t="shared" si="54"/>
        <v>0.23529411764705882</v>
      </c>
      <c r="HG12" s="3">
        <f t="shared" si="55"/>
        <v>36</v>
      </c>
      <c r="HH12" s="3">
        <f t="shared" si="56"/>
        <v>8</v>
      </c>
      <c r="HI12" s="3">
        <f t="shared" si="57"/>
        <v>0</v>
      </c>
      <c r="HJ12" s="3">
        <f t="shared" si="58"/>
        <v>44</v>
      </c>
      <c r="HK12" s="12">
        <f t="shared" si="59"/>
        <v>0.18181818181818182</v>
      </c>
      <c r="HL12" s="12">
        <f t="shared" si="60"/>
        <v>0</v>
      </c>
      <c r="HM12" s="3">
        <f t="shared" si="61"/>
        <v>7</v>
      </c>
      <c r="HN12" s="3">
        <f t="shared" si="62"/>
        <v>49</v>
      </c>
      <c r="HO12" s="57">
        <f t="shared" si="63"/>
        <v>2</v>
      </c>
      <c r="HP12" s="58">
        <f t="shared" si="64"/>
        <v>51</v>
      </c>
      <c r="HR12">
        <v>16</v>
      </c>
      <c r="HS12">
        <v>9</v>
      </c>
      <c r="HT12">
        <v>0.36</v>
      </c>
      <c r="HU12">
        <v>12</v>
      </c>
      <c r="HV12">
        <v>0</v>
      </c>
      <c r="HW12">
        <v>5</v>
      </c>
      <c r="HX12">
        <v>17</v>
      </c>
      <c r="HY12">
        <v>0</v>
      </c>
      <c r="HZ12">
        <v>0.29411764705882298</v>
      </c>
      <c r="IA12">
        <v>8</v>
      </c>
      <c r="IB12">
        <v>25</v>
      </c>
      <c r="IC12">
        <v>0</v>
      </c>
      <c r="ID12">
        <v>25</v>
      </c>
      <c r="IF12" s="62">
        <f t="shared" si="65"/>
        <v>1.4375</v>
      </c>
      <c r="IG12" s="12">
        <f t="shared" si="65"/>
        <v>0.33333333333333326</v>
      </c>
      <c r="IH12" s="12">
        <f t="shared" si="65"/>
        <v>-0.34640522875816993</v>
      </c>
      <c r="II12" s="12">
        <f t="shared" si="65"/>
        <v>2</v>
      </c>
      <c r="IJ12" s="12" t="e">
        <f t="shared" si="65"/>
        <v>#DIV/0!</v>
      </c>
      <c r="IK12" s="12">
        <f t="shared" si="65"/>
        <v>-1</v>
      </c>
      <c r="IL12" s="12">
        <f t="shared" si="65"/>
        <v>1.5882352941176472</v>
      </c>
      <c r="IM12" s="12" t="e">
        <f t="shared" si="65"/>
        <v>#DIV/0!</v>
      </c>
      <c r="IN12" s="12">
        <f t="shared" si="65"/>
        <v>-1</v>
      </c>
      <c r="IO12" s="12">
        <f t="shared" si="65"/>
        <v>-0.125</v>
      </c>
      <c r="IP12" s="12">
        <f t="shared" si="65"/>
        <v>0.96</v>
      </c>
      <c r="IQ12" s="12" t="e">
        <f t="shared" si="65"/>
        <v>#DIV/0!</v>
      </c>
      <c r="IR12" s="63">
        <f t="shared" si="65"/>
        <v>1.04</v>
      </c>
    </row>
    <row r="13" spans="1:252" ht="21" customHeight="1" thickBot="1" x14ac:dyDescent="0.3">
      <c r="A13" s="64">
        <v>0.375</v>
      </c>
      <c r="B13" s="94">
        <f>'StGenis-&gt;Meyrin'!B13+'StGenis-&gt;Bourdigny'!B13+'StGenis-&gt;CERN'!B13</f>
        <v>0</v>
      </c>
      <c r="C13" s="95">
        <f>'StGenis-&gt;Meyrin'!C13+'StGenis-&gt;Bourdigny'!C13+'StGenis-&gt;CERN'!C13</f>
        <v>0</v>
      </c>
      <c r="D13" s="94">
        <f>'StGenis-&gt;Meyrin'!D13+'StGenis-&gt;Bourdigny'!D13+'StGenis-&gt;CERN'!D13</f>
        <v>0</v>
      </c>
      <c r="E13" s="95">
        <f>'StGenis-&gt;Meyrin'!E13+'StGenis-&gt;Bourdigny'!E13+'StGenis-&gt;CERN'!E13</f>
        <v>0</v>
      </c>
      <c r="F13" s="94">
        <f>'StGenis-&gt;Meyrin'!F13+'StGenis-&gt;Bourdigny'!F13+'StGenis-&gt;CERN'!F13</f>
        <v>0</v>
      </c>
      <c r="G13" s="95">
        <f>'StGenis-&gt;Meyrin'!G13+'StGenis-&gt;Bourdigny'!G13+'StGenis-&gt;CERN'!G13</f>
        <v>0</v>
      </c>
      <c r="H13" s="94">
        <f>'StGenis-&gt;Meyrin'!H13+'StGenis-&gt;Bourdigny'!H13+'StGenis-&gt;CERN'!H13</f>
        <v>0</v>
      </c>
      <c r="I13" s="95">
        <f>'StGenis-&gt;Meyrin'!I13+'StGenis-&gt;Bourdigny'!I13+'StGenis-&gt;CERN'!I13</f>
        <v>0</v>
      </c>
      <c r="J13" s="94">
        <f>'StGenis-&gt;Meyrin'!J13+'StGenis-&gt;Bourdigny'!J13+'StGenis-&gt;CERN'!J13</f>
        <v>0</v>
      </c>
      <c r="K13" s="95">
        <f>'StGenis-&gt;Meyrin'!K13+'StGenis-&gt;Bourdigny'!K13+'StGenis-&gt;CERN'!K13</f>
        <v>0</v>
      </c>
      <c r="L13" s="94">
        <f>'StGenis-&gt;Meyrin'!L13+'StGenis-&gt;Bourdigny'!L13+'StGenis-&gt;CERN'!L13</f>
        <v>0</v>
      </c>
      <c r="M13" s="95">
        <f>'StGenis-&gt;Meyrin'!M13+'StGenis-&gt;Bourdigny'!M13+'StGenis-&gt;CERN'!M13</f>
        <v>0</v>
      </c>
      <c r="N13" s="197">
        <f>'StGenis-&gt;Meyrin'!N13+'StGenis-&gt;Bourdigny'!N13+'StGenis-&gt;CERN'!N13</f>
        <v>0</v>
      </c>
      <c r="O13" s="192">
        <f>'StGenis-&gt;Meyrin'!O13+'StGenis-&gt;Bourdigny'!O13+'StGenis-&gt;CERN'!O13</f>
        <v>0</v>
      </c>
      <c r="P13" s="94">
        <f>'StGenis-&gt;Meyrin'!P13+'StGenis-&gt;Bourdigny'!P13+'StGenis-&gt;CERN'!P13</f>
        <v>0</v>
      </c>
      <c r="Q13" s="95">
        <f>'StGenis-&gt;Meyrin'!Q13+'StGenis-&gt;Bourdigny'!Q13+'StGenis-&gt;CERN'!Q13</f>
        <v>0</v>
      </c>
      <c r="R13" s="94">
        <f>'StGenis-&gt;Meyrin'!R13+'StGenis-&gt;Bourdigny'!R13+'StGenis-&gt;CERN'!R13</f>
        <v>0</v>
      </c>
      <c r="S13" s="95">
        <f>'StGenis-&gt;Meyrin'!S13+'StGenis-&gt;Bourdigny'!S13+'StGenis-&gt;CERN'!S13</f>
        <v>0</v>
      </c>
      <c r="T13" s="94">
        <f>'StGenis-&gt;Meyrin'!T13+'StGenis-&gt;Bourdigny'!T13+'StGenis-&gt;CERN'!T13</f>
        <v>0</v>
      </c>
      <c r="U13" s="95">
        <f>'StGenis-&gt;Meyrin'!U13+'StGenis-&gt;Bourdigny'!U13+'StGenis-&gt;CERN'!U13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'StGenis-&gt;Meyrin'!BB13+'StGenis-&gt;Bourdigny'!BB13+'StGenis-&gt;CERN'!BB13</f>
        <v>39</v>
      </c>
      <c r="BC13" s="60">
        <f>'StGenis-&gt;Meyrin'!BC13+'StGenis-&gt;Bourdigny'!BC13+'StGenis-&gt;CERN'!BC13</f>
        <v>6</v>
      </c>
      <c r="BD13" s="60">
        <f>'StGenis-&gt;Meyrin'!BD13+'StGenis-&gt;Bourdigny'!BD13+'StGenis-&gt;CERN'!BD13</f>
        <v>7</v>
      </c>
      <c r="BE13" s="60">
        <f>'StGenis-&gt;Meyrin'!BE13+'StGenis-&gt;Bourdigny'!BE13+'StGenis-&gt;CERN'!BE13</f>
        <v>3</v>
      </c>
      <c r="BF13" s="60">
        <f>'StGenis-&gt;Meyrin'!BF13+'StGenis-&gt;Bourdigny'!BF13+'StGenis-&gt;CERN'!BF13</f>
        <v>2</v>
      </c>
      <c r="BG13" s="60">
        <f>'StGenis-&gt;Meyrin'!BG13+'StGenis-&gt;Bourdigny'!BG13+'StGenis-&gt;CERN'!BG13</f>
        <v>1</v>
      </c>
      <c r="BH13" s="60">
        <f>'StGenis-&gt;Meyrin'!BH13+'StGenis-&gt;Bourdigny'!BH13+'StGenis-&gt;CERN'!BH13</f>
        <v>9</v>
      </c>
      <c r="BI13" s="60">
        <f>'StGenis-&gt;Meyrin'!BI13+'StGenis-&gt;Bourdigny'!BI13+'StGenis-&gt;CERN'!BI13</f>
        <v>1</v>
      </c>
      <c r="BJ13" s="60">
        <f>'StGenis-&gt;Meyrin'!BJ13+'StGenis-&gt;Bourdigny'!BJ13+'StGenis-&gt;CERN'!BJ13</f>
        <v>2</v>
      </c>
      <c r="BK13" s="60">
        <f>'StGenis-&gt;Meyrin'!BK13+'StGenis-&gt;Bourdigny'!BK13+'StGenis-&gt;CERN'!BK13</f>
        <v>1</v>
      </c>
      <c r="BL13" s="60">
        <f>'StGenis-&gt;Meyrin'!BL13+'StGenis-&gt;Bourdigny'!BL13+'StGenis-&gt;CERN'!BL13</f>
        <v>0</v>
      </c>
      <c r="BM13" s="60">
        <f>'StGenis-&gt;Meyrin'!BM13+'StGenis-&gt;Bourdigny'!BM13+'StGenis-&gt;CERN'!BM13</f>
        <v>0</v>
      </c>
      <c r="BN13" s="60">
        <f>'StGenis-&gt;Meyrin'!BN13+'StGenis-&gt;Bourdigny'!BN13+'StGenis-&gt;CERN'!BN13</f>
        <v>0</v>
      </c>
      <c r="BO13" s="60">
        <f>'StGenis-&gt;Meyrin'!BO13+'StGenis-&gt;Bourdigny'!BO13+'StGenis-&gt;CERN'!BO13</f>
        <v>0</v>
      </c>
      <c r="BP13" s="60">
        <f>'StGenis-&gt;Meyrin'!BP13+'StGenis-&gt;Bourdigny'!BP13+'StGenis-&gt;CERN'!BP13</f>
        <v>0</v>
      </c>
      <c r="BQ13" s="60">
        <f>'StGenis-&gt;Meyrin'!BQ13+'StGenis-&gt;Bourdigny'!BQ13+'StGenis-&gt;CERN'!BQ13</f>
        <v>0</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60">
        <f>'StGenis-&gt;Meyrin'!CW13+'StGenis-&gt;Bourdigny'!CW13+'StGenis-&gt;CERN'!CW13</f>
        <v>0</v>
      </c>
      <c r="CX13" s="60">
        <f>'StGenis-&gt;Meyrin'!CX13+'StGenis-&gt;Bourdigny'!CX13+'StGenis-&gt;CERN'!CX13</f>
        <v>0</v>
      </c>
      <c r="CY13" s="60">
        <f>'StGenis-&gt;Meyrin'!CY13+'StGenis-&gt;Bourdigny'!CY13+'StGenis-&gt;CERN'!CY13</f>
        <v>0</v>
      </c>
      <c r="CZ13" s="60">
        <f>'StGenis-&gt;Meyrin'!CZ13+'StGenis-&gt;Bourdigny'!CZ13+'StGenis-&gt;CERN'!CZ13</f>
        <v>0</v>
      </c>
      <c r="DA13" s="60">
        <f>'StGenis-&gt;Meyrin'!DA13+'StGenis-&gt;Bourdigny'!DA13+'StGenis-&gt;CERN'!DA13</f>
        <v>0</v>
      </c>
      <c r="DB13" s="60">
        <f>'StGenis-&gt;Meyrin'!DB13+'StGenis-&gt;Bourdigny'!DB13+'StGenis-&gt;CERN'!DB13</f>
        <v>0</v>
      </c>
      <c r="DC13" s="60">
        <f>'StGenis-&gt;Meyrin'!DC13+'StGenis-&gt;Bourdigny'!DC13+'StGenis-&gt;CERN'!DC13</f>
        <v>0</v>
      </c>
      <c r="DD13" s="60">
        <f>'StGenis-&gt;Meyrin'!DD13+'StGenis-&gt;Bourdigny'!DD13+'StGenis-&gt;CERN'!DD13</f>
        <v>0</v>
      </c>
      <c r="DE13" s="60">
        <f>'StGenis-&gt;Meyrin'!DE13+'StGenis-&gt;Bourdigny'!DE13+'StGenis-&gt;CERN'!DE13</f>
        <v>0</v>
      </c>
      <c r="DF13" s="60">
        <f>'StGenis-&gt;Meyrin'!DF13+'StGenis-&gt;Bourdigny'!DF13+'StGenis-&gt;CERN'!DF13</f>
        <v>0</v>
      </c>
      <c r="DG13" s="60">
        <f>'StGenis-&gt;Meyrin'!DG13+'StGenis-&gt;Bourdigny'!DG13+'StGenis-&gt;CERN'!DG13</f>
        <v>0</v>
      </c>
      <c r="DH13" s="60">
        <f>'StGenis-&gt;Meyrin'!DH13+'StGenis-&gt;Bourdigny'!DH13+'StGenis-&gt;CERN'!DH13</f>
        <v>0</v>
      </c>
      <c r="DI13" s="60">
        <f>'StGenis-&gt;Meyrin'!DI13+'StGenis-&gt;Bourdigny'!DI13+'StGenis-&gt;CERN'!DI13</f>
        <v>0</v>
      </c>
      <c r="DJ13" s="60">
        <f>'StGenis-&gt;Meyrin'!DJ13+'StGenis-&gt;Bourdigny'!DJ13+'StGenis-&gt;CERN'!DJ13</f>
        <v>0</v>
      </c>
      <c r="DK13" s="60">
        <f>'StGenis-&gt;Meyrin'!DK13+'StGenis-&gt;Bourdigny'!DK13+'StGenis-&gt;CERN'!DK13</f>
        <v>0</v>
      </c>
      <c r="DL13" s="60">
        <f>'StGenis-&gt;Meyrin'!DL13+'StGenis-&gt;Bourdigny'!DL13+'StGenis-&gt;CERN'!DL13</f>
        <v>0</v>
      </c>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60">
        <f>'StGenis-&gt;Meyrin'!ER13+'StGenis-&gt;Bourdigny'!ER13+'StGenis-&gt;CERN'!ER13</f>
        <v>0</v>
      </c>
      <c r="ES13" s="60">
        <f>'StGenis-&gt;Meyrin'!ES13+'StGenis-&gt;Bourdigny'!ES13+'StGenis-&gt;CERN'!ES13</f>
        <v>0</v>
      </c>
      <c r="ET13" s="60">
        <f>'StGenis-&gt;Meyrin'!ET13+'StGenis-&gt;Bourdigny'!ET13+'StGenis-&gt;CERN'!ET13</f>
        <v>0</v>
      </c>
      <c r="EU13" s="60">
        <f>'StGenis-&gt;Meyrin'!EU13+'StGenis-&gt;Bourdigny'!EU13+'StGenis-&gt;CERN'!EU13</f>
        <v>0</v>
      </c>
      <c r="EV13" s="60">
        <f>'StGenis-&gt;Meyrin'!EV13+'StGenis-&gt;Bourdigny'!EV13+'StGenis-&gt;CERN'!EV13</f>
        <v>0</v>
      </c>
      <c r="EW13" s="60">
        <f>'StGenis-&gt;Meyrin'!EW13+'StGenis-&gt;Bourdigny'!EW13+'StGenis-&gt;CERN'!EW13</f>
        <v>0</v>
      </c>
      <c r="EX13" s="60">
        <f>'StGenis-&gt;Meyrin'!EX13+'StGenis-&gt;Bourdigny'!EX13+'StGenis-&gt;CERN'!EX13</f>
        <v>0</v>
      </c>
      <c r="EY13" s="60">
        <f>'StGenis-&gt;Meyrin'!EY13+'StGenis-&gt;Bourdigny'!EY13+'StGenis-&gt;CERN'!EY13</f>
        <v>0</v>
      </c>
      <c r="EZ13" s="60">
        <f>'StGenis-&gt;Meyrin'!EZ13+'StGenis-&gt;Bourdigny'!EZ13+'StGenis-&gt;CERN'!EZ13</f>
        <v>0</v>
      </c>
      <c r="FA13" s="60">
        <f>'StGenis-&gt;Meyrin'!FA13+'StGenis-&gt;Bourdigny'!FA13+'StGenis-&gt;CERN'!FA13</f>
        <v>0</v>
      </c>
      <c r="FB13" s="60">
        <f>'StGenis-&gt;Meyrin'!FB13+'StGenis-&gt;Bourdigny'!FB13+'StGenis-&gt;CERN'!FB13</f>
        <v>0</v>
      </c>
      <c r="FC13" s="60">
        <f>'StGenis-&gt;Meyrin'!FC13+'StGenis-&gt;Bourdigny'!FC13+'StGenis-&gt;CERN'!FC13</f>
        <v>0</v>
      </c>
      <c r="FD13" s="60">
        <f>'StGenis-&gt;Meyrin'!FD13+'StGenis-&gt;Bourdigny'!FD13+'StGenis-&gt;CERN'!FD13</f>
        <v>0</v>
      </c>
      <c r="FE13" s="60">
        <f>'StGenis-&gt;Meyrin'!FE13+'StGenis-&gt;Bourdigny'!FE13+'StGenis-&gt;CERN'!FE13</f>
        <v>0</v>
      </c>
      <c r="FF13" s="60">
        <f>'StGenis-&gt;Meyrin'!FF13+'StGenis-&gt;Bourdigny'!FF13+'StGenis-&gt;CERN'!FF13</f>
        <v>0</v>
      </c>
      <c r="FG13" s="60">
        <f>'StGenis-&gt;Meyrin'!FG13+'StGenis-&gt;Bourdigny'!FG13+'StGenis-&gt;CERN'!FG13</f>
        <v>0</v>
      </c>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60">
        <f>'StGenis-&gt;Meyrin'!GM13+'StGenis-&gt;Bourdigny'!GM13+'RteEurope-&gt;Meyrin'!GM13+'StGenis-&gt;CERN'!GM13</f>
        <v>0</v>
      </c>
      <c r="GN13" s="60">
        <f>'StGenis-&gt;Meyrin'!GN13+'StGenis-&gt;Bourdigny'!GN13+'RteEurope-&gt;Meyrin'!GN13+'StGenis-&gt;CERN'!GN13</f>
        <v>0</v>
      </c>
      <c r="GO13" s="60">
        <f>'StGenis-&gt;Meyrin'!GO13+'StGenis-&gt;Bourdigny'!GO13+'RteEurope-&gt;Meyrin'!GO13+'StGenis-&gt;CERN'!GO13</f>
        <v>0</v>
      </c>
      <c r="GP13" s="60">
        <f>'StGenis-&gt;Meyrin'!GP13+'StGenis-&gt;Bourdigny'!GP13+'RteEurope-&gt;Meyrin'!GP13+'StGenis-&gt;CERN'!GP13</f>
        <v>0</v>
      </c>
      <c r="GQ13" s="60">
        <f>'StGenis-&gt;Meyrin'!GQ13+'StGenis-&gt;Bourdigny'!GQ13+'RteEurope-&gt;Meyrin'!GQ13+'StGenis-&gt;CERN'!GQ13</f>
        <v>0</v>
      </c>
      <c r="GR13" s="60">
        <f>'StGenis-&gt;Meyrin'!GR13+'StGenis-&gt;Bourdigny'!GR13+'RteEurope-&gt;Meyrin'!GR13+'StGenis-&gt;CERN'!GR13</f>
        <v>0</v>
      </c>
      <c r="GS13" s="60">
        <f>'StGenis-&gt;Meyrin'!GS13+'StGenis-&gt;Bourdigny'!GS13+'RteEurope-&gt;Meyrin'!GS13+'StGenis-&gt;CERN'!GS13</f>
        <v>0</v>
      </c>
      <c r="GT13" s="60">
        <f>'StGenis-&gt;Meyrin'!GT13+'StGenis-&gt;Bourdigny'!GT13+'RteEurope-&gt;Meyrin'!GT13+'StGenis-&gt;CERN'!GT13</f>
        <v>0</v>
      </c>
      <c r="GU13" s="60">
        <f>'StGenis-&gt;Meyrin'!GU13+'StGenis-&gt;Bourdigny'!GU13+'RteEurope-&gt;Meyrin'!GU13+'StGenis-&gt;CERN'!GU13</f>
        <v>0</v>
      </c>
      <c r="GV13" s="60">
        <f>'StGenis-&gt;Meyrin'!GV13+'StGenis-&gt;Bourdigny'!GV13+'RteEurope-&gt;Meyrin'!GV13+'StGenis-&gt;CERN'!GV13</f>
        <v>0</v>
      </c>
      <c r="GW13" s="60">
        <f>'StGenis-&gt;Meyrin'!GW13+'StGenis-&gt;Bourdigny'!GW13+'RteEurope-&gt;Meyrin'!GW13+'StGenis-&gt;CERN'!GW13</f>
        <v>0</v>
      </c>
      <c r="GX13" s="60">
        <f>'StGenis-&gt;Meyrin'!GX13+'StGenis-&gt;Bourdigny'!GX13+'RteEurope-&gt;Meyrin'!GX13+'StGenis-&gt;CERN'!GX13</f>
        <v>0</v>
      </c>
      <c r="GY13" s="60">
        <f>'StGenis-&gt;Meyrin'!GY13+'StGenis-&gt;Bourdigny'!GY13+'RteEurope-&gt;Meyrin'!GY13+'StGenis-&gt;CERN'!GY13</f>
        <v>0</v>
      </c>
      <c r="GZ13" s="60">
        <f>'StGenis-&gt;Meyrin'!GZ13+'StGenis-&gt;Bourdigny'!GZ13+'RteEurope-&gt;Meyrin'!GZ13+'StGenis-&gt;CERN'!GZ13</f>
        <v>0</v>
      </c>
      <c r="HA13" s="60">
        <f>'StGenis-&gt;Meyrin'!HA13+'StGenis-&gt;Bourdigny'!HA13+'RteEurope-&gt;Meyrin'!HA13+'StGenis-&gt;CERN'!HA13</f>
        <v>0</v>
      </c>
      <c r="HB13" s="60">
        <f>'StGenis-&gt;Meyrin'!HB13+'StGenis-&gt;Bourdigny'!HB13+'RteEurope-&gt;Meyrin'!HB13+'StGenis-&gt;CERN'!HB13</f>
        <v>0</v>
      </c>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250</v>
      </c>
      <c r="C14" s="72">
        <f t="shared" si="79"/>
        <v>55</v>
      </c>
      <c r="D14" s="72">
        <f t="shared" si="79"/>
        <v>141</v>
      </c>
      <c r="E14" s="72">
        <f t="shared" si="79"/>
        <v>99</v>
      </c>
      <c r="F14" s="72">
        <f>SUM(F5:F12)</f>
        <v>20</v>
      </c>
      <c r="G14" s="72">
        <f>SUM(G5:G12)</f>
        <v>7</v>
      </c>
      <c r="H14" s="72">
        <f t="shared" si="79"/>
        <v>25</v>
      </c>
      <c r="I14" s="72">
        <f t="shared" si="79"/>
        <v>13</v>
      </c>
      <c r="J14" s="72">
        <f t="shared" si="79"/>
        <v>59</v>
      </c>
      <c r="K14" s="72">
        <f t="shared" si="79"/>
        <v>29</v>
      </c>
      <c r="L14" s="72">
        <f>SUM(L5:L12)</f>
        <v>5</v>
      </c>
      <c r="M14" s="72">
        <f t="shared" si="79"/>
        <v>1</v>
      </c>
      <c r="N14" s="72">
        <f>SUM(N5:N12)</f>
        <v>4</v>
      </c>
      <c r="O14" s="72">
        <f t="shared" si="79"/>
        <v>3</v>
      </c>
      <c r="P14" s="72">
        <f>SUM(P5:P12)</f>
        <v>0</v>
      </c>
      <c r="Q14" s="72">
        <f>SUM(Q5:Q12)</f>
        <v>1</v>
      </c>
      <c r="R14" s="72">
        <f t="shared" si="79"/>
        <v>1</v>
      </c>
      <c r="S14" s="72">
        <f t="shared" si="79"/>
        <v>1</v>
      </c>
      <c r="T14" s="72">
        <f t="shared" si="79"/>
        <v>1</v>
      </c>
      <c r="U14" s="72">
        <f t="shared" si="79"/>
        <v>1</v>
      </c>
      <c r="W14" s="73">
        <f>B14+D14+H14+J14+L14+N14+R14+T14</f>
        <v>486</v>
      </c>
      <c r="X14" s="74">
        <f>C14+E14+I14+K14+M14+O14+S14+U14</f>
        <v>202</v>
      </c>
      <c r="Y14" s="75">
        <f>X14/(X14+W14)</f>
        <v>0.29360465116279072</v>
      </c>
      <c r="Z14" s="74">
        <f>B14+C14+L14+M14</f>
        <v>311</v>
      </c>
      <c r="AA14" s="74">
        <f>D14+E14+N14+O14+F14+G14+P14+Q14</f>
        <v>275</v>
      </c>
      <c r="AB14" s="74">
        <f t="shared" si="71"/>
        <v>28</v>
      </c>
      <c r="AC14" s="74">
        <f>H14+I14+R14+S14</f>
        <v>40</v>
      </c>
      <c r="AD14" s="74">
        <f>Z14+AA14+AC14</f>
        <v>626</v>
      </c>
      <c r="AE14" s="12">
        <f>AA14/(Z14+AA14)</f>
        <v>0.46928327645051193</v>
      </c>
      <c r="AF14" s="12">
        <f>AC14/AD14</f>
        <v>6.3897763578274758E-2</v>
      </c>
      <c r="AG14" s="74">
        <f>J14+K14+T14+U14</f>
        <v>90</v>
      </c>
      <c r="AH14" s="74">
        <f>SUM(B14:K14)</f>
        <v>698</v>
      </c>
      <c r="AI14" s="76">
        <f>SUM(L14:U14)</f>
        <v>18</v>
      </c>
      <c r="AJ14" s="77">
        <f>SUM(B14:U14)</f>
        <v>716</v>
      </c>
      <c r="AM14" s="12">
        <f t="shared" ref="AM14:AQ15" si="80">(W14/BS14) - 1</f>
        <v>-4.8923679060665415E-2</v>
      </c>
      <c r="AN14" s="12">
        <f t="shared" si="80"/>
        <v>-2.8846153846153855E-2</v>
      </c>
      <c r="AO14" s="12">
        <f t="shared" si="80"/>
        <v>1.491223166368516E-2</v>
      </c>
      <c r="AP14" s="12">
        <f t="shared" si="80"/>
        <v>-0.15718157181571812</v>
      </c>
      <c r="AQ14" s="12">
        <f t="shared" si="80"/>
        <v>0.29716981132075482</v>
      </c>
      <c r="AR14" s="12">
        <f t="shared" ref="AR14:AY15" si="81">(AC14/BX14) - 1</f>
        <v>-0.18367346938775508</v>
      </c>
      <c r="AS14" s="12">
        <f t="shared" si="81"/>
        <v>-6.3492063492063266E-3</v>
      </c>
      <c r="AT14" s="12">
        <f t="shared" si="81"/>
        <v>0.28610180951767661</v>
      </c>
      <c r="AU14" s="12">
        <f t="shared" si="81"/>
        <v>-0.17845732542218173</v>
      </c>
      <c r="AV14" s="12">
        <f t="shared" si="81"/>
        <v>1.1235955056179803E-2</v>
      </c>
      <c r="AW14" s="12">
        <f t="shared" si="81"/>
        <v>1.1594202898550732E-2</v>
      </c>
      <c r="AX14" s="12">
        <f t="shared" si="81"/>
        <v>-0.37931034482758619</v>
      </c>
      <c r="AY14" s="12">
        <f t="shared" si="81"/>
        <v>-4.1724617524339092E-3</v>
      </c>
      <c r="BA14" s="71" t="s">
        <v>17</v>
      </c>
      <c r="BB14" s="72">
        <f t="shared" ref="BB14:BQ14" si="82">SUM(BB5:BB12)</f>
        <v>287</v>
      </c>
      <c r="BC14" s="72">
        <f t="shared" si="82"/>
        <v>66</v>
      </c>
      <c r="BD14" s="72">
        <f t="shared" si="82"/>
        <v>103</v>
      </c>
      <c r="BE14" s="72">
        <f t="shared" si="82"/>
        <v>104</v>
      </c>
      <c r="BF14" s="72">
        <f t="shared" si="82"/>
        <v>38</v>
      </c>
      <c r="BG14" s="72">
        <f t="shared" si="82"/>
        <v>10</v>
      </c>
      <c r="BH14" s="72">
        <f t="shared" si="82"/>
        <v>57</v>
      </c>
      <c r="BI14" s="72">
        <f t="shared" si="82"/>
        <v>25</v>
      </c>
      <c r="BJ14" s="72">
        <f t="shared" si="82"/>
        <v>16</v>
      </c>
      <c r="BK14" s="72">
        <f t="shared" si="82"/>
        <v>0</v>
      </c>
      <c r="BL14" s="72">
        <f t="shared" si="82"/>
        <v>3</v>
      </c>
      <c r="BM14" s="72">
        <f t="shared" si="82"/>
        <v>2</v>
      </c>
      <c r="BN14" s="72">
        <f t="shared" si="82"/>
        <v>1</v>
      </c>
      <c r="BO14" s="72">
        <f t="shared" si="82"/>
        <v>0</v>
      </c>
      <c r="BP14" s="72">
        <f t="shared" si="82"/>
        <v>6</v>
      </c>
      <c r="BQ14" s="72">
        <f t="shared" si="82"/>
        <v>1</v>
      </c>
      <c r="BS14" s="73">
        <f>BB14+BD14+BF14+BH14+BJ14+BL14+BN14+BP14</f>
        <v>511</v>
      </c>
      <c r="BT14" s="74">
        <f>BC14+BE14+BG14+BI14+BK14+BM14+BO14+BQ14</f>
        <v>208</v>
      </c>
      <c r="BU14" s="75">
        <f>BT14/(BT14+BS14)</f>
        <v>0.28929068150208626</v>
      </c>
      <c r="BV14" s="74">
        <f>BB14+BC14+BJ14+BK14</f>
        <v>369</v>
      </c>
      <c r="BW14" s="74">
        <f>BD14+BE14+BL14+BM14</f>
        <v>212</v>
      </c>
      <c r="BX14" s="74">
        <f>BF14+BG14+BN14+BO14</f>
        <v>49</v>
      </c>
      <c r="BY14" s="74">
        <f>SUM(BV14:BX14)</f>
        <v>630</v>
      </c>
      <c r="BZ14" s="12">
        <f>BW14/(BW14+BV14)</f>
        <v>0.3648881239242685</v>
      </c>
      <c r="CA14" s="12">
        <f>BX14/BY14</f>
        <v>7.7777777777777779E-2</v>
      </c>
      <c r="CB14" s="74">
        <f>BH14+BI14+BP14+BQ14</f>
        <v>89</v>
      </c>
      <c r="CC14" s="74">
        <f>SUM(BB14:BI14)</f>
        <v>690</v>
      </c>
      <c r="CD14" s="76">
        <f>SUM(BJ14:BQ14)</f>
        <v>29</v>
      </c>
      <c r="CE14" s="77">
        <f>SUM(BB14:BQ14)</f>
        <v>719</v>
      </c>
      <c r="CH14" s="12">
        <f t="shared" ref="CH14:CT15" si="83">(BS14/DN14) - 1</f>
        <v>1.9960079840319445E-2</v>
      </c>
      <c r="CI14" s="12">
        <f t="shared" si="83"/>
        <v>0.23809523809523814</v>
      </c>
      <c r="CJ14" s="12">
        <f t="shared" si="83"/>
        <v>0.15199682098152212</v>
      </c>
      <c r="CK14" s="12">
        <f t="shared" si="83"/>
        <v>-6.8181818181818232E-2</v>
      </c>
      <c r="CL14" s="12">
        <f t="shared" si="83"/>
        <v>0.47222222222222232</v>
      </c>
      <c r="CM14" s="12">
        <f t="shared" si="83"/>
        <v>8.8888888888888795E-2</v>
      </c>
      <c r="CN14" s="12">
        <f t="shared" si="83"/>
        <v>7.6923076923076872E-2</v>
      </c>
      <c r="CO14" s="12">
        <f t="shared" si="83"/>
        <v>0.4823580034423407</v>
      </c>
      <c r="CP14" s="12">
        <f t="shared" si="83"/>
        <v>1.1111111111111072E-2</v>
      </c>
      <c r="CQ14" s="12">
        <f t="shared" si="83"/>
        <v>5.9523809523809534E-2</v>
      </c>
      <c r="CR14" s="12">
        <f t="shared" si="83"/>
        <v>7.8125E-2</v>
      </c>
      <c r="CS14" s="12">
        <f t="shared" si="83"/>
        <v>0</v>
      </c>
      <c r="CT14" s="12">
        <f t="shared" si="83"/>
        <v>7.4738415545590353E-2</v>
      </c>
      <c r="CV14" s="71" t="s">
        <v>17</v>
      </c>
      <c r="CW14" s="72">
        <f t="shared" ref="CW14:DL14" si="84">SUM(CW5:CW12)</f>
        <v>325</v>
      </c>
      <c r="CX14" s="72">
        <f t="shared" si="84"/>
        <v>57</v>
      </c>
      <c r="CY14" s="72">
        <f t="shared" si="84"/>
        <v>64</v>
      </c>
      <c r="CZ14" s="72">
        <f t="shared" si="84"/>
        <v>75</v>
      </c>
      <c r="DA14" s="72">
        <f t="shared" si="84"/>
        <v>33</v>
      </c>
      <c r="DB14" s="72">
        <f t="shared" si="84"/>
        <v>7</v>
      </c>
      <c r="DC14" s="72">
        <f t="shared" si="84"/>
        <v>56</v>
      </c>
      <c r="DD14" s="72">
        <f t="shared" si="84"/>
        <v>23</v>
      </c>
      <c r="DE14" s="72">
        <f t="shared" si="84"/>
        <v>14</v>
      </c>
      <c r="DF14" s="72">
        <f t="shared" si="84"/>
        <v>0</v>
      </c>
      <c r="DG14" s="72">
        <f t="shared" si="84"/>
        <v>3</v>
      </c>
      <c r="DH14" s="72">
        <f t="shared" si="84"/>
        <v>2</v>
      </c>
      <c r="DI14" s="72">
        <f t="shared" si="84"/>
        <v>1</v>
      </c>
      <c r="DJ14" s="72">
        <f t="shared" si="84"/>
        <v>4</v>
      </c>
      <c r="DK14" s="72">
        <f t="shared" si="84"/>
        <v>5</v>
      </c>
      <c r="DL14" s="72">
        <f t="shared" si="84"/>
        <v>0</v>
      </c>
      <c r="DN14" s="73">
        <f>CW14+CY14+DA14+DC14+DE14+DG14+DI14+DK14</f>
        <v>501</v>
      </c>
      <c r="DO14" s="74">
        <f>CX14+CZ14+DB14+DD14+DF14+DH14+DJ14+DL14</f>
        <v>168</v>
      </c>
      <c r="DP14" s="75">
        <f>DO14/(DO14+DN14)</f>
        <v>0.25112107623318386</v>
      </c>
      <c r="DQ14" s="74">
        <f>CW14+CX14+DE14+DF14</f>
        <v>396</v>
      </c>
      <c r="DR14" s="74">
        <f>CY14+CZ14+DG14+DH14</f>
        <v>144</v>
      </c>
      <c r="DS14" s="74">
        <f>DA14+DB14+DI14+DJ14</f>
        <v>45</v>
      </c>
      <c r="DT14" s="74">
        <f>SUM(DQ14:DS14)</f>
        <v>585</v>
      </c>
      <c r="DU14" s="12">
        <f>DR14/DT14</f>
        <v>0.24615384615384617</v>
      </c>
      <c r="DV14" s="12">
        <f>DS14/DT14</f>
        <v>7.6923076923076927E-2</v>
      </c>
      <c r="DW14" s="74">
        <f>DC14+DD14+DK14+DL14</f>
        <v>84</v>
      </c>
      <c r="DX14" s="74">
        <f>SUM(CW14:DD14)</f>
        <v>640</v>
      </c>
      <c r="DY14" s="76">
        <f>SUM(DE14:DL14)</f>
        <v>29</v>
      </c>
      <c r="DZ14" s="77">
        <f>SUM(CW14:DL14)</f>
        <v>669</v>
      </c>
      <c r="EC14" s="12">
        <f t="shared" ref="EC14:EO15" si="85">(DN14/FI14) - 1</f>
        <v>0.27806122448979598</v>
      </c>
      <c r="ED14" s="12">
        <f t="shared" si="85"/>
        <v>0.12000000000000011</v>
      </c>
      <c r="EE14" s="12">
        <f t="shared" si="85"/>
        <v>-9.2615844544095771E-2</v>
      </c>
      <c r="EF14" s="12">
        <f t="shared" si="85"/>
        <v>0.31561461794019929</v>
      </c>
      <c r="EG14" s="12">
        <f t="shared" si="85"/>
        <v>0.15199999999999991</v>
      </c>
      <c r="EH14" s="12">
        <f t="shared" si="85"/>
        <v>0.40625</v>
      </c>
      <c r="EI14" s="12">
        <f t="shared" si="85"/>
        <v>0.27729257641921401</v>
      </c>
      <c r="EJ14" s="12">
        <f t="shared" si="85"/>
        <v>-9.8092307692307701E-2</v>
      </c>
      <c r="EK14" s="12">
        <f t="shared" si="85"/>
        <v>0.10096153846153855</v>
      </c>
      <c r="EL14" s="12">
        <f t="shared" si="85"/>
        <v>0</v>
      </c>
      <c r="EM14" s="12">
        <f t="shared" si="85"/>
        <v>0.23314065510597293</v>
      </c>
      <c r="EN14" s="12">
        <f t="shared" si="85"/>
        <v>0.26086956521739135</v>
      </c>
      <c r="EO14" s="12">
        <f t="shared" si="85"/>
        <v>0.23431734317343178</v>
      </c>
      <c r="EQ14" s="71" t="s">
        <v>17</v>
      </c>
      <c r="ER14" s="72">
        <f t="shared" ref="ER14:FG14" si="86">SUM(ER5:ER12)</f>
        <v>210</v>
      </c>
      <c r="ES14" s="72">
        <f t="shared" si="86"/>
        <v>81</v>
      </c>
      <c r="ET14" s="72">
        <f t="shared" si="86"/>
        <v>78</v>
      </c>
      <c r="EU14" s="72">
        <f t="shared" si="86"/>
        <v>39</v>
      </c>
      <c r="EV14" s="72">
        <f t="shared" si="86"/>
        <v>26</v>
      </c>
      <c r="EW14" s="72">
        <f t="shared" si="86"/>
        <v>5</v>
      </c>
      <c r="EX14" s="72">
        <f t="shared" si="86"/>
        <v>64</v>
      </c>
      <c r="EY14" s="72">
        <f t="shared" si="86"/>
        <v>16</v>
      </c>
      <c r="EZ14" s="72">
        <f t="shared" si="86"/>
        <v>8</v>
      </c>
      <c r="FA14" s="72">
        <f t="shared" si="86"/>
        <v>2</v>
      </c>
      <c r="FB14" s="72">
        <f t="shared" si="86"/>
        <v>2</v>
      </c>
      <c r="FC14" s="72">
        <f t="shared" si="86"/>
        <v>6</v>
      </c>
      <c r="FD14" s="72">
        <f t="shared" si="86"/>
        <v>1</v>
      </c>
      <c r="FE14" s="72">
        <f t="shared" si="86"/>
        <v>0</v>
      </c>
      <c r="FF14" s="72">
        <f t="shared" si="86"/>
        <v>3</v>
      </c>
      <c r="FG14" s="72">
        <f t="shared" si="86"/>
        <v>1</v>
      </c>
      <c r="FI14" s="73">
        <f>ER14+ET14+EV14+EX14+EZ14+FB14+FD14+FF14</f>
        <v>392</v>
      </c>
      <c r="FJ14" s="74">
        <f>ES14+EU14+EW14+EY14+FA14+FC14+FE14+FG14</f>
        <v>150</v>
      </c>
      <c r="FK14" s="75">
        <f>FJ14/(FJ14+FI14)</f>
        <v>0.2767527675276753</v>
      </c>
      <c r="FL14" s="74">
        <f>ER14+ES14+EZ14+FA14</f>
        <v>301</v>
      </c>
      <c r="FM14" s="74">
        <f>ET14+EU14+FB14+FC14</f>
        <v>125</v>
      </c>
      <c r="FN14" s="74">
        <f>EV14+EW14+FD14+FE14</f>
        <v>32</v>
      </c>
      <c r="FO14" s="74">
        <f>SUM(FL14:FN14)</f>
        <v>458</v>
      </c>
      <c r="FP14" s="12">
        <f>FM14/FO14</f>
        <v>0.27292576419213976</v>
      </c>
      <c r="FQ14" s="12">
        <f>FN14/FO14</f>
        <v>6.9868995633187769E-2</v>
      </c>
      <c r="FR14" s="74">
        <f>EX14+EY14+FF14+FG14</f>
        <v>84</v>
      </c>
      <c r="FS14" s="74">
        <f>SUM(ER14:EY14)</f>
        <v>519</v>
      </c>
      <c r="FT14" s="76">
        <f>SUM(EZ14:FG14)</f>
        <v>23</v>
      </c>
      <c r="FU14" s="77">
        <f>SUM(ER14:FG14)</f>
        <v>542</v>
      </c>
      <c r="FX14" s="12">
        <f t="shared" ref="FX14:GJ15" si="87">(FI14/HD14) - 1</f>
        <v>0.28104575163398682</v>
      </c>
      <c r="FY14" s="12">
        <f t="shared" si="87"/>
        <v>0.66666666666666674</v>
      </c>
      <c r="FZ14" s="12">
        <f t="shared" si="87"/>
        <v>0.21771217712177138</v>
      </c>
      <c r="GA14" s="12">
        <f t="shared" si="87"/>
        <v>0.33185840707964598</v>
      </c>
      <c r="GB14" s="12">
        <f t="shared" si="87"/>
        <v>0.14678899082568808</v>
      </c>
      <c r="GC14" s="12">
        <f t="shared" si="87"/>
        <v>1.9090909090909092</v>
      </c>
      <c r="GD14" s="12">
        <f t="shared" si="87"/>
        <v>0.32369942196531798</v>
      </c>
      <c r="GE14" s="12">
        <f t="shared" si="87"/>
        <v>-0.13364849164696913</v>
      </c>
      <c r="GF14" s="12">
        <f t="shared" si="87"/>
        <v>1.1976974990075426</v>
      </c>
      <c r="GG14" s="12">
        <f t="shared" si="87"/>
        <v>0.67999999999999994</v>
      </c>
      <c r="GH14" s="12">
        <f t="shared" si="87"/>
        <v>0.38770053475935828</v>
      </c>
      <c r="GI14" s="12">
        <f t="shared" si="87"/>
        <v>4.5454545454545414E-2</v>
      </c>
      <c r="GJ14" s="12">
        <f t="shared" si="87"/>
        <v>0.36868686868686873</v>
      </c>
      <c r="GL14" s="71" t="s">
        <v>17</v>
      </c>
      <c r="GM14" s="78">
        <f t="shared" ref="GM14:HB14" si="88">SUM(GM5:GM12)</f>
        <v>175</v>
      </c>
      <c r="GN14" s="78">
        <f t="shared" si="88"/>
        <v>36</v>
      </c>
      <c r="GO14" s="78">
        <f t="shared" si="88"/>
        <v>62</v>
      </c>
      <c r="GP14" s="78">
        <f t="shared" si="88"/>
        <v>40</v>
      </c>
      <c r="GQ14" s="78">
        <f t="shared" si="88"/>
        <v>8</v>
      </c>
      <c r="GR14" s="78">
        <f t="shared" si="88"/>
        <v>3</v>
      </c>
      <c r="GS14" s="78">
        <f t="shared" si="88"/>
        <v>42</v>
      </c>
      <c r="GT14" s="78">
        <f t="shared" si="88"/>
        <v>8</v>
      </c>
      <c r="GU14" s="78">
        <f t="shared" si="88"/>
        <v>15</v>
      </c>
      <c r="GV14" s="78">
        <f t="shared" si="88"/>
        <v>0</v>
      </c>
      <c r="GW14" s="78">
        <f t="shared" si="88"/>
        <v>4</v>
      </c>
      <c r="GX14" s="78">
        <f t="shared" si="88"/>
        <v>3</v>
      </c>
      <c r="GY14" s="78">
        <f t="shared" si="88"/>
        <v>0</v>
      </c>
      <c r="GZ14" s="78">
        <f t="shared" si="88"/>
        <v>0</v>
      </c>
      <c r="HA14" s="78">
        <f t="shared" si="88"/>
        <v>0</v>
      </c>
      <c r="HB14" s="78">
        <f t="shared" si="88"/>
        <v>0</v>
      </c>
      <c r="HD14" s="73">
        <f>GM14+GO14+GQ14+GS14+GU14+GW14+GY14+HA14</f>
        <v>306</v>
      </c>
      <c r="HE14" s="74">
        <f>GN14+GP14+GR14+GT14+GV14+GX14+GZ14+HB14</f>
        <v>90</v>
      </c>
      <c r="HF14" s="75">
        <f>HE14/(HE14+HD14)</f>
        <v>0.22727272727272727</v>
      </c>
      <c r="HG14" s="74">
        <f>GM14+GN14+GU14+GV14</f>
        <v>226</v>
      </c>
      <c r="HH14" s="74">
        <f>GO14+GP14+GW14+GX14</f>
        <v>109</v>
      </c>
      <c r="HI14" s="74">
        <f>GQ14+GR14+GY14+GZ14</f>
        <v>11</v>
      </c>
      <c r="HJ14" s="74">
        <f>SUM(HG14:HI14)</f>
        <v>346</v>
      </c>
      <c r="HK14" s="12">
        <f>HH14/HJ14</f>
        <v>0.31502890173410403</v>
      </c>
      <c r="HL14" s="12">
        <f>HI14/HJ14</f>
        <v>3.1791907514450865E-2</v>
      </c>
      <c r="HM14" s="74">
        <f>GS14+GT14+HA14+HB14</f>
        <v>50</v>
      </c>
      <c r="HN14" s="74">
        <f>SUM(GM14:GT14)</f>
        <v>374</v>
      </c>
      <c r="HO14" s="76">
        <f>SUM(GU14:HB14)</f>
        <v>22</v>
      </c>
      <c r="HP14" s="77">
        <f>SUM(GM14:HB14)</f>
        <v>396</v>
      </c>
      <c r="HR14">
        <v>171</v>
      </c>
      <c r="HS14">
        <v>79</v>
      </c>
      <c r="HT14">
        <v>0.316</v>
      </c>
      <c r="HU14">
        <v>128</v>
      </c>
      <c r="HV14">
        <v>62</v>
      </c>
      <c r="HW14">
        <v>27</v>
      </c>
      <c r="HX14">
        <v>217</v>
      </c>
      <c r="HY14">
        <v>0.28571428571428598</v>
      </c>
      <c r="HZ14">
        <v>0.124423963133641</v>
      </c>
      <c r="IA14">
        <v>33</v>
      </c>
      <c r="IB14">
        <v>241</v>
      </c>
      <c r="IC14">
        <v>9</v>
      </c>
      <c r="ID14">
        <v>250</v>
      </c>
      <c r="IF14" s="62">
        <f t="shared" ref="IF14:IR15" si="89">(HD14/HR14) - 1</f>
        <v>0.78947368421052633</v>
      </c>
      <c r="IG14" s="12">
        <f t="shared" si="89"/>
        <v>0.139240506329114</v>
      </c>
      <c r="IH14" s="12">
        <f t="shared" si="89"/>
        <v>-0.28078250863060994</v>
      </c>
      <c r="II14" s="12">
        <f t="shared" si="89"/>
        <v>0.765625</v>
      </c>
      <c r="IJ14" s="12">
        <f t="shared" si="89"/>
        <v>0.75806451612903225</v>
      </c>
      <c r="IK14" s="12">
        <f t="shared" si="89"/>
        <v>-0.59259259259259256</v>
      </c>
      <c r="IL14" s="12">
        <f t="shared" si="89"/>
        <v>0.59447004608294929</v>
      </c>
      <c r="IM14" s="12">
        <f t="shared" si="89"/>
        <v>0.10260115606936315</v>
      </c>
      <c r="IN14" s="12">
        <f t="shared" si="89"/>
        <v>-0.74448726182830316</v>
      </c>
      <c r="IO14" s="12">
        <f t="shared" si="89"/>
        <v>0.51515151515151514</v>
      </c>
      <c r="IP14" s="12">
        <f t="shared" si="89"/>
        <v>0.55186721991701249</v>
      </c>
      <c r="IQ14" s="12">
        <f t="shared" si="89"/>
        <v>1.4444444444444446</v>
      </c>
      <c r="IR14" s="63">
        <f t="shared" si="89"/>
        <v>0.58400000000000007</v>
      </c>
    </row>
    <row r="15" spans="1:252" ht="15.75" thickBot="1" x14ac:dyDescent="0.3">
      <c r="A15" s="71" t="s">
        <v>117</v>
      </c>
      <c r="B15" s="71">
        <f t="shared" ref="B15:U15" si="90">SUM(B7:B10)</f>
        <v>131</v>
      </c>
      <c r="C15" s="71">
        <f t="shared" si="90"/>
        <v>23</v>
      </c>
      <c r="D15" s="71">
        <f t="shared" si="90"/>
        <v>83</v>
      </c>
      <c r="E15" s="71">
        <f t="shared" si="90"/>
        <v>56</v>
      </c>
      <c r="F15" s="71">
        <f>SUM(F7:F10)</f>
        <v>12</v>
      </c>
      <c r="G15" s="71">
        <f>SUM(G7:G10)</f>
        <v>3</v>
      </c>
      <c r="H15" s="71">
        <f t="shared" si="90"/>
        <v>7</v>
      </c>
      <c r="I15" s="71">
        <f t="shared" si="90"/>
        <v>7</v>
      </c>
      <c r="J15" s="71">
        <f t="shared" si="90"/>
        <v>28</v>
      </c>
      <c r="K15" s="71">
        <f t="shared" si="90"/>
        <v>9</v>
      </c>
      <c r="L15" s="71">
        <f>SUM(L7:L10)</f>
        <v>2</v>
      </c>
      <c r="M15" s="71">
        <f t="shared" si="90"/>
        <v>0</v>
      </c>
      <c r="N15" s="71">
        <f>SUM(N7:N10)</f>
        <v>3</v>
      </c>
      <c r="O15" s="71">
        <f t="shared" si="90"/>
        <v>2</v>
      </c>
      <c r="P15" s="71">
        <f>SUM(P7:P10)</f>
        <v>0</v>
      </c>
      <c r="Q15" s="71">
        <f>SUM(Q7:Q10)</f>
        <v>0</v>
      </c>
      <c r="R15" s="71">
        <f t="shared" si="90"/>
        <v>0</v>
      </c>
      <c r="S15" s="71">
        <f t="shared" si="90"/>
        <v>0</v>
      </c>
      <c r="T15" s="71">
        <f t="shared" si="90"/>
        <v>1</v>
      </c>
      <c r="U15" s="71">
        <f t="shared" si="90"/>
        <v>1</v>
      </c>
      <c r="W15" s="79">
        <f>B15+D15+H15+J15+L15+N15+R15+T15</f>
        <v>255</v>
      </c>
      <c r="X15" s="78">
        <f>C15+E15+I15+K15+M15+O15+S15+U15</f>
        <v>98</v>
      </c>
      <c r="Y15" s="80">
        <f>X15/(X15+W15)</f>
        <v>0.27762039660056659</v>
      </c>
      <c r="Z15" s="78">
        <f>B15+C15+L15+M15</f>
        <v>156</v>
      </c>
      <c r="AA15" s="78">
        <f>D15+E15+N15+O15+F15+G15+P15+Q15</f>
        <v>159</v>
      </c>
      <c r="AB15" s="78">
        <f t="shared" si="71"/>
        <v>15</v>
      </c>
      <c r="AC15" s="78">
        <f>H15+I15+R15+S15</f>
        <v>14</v>
      </c>
      <c r="AD15" s="78">
        <f>Z15+AA15+AC15</f>
        <v>329</v>
      </c>
      <c r="AE15" s="81">
        <f>AA15/(Z15+AA15)</f>
        <v>0.50476190476190474</v>
      </c>
      <c r="AF15" s="81">
        <f>AC15/AD15</f>
        <v>4.2553191489361701E-2</v>
      </c>
      <c r="AG15" s="78">
        <f>J15+K15+T15+U15</f>
        <v>39</v>
      </c>
      <c r="AH15" s="78">
        <f>SUM(B15:K15)</f>
        <v>359</v>
      </c>
      <c r="AI15" s="82">
        <f>SUM(L15:U15)</f>
        <v>9</v>
      </c>
      <c r="AJ15" s="29">
        <f>SUM(B15:U15)</f>
        <v>368</v>
      </c>
      <c r="AM15" s="12">
        <f t="shared" si="80"/>
        <v>-4.8507462686567138E-2</v>
      </c>
      <c r="AN15" s="12">
        <f t="shared" si="80"/>
        <v>-4.8543689320388328E-2</v>
      </c>
      <c r="AO15" s="12">
        <f t="shared" si="80"/>
        <v>-2.7503506697112989E-5</v>
      </c>
      <c r="AP15" s="12">
        <f t="shared" si="80"/>
        <v>-0.13812154696132595</v>
      </c>
      <c r="AQ15" s="12">
        <f t="shared" si="80"/>
        <v>0.26190476190476186</v>
      </c>
      <c r="AR15" s="12">
        <f t="shared" si="81"/>
        <v>-0.53333333333333333</v>
      </c>
      <c r="AS15" s="12">
        <f t="shared" si="81"/>
        <v>-2.3738872403560873E-2</v>
      </c>
      <c r="AT15" s="12">
        <f t="shared" si="81"/>
        <v>0.22985638699924404</v>
      </c>
      <c r="AU15" s="12">
        <f t="shared" si="81"/>
        <v>-0.52198581560283697</v>
      </c>
      <c r="AV15" s="12">
        <f t="shared" si="81"/>
        <v>0.14705882352941169</v>
      </c>
      <c r="AW15" s="12">
        <f t="shared" si="81"/>
        <v>8.4269662921347965E-3</v>
      </c>
      <c r="AX15" s="12">
        <f t="shared" si="81"/>
        <v>-0.4</v>
      </c>
      <c r="AY15" s="12">
        <f t="shared" si="81"/>
        <v>-8.0862533692722671E-3</v>
      </c>
      <c r="BA15" s="71" t="s">
        <v>117</v>
      </c>
      <c r="BB15" s="71">
        <f t="shared" ref="BB15:BQ15" si="91">SUM(BB7:BB10)</f>
        <v>145</v>
      </c>
      <c r="BC15" s="71">
        <f t="shared" si="91"/>
        <v>28</v>
      </c>
      <c r="BD15" s="71">
        <f t="shared" si="91"/>
        <v>63</v>
      </c>
      <c r="BE15" s="71">
        <f t="shared" si="91"/>
        <v>61</v>
      </c>
      <c r="BF15" s="71">
        <f t="shared" si="91"/>
        <v>25</v>
      </c>
      <c r="BG15" s="71">
        <f t="shared" si="91"/>
        <v>5</v>
      </c>
      <c r="BH15" s="71">
        <f t="shared" si="91"/>
        <v>23</v>
      </c>
      <c r="BI15" s="71">
        <f t="shared" si="91"/>
        <v>6</v>
      </c>
      <c r="BJ15" s="71">
        <f t="shared" si="91"/>
        <v>8</v>
      </c>
      <c r="BK15" s="71">
        <f t="shared" si="91"/>
        <v>0</v>
      </c>
      <c r="BL15" s="71">
        <f t="shared" si="91"/>
        <v>0</v>
      </c>
      <c r="BM15" s="71">
        <f t="shared" si="91"/>
        <v>2</v>
      </c>
      <c r="BN15" s="71">
        <f t="shared" si="91"/>
        <v>0</v>
      </c>
      <c r="BO15" s="71">
        <f t="shared" si="91"/>
        <v>0</v>
      </c>
      <c r="BP15" s="71">
        <f t="shared" si="91"/>
        <v>4</v>
      </c>
      <c r="BQ15" s="71">
        <f t="shared" si="91"/>
        <v>1</v>
      </c>
      <c r="BS15" s="79">
        <f>BB15+BD15+BF15+BH15+BJ15+BL15+BN15+BP15</f>
        <v>268</v>
      </c>
      <c r="BT15" s="78">
        <f>BC15+BE15+BG15+BI15+BK15+BM15+BO15+BQ15</f>
        <v>103</v>
      </c>
      <c r="BU15" s="80">
        <f>BT15/(BT15+BS15)</f>
        <v>0.27762803234501349</v>
      </c>
      <c r="BV15" s="78">
        <f>BB15+BC15+BJ15+BK15</f>
        <v>181</v>
      </c>
      <c r="BW15" s="78">
        <f>BD15+BE15+BL15+BM15</f>
        <v>126</v>
      </c>
      <c r="BX15" s="78">
        <f>BF15+BG15+BN15+BO15</f>
        <v>30</v>
      </c>
      <c r="BY15" s="78">
        <f>SUM(BV15:BX15)</f>
        <v>337</v>
      </c>
      <c r="BZ15" s="81">
        <f>BW15/(BW15+BV15)</f>
        <v>0.41042345276872966</v>
      </c>
      <c r="CA15" s="81">
        <f>BX15/BY15</f>
        <v>8.9020771513353122E-2</v>
      </c>
      <c r="CB15" s="78">
        <f>BH15+BI15+BP15+BQ15</f>
        <v>34</v>
      </c>
      <c r="CC15" s="78">
        <f>SUM(BB15:BI15)</f>
        <v>356</v>
      </c>
      <c r="CD15" s="82">
        <f>SUM(BJ15:BQ15)</f>
        <v>15</v>
      </c>
      <c r="CE15" s="29">
        <f>SUM(BB15:BQ15)</f>
        <v>371</v>
      </c>
      <c r="CH15" s="12">
        <f t="shared" si="83"/>
        <v>6.7729083665338585E-2</v>
      </c>
      <c r="CI15" s="12">
        <f t="shared" si="83"/>
        <v>9.8039215686274161E-3</v>
      </c>
      <c r="CJ15" s="12">
        <f t="shared" si="83"/>
        <v>-3.9189260609904242E-2</v>
      </c>
      <c r="CK15" s="12">
        <f t="shared" si="83"/>
        <v>-9.4999999999999973E-2</v>
      </c>
      <c r="CL15" s="12">
        <f t="shared" si="83"/>
        <v>0.46511627906976738</v>
      </c>
      <c r="CM15" s="12">
        <f t="shared" si="83"/>
        <v>0.19999999999999996</v>
      </c>
      <c r="CN15" s="12">
        <f t="shared" si="83"/>
        <v>8.3601286173633493E-2</v>
      </c>
      <c r="CO15" s="12">
        <f t="shared" si="83"/>
        <v>0.48420574198924315</v>
      </c>
      <c r="CP15" s="12">
        <f t="shared" si="83"/>
        <v>0.10741839762611272</v>
      </c>
      <c r="CQ15" s="12">
        <f t="shared" si="83"/>
        <v>-0.19047619047619047</v>
      </c>
      <c r="CR15" s="12">
        <f t="shared" si="83"/>
        <v>5.0147492625368661E-2</v>
      </c>
      <c r="CS15" s="12">
        <f t="shared" si="83"/>
        <v>7.1428571428571397E-2</v>
      </c>
      <c r="CT15" s="12">
        <f t="shared" si="83"/>
        <v>5.0991501416430607E-2</v>
      </c>
      <c r="CV15" s="71" t="s">
        <v>117</v>
      </c>
      <c r="CW15" s="71">
        <f t="shared" ref="CW15:DL15" si="92">SUM(CW7:CW10)</f>
        <v>164</v>
      </c>
      <c r="CX15" s="71">
        <f t="shared" si="92"/>
        <v>28</v>
      </c>
      <c r="CY15" s="71">
        <f t="shared" si="92"/>
        <v>31</v>
      </c>
      <c r="CZ15" s="71">
        <f t="shared" si="92"/>
        <v>52</v>
      </c>
      <c r="DA15" s="71">
        <f t="shared" si="92"/>
        <v>17</v>
      </c>
      <c r="DB15" s="71">
        <f t="shared" si="92"/>
        <v>7</v>
      </c>
      <c r="DC15" s="71">
        <f t="shared" si="92"/>
        <v>26</v>
      </c>
      <c r="DD15" s="71">
        <f t="shared" si="92"/>
        <v>14</v>
      </c>
      <c r="DE15" s="71">
        <f t="shared" si="92"/>
        <v>8</v>
      </c>
      <c r="DF15" s="71">
        <f t="shared" si="92"/>
        <v>0</v>
      </c>
      <c r="DG15" s="71">
        <f t="shared" si="92"/>
        <v>2</v>
      </c>
      <c r="DH15" s="71">
        <f t="shared" si="92"/>
        <v>1</v>
      </c>
      <c r="DI15" s="71">
        <f t="shared" si="92"/>
        <v>1</v>
      </c>
      <c r="DJ15" s="71">
        <f t="shared" si="92"/>
        <v>0</v>
      </c>
      <c r="DK15" s="71">
        <f t="shared" si="92"/>
        <v>2</v>
      </c>
      <c r="DL15" s="71">
        <f t="shared" si="92"/>
        <v>0</v>
      </c>
      <c r="DN15" s="79">
        <f>CW15+CY15+DA15+DC15+DE15+DG15+DI15+DK15</f>
        <v>251</v>
      </c>
      <c r="DO15" s="78">
        <f>CX15+CZ15+DB15+DD15+DF15+DH15+DJ15+DL15</f>
        <v>102</v>
      </c>
      <c r="DP15" s="80">
        <f>DO15/(DO15+DN15)</f>
        <v>0.28895184135977336</v>
      </c>
      <c r="DQ15" s="78">
        <f>CW15+CX15+DE15+DF15</f>
        <v>200</v>
      </c>
      <c r="DR15" s="78">
        <f>CY15+CZ15+DG15+DH15</f>
        <v>86</v>
      </c>
      <c r="DS15" s="78">
        <f>DA15+DB15+DI15+DJ15</f>
        <v>25</v>
      </c>
      <c r="DT15" s="78">
        <f>SUM(DQ15:DS15)</f>
        <v>311</v>
      </c>
      <c r="DU15" s="81">
        <f>DR15/DT15</f>
        <v>0.27652733118971062</v>
      </c>
      <c r="DV15" s="81">
        <f>DS15/DT15</f>
        <v>8.0385852090032156E-2</v>
      </c>
      <c r="DW15" s="78">
        <f>DC15+DD15+DK15+DL15</f>
        <v>42</v>
      </c>
      <c r="DX15" s="78">
        <f>SUM(CW15:DD15)</f>
        <v>339</v>
      </c>
      <c r="DY15" s="82">
        <f>SUM(DE15:DL15)</f>
        <v>14</v>
      </c>
      <c r="DZ15" s="29">
        <f>SUM(CW15:DL15)</f>
        <v>353</v>
      </c>
      <c r="EC15" s="12">
        <f t="shared" si="85"/>
        <v>0.28061224489795911</v>
      </c>
      <c r="ED15" s="12">
        <f t="shared" si="85"/>
        <v>0.54545454545454541</v>
      </c>
      <c r="EE15" s="12">
        <f t="shared" si="85"/>
        <v>0.14705124903425193</v>
      </c>
      <c r="EF15" s="12">
        <f t="shared" si="85"/>
        <v>0.47058823529411775</v>
      </c>
      <c r="EG15" s="12">
        <f t="shared" si="85"/>
        <v>8.8607594936708889E-2</v>
      </c>
      <c r="EH15" s="12">
        <f t="shared" si="85"/>
        <v>0.66666666666666674</v>
      </c>
      <c r="EI15" s="12">
        <f t="shared" si="85"/>
        <v>0.35217391304347823</v>
      </c>
      <c r="EJ15" s="12">
        <f t="shared" si="85"/>
        <v>-0.19492042818185518</v>
      </c>
      <c r="EK15" s="12">
        <f t="shared" si="85"/>
        <v>0.232583065380493</v>
      </c>
      <c r="EL15" s="12">
        <f t="shared" si="85"/>
        <v>0.3125</v>
      </c>
      <c r="EM15" s="12">
        <f t="shared" si="85"/>
        <v>0.37246963562753033</v>
      </c>
      <c r="EN15" s="12">
        <f t="shared" si="85"/>
        <v>-6.6666666666666652E-2</v>
      </c>
      <c r="EO15" s="12">
        <f t="shared" si="85"/>
        <v>0.34732824427480913</v>
      </c>
      <c r="EQ15" s="71" t="s">
        <v>117</v>
      </c>
      <c r="ER15" s="71">
        <f t="shared" ref="ER15:FG15" si="93">SUM(ER7:ER10)</f>
        <v>99</v>
      </c>
      <c r="ES15" s="71">
        <f t="shared" si="93"/>
        <v>30</v>
      </c>
      <c r="ET15" s="71">
        <f t="shared" si="93"/>
        <v>54</v>
      </c>
      <c r="EU15" s="71">
        <f t="shared" si="93"/>
        <v>19</v>
      </c>
      <c r="EV15" s="71">
        <f t="shared" si="93"/>
        <v>12</v>
      </c>
      <c r="EW15" s="71">
        <f t="shared" si="93"/>
        <v>3</v>
      </c>
      <c r="EX15" s="71">
        <f t="shared" si="93"/>
        <v>24</v>
      </c>
      <c r="EY15" s="71">
        <f t="shared" si="93"/>
        <v>6</v>
      </c>
      <c r="EZ15" s="71">
        <f t="shared" si="93"/>
        <v>5</v>
      </c>
      <c r="FA15" s="71">
        <f t="shared" si="93"/>
        <v>2</v>
      </c>
      <c r="FB15" s="71">
        <f t="shared" si="93"/>
        <v>1</v>
      </c>
      <c r="FC15" s="71">
        <f t="shared" si="93"/>
        <v>5</v>
      </c>
      <c r="FD15" s="71">
        <f t="shared" si="93"/>
        <v>0</v>
      </c>
      <c r="FE15" s="71">
        <f t="shared" si="93"/>
        <v>0</v>
      </c>
      <c r="FF15" s="71">
        <f t="shared" si="93"/>
        <v>1</v>
      </c>
      <c r="FG15" s="71">
        <f t="shared" si="93"/>
        <v>1</v>
      </c>
      <c r="FI15" s="79">
        <f>ER15+ET15+EV15+EX15+EZ15+FB15+FD15+FF15</f>
        <v>196</v>
      </c>
      <c r="FJ15" s="78">
        <f>ES15+EU15+EW15+EY15+FA15+FC15+FE15+FG15</f>
        <v>66</v>
      </c>
      <c r="FK15" s="80">
        <f>FJ15/(FJ15+FI15)</f>
        <v>0.25190839694656486</v>
      </c>
      <c r="FL15" s="78">
        <f>ER15+ES15+EZ15+FA15</f>
        <v>136</v>
      </c>
      <c r="FM15" s="78">
        <f>ET15+EU15+FB15+FC15</f>
        <v>79</v>
      </c>
      <c r="FN15" s="78">
        <f>EV15+EW15+FD15+FE15</f>
        <v>15</v>
      </c>
      <c r="FO15" s="78">
        <f>SUM(FL15:FN15)</f>
        <v>230</v>
      </c>
      <c r="FP15" s="81">
        <f>FM15/FO15</f>
        <v>0.34347826086956523</v>
      </c>
      <c r="FQ15" s="81">
        <f>FN15/FO15</f>
        <v>6.5217391304347824E-2</v>
      </c>
      <c r="FR15" s="78">
        <f>EX15+EY15+FF15+FG15</f>
        <v>32</v>
      </c>
      <c r="FS15" s="78">
        <f>SUM(ER15:EY15)</f>
        <v>247</v>
      </c>
      <c r="FT15" s="82">
        <f>SUM(EZ15:FG15)</f>
        <v>15</v>
      </c>
      <c r="FU15" s="29">
        <f>SUM(ER15:FG15)</f>
        <v>262</v>
      </c>
      <c r="FX15" s="12">
        <f t="shared" si="87"/>
        <v>0.19512195121951215</v>
      </c>
      <c r="FY15" s="12">
        <f t="shared" si="87"/>
        <v>0.43478260869565211</v>
      </c>
      <c r="FZ15" s="12">
        <f t="shared" si="87"/>
        <v>0.150016594756057</v>
      </c>
      <c r="GA15" s="12">
        <f t="shared" si="87"/>
        <v>0.24770642201834869</v>
      </c>
      <c r="GB15" s="12">
        <f t="shared" si="87"/>
        <v>0.36206896551724133</v>
      </c>
      <c r="GC15" s="12">
        <f t="shared" si="87"/>
        <v>1.1428571428571428</v>
      </c>
      <c r="GD15" s="12">
        <f t="shared" si="87"/>
        <v>0.32183908045977017</v>
      </c>
      <c r="GE15" s="12">
        <f t="shared" si="87"/>
        <v>3.0434782608695699E-2</v>
      </c>
      <c r="GF15" s="12">
        <f t="shared" si="87"/>
        <v>0.62111801242236031</v>
      </c>
      <c r="GG15" s="12">
        <f t="shared" si="87"/>
        <v>-0.11111111111111116</v>
      </c>
      <c r="GH15" s="12">
        <f t="shared" si="87"/>
        <v>0.26666666666666661</v>
      </c>
      <c r="GI15" s="12">
        <f t="shared" si="87"/>
        <v>0</v>
      </c>
      <c r="GJ15" s="12">
        <f t="shared" si="87"/>
        <v>0.24761904761904763</v>
      </c>
      <c r="GL15" s="71" t="s">
        <v>117</v>
      </c>
      <c r="GM15" s="71">
        <f t="shared" ref="GM15:HB15" si="94">SUM(GM7:GM10)</f>
        <v>81</v>
      </c>
      <c r="GN15" s="71">
        <f t="shared" si="94"/>
        <v>17</v>
      </c>
      <c r="GO15" s="71">
        <f t="shared" si="94"/>
        <v>31</v>
      </c>
      <c r="GP15" s="71">
        <f t="shared" si="94"/>
        <v>23</v>
      </c>
      <c r="GQ15" s="71">
        <f t="shared" si="94"/>
        <v>6</v>
      </c>
      <c r="GR15" s="71">
        <f t="shared" si="94"/>
        <v>1</v>
      </c>
      <c r="GS15" s="71">
        <f t="shared" si="94"/>
        <v>33</v>
      </c>
      <c r="GT15" s="71">
        <f t="shared" si="94"/>
        <v>3</v>
      </c>
      <c r="GU15" s="71">
        <f t="shared" si="94"/>
        <v>11</v>
      </c>
      <c r="GV15" s="71">
        <f t="shared" si="94"/>
        <v>0</v>
      </c>
      <c r="GW15" s="71">
        <f t="shared" si="94"/>
        <v>2</v>
      </c>
      <c r="GX15" s="71">
        <f t="shared" si="94"/>
        <v>2</v>
      </c>
      <c r="GY15" s="71">
        <f t="shared" si="94"/>
        <v>0</v>
      </c>
      <c r="GZ15" s="71">
        <f t="shared" si="94"/>
        <v>0</v>
      </c>
      <c r="HA15" s="71">
        <f t="shared" si="94"/>
        <v>0</v>
      </c>
      <c r="HB15" s="71">
        <f t="shared" si="94"/>
        <v>0</v>
      </c>
      <c r="HD15" s="79">
        <f>GM15+GO15+GQ15+GS15+GU15+GW15+GY15+HA15</f>
        <v>164</v>
      </c>
      <c r="HE15" s="78">
        <f>GN15+GP15+GR15+GT15+GV15+GX15+GZ15+HB15</f>
        <v>46</v>
      </c>
      <c r="HF15" s="80">
        <f>HE15/(HE15+HD15)</f>
        <v>0.21904761904761905</v>
      </c>
      <c r="HG15" s="78">
        <f>GM15+GN15+GU15+GV15</f>
        <v>109</v>
      </c>
      <c r="HH15" s="78">
        <f>GO15+GP15+GW15+GX15</f>
        <v>58</v>
      </c>
      <c r="HI15" s="78">
        <f>GQ15+GR15+GY15+GZ15</f>
        <v>7</v>
      </c>
      <c r="HJ15" s="78">
        <f>SUM(HG15:HI15)</f>
        <v>174</v>
      </c>
      <c r="HK15" s="81">
        <f>HH15/HJ15</f>
        <v>0.33333333333333331</v>
      </c>
      <c r="HL15" s="81">
        <f>HI15/HJ15</f>
        <v>4.0229885057471264E-2</v>
      </c>
      <c r="HM15" s="78">
        <f>GS15+GT15+HA15+HB15</f>
        <v>36</v>
      </c>
      <c r="HN15" s="78">
        <f>SUM(GM15:GT15)</f>
        <v>195</v>
      </c>
      <c r="HO15" s="82">
        <f>SUM(GU15:HB15)</f>
        <v>15</v>
      </c>
      <c r="HP15" s="29">
        <f>SUM(GM15:HB15)</f>
        <v>210</v>
      </c>
      <c r="HR15">
        <v>75</v>
      </c>
      <c r="HS15">
        <v>41</v>
      </c>
      <c r="HT15">
        <v>0.35344827586206901</v>
      </c>
      <c r="HU15">
        <v>63</v>
      </c>
      <c r="HV15">
        <v>31</v>
      </c>
      <c r="HW15">
        <v>8</v>
      </c>
      <c r="HX15">
        <v>102</v>
      </c>
      <c r="HY15">
        <v>0.30392156862745101</v>
      </c>
      <c r="HZ15">
        <v>7.8431372549019607E-2</v>
      </c>
      <c r="IA15">
        <v>14</v>
      </c>
      <c r="IB15">
        <v>112</v>
      </c>
      <c r="IC15">
        <v>4</v>
      </c>
      <c r="ID15">
        <v>116</v>
      </c>
      <c r="IF15" s="83">
        <f t="shared" si="89"/>
        <v>1.1866666666666665</v>
      </c>
      <c r="IG15" s="84">
        <f t="shared" si="89"/>
        <v>0.12195121951219523</v>
      </c>
      <c r="IH15" s="84">
        <f t="shared" si="89"/>
        <v>-0.38025551684088277</v>
      </c>
      <c r="II15" s="84">
        <f t="shared" si="89"/>
        <v>0.73015873015873023</v>
      </c>
      <c r="IJ15" s="84">
        <f t="shared" si="89"/>
        <v>0.87096774193548376</v>
      </c>
      <c r="IK15" s="84">
        <f t="shared" si="89"/>
        <v>-0.125</v>
      </c>
      <c r="IL15" s="84">
        <f t="shared" si="89"/>
        <v>0.70588235294117641</v>
      </c>
      <c r="IM15" s="84">
        <f t="shared" si="89"/>
        <v>9.6774193548387011E-2</v>
      </c>
      <c r="IN15" s="84">
        <f t="shared" si="89"/>
        <v>-0.48706896551724133</v>
      </c>
      <c r="IO15" s="84">
        <f t="shared" si="89"/>
        <v>1.5714285714285716</v>
      </c>
      <c r="IP15" s="84">
        <f t="shared" si="89"/>
        <v>0.7410714285714286</v>
      </c>
      <c r="IQ15" s="84">
        <f t="shared" si="89"/>
        <v>2.75</v>
      </c>
      <c r="IR15" s="85">
        <f t="shared" si="89"/>
        <v>0.81034482758620685</v>
      </c>
    </row>
    <row r="17" spans="1:210" x14ac:dyDescent="0.25">
      <c r="A17" t="s">
        <v>118</v>
      </c>
      <c r="B17">
        <f>SUM(B5:B8)</f>
        <v>86</v>
      </c>
      <c r="C17">
        <f>SUM(C5:C8)</f>
        <v>18</v>
      </c>
      <c r="D17">
        <f t="shared" ref="D17:U17" si="95">SUM(D5:D8)</f>
        <v>71</v>
      </c>
      <c r="E17">
        <f t="shared" si="95"/>
        <v>51</v>
      </c>
      <c r="F17">
        <f t="shared" si="95"/>
        <v>9</v>
      </c>
      <c r="G17">
        <f t="shared" si="95"/>
        <v>4</v>
      </c>
      <c r="H17">
        <f t="shared" si="95"/>
        <v>18</v>
      </c>
      <c r="I17">
        <f t="shared" si="95"/>
        <v>9</v>
      </c>
      <c r="J17">
        <f t="shared" si="95"/>
        <v>13</v>
      </c>
      <c r="K17">
        <f t="shared" si="95"/>
        <v>11</v>
      </c>
      <c r="L17">
        <f t="shared" si="95"/>
        <v>1</v>
      </c>
      <c r="M17">
        <f t="shared" si="95"/>
        <v>0</v>
      </c>
      <c r="N17">
        <f t="shared" si="95"/>
        <v>1</v>
      </c>
      <c r="O17">
        <f t="shared" si="95"/>
        <v>0</v>
      </c>
      <c r="P17">
        <f t="shared" si="95"/>
        <v>0</v>
      </c>
      <c r="Q17">
        <f t="shared" si="95"/>
        <v>0</v>
      </c>
      <c r="R17">
        <f t="shared" si="95"/>
        <v>1</v>
      </c>
      <c r="S17">
        <f t="shared" si="95"/>
        <v>1</v>
      </c>
      <c r="T17">
        <f t="shared" si="95"/>
        <v>1</v>
      </c>
      <c r="U17">
        <f t="shared" si="95"/>
        <v>0</v>
      </c>
      <c r="BA17" t="s">
        <v>118</v>
      </c>
      <c r="BB17">
        <f t="shared" ref="BB17:BQ17" si="96">SUM(BB5:BB8)</f>
        <v>110</v>
      </c>
      <c r="BC17">
        <f t="shared" si="96"/>
        <v>25</v>
      </c>
      <c r="BD17">
        <f t="shared" si="96"/>
        <v>47</v>
      </c>
      <c r="BE17">
        <f t="shared" si="96"/>
        <v>49</v>
      </c>
      <c r="BF17">
        <f t="shared" si="96"/>
        <v>18</v>
      </c>
      <c r="BG17">
        <f t="shared" si="96"/>
        <v>3</v>
      </c>
      <c r="BH17">
        <f t="shared" si="96"/>
        <v>15</v>
      </c>
      <c r="BI17">
        <f t="shared" si="96"/>
        <v>3</v>
      </c>
      <c r="BJ17">
        <f t="shared" si="96"/>
        <v>7</v>
      </c>
      <c r="BK17">
        <f t="shared" si="96"/>
        <v>0</v>
      </c>
      <c r="BL17">
        <f t="shared" si="96"/>
        <v>0</v>
      </c>
      <c r="BM17">
        <f t="shared" si="96"/>
        <v>0</v>
      </c>
      <c r="BN17">
        <f t="shared" si="96"/>
        <v>0</v>
      </c>
      <c r="BO17">
        <f t="shared" si="96"/>
        <v>0</v>
      </c>
      <c r="BP17">
        <f t="shared" si="96"/>
        <v>2</v>
      </c>
      <c r="BQ17">
        <f t="shared" si="96"/>
        <v>1</v>
      </c>
      <c r="CV17" t="s">
        <v>118</v>
      </c>
      <c r="CW17">
        <f t="shared" ref="CW17:DL17" si="97">SUM(CW5:CW8)</f>
        <v>120</v>
      </c>
      <c r="CX17">
        <f t="shared" si="97"/>
        <v>15</v>
      </c>
      <c r="CY17">
        <f t="shared" si="97"/>
        <v>28</v>
      </c>
      <c r="CZ17">
        <f t="shared" si="97"/>
        <v>46</v>
      </c>
      <c r="DA17">
        <f t="shared" si="97"/>
        <v>14</v>
      </c>
      <c r="DB17">
        <f t="shared" si="97"/>
        <v>3</v>
      </c>
      <c r="DC17">
        <f t="shared" si="97"/>
        <v>7</v>
      </c>
      <c r="DD17">
        <f t="shared" si="97"/>
        <v>4</v>
      </c>
      <c r="DE17">
        <f t="shared" si="97"/>
        <v>6</v>
      </c>
      <c r="DF17">
        <f t="shared" si="97"/>
        <v>0</v>
      </c>
      <c r="DG17">
        <f t="shared" si="97"/>
        <v>1</v>
      </c>
      <c r="DH17">
        <f t="shared" si="97"/>
        <v>0</v>
      </c>
      <c r="DI17">
        <f t="shared" si="97"/>
        <v>0</v>
      </c>
      <c r="DJ17">
        <f t="shared" si="97"/>
        <v>3</v>
      </c>
      <c r="DK17">
        <f t="shared" si="97"/>
        <v>2</v>
      </c>
      <c r="DL17">
        <f t="shared" si="97"/>
        <v>0</v>
      </c>
      <c r="EQ17" t="s">
        <v>118</v>
      </c>
      <c r="ER17">
        <f t="shared" ref="ER17:FG17" si="98">SUM(ER5:ER8)</f>
        <v>72</v>
      </c>
      <c r="ES17">
        <f t="shared" si="98"/>
        <v>39</v>
      </c>
      <c r="ET17">
        <f t="shared" si="98"/>
        <v>40</v>
      </c>
      <c r="EU17">
        <f t="shared" si="98"/>
        <v>22</v>
      </c>
      <c r="EV17">
        <f t="shared" si="98"/>
        <v>14</v>
      </c>
      <c r="EW17">
        <f t="shared" si="98"/>
        <v>1</v>
      </c>
      <c r="EX17">
        <f t="shared" si="98"/>
        <v>17</v>
      </c>
      <c r="EY17">
        <f t="shared" si="98"/>
        <v>4</v>
      </c>
      <c r="EZ17">
        <f t="shared" si="98"/>
        <v>3</v>
      </c>
      <c r="FA17">
        <f t="shared" si="98"/>
        <v>1</v>
      </c>
      <c r="FB17">
        <f t="shared" si="98"/>
        <v>1</v>
      </c>
      <c r="FC17">
        <f t="shared" si="98"/>
        <v>2</v>
      </c>
      <c r="FD17">
        <f t="shared" si="98"/>
        <v>1</v>
      </c>
      <c r="FE17">
        <f t="shared" si="98"/>
        <v>0</v>
      </c>
      <c r="FF17">
        <f t="shared" si="98"/>
        <v>1</v>
      </c>
      <c r="FG17">
        <f t="shared" si="98"/>
        <v>1</v>
      </c>
      <c r="GL17" t="s">
        <v>120</v>
      </c>
      <c r="GM17">
        <f t="shared" ref="GM17:HB17" si="99">SUM(GM5:GM8)</f>
        <v>74</v>
      </c>
      <c r="GN17">
        <f t="shared" si="99"/>
        <v>12</v>
      </c>
      <c r="GO17">
        <f t="shared" si="99"/>
        <v>32</v>
      </c>
      <c r="GP17">
        <f t="shared" si="99"/>
        <v>25</v>
      </c>
      <c r="GQ17">
        <f t="shared" si="99"/>
        <v>4</v>
      </c>
      <c r="GR17">
        <f t="shared" si="99"/>
        <v>1</v>
      </c>
      <c r="GS17">
        <f t="shared" si="99"/>
        <v>9</v>
      </c>
      <c r="GT17">
        <f t="shared" si="99"/>
        <v>1</v>
      </c>
      <c r="GU17">
        <f t="shared" si="99"/>
        <v>8</v>
      </c>
      <c r="GV17">
        <f t="shared" si="99"/>
        <v>0</v>
      </c>
      <c r="GW17">
        <f t="shared" si="99"/>
        <v>3</v>
      </c>
      <c r="GX17">
        <f t="shared" si="99"/>
        <v>3</v>
      </c>
      <c r="GY17">
        <f t="shared" si="99"/>
        <v>0</v>
      </c>
      <c r="GZ17">
        <f t="shared" si="99"/>
        <v>0</v>
      </c>
      <c r="HA17">
        <f t="shared" si="99"/>
        <v>0</v>
      </c>
      <c r="HB17">
        <f t="shared" si="99"/>
        <v>0</v>
      </c>
    </row>
    <row r="18" spans="1:210" x14ac:dyDescent="0.25">
      <c r="A18" t="s">
        <v>119</v>
      </c>
      <c r="B18">
        <f>SUM(B9:B12)</f>
        <v>164</v>
      </c>
      <c r="C18">
        <f>SUM(C9:C12)</f>
        <v>37</v>
      </c>
      <c r="D18">
        <f t="shared" ref="D18:U18" si="100">SUM(D9:D12)</f>
        <v>70</v>
      </c>
      <c r="E18">
        <f t="shared" si="100"/>
        <v>48</v>
      </c>
      <c r="F18">
        <f t="shared" si="100"/>
        <v>11</v>
      </c>
      <c r="G18">
        <f t="shared" si="100"/>
        <v>3</v>
      </c>
      <c r="H18">
        <f t="shared" si="100"/>
        <v>7</v>
      </c>
      <c r="I18">
        <f t="shared" si="100"/>
        <v>4</v>
      </c>
      <c r="J18">
        <f t="shared" si="100"/>
        <v>46</v>
      </c>
      <c r="K18">
        <f t="shared" si="100"/>
        <v>18</v>
      </c>
      <c r="L18">
        <f t="shared" si="100"/>
        <v>4</v>
      </c>
      <c r="M18">
        <f t="shared" si="100"/>
        <v>1</v>
      </c>
      <c r="N18">
        <f t="shared" si="100"/>
        <v>3</v>
      </c>
      <c r="O18">
        <f t="shared" si="100"/>
        <v>3</v>
      </c>
      <c r="P18">
        <f t="shared" si="100"/>
        <v>0</v>
      </c>
      <c r="Q18">
        <f t="shared" si="100"/>
        <v>1</v>
      </c>
      <c r="R18">
        <f t="shared" si="100"/>
        <v>0</v>
      </c>
      <c r="S18">
        <f t="shared" si="100"/>
        <v>0</v>
      </c>
      <c r="T18">
        <f t="shared" si="100"/>
        <v>0</v>
      </c>
      <c r="U18">
        <f t="shared" si="100"/>
        <v>1</v>
      </c>
      <c r="BA18" t="s">
        <v>119</v>
      </c>
      <c r="BB18">
        <f t="shared" ref="BB18:BQ18" si="101">SUM(BB9:BB12)</f>
        <v>177</v>
      </c>
      <c r="BC18">
        <f t="shared" si="101"/>
        <v>41</v>
      </c>
      <c r="BD18">
        <f t="shared" si="101"/>
        <v>56</v>
      </c>
      <c r="BE18">
        <f t="shared" si="101"/>
        <v>55</v>
      </c>
      <c r="BF18">
        <f t="shared" si="101"/>
        <v>20</v>
      </c>
      <c r="BG18">
        <f t="shared" si="101"/>
        <v>7</v>
      </c>
      <c r="BH18">
        <f t="shared" si="101"/>
        <v>42</v>
      </c>
      <c r="BI18">
        <f t="shared" si="101"/>
        <v>22</v>
      </c>
      <c r="BJ18">
        <f t="shared" si="101"/>
        <v>9</v>
      </c>
      <c r="BK18">
        <f t="shared" si="101"/>
        <v>0</v>
      </c>
      <c r="BL18">
        <f t="shared" si="101"/>
        <v>3</v>
      </c>
      <c r="BM18">
        <f t="shared" si="101"/>
        <v>2</v>
      </c>
      <c r="BN18">
        <f t="shared" si="101"/>
        <v>1</v>
      </c>
      <c r="BO18">
        <f t="shared" si="101"/>
        <v>0</v>
      </c>
      <c r="BP18">
        <f t="shared" si="101"/>
        <v>4</v>
      </c>
      <c r="BQ18">
        <f t="shared" si="101"/>
        <v>0</v>
      </c>
      <c r="CV18" t="s">
        <v>119</v>
      </c>
      <c r="CW18">
        <f t="shared" ref="CW18:DL18" si="102">SUM(CW9:CW12)</f>
        <v>205</v>
      </c>
      <c r="CX18">
        <f t="shared" si="102"/>
        <v>42</v>
      </c>
      <c r="CY18">
        <f t="shared" si="102"/>
        <v>36</v>
      </c>
      <c r="CZ18">
        <f t="shared" si="102"/>
        <v>29</v>
      </c>
      <c r="DA18">
        <f t="shared" si="102"/>
        <v>19</v>
      </c>
      <c r="DB18">
        <f t="shared" si="102"/>
        <v>4</v>
      </c>
      <c r="DC18">
        <f t="shared" si="102"/>
        <v>49</v>
      </c>
      <c r="DD18">
        <f t="shared" si="102"/>
        <v>19</v>
      </c>
      <c r="DE18">
        <f t="shared" si="102"/>
        <v>8</v>
      </c>
      <c r="DF18">
        <f t="shared" si="102"/>
        <v>0</v>
      </c>
      <c r="DG18">
        <f t="shared" si="102"/>
        <v>2</v>
      </c>
      <c r="DH18">
        <f t="shared" si="102"/>
        <v>2</v>
      </c>
      <c r="DI18">
        <f t="shared" si="102"/>
        <v>1</v>
      </c>
      <c r="DJ18">
        <f t="shared" si="102"/>
        <v>1</v>
      </c>
      <c r="DK18">
        <f t="shared" si="102"/>
        <v>3</v>
      </c>
      <c r="DL18">
        <f t="shared" si="102"/>
        <v>0</v>
      </c>
      <c r="EQ18" t="s">
        <v>119</v>
      </c>
      <c r="ER18">
        <f t="shared" ref="ER18:FG18" si="103">SUM(ER9:ER12)</f>
        <v>138</v>
      </c>
      <c r="ES18">
        <f t="shared" si="103"/>
        <v>42</v>
      </c>
      <c r="ET18">
        <f t="shared" si="103"/>
        <v>38</v>
      </c>
      <c r="EU18">
        <f t="shared" si="103"/>
        <v>17</v>
      </c>
      <c r="EV18">
        <f t="shared" si="103"/>
        <v>12</v>
      </c>
      <c r="EW18">
        <f t="shared" si="103"/>
        <v>4</v>
      </c>
      <c r="EX18">
        <f t="shared" si="103"/>
        <v>47</v>
      </c>
      <c r="EY18">
        <f t="shared" si="103"/>
        <v>12</v>
      </c>
      <c r="EZ18">
        <f t="shared" si="103"/>
        <v>5</v>
      </c>
      <c r="FA18">
        <f t="shared" si="103"/>
        <v>1</v>
      </c>
      <c r="FB18">
        <f t="shared" si="103"/>
        <v>1</v>
      </c>
      <c r="FC18">
        <f t="shared" si="103"/>
        <v>4</v>
      </c>
      <c r="FD18">
        <f t="shared" si="103"/>
        <v>0</v>
      </c>
      <c r="FE18">
        <f t="shared" si="103"/>
        <v>0</v>
      </c>
      <c r="FF18">
        <f t="shared" si="103"/>
        <v>2</v>
      </c>
      <c r="FG18">
        <f t="shared" si="103"/>
        <v>0</v>
      </c>
      <c r="GL18" t="s">
        <v>121</v>
      </c>
      <c r="GM18">
        <f t="shared" ref="GM18:HB18" si="104">SUM(GM9:GM12)</f>
        <v>101</v>
      </c>
      <c r="GN18">
        <f t="shared" si="104"/>
        <v>24</v>
      </c>
      <c r="GO18">
        <f t="shared" si="104"/>
        <v>30</v>
      </c>
      <c r="GP18">
        <f t="shared" si="104"/>
        <v>15</v>
      </c>
      <c r="GQ18">
        <f t="shared" si="104"/>
        <v>4</v>
      </c>
      <c r="GR18">
        <f t="shared" si="104"/>
        <v>2</v>
      </c>
      <c r="GS18">
        <f t="shared" si="104"/>
        <v>33</v>
      </c>
      <c r="GT18">
        <f t="shared" si="104"/>
        <v>7</v>
      </c>
      <c r="GU18">
        <f t="shared" si="104"/>
        <v>7</v>
      </c>
      <c r="GV18">
        <f t="shared" si="104"/>
        <v>0</v>
      </c>
      <c r="GW18">
        <f t="shared" si="104"/>
        <v>1</v>
      </c>
      <c r="GX18">
        <f t="shared" si="104"/>
        <v>0</v>
      </c>
      <c r="GY18">
        <f t="shared" si="104"/>
        <v>0</v>
      </c>
      <c r="GZ18">
        <f t="shared" si="104"/>
        <v>0</v>
      </c>
      <c r="HA18">
        <f t="shared" si="104"/>
        <v>0</v>
      </c>
      <c r="HB18">
        <f t="shared" si="104"/>
        <v>0</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626</v>
      </c>
      <c r="X24" s="32">
        <f>AD15</f>
        <v>329</v>
      </c>
      <c r="Y24" s="33">
        <f>Z24/W24</f>
        <v>0.43929712460063897</v>
      </c>
      <c r="Z24" s="34">
        <f>AA14</f>
        <v>275</v>
      </c>
      <c r="AA24" s="33">
        <f>AC24/W24</f>
        <v>0.27476038338658149</v>
      </c>
      <c r="AB24" s="33"/>
      <c r="AC24" s="34">
        <f>C14+E14+I14+M14+O14+S14</f>
        <v>172</v>
      </c>
      <c r="AD24" s="33">
        <f>AE24/AC24</f>
        <v>0.59302325581395354</v>
      </c>
      <c r="AE24" s="34">
        <f>E14+O14</f>
        <v>102</v>
      </c>
      <c r="AF24" s="35">
        <f>AC14</f>
        <v>40</v>
      </c>
      <c r="AG24" s="35">
        <f>AC15</f>
        <v>14</v>
      </c>
      <c r="AH24" s="35">
        <f>AG14</f>
        <v>90</v>
      </c>
      <c r="AI24" s="35">
        <f>AG15</f>
        <v>39</v>
      </c>
      <c r="AJ24" s="32">
        <f>AH14</f>
        <v>698</v>
      </c>
      <c r="AK24" s="32">
        <f>AH15</f>
        <v>359</v>
      </c>
      <c r="AL24" s="32">
        <f>AI14</f>
        <v>18</v>
      </c>
      <c r="AM24" s="32">
        <f>AI15</f>
        <v>9</v>
      </c>
      <c r="BS24" s="32">
        <f>BY14</f>
        <v>630</v>
      </c>
      <c r="BT24" s="32">
        <f>BY15</f>
        <v>337</v>
      </c>
      <c r="BU24" s="33">
        <f>BV24/BS24</f>
        <v>0.33650793650793653</v>
      </c>
      <c r="BV24" s="34">
        <f>BW14</f>
        <v>212</v>
      </c>
      <c r="BW24" s="33">
        <f>BX24/BS24</f>
        <v>0.28888888888888886</v>
      </c>
      <c r="BX24" s="34">
        <f>BC14+BE14+BG14+BK14+BM14+BO14</f>
        <v>182</v>
      </c>
      <c r="BY24" s="33">
        <f>BZ24/BX24</f>
        <v>0.58241758241758246</v>
      </c>
      <c r="BZ24" s="34">
        <f>BE14+BM14</f>
        <v>106</v>
      </c>
      <c r="CA24" s="35">
        <f>BX14</f>
        <v>49</v>
      </c>
      <c r="CB24" s="35">
        <f>BX15</f>
        <v>30</v>
      </c>
      <c r="CC24" s="35">
        <f>CB14</f>
        <v>89</v>
      </c>
      <c r="CD24" s="35">
        <f>CB15</f>
        <v>34</v>
      </c>
      <c r="CE24" s="32">
        <f>CC14</f>
        <v>690</v>
      </c>
      <c r="CF24" s="32">
        <f>CC15</f>
        <v>356</v>
      </c>
      <c r="CG24" s="32">
        <f>CD14</f>
        <v>29</v>
      </c>
      <c r="CH24" s="32">
        <f>CD15</f>
        <v>15</v>
      </c>
      <c r="DN24" s="32">
        <f>DT14</f>
        <v>585</v>
      </c>
      <c r="DO24" s="32">
        <f>DT15</f>
        <v>311</v>
      </c>
      <c r="DP24" s="33">
        <f>DQ24/DN24</f>
        <v>0.24615384615384617</v>
      </c>
      <c r="DQ24" s="34">
        <f>DR14</f>
        <v>144</v>
      </c>
      <c r="DR24" s="33">
        <f>DS24/DN24</f>
        <v>0.24786324786324787</v>
      </c>
      <c r="DS24" s="34">
        <f>CX14+CZ14+DB14+DF14+DH14+DJ14</f>
        <v>145</v>
      </c>
      <c r="DT24" s="33">
        <f>DU24/DS24</f>
        <v>0.53103448275862064</v>
      </c>
      <c r="DU24" s="34">
        <f>CZ14+DH14</f>
        <v>77</v>
      </c>
      <c r="DV24" s="35">
        <f>DS14</f>
        <v>45</v>
      </c>
      <c r="DW24" s="35">
        <f>DS15</f>
        <v>25</v>
      </c>
      <c r="DX24" s="35">
        <f>DW14</f>
        <v>84</v>
      </c>
      <c r="DY24" s="35">
        <f>DW15</f>
        <v>42</v>
      </c>
      <c r="DZ24" s="32">
        <f>DX14</f>
        <v>640</v>
      </c>
      <c r="EA24" s="32">
        <f>DX15</f>
        <v>339</v>
      </c>
      <c r="EB24" s="32">
        <f>DY14</f>
        <v>29</v>
      </c>
      <c r="EC24" s="32">
        <f>DY15</f>
        <v>14</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sheetPr>
  <dimension ref="A1:ID36"/>
  <sheetViews>
    <sheetView topLeftCell="I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8" customWidth="1"/>
  </cols>
  <sheetData>
    <row r="1" spans="1:238" ht="30" customHeight="1" thickBot="1" x14ac:dyDescent="0.45">
      <c r="A1" s="36">
        <v>2025</v>
      </c>
      <c r="B1" s="37" t="s">
        <v>106</v>
      </c>
      <c r="C1" s="38" t="str">
        <f t="array" aca="1" ref="C1" ca="1">MID(CELL("filename",A1),FIND("]",CELL("filename",A1))+1,255)</f>
        <v>StGenis-&gt;Meyrin</v>
      </c>
      <c r="BA1" s="36">
        <v>2024</v>
      </c>
      <c r="BB1" s="37" t="s">
        <v>106</v>
      </c>
      <c r="BC1" s="38" t="str">
        <f t="array" aca="1" ref="BC1" ca="1">MID(CELL("filename",BA1),FIND("]",CELL("filename",BA1))+1,255)</f>
        <v>StGenis-&gt;Meyrin</v>
      </c>
      <c r="CV1" s="36">
        <v>2023</v>
      </c>
      <c r="CW1" s="37" t="s">
        <v>106</v>
      </c>
      <c r="CX1" s="38" t="str">
        <f t="array" aca="1" ref="CX1" ca="1">MID(CELL("filename",CV1),FIND("]",CELL("filename",CV1))+1,255)</f>
        <v>StGenis-&gt;Meyrin</v>
      </c>
      <c r="EQ1" s="36">
        <v>2022</v>
      </c>
      <c r="ER1" s="37" t="s">
        <v>106</v>
      </c>
      <c r="ES1" s="38" t="str">
        <f t="array" aca="1" ref="ES1" ca="1">MID(CELL("filename",EQ1),FIND("]",CELL("filename",EQ1))+1,255)</f>
        <v>StGenis-&gt;Meyrin</v>
      </c>
      <c r="GL1" s="39">
        <v>2021</v>
      </c>
      <c r="GM1" s="40" t="s">
        <v>106</v>
      </c>
      <c r="GN1" s="38" t="s">
        <v>124</v>
      </c>
    </row>
    <row r="2" spans="1:238"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StGenis-&gt;Meyrin</v>
      </c>
      <c r="X2" s="225"/>
      <c r="Y2" s="225"/>
      <c r="Z2" s="225"/>
      <c r="AA2" s="225"/>
      <c r="AB2" s="225"/>
      <c r="AC2" s="225"/>
      <c r="AD2" s="225"/>
      <c r="AE2" s="225"/>
      <c r="AF2" s="225"/>
      <c r="AG2" s="225"/>
      <c r="AH2" s="225"/>
      <c r="AI2" s="225"/>
      <c r="AM2" s="226" t="str">
        <f ca="1">"Changement depuis " &amp; (A1 - 1) &amp; " " &amp; $C1</f>
        <v>Changement depuis 2024 StGenis-&gt;Meyrin</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StGenis-&gt;Meyrin</v>
      </c>
      <c r="BT2" s="225"/>
      <c r="BU2" s="225"/>
      <c r="BV2" s="225"/>
      <c r="BW2" s="225"/>
      <c r="BX2" s="225"/>
      <c r="BY2" s="225"/>
      <c r="BZ2" s="225"/>
      <c r="CA2" s="225"/>
      <c r="CB2" s="225"/>
      <c r="CC2" s="225"/>
      <c r="CD2" s="225"/>
      <c r="CH2" s="226" t="str">
        <f ca="1">"Changement depuis 2023 " &amp; $CX1</f>
        <v>Changement depuis 2023 StGenis-&gt;Meyrin</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StGenis-&gt;Meyrin</v>
      </c>
      <c r="DO2" s="225"/>
      <c r="DP2" s="225"/>
      <c r="DQ2" s="225"/>
      <c r="DR2" s="225"/>
      <c r="DS2" s="225"/>
      <c r="DT2" s="225"/>
      <c r="DU2" s="225"/>
      <c r="DV2" s="225"/>
      <c r="DW2" s="225"/>
      <c r="DX2" s="225"/>
      <c r="DY2" s="225"/>
      <c r="EC2" s="226" t="str">
        <f ca="1">"Changement depuis 2022 " &amp; $CX1</f>
        <v>Changement depuis 2022 StGenis-&gt;Meyrin</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StGenis-&gt;Meyrin</v>
      </c>
      <c r="FJ2" s="225"/>
      <c r="FK2" s="225"/>
      <c r="FL2" s="225"/>
      <c r="FM2" s="225"/>
      <c r="FN2" s="225"/>
      <c r="FO2" s="225"/>
      <c r="FP2" s="225"/>
      <c r="FQ2" s="225"/>
      <c r="FR2" s="225"/>
      <c r="FS2" s="225"/>
      <c r="FT2" s="225"/>
      <c r="FX2" s="226" t="str">
        <f ca="1">"Changement depuis 2021 " &amp; $ES1</f>
        <v>Changement depuis 2021 StGenis-&gt;Meyrin</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STGenis -&gt; Meyrin</v>
      </c>
      <c r="HE2" s="225"/>
      <c r="HF2" s="225"/>
      <c r="HG2" s="225"/>
      <c r="HH2" s="225"/>
      <c r="HI2" s="225"/>
      <c r="HJ2" s="225"/>
      <c r="HK2" s="225"/>
      <c r="HL2" s="225"/>
      <c r="HM2" s="225"/>
      <c r="HN2" s="225"/>
      <c r="HO2" s="225"/>
      <c r="HR2" s="226" t="str">
        <f>"Changement depuis 2020 " &amp; $GN1</f>
        <v>Changement depuis 2020 STGenis -&gt; Meyrin</v>
      </c>
      <c r="HS2" s="226"/>
      <c r="HT2" s="226"/>
      <c r="HU2" s="226"/>
      <c r="HV2" s="226"/>
      <c r="HW2" s="226"/>
      <c r="HX2" s="226"/>
      <c r="HY2" s="226"/>
      <c r="HZ2" s="226"/>
      <c r="IA2" s="226"/>
      <c r="IB2" s="226"/>
      <c r="IC2" s="226"/>
      <c r="ID2" s="43"/>
    </row>
    <row r="3" spans="1:238"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99" t="s">
        <v>43</v>
      </c>
      <c r="HP3" s="47" t="s">
        <v>45</v>
      </c>
      <c r="HR3" s="48" t="s">
        <v>25</v>
      </c>
      <c r="HS3" s="49" t="s">
        <v>26</v>
      </c>
      <c r="HT3" s="49" t="s">
        <v>38</v>
      </c>
      <c r="HU3" s="49" t="s">
        <v>39</v>
      </c>
      <c r="HV3" s="49" t="s">
        <v>31</v>
      </c>
      <c r="HW3" s="49" t="s">
        <v>32</v>
      </c>
      <c r="HX3" s="49" t="s">
        <v>40</v>
      </c>
      <c r="HY3" s="49" t="s">
        <v>41</v>
      </c>
      <c r="HZ3" s="49" t="s">
        <v>42</v>
      </c>
      <c r="IA3" s="49" t="s">
        <v>20</v>
      </c>
      <c r="IB3" s="49" t="s">
        <v>44</v>
      </c>
      <c r="IC3" s="49" t="s">
        <v>43</v>
      </c>
      <c r="ID3" s="50" t="s">
        <v>45</v>
      </c>
    </row>
    <row r="4" spans="1:238"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100" t="s">
        <v>105</v>
      </c>
      <c r="GN4" s="101" t="s">
        <v>104</v>
      </c>
      <c r="GO4" s="100" t="s">
        <v>105</v>
      </c>
      <c r="GP4" s="101" t="s">
        <v>104</v>
      </c>
      <c r="GQ4" s="100" t="s">
        <v>105</v>
      </c>
      <c r="GR4" s="101" t="s">
        <v>104</v>
      </c>
      <c r="GS4" s="100" t="s">
        <v>105</v>
      </c>
      <c r="GT4" s="102" t="s">
        <v>104</v>
      </c>
      <c r="GU4" s="100" t="s">
        <v>105</v>
      </c>
      <c r="GV4" s="101" t="s">
        <v>104</v>
      </c>
      <c r="GW4" s="100" t="s">
        <v>105</v>
      </c>
      <c r="GX4" s="101" t="s">
        <v>104</v>
      </c>
      <c r="GY4" s="100" t="s">
        <v>105</v>
      </c>
      <c r="GZ4" s="101" t="s">
        <v>104</v>
      </c>
      <c r="HA4" s="100" t="s">
        <v>105</v>
      </c>
      <c r="HB4" s="102" t="s">
        <v>104</v>
      </c>
      <c r="HD4" s="55"/>
      <c r="HE4" s="3"/>
      <c r="HF4" s="56"/>
      <c r="HG4" s="3"/>
      <c r="HH4" s="3"/>
      <c r="HI4" s="3"/>
      <c r="HJ4" s="3"/>
      <c r="HK4" s="3"/>
      <c r="HL4" s="3"/>
      <c r="HM4" s="3"/>
      <c r="HN4" s="3"/>
      <c r="HO4" s="7"/>
      <c r="HP4" s="58"/>
      <c r="HR4" s="55"/>
      <c r="HS4" s="3"/>
      <c r="HT4" s="3"/>
      <c r="HU4" s="3"/>
      <c r="HV4" s="3"/>
      <c r="HW4" s="3"/>
      <c r="HX4" s="3"/>
      <c r="HY4" s="3"/>
      <c r="HZ4" s="3"/>
      <c r="IA4" s="3"/>
      <c r="IB4" s="3"/>
      <c r="IC4" s="3"/>
      <c r="ID4" s="57"/>
    </row>
    <row r="5" spans="1:238" ht="21" customHeight="1" x14ac:dyDescent="0.25">
      <c r="A5" s="59">
        <v>0.29166666666666702</v>
      </c>
      <c r="B5" s="103">
        <v>15</v>
      </c>
      <c r="C5" s="104">
        <v>3</v>
      </c>
      <c r="D5" s="103">
        <v>6</v>
      </c>
      <c r="E5" s="104">
        <v>5</v>
      </c>
      <c r="F5" s="103">
        <v>0</v>
      </c>
      <c r="G5" s="104">
        <v>0</v>
      </c>
      <c r="H5" s="103">
        <v>1</v>
      </c>
      <c r="I5" s="104">
        <v>0</v>
      </c>
      <c r="J5" s="103">
        <v>0</v>
      </c>
      <c r="K5" s="104">
        <v>3</v>
      </c>
      <c r="L5" s="103">
        <v>0</v>
      </c>
      <c r="M5" s="104">
        <v>0</v>
      </c>
      <c r="N5" s="203">
        <v>0</v>
      </c>
      <c r="O5" s="193">
        <v>0</v>
      </c>
      <c r="P5" s="103">
        <v>0</v>
      </c>
      <c r="Q5" s="104">
        <v>0</v>
      </c>
      <c r="R5" s="103">
        <v>0</v>
      </c>
      <c r="S5" s="104">
        <v>0</v>
      </c>
      <c r="T5" s="103">
        <v>0</v>
      </c>
      <c r="U5" s="104">
        <v>0</v>
      </c>
      <c r="W5" s="55">
        <f>B5+D5+F5+H5+J5+L5+N5+P5+R5+T5</f>
        <v>22</v>
      </c>
      <c r="X5" s="3">
        <f>C5+E5+G5+I5+K5+M5+O5+Q5+S5+U5</f>
        <v>11</v>
      </c>
      <c r="Y5" s="56">
        <f>X5/(X5+W5)</f>
        <v>0.33333333333333331</v>
      </c>
      <c r="Z5" s="3">
        <f>B5+C5+L5+M5</f>
        <v>18</v>
      </c>
      <c r="AA5" s="3">
        <f>D5+E5+N5+O5+F5+G5+P5+Q5</f>
        <v>11</v>
      </c>
      <c r="AB5" s="3">
        <f>F5+G5+P5+Q5</f>
        <v>0</v>
      </c>
      <c r="AC5" s="3">
        <f>H5+I5+R5+S5</f>
        <v>1</v>
      </c>
      <c r="AD5" s="3">
        <f t="shared" ref="AD5:AD12" si="0">Z5+AA5+AC5</f>
        <v>30</v>
      </c>
      <c r="AE5" s="12">
        <f t="shared" ref="AE5:AE12" si="1">AA5/(Z5+AA5)</f>
        <v>0.37931034482758619</v>
      </c>
      <c r="AF5" s="12">
        <f>AC5/AD5</f>
        <v>3.3333333333333333E-2</v>
      </c>
      <c r="AG5" s="3">
        <f>J5+K5+T5+U5</f>
        <v>3</v>
      </c>
      <c r="AH5" s="3">
        <f>SUM(B5:K5)</f>
        <v>33</v>
      </c>
      <c r="AI5" s="57">
        <f>SUM(L5:U5)</f>
        <v>0</v>
      </c>
      <c r="AJ5" s="58">
        <f>SUM(B5:U5)</f>
        <v>33</v>
      </c>
      <c r="AM5" s="12">
        <f t="shared" ref="AM5:AM12" si="2">(W5/BS5) - 1</f>
        <v>-0.12</v>
      </c>
      <c r="AN5" s="12">
        <f t="shared" ref="AN5:AN12" si="3">(X5/BT5) - 1</f>
        <v>0</v>
      </c>
      <c r="AO5" s="12">
        <f t="shared" ref="AO5:AO12" si="4">(Y5/BU5) - 1</f>
        <v>9.0909090909090828E-2</v>
      </c>
      <c r="AP5" s="12">
        <f t="shared" ref="AP5:AP12" si="5">(Z5/BV5) - 1</f>
        <v>0.19999999999999996</v>
      </c>
      <c r="AQ5" s="12">
        <f>(AA5/BW5) - 1</f>
        <v>-0.3125</v>
      </c>
      <c r="AR5" s="12">
        <f t="shared" ref="AR5:AR12" si="6">(AC5/BX5) - 1</f>
        <v>-0.75</v>
      </c>
      <c r="AS5" s="12">
        <f t="shared" ref="AS5:AS12" si="7">(AD5/BY5) - 1</f>
        <v>-0.1428571428571429</v>
      </c>
      <c r="AT5" s="12">
        <f t="shared" ref="AT5:AT12" si="8">(AE5/BZ5) - 1</f>
        <v>-0.26508620689655171</v>
      </c>
      <c r="AU5" s="12">
        <f t="shared" ref="AU5:AU12" si="9">(AF5/CA5) - 1</f>
        <v>-0.70833333333333326</v>
      </c>
      <c r="AV5" s="12">
        <f t="shared" ref="AV5:AV12" si="10">(AG5/CB5) - 1</f>
        <v>2</v>
      </c>
      <c r="AW5" s="12">
        <f t="shared" ref="AW5:AW12" si="11">(AH5/CC5) - 1</f>
        <v>-5.7142857142857162E-2</v>
      </c>
      <c r="AX5" s="12">
        <f t="shared" ref="AX5:AX12" si="12">(AI5/CD5) - 1</f>
        <v>-1</v>
      </c>
      <c r="AY5" s="12">
        <f t="shared" ref="AY5:AY12" si="13">(AJ5/CE5) - 1</f>
        <v>-8.333333333333337E-2</v>
      </c>
      <c r="BA5" s="59">
        <v>0.29166666666666702</v>
      </c>
      <c r="BB5" s="103">
        <v>11</v>
      </c>
      <c r="BC5" s="104">
        <v>3</v>
      </c>
      <c r="BD5" s="103">
        <v>9</v>
      </c>
      <c r="BE5" s="104">
        <v>7</v>
      </c>
      <c r="BF5" s="103">
        <v>3</v>
      </c>
      <c r="BG5" s="104">
        <v>1</v>
      </c>
      <c r="BH5" s="103">
        <v>1</v>
      </c>
      <c r="BI5" s="104"/>
      <c r="BJ5" s="103">
        <v>1</v>
      </c>
      <c r="BK5" s="104"/>
      <c r="BL5" s="103"/>
      <c r="BM5" s="104"/>
      <c r="BN5" s="103"/>
      <c r="BO5" s="104"/>
      <c r="BP5" s="103"/>
      <c r="BQ5" s="104"/>
      <c r="BS5" s="55">
        <f t="shared" ref="BS5:BT12" si="14">BB5+BD5+BF5+BH5+BJ5+BL5+BN5+BP5</f>
        <v>25</v>
      </c>
      <c r="BT5" s="3">
        <f t="shared" si="14"/>
        <v>11</v>
      </c>
      <c r="BU5" s="56">
        <f t="shared" ref="BU5:BU12" si="15">BT5/(BT5+BS5)</f>
        <v>0.30555555555555558</v>
      </c>
      <c r="BV5" s="3">
        <f t="shared" ref="BV5:BV12" si="16">BB5+BC5+BJ5+BK5</f>
        <v>15</v>
      </c>
      <c r="BW5" s="3">
        <f t="shared" ref="BW5:BW12" si="17">BD5+BE5+BL5+BM5</f>
        <v>16</v>
      </c>
      <c r="BX5" s="3">
        <f t="shared" ref="BX5:BX12" si="18">BF5+BG5+BN5+BO5</f>
        <v>4</v>
      </c>
      <c r="BY5" s="3">
        <f t="shared" ref="BY5:BY12" si="19">SUM(BV5:BX5)</f>
        <v>35</v>
      </c>
      <c r="BZ5" s="12">
        <f t="shared" ref="BZ5:BZ12" si="20">BW5/(BW5+BV5)</f>
        <v>0.5161290322580645</v>
      </c>
      <c r="CA5" s="12">
        <f t="shared" ref="CA5:CA12" si="21">BX5/BY5</f>
        <v>0.11428571428571428</v>
      </c>
      <c r="CB5" s="3">
        <f t="shared" ref="CB5:CB12" si="22">BH5+BI5+BP5+BQ5</f>
        <v>1</v>
      </c>
      <c r="CC5" s="3">
        <f t="shared" ref="CC5:CC12" si="23">SUM(BB5:BI5)</f>
        <v>35</v>
      </c>
      <c r="CD5" s="57">
        <f t="shared" ref="CD5:CD12" si="24">SUM(BJ5:BQ5)</f>
        <v>1</v>
      </c>
      <c r="CE5" s="58">
        <f t="shared" ref="CE5:CE12" si="25">SUM(BB5:BQ5)</f>
        <v>36</v>
      </c>
      <c r="CH5" s="12">
        <f t="shared" ref="CH5:CT12" si="26">(BS5/DN5) - 1</f>
        <v>0.13636363636363646</v>
      </c>
      <c r="CI5" s="12">
        <f t="shared" si="26"/>
        <v>-8.333333333333337E-2</v>
      </c>
      <c r="CJ5" s="12">
        <f t="shared" si="26"/>
        <v>-0.1342592592592593</v>
      </c>
      <c r="CK5" s="12">
        <f t="shared" si="26"/>
        <v>-0.11764705882352944</v>
      </c>
      <c r="CL5" s="12">
        <f t="shared" si="26"/>
        <v>0.33333333333333326</v>
      </c>
      <c r="CM5" s="12">
        <f t="shared" si="26"/>
        <v>-0.19999999999999996</v>
      </c>
      <c r="CN5" s="12">
        <f t="shared" si="26"/>
        <v>2.9411764705882248E-2</v>
      </c>
      <c r="CO5" s="12">
        <f t="shared" si="26"/>
        <v>0.46236559139784927</v>
      </c>
      <c r="CP5" s="12">
        <f t="shared" si="26"/>
        <v>-0.22285714285714286</v>
      </c>
      <c r="CQ5" s="12" t="e">
        <f t="shared" si="26"/>
        <v>#DIV/0!</v>
      </c>
      <c r="CR5" s="12">
        <f t="shared" si="26"/>
        <v>0.16666666666666674</v>
      </c>
      <c r="CS5" s="12">
        <f t="shared" si="26"/>
        <v>-0.75</v>
      </c>
      <c r="CT5" s="12">
        <f t="shared" si="26"/>
        <v>5.8823529411764719E-2</v>
      </c>
      <c r="CV5" s="59">
        <v>0.29166666666666702</v>
      </c>
      <c r="CW5" s="60">
        <v>13</v>
      </c>
      <c r="CX5" s="86">
        <v>4</v>
      </c>
      <c r="CY5" s="60">
        <v>6</v>
      </c>
      <c r="CZ5" s="86">
        <v>5</v>
      </c>
      <c r="DA5" s="60">
        <v>2</v>
      </c>
      <c r="DB5" s="86"/>
      <c r="DC5" s="60"/>
      <c r="DD5" s="86"/>
      <c r="DE5" s="60"/>
      <c r="DF5" s="86"/>
      <c r="DG5" s="60">
        <v>1</v>
      </c>
      <c r="DH5" s="86"/>
      <c r="DI5" s="60"/>
      <c r="DJ5" s="86">
        <v>3</v>
      </c>
      <c r="DK5" s="60"/>
      <c r="DL5" s="86"/>
      <c r="DN5" s="55">
        <f t="shared" ref="DN5:DO12" si="27">CW5+CY5+DA5+DC5+DE5+DG5+DI5+DK5</f>
        <v>22</v>
      </c>
      <c r="DO5" s="3">
        <f t="shared" si="27"/>
        <v>12</v>
      </c>
      <c r="DP5" s="56">
        <f t="shared" ref="DP5:DP12" si="28">DO5/(DO5+DN5)</f>
        <v>0.35294117647058826</v>
      </c>
      <c r="DQ5" s="3">
        <f t="shared" ref="DQ5:DQ12" si="29">CW5+CX5+DE5+DF5</f>
        <v>17</v>
      </c>
      <c r="DR5" s="3">
        <f t="shared" ref="DR5:DR12" si="30">CY5+CZ5+DG5+DH5</f>
        <v>12</v>
      </c>
      <c r="DS5" s="3">
        <f t="shared" ref="DS5:DS12" si="31">DA5+DB5+DI5+DJ5</f>
        <v>5</v>
      </c>
      <c r="DT5" s="3">
        <f t="shared" ref="DT5:DT12" si="32">SUM(DQ5:DS5)</f>
        <v>34</v>
      </c>
      <c r="DU5" s="12">
        <f t="shared" ref="DU5:DU12" si="33">DR5/DT5</f>
        <v>0.35294117647058826</v>
      </c>
      <c r="DV5" s="12">
        <f t="shared" ref="DV5:DV12" si="34">DS5/DT5</f>
        <v>0.14705882352941177</v>
      </c>
      <c r="DW5" s="3">
        <f t="shared" ref="DW5:DW12" si="35">DC5+DD5+DK5+DL5</f>
        <v>0</v>
      </c>
      <c r="DX5" s="3">
        <f t="shared" ref="DX5:DX12" si="36">SUM(CW5:DD5)</f>
        <v>30</v>
      </c>
      <c r="DY5" s="57">
        <f t="shared" ref="DY5:DY12" si="37">SUM(DE5:DL5)</f>
        <v>4</v>
      </c>
      <c r="DZ5" s="58">
        <f t="shared" ref="DZ5:DZ12" si="38">SUM(CW5:DL5)</f>
        <v>34</v>
      </c>
      <c r="EC5" s="12">
        <f t="shared" ref="EC5:EO12" si="39">(DN5/FI5) - 1</f>
        <v>0.10000000000000009</v>
      </c>
      <c r="ED5" s="12">
        <f t="shared" si="39"/>
        <v>0.5</v>
      </c>
      <c r="EE5" s="12">
        <f t="shared" si="39"/>
        <v>0.23529411764705888</v>
      </c>
      <c r="EF5" s="12">
        <f t="shared" si="39"/>
        <v>0.41666666666666674</v>
      </c>
      <c r="EG5" s="12">
        <f t="shared" si="39"/>
        <v>0.33333333333333326</v>
      </c>
      <c r="EH5" s="12">
        <f t="shared" si="39"/>
        <v>0.66666666666666674</v>
      </c>
      <c r="EI5" s="12">
        <f t="shared" si="39"/>
        <v>0.41666666666666674</v>
      </c>
      <c r="EJ5" s="12">
        <f t="shared" si="39"/>
        <v>-5.8823529411764608E-2</v>
      </c>
      <c r="EK5" s="12">
        <f t="shared" si="39"/>
        <v>0.17647058823529416</v>
      </c>
      <c r="EL5" s="12">
        <f t="shared" si="39"/>
        <v>-1</v>
      </c>
      <c r="EM5" s="12">
        <f t="shared" si="39"/>
        <v>7.1428571428571397E-2</v>
      </c>
      <c r="EN5" s="12" t="e">
        <f t="shared" si="39"/>
        <v>#DIV/0!</v>
      </c>
      <c r="EO5" s="12">
        <f t="shared" si="39"/>
        <v>0.21428571428571419</v>
      </c>
      <c r="EQ5" s="59">
        <v>0.29166666666666702</v>
      </c>
      <c r="ER5" s="60">
        <v>7</v>
      </c>
      <c r="ES5" s="86">
        <v>5</v>
      </c>
      <c r="ET5" s="60">
        <v>6</v>
      </c>
      <c r="EU5" s="86">
        <v>3</v>
      </c>
      <c r="EV5" s="60">
        <v>3</v>
      </c>
      <c r="EW5" s="86"/>
      <c r="EX5" s="60">
        <v>4</v>
      </c>
      <c r="EY5" s="86"/>
      <c r="EZ5" s="60"/>
      <c r="FA5" s="86"/>
      <c r="FB5" s="60"/>
      <c r="FC5" s="86"/>
      <c r="FD5" s="60"/>
      <c r="FE5" s="86"/>
      <c r="FF5" s="60"/>
      <c r="FG5" s="86"/>
      <c r="FI5" s="55">
        <f t="shared" ref="FI5:FJ12" si="40">ER5+ET5+EV5+EX5+EZ5+FB5+FD5+FF5</f>
        <v>20</v>
      </c>
      <c r="FJ5" s="3">
        <f t="shared" si="40"/>
        <v>8</v>
      </c>
      <c r="FK5" s="56">
        <f t="shared" ref="FK5:FK12" si="41">FJ5/(FJ5+FI5)</f>
        <v>0.2857142857142857</v>
      </c>
      <c r="FL5" s="3">
        <f t="shared" ref="FL5:FL12" si="42">ER5+ES5+EZ5+FA5</f>
        <v>12</v>
      </c>
      <c r="FM5" s="3">
        <f t="shared" ref="FM5:FM12" si="43">ET5+EU5+FB5+FC5</f>
        <v>9</v>
      </c>
      <c r="FN5" s="3">
        <f t="shared" ref="FN5:FN12" si="44">EV5+EW5+FD5+FE5</f>
        <v>3</v>
      </c>
      <c r="FO5" s="3">
        <f t="shared" ref="FO5:FO12" si="45">SUM(FL5:FN5)</f>
        <v>24</v>
      </c>
      <c r="FP5" s="12">
        <f t="shared" ref="FP5:FP12" si="46">FM5/FO5</f>
        <v>0.375</v>
      </c>
      <c r="FQ5" s="12">
        <f t="shared" ref="FQ5:FQ12" si="47">FN5/FO5</f>
        <v>0.125</v>
      </c>
      <c r="FR5" s="3">
        <f t="shared" ref="FR5:FR12" si="48">EX5+EY5+FF5+FG5</f>
        <v>4</v>
      </c>
      <c r="FS5" s="3">
        <f t="shared" ref="FS5:FS12" si="49">SUM(ER5:EY5)</f>
        <v>28</v>
      </c>
      <c r="FT5" s="57">
        <f t="shared" ref="FT5:FT12" si="50">SUM(EZ5:FG5)</f>
        <v>0</v>
      </c>
      <c r="FU5" s="58">
        <f t="shared" ref="FU5:FU12" si="51">SUM(ER5:FG5)</f>
        <v>28</v>
      </c>
      <c r="FX5" s="12">
        <f t="shared" ref="FX5:GJ12" si="52">(FI5/HD5) - 1</f>
        <v>0.33333333333333326</v>
      </c>
      <c r="FY5" s="12">
        <f t="shared" si="52"/>
        <v>0.14285714285714279</v>
      </c>
      <c r="FZ5" s="12">
        <f t="shared" si="52"/>
        <v>-0.10204081632653061</v>
      </c>
      <c r="GA5" s="12">
        <f t="shared" si="52"/>
        <v>-0.1428571428571429</v>
      </c>
      <c r="GB5" s="12">
        <f t="shared" si="52"/>
        <v>0.28571428571428581</v>
      </c>
      <c r="GC5" s="12">
        <f t="shared" si="52"/>
        <v>2</v>
      </c>
      <c r="GD5" s="12">
        <f t="shared" si="52"/>
        <v>9.0909090909090828E-2</v>
      </c>
      <c r="GE5" s="12">
        <f t="shared" si="52"/>
        <v>0.1785714285714286</v>
      </c>
      <c r="GF5" s="12">
        <f t="shared" si="52"/>
        <v>1.75</v>
      </c>
      <c r="GG5" s="12" t="e">
        <f t="shared" si="52"/>
        <v>#DIV/0!</v>
      </c>
      <c r="GH5" s="12">
        <f t="shared" si="52"/>
        <v>0.39999999999999991</v>
      </c>
      <c r="GI5" s="12">
        <f t="shared" si="52"/>
        <v>-1</v>
      </c>
      <c r="GJ5" s="12">
        <f t="shared" si="52"/>
        <v>0.27272727272727271</v>
      </c>
      <c r="GL5" s="61">
        <v>0.29166666666666702</v>
      </c>
      <c r="GM5" s="105">
        <v>10</v>
      </c>
      <c r="GN5" s="105">
        <v>4</v>
      </c>
      <c r="GO5" s="105">
        <v>3</v>
      </c>
      <c r="GP5" s="105">
        <v>2</v>
      </c>
      <c r="GQ5" s="105">
        <v>1</v>
      </c>
      <c r="GR5" s="105">
        <v>0</v>
      </c>
      <c r="GS5" s="105">
        <v>0</v>
      </c>
      <c r="GT5" s="105">
        <v>0</v>
      </c>
      <c r="GU5" s="105">
        <v>0</v>
      </c>
      <c r="GV5" s="105">
        <v>0</v>
      </c>
      <c r="GW5" s="105">
        <v>1</v>
      </c>
      <c r="GX5" s="105">
        <v>1</v>
      </c>
      <c r="GY5" s="105">
        <v>0</v>
      </c>
      <c r="GZ5" s="105">
        <v>0</v>
      </c>
      <c r="HA5" s="105">
        <v>0</v>
      </c>
      <c r="HB5" s="105">
        <v>0</v>
      </c>
      <c r="HD5" s="55">
        <f t="shared" ref="HD5:HE12" si="53">GM5+GO5+GQ5+GS5+GU5+GW5+GY5+HA5</f>
        <v>15</v>
      </c>
      <c r="HE5" s="3">
        <f t="shared" si="53"/>
        <v>7</v>
      </c>
      <c r="HF5" s="56">
        <f t="shared" ref="HF5:HF12" si="54">HE5/(HE5+HD5)</f>
        <v>0.31818181818181818</v>
      </c>
      <c r="HG5" s="3">
        <f t="shared" ref="HG5:HG12" si="55">GM5+GN5+GU5+GV5</f>
        <v>14</v>
      </c>
      <c r="HH5" s="3">
        <f t="shared" ref="HH5:HH12" si="56">GO5+GP5+GW5+GX5</f>
        <v>7</v>
      </c>
      <c r="HI5" s="3">
        <f>GQ5+GR5+GY5+GZ5</f>
        <v>1</v>
      </c>
      <c r="HJ5" s="3">
        <f t="shared" ref="HJ5:HJ12" si="57">SUM(HG5:HI5)</f>
        <v>22</v>
      </c>
      <c r="HK5" s="12">
        <f t="shared" ref="HK5:HK12" si="58">HH5/HJ5</f>
        <v>0.31818181818181818</v>
      </c>
      <c r="HL5" s="12">
        <f t="shared" ref="HL5:HL12" si="59">HI5/HJ5</f>
        <v>4.5454545454545456E-2</v>
      </c>
      <c r="HM5" s="3">
        <f>GS5+GT5+HA5+HB5</f>
        <v>0</v>
      </c>
      <c r="HN5" s="3">
        <f>SUM(GM5:GT5)</f>
        <v>20</v>
      </c>
      <c r="HO5" s="7">
        <f t="shared" ref="HO5:HO12" si="60">SUM(GU5:HB5)</f>
        <v>2</v>
      </c>
      <c r="HP5" s="58">
        <f t="shared" ref="HP5:HP12" si="61">SUM(GM5:HB5)</f>
        <v>22</v>
      </c>
      <c r="HR5" s="62" t="e">
        <f>(HD5/#REF!) - 1</f>
        <v>#REF!</v>
      </c>
      <c r="HS5" s="12" t="e">
        <f>(HE5/#REF!) - 1</f>
        <v>#REF!</v>
      </c>
      <c r="HT5" s="12" t="e">
        <f>(HF5/#REF!) - 1</f>
        <v>#REF!</v>
      </c>
      <c r="HU5" s="12" t="e">
        <f>(HG5/#REF!) - 1</f>
        <v>#REF!</v>
      </c>
      <c r="HV5" s="12" t="e">
        <f>(HH5/#REF!) - 1</f>
        <v>#REF!</v>
      </c>
      <c r="HW5" s="12" t="e">
        <f>(HI5/#REF!) - 1</f>
        <v>#REF!</v>
      </c>
      <c r="HX5" s="12" t="e">
        <f>(HJ5/#REF!) - 1</f>
        <v>#REF!</v>
      </c>
      <c r="HY5" s="12" t="e">
        <f>(HK5/#REF!) - 1</f>
        <v>#REF!</v>
      </c>
      <c r="HZ5" s="12" t="e">
        <f>(HL5/#REF!) - 1</f>
        <v>#REF!</v>
      </c>
      <c r="IA5" s="12" t="e">
        <f>(HM5/#REF!) - 1</f>
        <v>#REF!</v>
      </c>
      <c r="IB5" s="12" t="e">
        <f>(HN5/#REF!) - 1</f>
        <v>#REF!</v>
      </c>
      <c r="IC5" s="12" t="e">
        <f>(HO5/#REF!) - 1</f>
        <v>#REF!</v>
      </c>
      <c r="ID5" s="63" t="e">
        <f>(HP5/#REF!) - 1</f>
        <v>#REF!</v>
      </c>
    </row>
    <row r="6" spans="1:238" ht="21" customHeight="1" x14ac:dyDescent="0.25">
      <c r="A6" s="64">
        <v>0.30208333333333298</v>
      </c>
      <c r="B6" s="106">
        <v>13</v>
      </c>
      <c r="C6" s="107">
        <v>4</v>
      </c>
      <c r="D6" s="106">
        <v>15</v>
      </c>
      <c r="E6" s="107">
        <v>11</v>
      </c>
      <c r="F6" s="106">
        <v>2</v>
      </c>
      <c r="G6" s="107">
        <v>3</v>
      </c>
      <c r="H6" s="106">
        <v>10</v>
      </c>
      <c r="I6" s="107">
        <v>3</v>
      </c>
      <c r="J6" s="106">
        <v>1</v>
      </c>
      <c r="K6" s="107">
        <v>1</v>
      </c>
      <c r="L6" s="106">
        <v>1</v>
      </c>
      <c r="M6" s="107">
        <v>0</v>
      </c>
      <c r="N6" s="203">
        <v>0</v>
      </c>
      <c r="O6" s="193">
        <v>0</v>
      </c>
      <c r="P6" s="106">
        <v>0</v>
      </c>
      <c r="Q6" s="107">
        <v>0</v>
      </c>
      <c r="R6" s="106">
        <v>1</v>
      </c>
      <c r="S6" s="107">
        <v>1</v>
      </c>
      <c r="T6" s="106">
        <v>0</v>
      </c>
      <c r="U6" s="107">
        <v>0</v>
      </c>
      <c r="W6" s="55">
        <f t="shared" ref="W6:W12" si="62">B6+D6+F6+H6+J6+L6+N6+P6+R6+T6</f>
        <v>43</v>
      </c>
      <c r="X6" s="3">
        <f t="shared" ref="X6:X12" si="63">C6+E6+G6+I6+K6+M6+O6+Q6+S6+U6</f>
        <v>23</v>
      </c>
      <c r="Y6" s="56">
        <f t="shared" ref="Y6:Y12" si="64">X6/(X6+W6)</f>
        <v>0.34848484848484851</v>
      </c>
      <c r="Z6" s="3">
        <f t="shared" ref="Z6:Z12" si="65">B6+C6+L6+M6</f>
        <v>18</v>
      </c>
      <c r="AA6" s="3">
        <f t="shared" ref="AA6:AA12" si="66">D6+E6+N6+O6+F6+G6+P6+Q6</f>
        <v>31</v>
      </c>
      <c r="AB6" s="3">
        <f t="shared" ref="AB6:AB15" si="67">F6+G6+P6+Q6</f>
        <v>5</v>
      </c>
      <c r="AC6" s="3">
        <f t="shared" ref="AC6:AC12" si="68">H6+I6+R6+S6</f>
        <v>15</v>
      </c>
      <c r="AD6" s="3">
        <f t="shared" si="0"/>
        <v>64</v>
      </c>
      <c r="AE6" s="12">
        <f t="shared" si="1"/>
        <v>0.63265306122448983</v>
      </c>
      <c r="AF6" s="12">
        <f t="shared" ref="AF6:AF12" si="69">AC6/AD6</f>
        <v>0.234375</v>
      </c>
      <c r="AG6" s="3">
        <f t="shared" ref="AG6:AG12" si="70">J6+K6+T6+U6</f>
        <v>2</v>
      </c>
      <c r="AH6" s="3">
        <f t="shared" ref="AH6:AH12" si="71">SUM(B6:K6)</f>
        <v>63</v>
      </c>
      <c r="AI6" s="57">
        <f t="shared" ref="AI6:AI12" si="72">SUM(L6:U6)</f>
        <v>3</v>
      </c>
      <c r="AJ6" s="58">
        <f t="shared" ref="AJ6:AJ12" si="73">SUM(B6:U6)</f>
        <v>66</v>
      </c>
      <c r="AM6" s="12">
        <f t="shared" si="2"/>
        <v>0.22857142857142865</v>
      </c>
      <c r="AN6" s="12">
        <f t="shared" si="3"/>
        <v>4.5454545454545414E-2</v>
      </c>
      <c r="AO6" s="12">
        <f t="shared" si="4"/>
        <v>-9.7107438016528769E-2</v>
      </c>
      <c r="AP6" s="12">
        <f t="shared" si="5"/>
        <v>-0.21739130434782605</v>
      </c>
      <c r="AQ6" s="12">
        <f t="shared" ref="AQ6:AQ12" si="74">(AA6/BW6) - 1</f>
        <v>0.40909090909090917</v>
      </c>
      <c r="AR6" s="12">
        <f t="shared" si="6"/>
        <v>1.5</v>
      </c>
      <c r="AS6" s="12">
        <f t="shared" si="7"/>
        <v>0.25490196078431371</v>
      </c>
      <c r="AT6" s="12">
        <f t="shared" si="8"/>
        <v>0.29406307977736557</v>
      </c>
      <c r="AU6" s="12">
        <f t="shared" si="9"/>
        <v>0.9921875</v>
      </c>
      <c r="AV6" s="12">
        <f t="shared" si="10"/>
        <v>-0.66666666666666674</v>
      </c>
      <c r="AW6" s="12">
        <f t="shared" si="11"/>
        <v>0.16666666666666674</v>
      </c>
      <c r="AX6" s="12">
        <f t="shared" si="12"/>
        <v>0</v>
      </c>
      <c r="AY6" s="12">
        <f t="shared" si="13"/>
        <v>0.15789473684210531</v>
      </c>
      <c r="BA6" s="64">
        <v>0.30208333333333298</v>
      </c>
      <c r="BB6" s="106">
        <v>15</v>
      </c>
      <c r="BC6" s="107">
        <v>5</v>
      </c>
      <c r="BD6" s="106">
        <v>9</v>
      </c>
      <c r="BE6" s="107">
        <v>13</v>
      </c>
      <c r="BF6" s="106">
        <v>5</v>
      </c>
      <c r="BG6" s="107">
        <v>1</v>
      </c>
      <c r="BH6" s="106">
        <v>3</v>
      </c>
      <c r="BI6" s="107">
        <v>3</v>
      </c>
      <c r="BJ6" s="106">
        <v>3</v>
      </c>
      <c r="BK6" s="107"/>
      <c r="BL6" s="106"/>
      <c r="BM6" s="107"/>
      <c r="BN6" s="106"/>
      <c r="BO6" s="107"/>
      <c r="BP6" s="106"/>
      <c r="BQ6" s="107"/>
      <c r="BS6" s="55">
        <f t="shared" si="14"/>
        <v>35</v>
      </c>
      <c r="BT6" s="3">
        <f t="shared" si="14"/>
        <v>22</v>
      </c>
      <c r="BU6" s="56">
        <f t="shared" si="15"/>
        <v>0.38596491228070173</v>
      </c>
      <c r="BV6" s="3">
        <f t="shared" si="16"/>
        <v>23</v>
      </c>
      <c r="BW6" s="3">
        <f t="shared" si="17"/>
        <v>22</v>
      </c>
      <c r="BX6" s="3">
        <f t="shared" si="18"/>
        <v>6</v>
      </c>
      <c r="BY6" s="3">
        <f t="shared" si="19"/>
        <v>51</v>
      </c>
      <c r="BZ6" s="12">
        <f t="shared" si="20"/>
        <v>0.48888888888888887</v>
      </c>
      <c r="CA6" s="12">
        <f t="shared" si="21"/>
        <v>0.11764705882352941</v>
      </c>
      <c r="CB6" s="3">
        <f t="shared" si="22"/>
        <v>6</v>
      </c>
      <c r="CC6" s="3">
        <f t="shared" si="23"/>
        <v>54</v>
      </c>
      <c r="CD6" s="57">
        <f t="shared" si="24"/>
        <v>3</v>
      </c>
      <c r="CE6" s="58">
        <f t="shared" si="25"/>
        <v>57</v>
      </c>
      <c r="CH6" s="12">
        <f t="shared" si="26"/>
        <v>0.2068965517241379</v>
      </c>
      <c r="CI6" s="12">
        <f t="shared" si="26"/>
        <v>0.69230769230769229</v>
      </c>
      <c r="CJ6" s="12">
        <f t="shared" si="26"/>
        <v>0.24696356275303644</v>
      </c>
      <c r="CK6" s="12">
        <f t="shared" si="26"/>
        <v>0</v>
      </c>
      <c r="CL6" s="12">
        <f t="shared" si="26"/>
        <v>0.375</v>
      </c>
      <c r="CM6" s="12">
        <f t="shared" si="26"/>
        <v>2</v>
      </c>
      <c r="CN6" s="12">
        <f t="shared" si="26"/>
        <v>0.24390243902439024</v>
      </c>
      <c r="CO6" s="12">
        <f t="shared" si="26"/>
        <v>0.25277777777777777</v>
      </c>
      <c r="CP6" s="12">
        <f t="shared" si="26"/>
        <v>1.4117647058823528</v>
      </c>
      <c r="CQ6" s="12">
        <f t="shared" si="26"/>
        <v>5</v>
      </c>
      <c r="CR6" s="12">
        <f t="shared" si="26"/>
        <v>0.35000000000000009</v>
      </c>
      <c r="CS6" s="12">
        <f t="shared" si="26"/>
        <v>0.5</v>
      </c>
      <c r="CT6" s="12">
        <f t="shared" si="26"/>
        <v>0.35714285714285721</v>
      </c>
      <c r="CV6" s="64">
        <v>0.30208333333333298</v>
      </c>
      <c r="CW6" s="91">
        <v>18</v>
      </c>
      <c r="CX6" s="92">
        <v>4</v>
      </c>
      <c r="CY6" s="91">
        <v>7</v>
      </c>
      <c r="CZ6" s="92">
        <v>9</v>
      </c>
      <c r="DA6" s="91">
        <v>2</v>
      </c>
      <c r="DB6" s="92"/>
      <c r="DC6" s="91"/>
      <c r="DD6" s="92"/>
      <c r="DE6" s="91">
        <v>1</v>
      </c>
      <c r="DF6" s="92"/>
      <c r="DG6" s="91"/>
      <c r="DH6" s="92"/>
      <c r="DI6" s="91"/>
      <c r="DJ6" s="92"/>
      <c r="DK6" s="91">
        <v>1</v>
      </c>
      <c r="DL6" s="92"/>
      <c r="DN6" s="55">
        <f t="shared" si="27"/>
        <v>29</v>
      </c>
      <c r="DO6" s="3">
        <f t="shared" si="27"/>
        <v>13</v>
      </c>
      <c r="DP6" s="56">
        <f t="shared" si="28"/>
        <v>0.30952380952380953</v>
      </c>
      <c r="DQ6" s="3">
        <f t="shared" si="29"/>
        <v>23</v>
      </c>
      <c r="DR6" s="3">
        <f t="shared" si="30"/>
        <v>16</v>
      </c>
      <c r="DS6" s="3">
        <f t="shared" si="31"/>
        <v>2</v>
      </c>
      <c r="DT6" s="3">
        <f t="shared" si="32"/>
        <v>41</v>
      </c>
      <c r="DU6" s="12">
        <f t="shared" si="33"/>
        <v>0.3902439024390244</v>
      </c>
      <c r="DV6" s="12">
        <f t="shared" si="34"/>
        <v>4.878048780487805E-2</v>
      </c>
      <c r="DW6" s="3">
        <f t="shared" si="35"/>
        <v>1</v>
      </c>
      <c r="DX6" s="3">
        <f t="shared" si="36"/>
        <v>40</v>
      </c>
      <c r="DY6" s="57">
        <f t="shared" si="37"/>
        <v>2</v>
      </c>
      <c r="DZ6" s="58">
        <f t="shared" si="38"/>
        <v>42</v>
      </c>
      <c r="EC6" s="12">
        <f t="shared" si="39"/>
        <v>-0.12121212121212122</v>
      </c>
      <c r="ED6" s="12">
        <f t="shared" si="39"/>
        <v>-0.43478260869565222</v>
      </c>
      <c r="EE6" s="12">
        <f t="shared" si="39"/>
        <v>-0.24637681159420288</v>
      </c>
      <c r="EF6" s="12">
        <f t="shared" si="39"/>
        <v>-0.34285714285714286</v>
      </c>
      <c r="EG6" s="12">
        <f t="shared" si="39"/>
        <v>0.23076923076923084</v>
      </c>
      <c r="EH6" s="12">
        <f t="shared" si="39"/>
        <v>-0.6</v>
      </c>
      <c r="EI6" s="12">
        <f t="shared" si="39"/>
        <v>-0.22641509433962259</v>
      </c>
      <c r="EJ6" s="12">
        <f t="shared" si="39"/>
        <v>0.59099437148217637</v>
      </c>
      <c r="EK6" s="12">
        <f t="shared" si="39"/>
        <v>-0.48292682926829267</v>
      </c>
      <c r="EL6" s="12">
        <f t="shared" si="39"/>
        <v>-0.66666666666666674</v>
      </c>
      <c r="EM6" s="12">
        <f t="shared" si="39"/>
        <v>-0.23076923076923073</v>
      </c>
      <c r="EN6" s="12">
        <f t="shared" si="39"/>
        <v>-0.5</v>
      </c>
      <c r="EO6" s="12">
        <f t="shared" si="39"/>
        <v>-0.25</v>
      </c>
      <c r="EQ6" s="64">
        <v>0.30208333333333298</v>
      </c>
      <c r="ER6" s="91">
        <v>19</v>
      </c>
      <c r="ES6" s="92">
        <v>14</v>
      </c>
      <c r="ET6" s="91">
        <v>5</v>
      </c>
      <c r="EU6" s="92">
        <v>8</v>
      </c>
      <c r="EV6" s="91">
        <v>4</v>
      </c>
      <c r="EW6" s="92"/>
      <c r="EX6" s="91">
        <v>1</v>
      </c>
      <c r="EY6" s="92">
        <v>1</v>
      </c>
      <c r="EZ6" s="91">
        <v>2</v>
      </c>
      <c r="FA6" s="92"/>
      <c r="FB6" s="91"/>
      <c r="FC6" s="92"/>
      <c r="FD6" s="91">
        <v>1</v>
      </c>
      <c r="FE6" s="92"/>
      <c r="FF6" s="91">
        <v>1</v>
      </c>
      <c r="FG6" s="92"/>
      <c r="FI6" s="55">
        <f t="shared" si="40"/>
        <v>33</v>
      </c>
      <c r="FJ6" s="3">
        <f t="shared" si="40"/>
        <v>23</v>
      </c>
      <c r="FK6" s="56">
        <f t="shared" si="41"/>
        <v>0.4107142857142857</v>
      </c>
      <c r="FL6" s="3">
        <f t="shared" si="42"/>
        <v>35</v>
      </c>
      <c r="FM6" s="3">
        <f t="shared" si="43"/>
        <v>13</v>
      </c>
      <c r="FN6" s="3">
        <f t="shared" si="44"/>
        <v>5</v>
      </c>
      <c r="FO6" s="3">
        <f t="shared" si="45"/>
        <v>53</v>
      </c>
      <c r="FP6" s="12">
        <f t="shared" si="46"/>
        <v>0.24528301886792453</v>
      </c>
      <c r="FQ6" s="12">
        <f t="shared" si="47"/>
        <v>9.4339622641509441E-2</v>
      </c>
      <c r="FR6" s="3">
        <f t="shared" si="48"/>
        <v>3</v>
      </c>
      <c r="FS6" s="3">
        <f t="shared" si="49"/>
        <v>52</v>
      </c>
      <c r="FT6" s="57">
        <f t="shared" si="50"/>
        <v>4</v>
      </c>
      <c r="FU6" s="58">
        <f t="shared" si="51"/>
        <v>56</v>
      </c>
      <c r="FX6" s="12">
        <f t="shared" si="52"/>
        <v>0.94117647058823528</v>
      </c>
      <c r="FY6" s="12">
        <f t="shared" si="52"/>
        <v>1.5555555555555554</v>
      </c>
      <c r="FZ6" s="12">
        <f t="shared" si="52"/>
        <v>0.18650793650793651</v>
      </c>
      <c r="GA6" s="12">
        <f t="shared" si="52"/>
        <v>1.6923076923076925</v>
      </c>
      <c r="GB6" s="12">
        <f t="shared" si="52"/>
        <v>8.3333333333333259E-2</v>
      </c>
      <c r="GC6" s="12" t="e">
        <f t="shared" si="52"/>
        <v>#REF!</v>
      </c>
      <c r="GD6" s="12" t="e">
        <f t="shared" si="52"/>
        <v>#REF!</v>
      </c>
      <c r="GE6" s="12" t="e">
        <f t="shared" si="52"/>
        <v>#REF!</v>
      </c>
      <c r="GF6" s="12" t="e">
        <f t="shared" si="52"/>
        <v>#REF!</v>
      </c>
      <c r="GG6" s="12">
        <f t="shared" si="52"/>
        <v>2</v>
      </c>
      <c r="GH6" s="12">
        <f t="shared" si="52"/>
        <v>1.08</v>
      </c>
      <c r="GI6" s="12">
        <f t="shared" si="52"/>
        <v>3</v>
      </c>
      <c r="GJ6" s="12">
        <f t="shared" si="52"/>
        <v>1.1538461538461537</v>
      </c>
      <c r="GL6" s="65">
        <v>0.30208333333333298</v>
      </c>
      <c r="GM6" s="105">
        <v>11</v>
      </c>
      <c r="GN6" s="105">
        <v>2</v>
      </c>
      <c r="GO6" s="105">
        <v>5</v>
      </c>
      <c r="GP6" s="105">
        <v>6</v>
      </c>
      <c r="GQ6" s="105">
        <v>0</v>
      </c>
      <c r="GR6" s="105">
        <v>1</v>
      </c>
      <c r="GS6" s="105">
        <v>0</v>
      </c>
      <c r="GT6" s="105">
        <v>0</v>
      </c>
      <c r="GU6" s="105">
        <v>0</v>
      </c>
      <c r="GV6" s="105">
        <v>0</v>
      </c>
      <c r="GW6" s="105">
        <v>1</v>
      </c>
      <c r="GX6" s="105">
        <v>0</v>
      </c>
      <c r="GY6" s="105">
        <v>0</v>
      </c>
      <c r="GZ6" s="105">
        <v>0</v>
      </c>
      <c r="HA6" s="105">
        <v>0</v>
      </c>
      <c r="HB6" s="105">
        <v>0</v>
      </c>
      <c r="HD6" s="55">
        <f t="shared" si="53"/>
        <v>17</v>
      </c>
      <c r="HE6" s="3">
        <f t="shared" si="53"/>
        <v>9</v>
      </c>
      <c r="HF6" s="56">
        <f t="shared" si="54"/>
        <v>0.34615384615384615</v>
      </c>
      <c r="HG6" s="3">
        <f t="shared" si="55"/>
        <v>13</v>
      </c>
      <c r="HH6" s="3">
        <f t="shared" si="56"/>
        <v>12</v>
      </c>
      <c r="HI6" s="3" t="e">
        <f>#REF!+#REF!+GY6+GZ6</f>
        <v>#REF!</v>
      </c>
      <c r="HJ6" s="3" t="e">
        <f t="shared" si="57"/>
        <v>#REF!</v>
      </c>
      <c r="HK6" s="12" t="e">
        <f t="shared" si="58"/>
        <v>#REF!</v>
      </c>
      <c r="HL6" s="12" t="e">
        <f t="shared" si="59"/>
        <v>#REF!</v>
      </c>
      <c r="HM6" s="3">
        <f>GQ6+GR6+HA6+HB6</f>
        <v>1</v>
      </c>
      <c r="HN6" s="3">
        <f>SUM(GM6:GR6)</f>
        <v>25</v>
      </c>
      <c r="HO6" s="7">
        <f t="shared" si="60"/>
        <v>1</v>
      </c>
      <c r="HP6" s="58">
        <f t="shared" si="61"/>
        <v>26</v>
      </c>
      <c r="HR6" s="62" t="e">
        <f>(HD6/#REF!) - 1</f>
        <v>#REF!</v>
      </c>
      <c r="HS6" s="12" t="e">
        <f>(HE6/#REF!) - 1</f>
        <v>#REF!</v>
      </c>
      <c r="HT6" s="12" t="e">
        <f>(HF6/#REF!) - 1</f>
        <v>#REF!</v>
      </c>
      <c r="HU6" s="12" t="e">
        <f>(HG6/#REF!) - 1</f>
        <v>#REF!</v>
      </c>
      <c r="HV6" s="12" t="e">
        <f>(HH6/#REF!) - 1</f>
        <v>#REF!</v>
      </c>
      <c r="HW6" s="12" t="e">
        <f>(HI6/#REF!) - 1</f>
        <v>#REF!</v>
      </c>
      <c r="HX6" s="12" t="e">
        <f>(HJ6/#REF!) - 1</f>
        <v>#REF!</v>
      </c>
      <c r="HY6" s="12" t="e">
        <f>(HK6/#REF!) - 1</f>
        <v>#REF!</v>
      </c>
      <c r="HZ6" s="12" t="e">
        <f>(HL6/#REF!) - 1</f>
        <v>#REF!</v>
      </c>
      <c r="IA6" s="12" t="e">
        <f>(HM6/#REF!) - 1</f>
        <v>#REF!</v>
      </c>
      <c r="IB6" s="12" t="e">
        <f>(HN6/#REF!) - 1</f>
        <v>#REF!</v>
      </c>
      <c r="IC6" s="12" t="e">
        <f>(HO6/#REF!) - 1</f>
        <v>#REF!</v>
      </c>
      <c r="ID6" s="63" t="e">
        <f>(HP6/#REF!) - 1</f>
        <v>#REF!</v>
      </c>
    </row>
    <row r="7" spans="1:238" ht="21" customHeight="1" x14ac:dyDescent="0.25">
      <c r="A7" s="64">
        <v>0.3125</v>
      </c>
      <c r="B7" s="106">
        <v>6</v>
      </c>
      <c r="C7" s="107">
        <v>2</v>
      </c>
      <c r="D7" s="106">
        <v>9</v>
      </c>
      <c r="E7" s="107">
        <v>9</v>
      </c>
      <c r="F7" s="106">
        <v>1</v>
      </c>
      <c r="G7" s="107">
        <v>0</v>
      </c>
      <c r="H7" s="106">
        <v>3</v>
      </c>
      <c r="I7" s="107">
        <v>3</v>
      </c>
      <c r="J7" s="106">
        <v>1</v>
      </c>
      <c r="K7" s="107">
        <v>1</v>
      </c>
      <c r="L7" s="106">
        <v>0</v>
      </c>
      <c r="M7" s="107">
        <v>0</v>
      </c>
      <c r="N7" s="203">
        <v>0</v>
      </c>
      <c r="O7" s="193">
        <v>0</v>
      </c>
      <c r="P7" s="106">
        <v>0</v>
      </c>
      <c r="Q7" s="107">
        <v>0</v>
      </c>
      <c r="R7" s="106">
        <v>0</v>
      </c>
      <c r="S7" s="107">
        <v>0</v>
      </c>
      <c r="T7" s="106">
        <v>0</v>
      </c>
      <c r="U7" s="107">
        <v>0</v>
      </c>
      <c r="W7" s="55">
        <f t="shared" si="62"/>
        <v>20</v>
      </c>
      <c r="X7" s="3">
        <f t="shared" si="63"/>
        <v>15</v>
      </c>
      <c r="Y7" s="56">
        <f t="shared" si="64"/>
        <v>0.42857142857142855</v>
      </c>
      <c r="Z7" s="3">
        <f t="shared" si="65"/>
        <v>8</v>
      </c>
      <c r="AA7" s="3">
        <f t="shared" si="66"/>
        <v>19</v>
      </c>
      <c r="AB7" s="3">
        <f t="shared" si="67"/>
        <v>1</v>
      </c>
      <c r="AC7" s="3">
        <f t="shared" si="68"/>
        <v>6</v>
      </c>
      <c r="AD7" s="3">
        <f t="shared" si="0"/>
        <v>33</v>
      </c>
      <c r="AE7" s="12">
        <f t="shared" si="1"/>
        <v>0.70370370370370372</v>
      </c>
      <c r="AF7" s="12">
        <f t="shared" si="69"/>
        <v>0.18181818181818182</v>
      </c>
      <c r="AG7" s="3">
        <f t="shared" si="70"/>
        <v>2</v>
      </c>
      <c r="AH7" s="3">
        <f t="shared" si="71"/>
        <v>35</v>
      </c>
      <c r="AI7" s="57">
        <f t="shared" si="72"/>
        <v>0</v>
      </c>
      <c r="AJ7" s="58">
        <f t="shared" si="73"/>
        <v>35</v>
      </c>
      <c r="AM7" s="12">
        <f t="shared" si="2"/>
        <v>-0.48717948717948723</v>
      </c>
      <c r="AN7" s="12">
        <f t="shared" si="3"/>
        <v>-6.25E-2</v>
      </c>
      <c r="AO7" s="12">
        <f t="shared" si="4"/>
        <v>0.47321428571428581</v>
      </c>
      <c r="AP7" s="12">
        <f t="shared" si="5"/>
        <v>-0.6</v>
      </c>
      <c r="AQ7" s="12">
        <f t="shared" si="74"/>
        <v>-0.29629629629629628</v>
      </c>
      <c r="AR7" s="12">
        <f t="shared" si="6"/>
        <v>-0.1428571428571429</v>
      </c>
      <c r="AS7" s="12">
        <f t="shared" si="7"/>
        <v>-0.38888888888888884</v>
      </c>
      <c r="AT7" s="12">
        <f t="shared" si="8"/>
        <v>0.22496570644718794</v>
      </c>
      <c r="AU7" s="12">
        <f t="shared" si="9"/>
        <v>0.40259740259740262</v>
      </c>
      <c r="AV7" s="12">
        <f t="shared" si="10"/>
        <v>1</v>
      </c>
      <c r="AW7" s="12">
        <f t="shared" si="11"/>
        <v>-0.339622641509434</v>
      </c>
      <c r="AX7" s="12">
        <f t="shared" si="12"/>
        <v>-1</v>
      </c>
      <c r="AY7" s="12">
        <f t="shared" si="13"/>
        <v>-0.36363636363636365</v>
      </c>
      <c r="BA7" s="64">
        <v>0.3125</v>
      </c>
      <c r="BB7" s="106">
        <v>15</v>
      </c>
      <c r="BC7" s="107">
        <v>3</v>
      </c>
      <c r="BD7" s="106">
        <v>15</v>
      </c>
      <c r="BE7" s="107">
        <v>12</v>
      </c>
      <c r="BF7" s="106">
        <v>6</v>
      </c>
      <c r="BG7" s="107">
        <v>1</v>
      </c>
      <c r="BH7" s="106">
        <v>1</v>
      </c>
      <c r="BI7" s="107"/>
      <c r="BJ7" s="106">
        <v>2</v>
      </c>
      <c r="BK7" s="107"/>
      <c r="BL7" s="106"/>
      <c r="BM7" s="107"/>
      <c r="BN7" s="106"/>
      <c r="BO7" s="107"/>
      <c r="BP7" s="106"/>
      <c r="BQ7" s="107"/>
      <c r="BS7" s="55">
        <f t="shared" si="14"/>
        <v>39</v>
      </c>
      <c r="BT7" s="3">
        <f t="shared" si="14"/>
        <v>16</v>
      </c>
      <c r="BU7" s="56">
        <f t="shared" si="15"/>
        <v>0.29090909090909089</v>
      </c>
      <c r="BV7" s="3">
        <f t="shared" si="16"/>
        <v>20</v>
      </c>
      <c r="BW7" s="3">
        <f t="shared" si="17"/>
        <v>27</v>
      </c>
      <c r="BX7" s="3">
        <f t="shared" si="18"/>
        <v>7</v>
      </c>
      <c r="BY7" s="3">
        <f t="shared" si="19"/>
        <v>54</v>
      </c>
      <c r="BZ7" s="12">
        <f t="shared" si="20"/>
        <v>0.57446808510638303</v>
      </c>
      <c r="CA7" s="12">
        <f t="shared" si="21"/>
        <v>0.12962962962962962</v>
      </c>
      <c r="CB7" s="3">
        <f t="shared" si="22"/>
        <v>1</v>
      </c>
      <c r="CC7" s="3">
        <f t="shared" si="23"/>
        <v>53</v>
      </c>
      <c r="CD7" s="57">
        <f t="shared" si="24"/>
        <v>2</v>
      </c>
      <c r="CE7" s="58">
        <f t="shared" si="25"/>
        <v>55</v>
      </c>
      <c r="CH7" s="12">
        <f t="shared" si="26"/>
        <v>5.4054054054053946E-2</v>
      </c>
      <c r="CI7" s="12">
        <f t="shared" si="26"/>
        <v>-0.4285714285714286</v>
      </c>
      <c r="CJ7" s="12">
        <f t="shared" si="26"/>
        <v>-0.32467532467532478</v>
      </c>
      <c r="CK7" s="12">
        <f t="shared" si="26"/>
        <v>-0.16666666666666663</v>
      </c>
      <c r="CL7" s="12">
        <f t="shared" si="26"/>
        <v>-0.15625</v>
      </c>
      <c r="CM7" s="12">
        <f t="shared" si="26"/>
        <v>0</v>
      </c>
      <c r="CN7" s="12">
        <f t="shared" si="26"/>
        <v>-0.1428571428571429</v>
      </c>
      <c r="CO7" s="12">
        <f t="shared" si="26"/>
        <v>0.13098404255319163</v>
      </c>
      <c r="CP7" s="12">
        <f t="shared" si="26"/>
        <v>0.16666666666666674</v>
      </c>
      <c r="CQ7" s="12">
        <f t="shared" si="26"/>
        <v>-0.5</v>
      </c>
      <c r="CR7" s="12">
        <f t="shared" si="26"/>
        <v>-0.14516129032258063</v>
      </c>
      <c r="CS7" s="12">
        <f t="shared" si="26"/>
        <v>-0.33333333333333337</v>
      </c>
      <c r="CT7" s="12">
        <f t="shared" si="26"/>
        <v>-0.15384615384615385</v>
      </c>
      <c r="CV7" s="64">
        <v>0.3125</v>
      </c>
      <c r="CW7" s="91">
        <v>18</v>
      </c>
      <c r="CX7" s="92">
        <v>3</v>
      </c>
      <c r="CY7" s="91">
        <v>9</v>
      </c>
      <c r="CZ7" s="92">
        <v>23</v>
      </c>
      <c r="DA7" s="91">
        <v>6</v>
      </c>
      <c r="DB7" s="92">
        <v>1</v>
      </c>
      <c r="DC7" s="91">
        <v>1</v>
      </c>
      <c r="DD7" s="92">
        <v>1</v>
      </c>
      <c r="DE7" s="91">
        <v>3</v>
      </c>
      <c r="DF7" s="92"/>
      <c r="DG7" s="91"/>
      <c r="DH7" s="92"/>
      <c r="DI7" s="91"/>
      <c r="DJ7" s="92"/>
      <c r="DK7" s="91"/>
      <c r="DL7" s="92"/>
      <c r="DN7" s="55">
        <f t="shared" si="27"/>
        <v>37</v>
      </c>
      <c r="DO7" s="3">
        <f t="shared" si="27"/>
        <v>28</v>
      </c>
      <c r="DP7" s="56">
        <f t="shared" si="28"/>
        <v>0.43076923076923079</v>
      </c>
      <c r="DQ7" s="3">
        <f t="shared" si="29"/>
        <v>24</v>
      </c>
      <c r="DR7" s="3">
        <f t="shared" si="30"/>
        <v>32</v>
      </c>
      <c r="DS7" s="3">
        <f t="shared" si="31"/>
        <v>7</v>
      </c>
      <c r="DT7" s="3">
        <f t="shared" si="32"/>
        <v>63</v>
      </c>
      <c r="DU7" s="12">
        <f t="shared" si="33"/>
        <v>0.50793650793650791</v>
      </c>
      <c r="DV7" s="12">
        <f t="shared" si="34"/>
        <v>0.1111111111111111</v>
      </c>
      <c r="DW7" s="3">
        <f t="shared" si="35"/>
        <v>2</v>
      </c>
      <c r="DX7" s="3">
        <f t="shared" si="36"/>
        <v>62</v>
      </c>
      <c r="DY7" s="57">
        <f t="shared" si="37"/>
        <v>3</v>
      </c>
      <c r="DZ7" s="58">
        <f t="shared" si="38"/>
        <v>65</v>
      </c>
      <c r="EC7" s="12">
        <f t="shared" si="39"/>
        <v>0.54166666666666674</v>
      </c>
      <c r="ED7" s="12">
        <f t="shared" si="39"/>
        <v>1.5454545454545454</v>
      </c>
      <c r="EE7" s="12">
        <f t="shared" si="39"/>
        <v>0.37062937062937062</v>
      </c>
      <c r="EF7" s="12">
        <f t="shared" si="39"/>
        <v>1</v>
      </c>
      <c r="EG7" s="12">
        <f t="shared" si="39"/>
        <v>0.88235294117647056</v>
      </c>
      <c r="EH7" s="12">
        <f t="shared" si="39"/>
        <v>0.39999999999999991</v>
      </c>
      <c r="EI7" s="12">
        <f t="shared" si="39"/>
        <v>0.85294117647058831</v>
      </c>
      <c r="EJ7" s="12">
        <f t="shared" si="39"/>
        <v>1.5873015873015817E-2</v>
      </c>
      <c r="EK7" s="12">
        <f t="shared" si="39"/>
        <v>-0.24444444444444446</v>
      </c>
      <c r="EL7" s="12">
        <f t="shared" si="39"/>
        <v>1</v>
      </c>
      <c r="EM7" s="12">
        <f t="shared" si="39"/>
        <v>0.8787878787878789</v>
      </c>
      <c r="EN7" s="12">
        <f t="shared" si="39"/>
        <v>0.5</v>
      </c>
      <c r="EO7" s="12">
        <f t="shared" si="39"/>
        <v>0.85714285714285721</v>
      </c>
      <c r="EQ7" s="64">
        <v>0.3125</v>
      </c>
      <c r="ER7" s="91">
        <v>6</v>
      </c>
      <c r="ES7" s="92">
        <v>6</v>
      </c>
      <c r="ET7" s="91">
        <v>13</v>
      </c>
      <c r="EU7" s="92">
        <v>2</v>
      </c>
      <c r="EV7" s="91">
        <v>4</v>
      </c>
      <c r="EW7" s="92">
        <v>1</v>
      </c>
      <c r="EX7" s="91">
        <v>1</v>
      </c>
      <c r="EY7" s="92"/>
      <c r="EZ7" s="91"/>
      <c r="FA7" s="92"/>
      <c r="FB7" s="91"/>
      <c r="FC7" s="92">
        <v>2</v>
      </c>
      <c r="FD7" s="91"/>
      <c r="FE7" s="92"/>
      <c r="FF7" s="91"/>
      <c r="FG7" s="92"/>
      <c r="FI7" s="55">
        <f t="shared" si="40"/>
        <v>24</v>
      </c>
      <c r="FJ7" s="3">
        <f t="shared" si="40"/>
        <v>11</v>
      </c>
      <c r="FK7" s="56">
        <f t="shared" si="41"/>
        <v>0.31428571428571428</v>
      </c>
      <c r="FL7" s="3">
        <f t="shared" si="42"/>
        <v>12</v>
      </c>
      <c r="FM7" s="3">
        <f t="shared" si="43"/>
        <v>17</v>
      </c>
      <c r="FN7" s="3">
        <f t="shared" si="44"/>
        <v>5</v>
      </c>
      <c r="FO7" s="3">
        <f t="shared" si="45"/>
        <v>34</v>
      </c>
      <c r="FP7" s="12">
        <f t="shared" si="46"/>
        <v>0.5</v>
      </c>
      <c r="FQ7" s="12">
        <f t="shared" si="47"/>
        <v>0.14705882352941177</v>
      </c>
      <c r="FR7" s="3">
        <f t="shared" si="48"/>
        <v>1</v>
      </c>
      <c r="FS7" s="3">
        <f t="shared" si="49"/>
        <v>33</v>
      </c>
      <c r="FT7" s="57">
        <f t="shared" si="50"/>
        <v>2</v>
      </c>
      <c r="FU7" s="58">
        <f t="shared" si="51"/>
        <v>35</v>
      </c>
      <c r="FX7" s="12">
        <f t="shared" si="52"/>
        <v>9.0909090909090828E-2</v>
      </c>
      <c r="FY7" s="12">
        <f t="shared" si="52"/>
        <v>-8.333333333333337E-2</v>
      </c>
      <c r="FZ7" s="12">
        <f t="shared" si="52"/>
        <v>-0.10952380952380958</v>
      </c>
      <c r="GA7" s="12">
        <f t="shared" si="52"/>
        <v>-0.1428571428571429</v>
      </c>
      <c r="GB7" s="12">
        <f t="shared" si="52"/>
        <v>6.25E-2</v>
      </c>
      <c r="GC7" s="12">
        <f t="shared" si="52"/>
        <v>0.66666666666666674</v>
      </c>
      <c r="GD7" s="12">
        <f t="shared" si="52"/>
        <v>3.0303030303030276E-2</v>
      </c>
      <c r="GE7" s="12">
        <f t="shared" si="52"/>
        <v>3.125E-2</v>
      </c>
      <c r="GF7" s="12">
        <f t="shared" si="52"/>
        <v>0.61764705882352944</v>
      </c>
      <c r="GG7" s="12">
        <f t="shared" si="52"/>
        <v>0</v>
      </c>
      <c r="GH7" s="12">
        <f t="shared" si="52"/>
        <v>6.4516129032258007E-2</v>
      </c>
      <c r="GI7" s="12">
        <f t="shared" si="52"/>
        <v>-0.33333333333333337</v>
      </c>
      <c r="GJ7" s="12">
        <f t="shared" si="52"/>
        <v>2.9411764705882248E-2</v>
      </c>
      <c r="GL7" s="65">
        <v>0.3125</v>
      </c>
      <c r="GM7" s="105">
        <v>11</v>
      </c>
      <c r="GN7" s="105">
        <v>2</v>
      </c>
      <c r="GO7" s="105">
        <v>5</v>
      </c>
      <c r="GP7" s="105">
        <v>9</v>
      </c>
      <c r="GQ7" s="105">
        <v>3</v>
      </c>
      <c r="GR7" s="105">
        <v>0</v>
      </c>
      <c r="GS7" s="105">
        <v>1</v>
      </c>
      <c r="GT7" s="105">
        <v>0</v>
      </c>
      <c r="GU7" s="105">
        <v>1</v>
      </c>
      <c r="GV7" s="105">
        <v>0</v>
      </c>
      <c r="GW7" s="105">
        <v>1</v>
      </c>
      <c r="GX7" s="105">
        <v>1</v>
      </c>
      <c r="GY7" s="105">
        <v>0</v>
      </c>
      <c r="GZ7" s="105">
        <v>0</v>
      </c>
      <c r="HA7" s="105">
        <v>0</v>
      </c>
      <c r="HB7" s="105">
        <v>0</v>
      </c>
      <c r="HD7" s="55">
        <f t="shared" si="53"/>
        <v>22</v>
      </c>
      <c r="HE7" s="3">
        <f t="shared" si="53"/>
        <v>12</v>
      </c>
      <c r="HF7" s="56">
        <f t="shared" si="54"/>
        <v>0.35294117647058826</v>
      </c>
      <c r="HG7" s="3">
        <f t="shared" si="55"/>
        <v>14</v>
      </c>
      <c r="HH7" s="3">
        <f t="shared" si="56"/>
        <v>16</v>
      </c>
      <c r="HI7" s="3">
        <f t="shared" ref="HI7:HI12" si="75">GQ7+GR7+GY7+GZ7</f>
        <v>3</v>
      </c>
      <c r="HJ7" s="3">
        <f t="shared" si="57"/>
        <v>33</v>
      </c>
      <c r="HK7" s="12">
        <f t="shared" si="58"/>
        <v>0.48484848484848486</v>
      </c>
      <c r="HL7" s="12">
        <f t="shared" si="59"/>
        <v>9.0909090909090912E-2</v>
      </c>
      <c r="HM7" s="3">
        <f t="shared" ref="HM7:HM12" si="76">GS7+GT7+HA7+HB7</f>
        <v>1</v>
      </c>
      <c r="HN7" s="3">
        <f t="shared" ref="HN7:HN12" si="77">SUM(GM7:GT7)</f>
        <v>31</v>
      </c>
      <c r="HO7" s="7">
        <f t="shared" si="60"/>
        <v>3</v>
      </c>
      <c r="HP7" s="58">
        <f t="shared" si="61"/>
        <v>34</v>
      </c>
      <c r="HR7" s="62" t="e">
        <f>(HD7/#REF!) - 1</f>
        <v>#REF!</v>
      </c>
      <c r="HS7" s="12" t="e">
        <f>(HE7/#REF!) - 1</f>
        <v>#REF!</v>
      </c>
      <c r="HT7" s="12" t="e">
        <f>(HF7/#REF!) - 1</f>
        <v>#REF!</v>
      </c>
      <c r="HU7" s="12" t="e">
        <f>(HG7/#REF!) - 1</f>
        <v>#REF!</v>
      </c>
      <c r="HV7" s="12" t="e">
        <f>(HH7/#REF!) - 1</f>
        <v>#REF!</v>
      </c>
      <c r="HW7" s="12" t="e">
        <f>(HI7/#REF!) - 1</f>
        <v>#REF!</v>
      </c>
      <c r="HX7" s="12" t="e">
        <f>(HJ7/#REF!) - 1</f>
        <v>#REF!</v>
      </c>
      <c r="HY7" s="12" t="e">
        <f>(HK7/#REF!) - 1</f>
        <v>#REF!</v>
      </c>
      <c r="HZ7" s="12" t="e">
        <f>(HL7/#REF!) - 1</f>
        <v>#REF!</v>
      </c>
      <c r="IA7" s="12" t="e">
        <f>(HM7/#REF!) - 1</f>
        <v>#REF!</v>
      </c>
      <c r="IB7" s="12" t="e">
        <f>(HN7/#REF!) - 1</f>
        <v>#REF!</v>
      </c>
      <c r="IC7" s="12" t="e">
        <f>(HO7/#REF!) - 1</f>
        <v>#REF!</v>
      </c>
      <c r="ID7" s="63" t="e">
        <f>(HP7/#REF!) - 1</f>
        <v>#REF!</v>
      </c>
    </row>
    <row r="8" spans="1:238" ht="21" customHeight="1" thickBot="1" x14ac:dyDescent="0.3">
      <c r="A8" s="64">
        <v>0.32291666666666702</v>
      </c>
      <c r="B8" s="106">
        <v>11</v>
      </c>
      <c r="C8" s="107">
        <v>3</v>
      </c>
      <c r="D8" s="106">
        <v>20</v>
      </c>
      <c r="E8" s="107">
        <v>9</v>
      </c>
      <c r="F8" s="106">
        <v>2</v>
      </c>
      <c r="G8" s="107">
        <v>1</v>
      </c>
      <c r="H8" s="106">
        <v>0</v>
      </c>
      <c r="I8" s="107">
        <v>1</v>
      </c>
      <c r="J8" s="106">
        <v>1</v>
      </c>
      <c r="K8" s="107">
        <v>2</v>
      </c>
      <c r="L8" s="106">
        <v>0</v>
      </c>
      <c r="M8" s="107">
        <v>0</v>
      </c>
      <c r="N8" s="203">
        <v>1</v>
      </c>
      <c r="O8" s="193">
        <v>0</v>
      </c>
      <c r="P8" s="106">
        <v>0</v>
      </c>
      <c r="Q8" s="107">
        <v>0</v>
      </c>
      <c r="R8" s="106">
        <v>0</v>
      </c>
      <c r="S8" s="107">
        <v>0</v>
      </c>
      <c r="T8" s="106">
        <v>1</v>
      </c>
      <c r="U8" s="107">
        <v>0</v>
      </c>
      <c r="W8" s="55">
        <f t="shared" si="62"/>
        <v>36</v>
      </c>
      <c r="X8" s="3">
        <f t="shared" si="63"/>
        <v>16</v>
      </c>
      <c r="Y8" s="56">
        <f t="shared" si="64"/>
        <v>0.30769230769230771</v>
      </c>
      <c r="Z8" s="3">
        <f t="shared" si="65"/>
        <v>14</v>
      </c>
      <c r="AA8" s="3">
        <f t="shared" si="66"/>
        <v>33</v>
      </c>
      <c r="AB8" s="3">
        <f t="shared" si="67"/>
        <v>3</v>
      </c>
      <c r="AC8" s="3">
        <f t="shared" si="68"/>
        <v>1</v>
      </c>
      <c r="AD8" s="3">
        <f t="shared" si="0"/>
        <v>48</v>
      </c>
      <c r="AE8" s="12">
        <f t="shared" si="1"/>
        <v>0.7021276595744681</v>
      </c>
      <c r="AF8" s="12">
        <f t="shared" si="69"/>
        <v>2.0833333333333332E-2</v>
      </c>
      <c r="AG8" s="3">
        <f t="shared" si="70"/>
        <v>4</v>
      </c>
      <c r="AH8" s="3">
        <f t="shared" si="71"/>
        <v>50</v>
      </c>
      <c r="AI8" s="57">
        <f t="shared" si="72"/>
        <v>2</v>
      </c>
      <c r="AJ8" s="58">
        <f t="shared" si="73"/>
        <v>52</v>
      </c>
      <c r="AM8" s="12">
        <f t="shared" si="2"/>
        <v>0.19999999999999996</v>
      </c>
      <c r="AN8" s="12">
        <f t="shared" si="3"/>
        <v>-0.23809523809523814</v>
      </c>
      <c r="AO8" s="12">
        <f t="shared" si="4"/>
        <v>-0.25274725274725263</v>
      </c>
      <c r="AP8" s="12">
        <f t="shared" si="5"/>
        <v>-0.33333333333333337</v>
      </c>
      <c r="AQ8" s="12">
        <f t="shared" si="74"/>
        <v>0.32000000000000006</v>
      </c>
      <c r="AR8" s="12">
        <f t="shared" si="6"/>
        <v>-0.5</v>
      </c>
      <c r="AS8" s="12">
        <f t="shared" si="7"/>
        <v>0</v>
      </c>
      <c r="AT8" s="12">
        <f t="shared" si="8"/>
        <v>0.29191489361702128</v>
      </c>
      <c r="AU8" s="12">
        <f t="shared" si="9"/>
        <v>-0.5</v>
      </c>
      <c r="AV8" s="12">
        <f t="shared" si="10"/>
        <v>0.33333333333333326</v>
      </c>
      <c r="AW8" s="12">
        <f t="shared" si="11"/>
        <v>6.3829787234042534E-2</v>
      </c>
      <c r="AX8" s="12">
        <f t="shared" si="12"/>
        <v>-0.5</v>
      </c>
      <c r="AY8" s="12">
        <f t="shared" si="13"/>
        <v>1.9607843137254832E-2</v>
      </c>
      <c r="BA8" s="64">
        <v>0.32291666666666702</v>
      </c>
      <c r="BB8" s="106">
        <v>14</v>
      </c>
      <c r="BC8" s="107">
        <v>6</v>
      </c>
      <c r="BD8" s="106">
        <v>11</v>
      </c>
      <c r="BE8" s="107">
        <v>14</v>
      </c>
      <c r="BF8" s="106">
        <v>2</v>
      </c>
      <c r="BG8" s="107"/>
      <c r="BH8" s="106"/>
      <c r="BI8" s="107"/>
      <c r="BJ8" s="106">
        <v>1</v>
      </c>
      <c r="BK8" s="107"/>
      <c r="BL8" s="106"/>
      <c r="BM8" s="107"/>
      <c r="BN8" s="106"/>
      <c r="BO8" s="107"/>
      <c r="BP8" s="106">
        <v>2</v>
      </c>
      <c r="BQ8" s="107">
        <v>1</v>
      </c>
      <c r="BS8" s="55">
        <f t="shared" si="14"/>
        <v>30</v>
      </c>
      <c r="BT8" s="3">
        <f t="shared" si="14"/>
        <v>21</v>
      </c>
      <c r="BU8" s="56">
        <f t="shared" si="15"/>
        <v>0.41176470588235292</v>
      </c>
      <c r="BV8" s="3">
        <f t="shared" si="16"/>
        <v>21</v>
      </c>
      <c r="BW8" s="3">
        <f t="shared" si="17"/>
        <v>25</v>
      </c>
      <c r="BX8" s="3">
        <f t="shared" si="18"/>
        <v>2</v>
      </c>
      <c r="BY8" s="3">
        <f t="shared" si="19"/>
        <v>48</v>
      </c>
      <c r="BZ8" s="12">
        <f t="shared" si="20"/>
        <v>0.54347826086956519</v>
      </c>
      <c r="CA8" s="12">
        <f t="shared" si="21"/>
        <v>4.1666666666666664E-2</v>
      </c>
      <c r="CB8" s="3">
        <f t="shared" si="22"/>
        <v>3</v>
      </c>
      <c r="CC8" s="3">
        <f t="shared" si="23"/>
        <v>47</v>
      </c>
      <c r="CD8" s="57">
        <f t="shared" si="24"/>
        <v>4</v>
      </c>
      <c r="CE8" s="58">
        <f t="shared" si="25"/>
        <v>51</v>
      </c>
      <c r="CH8" s="12">
        <f t="shared" si="26"/>
        <v>0.5</v>
      </c>
      <c r="CI8" s="12">
        <f t="shared" si="26"/>
        <v>0.39999999999999991</v>
      </c>
      <c r="CJ8" s="12">
        <f t="shared" si="26"/>
        <v>-3.9215686274509776E-2</v>
      </c>
      <c r="CK8" s="12">
        <f t="shared" si="26"/>
        <v>0.3125</v>
      </c>
      <c r="CL8" s="12">
        <f t="shared" si="26"/>
        <v>0.66666666666666674</v>
      </c>
      <c r="CM8" s="12">
        <f t="shared" si="26"/>
        <v>-0.33333333333333337</v>
      </c>
      <c r="CN8" s="12">
        <f t="shared" si="26"/>
        <v>0.41176470588235303</v>
      </c>
      <c r="CO8" s="12">
        <f t="shared" si="26"/>
        <v>0.23188405797101441</v>
      </c>
      <c r="CP8" s="12">
        <f t="shared" si="26"/>
        <v>-0.5277777777777779</v>
      </c>
      <c r="CQ8" s="12">
        <f t="shared" si="26"/>
        <v>2</v>
      </c>
      <c r="CR8" s="12">
        <f t="shared" si="26"/>
        <v>0.34285714285714275</v>
      </c>
      <c r="CS8" s="12" t="e">
        <f t="shared" si="26"/>
        <v>#DIV/0!</v>
      </c>
      <c r="CT8" s="12">
        <f t="shared" si="26"/>
        <v>0.45714285714285707</v>
      </c>
      <c r="CV8" s="64">
        <v>0.32291666666666702</v>
      </c>
      <c r="CW8" s="91">
        <v>13</v>
      </c>
      <c r="CX8" s="92">
        <v>3</v>
      </c>
      <c r="CY8" s="91">
        <v>6</v>
      </c>
      <c r="CZ8" s="92">
        <v>9</v>
      </c>
      <c r="DA8" s="91">
        <v>1</v>
      </c>
      <c r="DB8" s="92">
        <v>2</v>
      </c>
      <c r="DC8" s="91"/>
      <c r="DD8" s="92">
        <v>1</v>
      </c>
      <c r="DE8" s="91"/>
      <c r="DF8" s="92"/>
      <c r="DG8" s="91"/>
      <c r="DH8" s="92"/>
      <c r="DI8" s="91"/>
      <c r="DJ8" s="92"/>
      <c r="DK8" s="91"/>
      <c r="DL8" s="92"/>
      <c r="DN8" s="55">
        <f t="shared" si="27"/>
        <v>20</v>
      </c>
      <c r="DO8" s="3">
        <f t="shared" si="27"/>
        <v>15</v>
      </c>
      <c r="DP8" s="56">
        <f t="shared" si="28"/>
        <v>0.42857142857142855</v>
      </c>
      <c r="DQ8" s="3">
        <f t="shared" si="29"/>
        <v>16</v>
      </c>
      <c r="DR8" s="3">
        <f t="shared" si="30"/>
        <v>15</v>
      </c>
      <c r="DS8" s="3">
        <f t="shared" si="31"/>
        <v>3</v>
      </c>
      <c r="DT8" s="3">
        <f t="shared" si="32"/>
        <v>34</v>
      </c>
      <c r="DU8" s="12">
        <f t="shared" si="33"/>
        <v>0.44117647058823528</v>
      </c>
      <c r="DV8" s="12">
        <f t="shared" si="34"/>
        <v>8.8235294117647065E-2</v>
      </c>
      <c r="DW8" s="3">
        <f t="shared" si="35"/>
        <v>1</v>
      </c>
      <c r="DX8" s="3">
        <f t="shared" si="36"/>
        <v>35</v>
      </c>
      <c r="DY8" s="57">
        <f t="shared" si="37"/>
        <v>0</v>
      </c>
      <c r="DZ8" s="58">
        <f t="shared" si="38"/>
        <v>35</v>
      </c>
      <c r="EC8" s="12">
        <f t="shared" si="39"/>
        <v>-0.13043478260869568</v>
      </c>
      <c r="ED8" s="12">
        <f t="shared" si="39"/>
        <v>7.1428571428571397E-2</v>
      </c>
      <c r="EE8" s="12">
        <f t="shared" si="39"/>
        <v>0.13265306122448961</v>
      </c>
      <c r="EF8" s="12">
        <f t="shared" si="39"/>
        <v>-0.11111111111111116</v>
      </c>
      <c r="EG8" s="12">
        <f t="shared" si="39"/>
        <v>7.1428571428571397E-2</v>
      </c>
      <c r="EH8" s="12">
        <f t="shared" si="39"/>
        <v>0.5</v>
      </c>
      <c r="EI8" s="12">
        <f t="shared" si="39"/>
        <v>0</v>
      </c>
      <c r="EJ8" s="12">
        <f t="shared" si="39"/>
        <v>7.1428571428571397E-2</v>
      </c>
      <c r="EK8" s="12">
        <f t="shared" si="39"/>
        <v>0.50000000000000022</v>
      </c>
      <c r="EL8" s="12">
        <f t="shared" si="39"/>
        <v>-0.66666666666666674</v>
      </c>
      <c r="EM8" s="12">
        <f t="shared" si="39"/>
        <v>0</v>
      </c>
      <c r="EN8" s="12">
        <f t="shared" si="39"/>
        <v>-1</v>
      </c>
      <c r="EO8" s="12">
        <f t="shared" si="39"/>
        <v>-5.4054054054054057E-2</v>
      </c>
      <c r="EQ8" s="64">
        <v>0.32291666666666702</v>
      </c>
      <c r="ER8" s="91">
        <v>11</v>
      </c>
      <c r="ES8" s="92">
        <v>6</v>
      </c>
      <c r="ET8" s="91">
        <v>9</v>
      </c>
      <c r="EU8" s="92">
        <v>5</v>
      </c>
      <c r="EV8" s="91">
        <v>2</v>
      </c>
      <c r="EW8" s="92"/>
      <c r="EX8" s="91">
        <v>1</v>
      </c>
      <c r="EY8" s="92">
        <v>1</v>
      </c>
      <c r="EZ8" s="91"/>
      <c r="FA8" s="92">
        <v>1</v>
      </c>
      <c r="FB8" s="91"/>
      <c r="FC8" s="92"/>
      <c r="FD8" s="91"/>
      <c r="FE8" s="92"/>
      <c r="FF8" s="91"/>
      <c r="FG8" s="92">
        <v>1</v>
      </c>
      <c r="FI8" s="55">
        <f t="shared" si="40"/>
        <v>23</v>
      </c>
      <c r="FJ8" s="3">
        <f t="shared" si="40"/>
        <v>14</v>
      </c>
      <c r="FK8" s="56">
        <f t="shared" si="41"/>
        <v>0.3783783783783784</v>
      </c>
      <c r="FL8" s="3">
        <f t="shared" si="42"/>
        <v>18</v>
      </c>
      <c r="FM8" s="3">
        <f t="shared" si="43"/>
        <v>14</v>
      </c>
      <c r="FN8" s="3">
        <f t="shared" si="44"/>
        <v>2</v>
      </c>
      <c r="FO8" s="3">
        <f t="shared" si="45"/>
        <v>34</v>
      </c>
      <c r="FP8" s="12">
        <f t="shared" si="46"/>
        <v>0.41176470588235292</v>
      </c>
      <c r="FQ8" s="12">
        <f t="shared" si="47"/>
        <v>5.8823529411764705E-2</v>
      </c>
      <c r="FR8" s="3">
        <f t="shared" si="48"/>
        <v>3</v>
      </c>
      <c r="FS8" s="3">
        <f t="shared" si="49"/>
        <v>35</v>
      </c>
      <c r="FT8" s="57">
        <f t="shared" si="50"/>
        <v>2</v>
      </c>
      <c r="FU8" s="58">
        <f t="shared" si="51"/>
        <v>37</v>
      </c>
      <c r="FX8" s="12">
        <f t="shared" si="52"/>
        <v>0.35294117647058831</v>
      </c>
      <c r="FY8" s="12">
        <f t="shared" si="52"/>
        <v>1</v>
      </c>
      <c r="FZ8" s="12">
        <f t="shared" si="52"/>
        <v>0.29729729729729737</v>
      </c>
      <c r="GA8" s="12">
        <f t="shared" si="52"/>
        <v>1</v>
      </c>
      <c r="GB8" s="12">
        <f t="shared" si="52"/>
        <v>7.6923076923076872E-2</v>
      </c>
      <c r="GC8" s="12" t="e">
        <f t="shared" si="52"/>
        <v>#DIV/0!</v>
      </c>
      <c r="GD8" s="12">
        <f t="shared" si="52"/>
        <v>0.54545454545454541</v>
      </c>
      <c r="GE8" s="12">
        <f t="shared" si="52"/>
        <v>-0.30316742081447967</v>
      </c>
      <c r="GF8" s="12" t="e">
        <f t="shared" si="52"/>
        <v>#DIV/0!</v>
      </c>
      <c r="GG8" s="12">
        <f t="shared" si="52"/>
        <v>0.5</v>
      </c>
      <c r="GH8" s="12">
        <f t="shared" si="52"/>
        <v>0.59090909090909083</v>
      </c>
      <c r="GI8" s="12">
        <f t="shared" si="52"/>
        <v>0</v>
      </c>
      <c r="GJ8" s="12">
        <f t="shared" si="52"/>
        <v>0.54166666666666674</v>
      </c>
      <c r="GL8" s="65">
        <v>0.32291666666666702</v>
      </c>
      <c r="GM8" s="105">
        <v>7</v>
      </c>
      <c r="GN8" s="105">
        <v>1</v>
      </c>
      <c r="GO8" s="105">
        <v>8</v>
      </c>
      <c r="GP8" s="105">
        <v>4</v>
      </c>
      <c r="GQ8" s="105">
        <v>0</v>
      </c>
      <c r="GR8" s="105">
        <v>0</v>
      </c>
      <c r="GS8" s="105">
        <v>1</v>
      </c>
      <c r="GT8" s="105">
        <v>1</v>
      </c>
      <c r="GU8" s="105">
        <v>1</v>
      </c>
      <c r="GV8" s="105">
        <v>0</v>
      </c>
      <c r="GW8" s="105">
        <v>0</v>
      </c>
      <c r="GX8" s="105">
        <v>1</v>
      </c>
      <c r="GY8" s="105">
        <v>0</v>
      </c>
      <c r="GZ8" s="105">
        <v>0</v>
      </c>
      <c r="HA8" s="105">
        <v>0</v>
      </c>
      <c r="HB8" s="105">
        <v>0</v>
      </c>
      <c r="HD8" s="55">
        <f t="shared" si="53"/>
        <v>17</v>
      </c>
      <c r="HE8" s="3">
        <f t="shared" si="53"/>
        <v>7</v>
      </c>
      <c r="HF8" s="56">
        <f t="shared" si="54"/>
        <v>0.29166666666666669</v>
      </c>
      <c r="HG8" s="3">
        <f t="shared" si="55"/>
        <v>9</v>
      </c>
      <c r="HH8" s="3">
        <f t="shared" si="56"/>
        <v>13</v>
      </c>
      <c r="HI8" s="3">
        <f t="shared" si="75"/>
        <v>0</v>
      </c>
      <c r="HJ8" s="3">
        <f t="shared" si="57"/>
        <v>22</v>
      </c>
      <c r="HK8" s="12">
        <f t="shared" si="58"/>
        <v>0.59090909090909094</v>
      </c>
      <c r="HL8" s="12">
        <f t="shared" si="59"/>
        <v>0</v>
      </c>
      <c r="HM8" s="3">
        <f t="shared" si="76"/>
        <v>2</v>
      </c>
      <c r="HN8" s="3">
        <f t="shared" si="77"/>
        <v>22</v>
      </c>
      <c r="HO8" s="7">
        <f t="shared" si="60"/>
        <v>2</v>
      </c>
      <c r="HP8" s="58">
        <f t="shared" si="61"/>
        <v>24</v>
      </c>
      <c r="HR8" s="62" t="e">
        <f>(HD8/#REF!) - 1</f>
        <v>#REF!</v>
      </c>
      <c r="HS8" s="12" t="e">
        <f>(HE8/#REF!) - 1</f>
        <v>#REF!</v>
      </c>
      <c r="HT8" s="12" t="e">
        <f>(HF8/#REF!) - 1</f>
        <v>#REF!</v>
      </c>
      <c r="HU8" s="12" t="e">
        <f>(HG8/#REF!) - 1</f>
        <v>#REF!</v>
      </c>
      <c r="HV8" s="12" t="e">
        <f>(HH8/#REF!) - 1</f>
        <v>#REF!</v>
      </c>
      <c r="HW8" s="12" t="e">
        <f>(HI8/#REF!) - 1</f>
        <v>#REF!</v>
      </c>
      <c r="HX8" s="12" t="e">
        <f>(HJ8/#REF!) - 1</f>
        <v>#REF!</v>
      </c>
      <c r="HY8" s="12" t="e">
        <f>(HK8/#REF!) - 1</f>
        <v>#REF!</v>
      </c>
      <c r="HZ8" s="12" t="e">
        <f>(HL8/#REF!) - 1</f>
        <v>#REF!</v>
      </c>
      <c r="IA8" s="12" t="e">
        <f>(HM8/#REF!) - 1</f>
        <v>#REF!</v>
      </c>
      <c r="IB8" s="12" t="e">
        <f>(HN8/#REF!) - 1</f>
        <v>#REF!</v>
      </c>
      <c r="IC8" s="12" t="e">
        <f>(HO8/#REF!) - 1</f>
        <v>#REF!</v>
      </c>
      <c r="ID8" s="63" t="e">
        <f>(HP8/#REF!) - 1</f>
        <v>#REF!</v>
      </c>
    </row>
    <row r="9" spans="1:238" ht="21" customHeight="1" thickBot="1" x14ac:dyDescent="0.3">
      <c r="A9" s="59">
        <v>0.33333333333333298</v>
      </c>
      <c r="B9" s="106">
        <v>15</v>
      </c>
      <c r="C9" s="107">
        <v>2</v>
      </c>
      <c r="D9" s="106">
        <v>8</v>
      </c>
      <c r="E9" s="107">
        <v>8</v>
      </c>
      <c r="F9" s="106">
        <v>3</v>
      </c>
      <c r="G9" s="107">
        <v>1</v>
      </c>
      <c r="H9" s="106">
        <v>1</v>
      </c>
      <c r="I9" s="107">
        <v>2</v>
      </c>
      <c r="J9" s="106">
        <v>2</v>
      </c>
      <c r="K9" s="107">
        <v>0</v>
      </c>
      <c r="L9" s="106">
        <v>1</v>
      </c>
      <c r="M9" s="107">
        <v>0</v>
      </c>
      <c r="N9" s="203">
        <v>0</v>
      </c>
      <c r="O9" s="193">
        <v>1</v>
      </c>
      <c r="P9" s="106">
        <v>0</v>
      </c>
      <c r="Q9" s="107">
        <v>0</v>
      </c>
      <c r="R9" s="106">
        <v>0</v>
      </c>
      <c r="S9" s="107">
        <v>0</v>
      </c>
      <c r="T9" s="106">
        <v>0</v>
      </c>
      <c r="U9" s="107">
        <v>1</v>
      </c>
      <c r="W9" s="55">
        <f t="shared" si="62"/>
        <v>30</v>
      </c>
      <c r="X9" s="3">
        <f t="shared" si="63"/>
        <v>15</v>
      </c>
      <c r="Y9" s="56">
        <f t="shared" si="64"/>
        <v>0.33333333333333331</v>
      </c>
      <c r="Z9" s="3">
        <f t="shared" si="65"/>
        <v>18</v>
      </c>
      <c r="AA9" s="3">
        <f t="shared" si="66"/>
        <v>21</v>
      </c>
      <c r="AB9" s="3">
        <f t="shared" si="67"/>
        <v>4</v>
      </c>
      <c r="AC9" s="3">
        <f t="shared" si="68"/>
        <v>3</v>
      </c>
      <c r="AD9" s="3">
        <f t="shared" si="0"/>
        <v>42</v>
      </c>
      <c r="AE9" s="12">
        <f t="shared" si="1"/>
        <v>0.53846153846153844</v>
      </c>
      <c r="AF9" s="12">
        <f t="shared" si="69"/>
        <v>7.1428571428571425E-2</v>
      </c>
      <c r="AG9" s="3">
        <f t="shared" si="70"/>
        <v>3</v>
      </c>
      <c r="AH9" s="3">
        <f t="shared" si="71"/>
        <v>42</v>
      </c>
      <c r="AI9" s="57">
        <f t="shared" si="72"/>
        <v>3</v>
      </c>
      <c r="AJ9" s="58">
        <f t="shared" si="73"/>
        <v>45</v>
      </c>
      <c r="AM9" s="12">
        <f t="shared" si="2"/>
        <v>-0.36170212765957444</v>
      </c>
      <c r="AN9" s="12">
        <f t="shared" si="3"/>
        <v>-0.34782608695652173</v>
      </c>
      <c r="AO9" s="12">
        <f t="shared" si="4"/>
        <v>1.4492753623188248E-2</v>
      </c>
      <c r="AP9" s="12">
        <f t="shared" si="5"/>
        <v>-0.28000000000000003</v>
      </c>
      <c r="AQ9" s="12">
        <f t="shared" si="74"/>
        <v>-0.36363636363636365</v>
      </c>
      <c r="AR9" s="12">
        <f t="shared" si="6"/>
        <v>-0.5</v>
      </c>
      <c r="AS9" s="12">
        <f t="shared" si="7"/>
        <v>-0.34375</v>
      </c>
      <c r="AT9" s="12">
        <f t="shared" si="8"/>
        <v>-5.3613053613053685E-2</v>
      </c>
      <c r="AU9" s="12">
        <f t="shared" si="9"/>
        <v>-0.23809523809523814</v>
      </c>
      <c r="AV9" s="12">
        <f t="shared" si="10"/>
        <v>-0.5</v>
      </c>
      <c r="AW9" s="12">
        <f t="shared" si="11"/>
        <v>-0.34375</v>
      </c>
      <c r="AX9" s="12">
        <f t="shared" si="12"/>
        <v>-0.5</v>
      </c>
      <c r="AY9" s="12">
        <f t="shared" si="13"/>
        <v>-0.3571428571428571</v>
      </c>
      <c r="BA9" s="59">
        <v>0.33333333333333298</v>
      </c>
      <c r="BB9" s="106">
        <v>16</v>
      </c>
      <c r="BC9" s="107">
        <v>5</v>
      </c>
      <c r="BD9" s="106">
        <v>18</v>
      </c>
      <c r="BE9" s="107">
        <v>14</v>
      </c>
      <c r="BF9" s="106">
        <v>4</v>
      </c>
      <c r="BG9" s="107">
        <v>2</v>
      </c>
      <c r="BH9" s="106">
        <v>4</v>
      </c>
      <c r="BI9" s="107">
        <v>1</v>
      </c>
      <c r="BJ9" s="106">
        <v>4</v>
      </c>
      <c r="BK9" s="107"/>
      <c r="BL9" s="106"/>
      <c r="BM9" s="107">
        <v>1</v>
      </c>
      <c r="BN9" s="106"/>
      <c r="BO9" s="107"/>
      <c r="BP9" s="106">
        <v>1</v>
      </c>
      <c r="BQ9" s="107"/>
      <c r="BS9" s="55">
        <f t="shared" si="14"/>
        <v>47</v>
      </c>
      <c r="BT9" s="3">
        <f t="shared" si="14"/>
        <v>23</v>
      </c>
      <c r="BU9" s="56">
        <f t="shared" si="15"/>
        <v>0.32857142857142857</v>
      </c>
      <c r="BV9" s="3">
        <f t="shared" si="16"/>
        <v>25</v>
      </c>
      <c r="BW9" s="3">
        <f t="shared" si="17"/>
        <v>33</v>
      </c>
      <c r="BX9" s="3">
        <f t="shared" si="18"/>
        <v>6</v>
      </c>
      <c r="BY9" s="3">
        <f t="shared" si="19"/>
        <v>64</v>
      </c>
      <c r="BZ9" s="12">
        <f t="shared" si="20"/>
        <v>0.56896551724137934</v>
      </c>
      <c r="CA9" s="12">
        <f t="shared" si="21"/>
        <v>9.375E-2</v>
      </c>
      <c r="CB9" s="3">
        <f t="shared" si="22"/>
        <v>6</v>
      </c>
      <c r="CC9" s="3">
        <f t="shared" si="23"/>
        <v>64</v>
      </c>
      <c r="CD9" s="57">
        <f t="shared" si="24"/>
        <v>6</v>
      </c>
      <c r="CE9" s="58">
        <f t="shared" si="25"/>
        <v>70</v>
      </c>
      <c r="CH9" s="12">
        <f t="shared" si="26"/>
        <v>0.14634146341463405</v>
      </c>
      <c r="CI9" s="12">
        <f t="shared" si="26"/>
        <v>0.64285714285714279</v>
      </c>
      <c r="CJ9" s="12">
        <f t="shared" si="26"/>
        <v>0.29081632653061229</v>
      </c>
      <c r="CK9" s="12">
        <f t="shared" si="26"/>
        <v>-0.13793103448275867</v>
      </c>
      <c r="CL9" s="12">
        <f t="shared" si="26"/>
        <v>1.2000000000000002</v>
      </c>
      <c r="CM9" s="12">
        <f t="shared" si="26"/>
        <v>0</v>
      </c>
      <c r="CN9" s="12">
        <f t="shared" si="26"/>
        <v>0.28000000000000003</v>
      </c>
      <c r="CO9" s="12">
        <f t="shared" si="26"/>
        <v>0.89655172413793127</v>
      </c>
      <c r="CP9" s="12">
        <f t="shared" si="26"/>
        <v>-0.21875</v>
      </c>
      <c r="CQ9" s="12">
        <f t="shared" si="26"/>
        <v>0.19999999999999996</v>
      </c>
      <c r="CR9" s="12">
        <f t="shared" si="26"/>
        <v>0.28000000000000003</v>
      </c>
      <c r="CS9" s="12">
        <f t="shared" si="26"/>
        <v>0.19999999999999996</v>
      </c>
      <c r="CT9" s="12">
        <f t="shared" si="26"/>
        <v>0.27272727272727271</v>
      </c>
      <c r="CV9" s="59">
        <v>0.33333333333333298</v>
      </c>
      <c r="CW9" s="91">
        <v>23</v>
      </c>
      <c r="CX9" s="92">
        <v>4</v>
      </c>
      <c r="CY9" s="91">
        <v>6</v>
      </c>
      <c r="CZ9" s="92">
        <v>6</v>
      </c>
      <c r="DA9" s="91">
        <v>3</v>
      </c>
      <c r="DB9" s="92">
        <v>3</v>
      </c>
      <c r="DC9" s="91">
        <v>5</v>
      </c>
      <c r="DD9" s="92"/>
      <c r="DE9" s="91">
        <v>2</v>
      </c>
      <c r="DF9" s="92"/>
      <c r="DG9" s="91">
        <v>2</v>
      </c>
      <c r="DH9" s="92">
        <v>1</v>
      </c>
      <c r="DI9" s="91"/>
      <c r="DJ9" s="92"/>
      <c r="DK9" s="91"/>
      <c r="DL9" s="92"/>
      <c r="DN9" s="55">
        <f t="shared" si="27"/>
        <v>41</v>
      </c>
      <c r="DO9" s="3">
        <f t="shared" si="27"/>
        <v>14</v>
      </c>
      <c r="DP9" s="56">
        <f t="shared" si="28"/>
        <v>0.25454545454545452</v>
      </c>
      <c r="DQ9" s="3">
        <f t="shared" si="29"/>
        <v>29</v>
      </c>
      <c r="DR9" s="3">
        <f t="shared" si="30"/>
        <v>15</v>
      </c>
      <c r="DS9" s="3">
        <f t="shared" si="31"/>
        <v>6</v>
      </c>
      <c r="DT9" s="3">
        <f t="shared" si="32"/>
        <v>50</v>
      </c>
      <c r="DU9" s="12">
        <f t="shared" si="33"/>
        <v>0.3</v>
      </c>
      <c r="DV9" s="12">
        <f t="shared" si="34"/>
        <v>0.12</v>
      </c>
      <c r="DW9" s="3">
        <f t="shared" si="35"/>
        <v>5</v>
      </c>
      <c r="DX9" s="3">
        <f t="shared" si="36"/>
        <v>50</v>
      </c>
      <c r="DY9" s="57">
        <f t="shared" si="37"/>
        <v>5</v>
      </c>
      <c r="DZ9" s="58">
        <f t="shared" si="38"/>
        <v>55</v>
      </c>
      <c r="EC9" s="12">
        <f t="shared" si="39"/>
        <v>0.6399999999999999</v>
      </c>
      <c r="ED9" s="12">
        <f t="shared" si="39"/>
        <v>0.39999999999999991</v>
      </c>
      <c r="EE9" s="12">
        <f t="shared" si="39"/>
        <v>-0.10909090909090913</v>
      </c>
      <c r="EF9" s="12">
        <f t="shared" si="39"/>
        <v>0.61111111111111116</v>
      </c>
      <c r="EG9" s="12">
        <f t="shared" si="39"/>
        <v>0.15384615384615374</v>
      </c>
      <c r="EH9" s="12">
        <f t="shared" si="39"/>
        <v>2</v>
      </c>
      <c r="EI9" s="12">
        <f t="shared" si="39"/>
        <v>0.51515151515151514</v>
      </c>
      <c r="EJ9" s="12">
        <f t="shared" si="39"/>
        <v>-0.2384615384615385</v>
      </c>
      <c r="EK9" s="12">
        <f t="shared" si="39"/>
        <v>0.98</v>
      </c>
      <c r="EL9" s="12">
        <f t="shared" si="39"/>
        <v>1.5</v>
      </c>
      <c r="EM9" s="12">
        <f t="shared" si="39"/>
        <v>0.66666666666666674</v>
      </c>
      <c r="EN9" s="12">
        <f t="shared" si="39"/>
        <v>0</v>
      </c>
      <c r="EO9" s="12">
        <f t="shared" si="39"/>
        <v>0.5714285714285714</v>
      </c>
      <c r="EQ9" s="59">
        <v>0.33333333333333298</v>
      </c>
      <c r="ER9" s="91">
        <v>11</v>
      </c>
      <c r="ES9" s="92">
        <v>4</v>
      </c>
      <c r="ET9" s="91">
        <v>8</v>
      </c>
      <c r="EU9" s="92">
        <v>3</v>
      </c>
      <c r="EV9" s="91">
        <v>2</v>
      </c>
      <c r="EW9" s="92"/>
      <c r="EX9" s="91">
        <v>2</v>
      </c>
      <c r="EY9" s="92"/>
      <c r="EZ9" s="91">
        <v>2</v>
      </c>
      <c r="FA9" s="92">
        <v>1</v>
      </c>
      <c r="FB9" s="91"/>
      <c r="FC9" s="92">
        <v>2</v>
      </c>
      <c r="FD9" s="91"/>
      <c r="FE9" s="92"/>
      <c r="FF9" s="91"/>
      <c r="FG9" s="92"/>
      <c r="FI9" s="55">
        <f t="shared" si="40"/>
        <v>25</v>
      </c>
      <c r="FJ9" s="3">
        <f t="shared" si="40"/>
        <v>10</v>
      </c>
      <c r="FK9" s="56">
        <f t="shared" si="41"/>
        <v>0.2857142857142857</v>
      </c>
      <c r="FL9" s="3">
        <f t="shared" si="42"/>
        <v>18</v>
      </c>
      <c r="FM9" s="3">
        <f t="shared" si="43"/>
        <v>13</v>
      </c>
      <c r="FN9" s="3">
        <f t="shared" si="44"/>
        <v>2</v>
      </c>
      <c r="FO9" s="3">
        <f t="shared" si="45"/>
        <v>33</v>
      </c>
      <c r="FP9" s="12">
        <f t="shared" si="46"/>
        <v>0.39393939393939392</v>
      </c>
      <c r="FQ9" s="12">
        <f t="shared" si="47"/>
        <v>6.0606060606060608E-2</v>
      </c>
      <c r="FR9" s="3">
        <f t="shared" si="48"/>
        <v>2</v>
      </c>
      <c r="FS9" s="3">
        <f t="shared" si="49"/>
        <v>30</v>
      </c>
      <c r="FT9" s="57">
        <f t="shared" si="50"/>
        <v>5</v>
      </c>
      <c r="FU9" s="58">
        <f t="shared" si="51"/>
        <v>35</v>
      </c>
      <c r="FX9" s="12">
        <f t="shared" si="52"/>
        <v>0.66666666666666674</v>
      </c>
      <c r="FY9" s="12">
        <f t="shared" si="52"/>
        <v>1.5</v>
      </c>
      <c r="FZ9" s="12">
        <f t="shared" si="52"/>
        <v>0.35714285714285721</v>
      </c>
      <c r="GA9" s="12">
        <f t="shared" si="52"/>
        <v>1.25</v>
      </c>
      <c r="GB9" s="12">
        <f t="shared" si="52"/>
        <v>0.44444444444444442</v>
      </c>
      <c r="GC9" s="12">
        <f t="shared" si="52"/>
        <v>1</v>
      </c>
      <c r="GD9" s="12">
        <f t="shared" si="52"/>
        <v>0.83333333333333326</v>
      </c>
      <c r="GE9" s="12">
        <f t="shared" si="52"/>
        <v>-0.21212121212121215</v>
      </c>
      <c r="GF9" s="12">
        <f t="shared" si="52"/>
        <v>9.090909090909105E-2</v>
      </c>
      <c r="GG9" s="12">
        <f t="shared" si="52"/>
        <v>1</v>
      </c>
      <c r="GH9" s="12">
        <f t="shared" si="52"/>
        <v>0.66666666666666674</v>
      </c>
      <c r="GI9" s="12">
        <f t="shared" si="52"/>
        <v>4</v>
      </c>
      <c r="GJ9" s="12">
        <f t="shared" si="52"/>
        <v>0.84210526315789469</v>
      </c>
      <c r="GL9" s="61">
        <v>0.33333333333333298</v>
      </c>
      <c r="GM9" s="108">
        <v>6</v>
      </c>
      <c r="GN9" s="109">
        <v>2</v>
      </c>
      <c r="GO9" s="110">
        <v>6</v>
      </c>
      <c r="GP9" s="111">
        <v>2</v>
      </c>
      <c r="GQ9" s="110">
        <v>1</v>
      </c>
      <c r="GR9" s="111">
        <v>0</v>
      </c>
      <c r="GS9" s="108">
        <v>1</v>
      </c>
      <c r="GT9" s="109">
        <v>0</v>
      </c>
      <c r="GU9" s="108">
        <v>0</v>
      </c>
      <c r="GV9" s="109">
        <v>0</v>
      </c>
      <c r="GW9" s="110">
        <v>1</v>
      </c>
      <c r="GX9" s="111">
        <v>0</v>
      </c>
      <c r="GY9" s="110">
        <v>0</v>
      </c>
      <c r="GZ9" s="111">
        <v>0</v>
      </c>
      <c r="HA9" s="108">
        <v>0</v>
      </c>
      <c r="HB9" s="109">
        <v>0</v>
      </c>
      <c r="HD9" s="55">
        <f t="shared" si="53"/>
        <v>15</v>
      </c>
      <c r="HE9" s="3">
        <f t="shared" si="53"/>
        <v>4</v>
      </c>
      <c r="HF9" s="56">
        <f t="shared" si="54"/>
        <v>0.21052631578947367</v>
      </c>
      <c r="HG9" s="3">
        <f t="shared" si="55"/>
        <v>8</v>
      </c>
      <c r="HH9" s="3">
        <f t="shared" si="56"/>
        <v>9</v>
      </c>
      <c r="HI9" s="3">
        <f t="shared" si="75"/>
        <v>1</v>
      </c>
      <c r="HJ9" s="3">
        <f t="shared" si="57"/>
        <v>18</v>
      </c>
      <c r="HK9" s="12">
        <f t="shared" si="58"/>
        <v>0.5</v>
      </c>
      <c r="HL9" s="12">
        <f t="shared" si="59"/>
        <v>5.5555555555555552E-2</v>
      </c>
      <c r="HM9" s="3">
        <f t="shared" si="76"/>
        <v>1</v>
      </c>
      <c r="HN9" s="3">
        <f t="shared" si="77"/>
        <v>18</v>
      </c>
      <c r="HO9" s="7">
        <f t="shared" si="60"/>
        <v>1</v>
      </c>
      <c r="HP9" s="58">
        <f t="shared" si="61"/>
        <v>19</v>
      </c>
      <c r="HR9" s="62" t="e">
        <f>(HD9/#REF!) - 1</f>
        <v>#REF!</v>
      </c>
      <c r="HS9" s="12" t="e">
        <f>(HE9/#REF!) - 1</f>
        <v>#REF!</v>
      </c>
      <c r="HT9" s="12" t="e">
        <f>(HF9/#REF!) - 1</f>
        <v>#REF!</v>
      </c>
      <c r="HU9" s="12" t="e">
        <f>(HG9/#REF!) - 1</f>
        <v>#REF!</v>
      </c>
      <c r="HV9" s="12" t="e">
        <f>(HH9/#REF!) - 1</f>
        <v>#REF!</v>
      </c>
      <c r="HW9" s="12" t="e">
        <f>(HI9/#REF!) - 1</f>
        <v>#REF!</v>
      </c>
      <c r="HX9" s="12" t="e">
        <f>(HJ9/#REF!) - 1</f>
        <v>#REF!</v>
      </c>
      <c r="HY9" s="12" t="e">
        <f>(HK9/#REF!) - 1</f>
        <v>#REF!</v>
      </c>
      <c r="HZ9" s="12" t="e">
        <f>(HL9/#REF!) - 1</f>
        <v>#REF!</v>
      </c>
      <c r="IA9" s="12" t="e">
        <f>(HM9/#REF!) - 1</f>
        <v>#REF!</v>
      </c>
      <c r="IB9" s="12" t="e">
        <f>(HN9/#REF!) - 1</f>
        <v>#REF!</v>
      </c>
      <c r="IC9" s="12" t="e">
        <f>(HO9/#REF!) - 1</f>
        <v>#REF!</v>
      </c>
      <c r="ID9" s="63" t="e">
        <f>(HP9/#REF!) - 1</f>
        <v>#REF!</v>
      </c>
    </row>
    <row r="10" spans="1:238" ht="21" customHeight="1" x14ac:dyDescent="0.25">
      <c r="A10" s="64">
        <v>0.34375</v>
      </c>
      <c r="B10" s="106">
        <v>23</v>
      </c>
      <c r="C10" s="107">
        <v>2</v>
      </c>
      <c r="D10" s="106">
        <v>15</v>
      </c>
      <c r="E10" s="107">
        <v>6</v>
      </c>
      <c r="F10" s="106">
        <v>1</v>
      </c>
      <c r="G10" s="107">
        <v>1</v>
      </c>
      <c r="H10" s="106">
        <v>1</v>
      </c>
      <c r="I10" s="107">
        <v>0</v>
      </c>
      <c r="J10" s="112">
        <v>3</v>
      </c>
      <c r="K10" s="107">
        <v>2</v>
      </c>
      <c r="L10" s="106">
        <v>1</v>
      </c>
      <c r="M10" s="107">
        <v>0</v>
      </c>
      <c r="N10" s="203">
        <v>2</v>
      </c>
      <c r="O10" s="193">
        <v>1</v>
      </c>
      <c r="P10" s="106">
        <v>0</v>
      </c>
      <c r="Q10" s="107">
        <v>0</v>
      </c>
      <c r="R10" s="106">
        <v>0</v>
      </c>
      <c r="S10" s="107">
        <v>0</v>
      </c>
      <c r="T10" s="106">
        <v>0</v>
      </c>
      <c r="U10" s="107">
        <v>0</v>
      </c>
      <c r="W10" s="55">
        <f t="shared" si="62"/>
        <v>46</v>
      </c>
      <c r="X10" s="3">
        <f t="shared" si="63"/>
        <v>12</v>
      </c>
      <c r="Y10" s="56">
        <f t="shared" si="64"/>
        <v>0.20689655172413793</v>
      </c>
      <c r="Z10" s="3">
        <f t="shared" si="65"/>
        <v>26</v>
      </c>
      <c r="AA10" s="3">
        <f t="shared" si="66"/>
        <v>26</v>
      </c>
      <c r="AB10" s="3">
        <f>F10+G10+P10+Q10</f>
        <v>2</v>
      </c>
      <c r="AC10" s="3">
        <f t="shared" si="68"/>
        <v>1</v>
      </c>
      <c r="AD10" s="3">
        <f t="shared" si="0"/>
        <v>53</v>
      </c>
      <c r="AE10" s="12">
        <f t="shared" si="1"/>
        <v>0.5</v>
      </c>
      <c r="AF10" s="12">
        <f t="shared" si="69"/>
        <v>1.8867924528301886E-2</v>
      </c>
      <c r="AG10" s="3">
        <f t="shared" si="70"/>
        <v>5</v>
      </c>
      <c r="AH10" s="3">
        <f t="shared" si="71"/>
        <v>54</v>
      </c>
      <c r="AI10" s="57">
        <f t="shared" si="72"/>
        <v>4</v>
      </c>
      <c r="AJ10" s="58">
        <f t="shared" si="73"/>
        <v>58</v>
      </c>
      <c r="AM10" s="12">
        <f t="shared" si="2"/>
        <v>4.5454545454545414E-2</v>
      </c>
      <c r="AN10" s="12">
        <f t="shared" si="3"/>
        <v>-0.4</v>
      </c>
      <c r="AO10" s="12">
        <f t="shared" si="4"/>
        <v>-0.33793103448275863</v>
      </c>
      <c r="AP10" s="12">
        <f t="shared" si="5"/>
        <v>8.3333333333333259E-2</v>
      </c>
      <c r="AQ10" s="12">
        <f t="shared" si="74"/>
        <v>0</v>
      </c>
      <c r="AR10" s="12">
        <f t="shared" si="6"/>
        <v>-0.91666666666666663</v>
      </c>
      <c r="AS10" s="12">
        <f t="shared" si="7"/>
        <v>-0.14516129032258063</v>
      </c>
      <c r="AT10" s="12">
        <f t="shared" si="8"/>
        <v>-3.8461538461538547E-2</v>
      </c>
      <c r="AU10" s="12">
        <f t="shared" si="9"/>
        <v>-0.90251572327044027</v>
      </c>
      <c r="AV10" s="12">
        <f t="shared" si="10"/>
        <v>1.5</v>
      </c>
      <c r="AW10" s="12">
        <f t="shared" si="11"/>
        <v>-0.12903225806451613</v>
      </c>
      <c r="AX10" s="12">
        <f t="shared" si="12"/>
        <v>1</v>
      </c>
      <c r="AY10" s="12">
        <f t="shared" si="13"/>
        <v>-9.375E-2</v>
      </c>
      <c r="BA10" s="64">
        <v>0.34375</v>
      </c>
      <c r="BB10" s="106">
        <v>21</v>
      </c>
      <c r="BC10" s="107">
        <v>3</v>
      </c>
      <c r="BD10" s="106">
        <v>11</v>
      </c>
      <c r="BE10" s="107">
        <v>14</v>
      </c>
      <c r="BF10" s="106">
        <v>10</v>
      </c>
      <c r="BG10" s="107">
        <v>2</v>
      </c>
      <c r="BH10" s="112">
        <v>1</v>
      </c>
      <c r="BI10" s="107"/>
      <c r="BJ10" s="106"/>
      <c r="BK10" s="107"/>
      <c r="BL10" s="106"/>
      <c r="BM10" s="107">
        <v>1</v>
      </c>
      <c r="BN10" s="106"/>
      <c r="BO10" s="107"/>
      <c r="BP10" s="106">
        <v>1</v>
      </c>
      <c r="BQ10" s="107"/>
      <c r="BS10" s="55">
        <f t="shared" si="14"/>
        <v>44</v>
      </c>
      <c r="BT10" s="3">
        <f t="shared" si="14"/>
        <v>20</v>
      </c>
      <c r="BU10" s="56">
        <f t="shared" si="15"/>
        <v>0.3125</v>
      </c>
      <c r="BV10" s="3">
        <f t="shared" si="16"/>
        <v>24</v>
      </c>
      <c r="BW10" s="3">
        <f t="shared" si="17"/>
        <v>26</v>
      </c>
      <c r="BX10" s="3">
        <f t="shared" si="18"/>
        <v>12</v>
      </c>
      <c r="BY10" s="3">
        <f t="shared" si="19"/>
        <v>62</v>
      </c>
      <c r="BZ10" s="12">
        <f t="shared" si="20"/>
        <v>0.52</v>
      </c>
      <c r="CA10" s="12">
        <f t="shared" si="21"/>
        <v>0.19354838709677419</v>
      </c>
      <c r="CB10" s="3">
        <f t="shared" si="22"/>
        <v>2</v>
      </c>
      <c r="CC10" s="3">
        <f t="shared" si="23"/>
        <v>62</v>
      </c>
      <c r="CD10" s="57">
        <f t="shared" si="24"/>
        <v>2</v>
      </c>
      <c r="CE10" s="58">
        <f t="shared" si="25"/>
        <v>64</v>
      </c>
      <c r="CH10" s="12">
        <f t="shared" si="26"/>
        <v>4.7619047619047672E-2</v>
      </c>
      <c r="CI10" s="12">
        <f t="shared" si="26"/>
        <v>-0.23076923076923073</v>
      </c>
      <c r="CJ10" s="12">
        <f t="shared" si="26"/>
        <v>-0.1826923076923076</v>
      </c>
      <c r="CK10" s="12">
        <f t="shared" si="26"/>
        <v>-0.25</v>
      </c>
      <c r="CL10" s="12">
        <f t="shared" si="26"/>
        <v>8.3333333333333259E-2</v>
      </c>
      <c r="CM10" s="12">
        <f t="shared" si="26"/>
        <v>1</v>
      </c>
      <c r="CN10" s="12">
        <f t="shared" si="26"/>
        <v>0</v>
      </c>
      <c r="CO10" s="12">
        <f t="shared" si="26"/>
        <v>0.34333333333333349</v>
      </c>
      <c r="CP10" s="12">
        <f t="shared" si="26"/>
        <v>1</v>
      </c>
      <c r="CQ10" s="12">
        <f t="shared" si="26"/>
        <v>-0.66666666666666674</v>
      </c>
      <c r="CR10" s="12">
        <f t="shared" si="26"/>
        <v>-6.0606060606060552E-2</v>
      </c>
      <c r="CS10" s="12">
        <f t="shared" si="26"/>
        <v>0</v>
      </c>
      <c r="CT10" s="12">
        <f t="shared" si="26"/>
        <v>-5.8823529411764719E-2</v>
      </c>
      <c r="CV10" s="64">
        <v>0.34375</v>
      </c>
      <c r="CW10" s="91">
        <v>23</v>
      </c>
      <c r="CX10" s="92">
        <v>9</v>
      </c>
      <c r="CY10" s="91">
        <v>10</v>
      </c>
      <c r="CZ10" s="92">
        <v>14</v>
      </c>
      <c r="DA10" s="91">
        <v>4</v>
      </c>
      <c r="DB10" s="92">
        <v>1</v>
      </c>
      <c r="DC10" s="48">
        <v>3</v>
      </c>
      <c r="DD10" s="92">
        <v>2</v>
      </c>
      <c r="DE10" s="91"/>
      <c r="DF10" s="92"/>
      <c r="DG10" s="91"/>
      <c r="DH10" s="92"/>
      <c r="DI10" s="91">
        <v>1</v>
      </c>
      <c r="DJ10" s="92"/>
      <c r="DK10" s="91">
        <v>1</v>
      </c>
      <c r="DL10" s="92"/>
      <c r="DN10" s="55">
        <f t="shared" si="27"/>
        <v>42</v>
      </c>
      <c r="DO10" s="3">
        <f t="shared" si="27"/>
        <v>26</v>
      </c>
      <c r="DP10" s="56">
        <f t="shared" si="28"/>
        <v>0.38235294117647056</v>
      </c>
      <c r="DQ10" s="3">
        <f t="shared" si="29"/>
        <v>32</v>
      </c>
      <c r="DR10" s="3">
        <f t="shared" si="30"/>
        <v>24</v>
      </c>
      <c r="DS10" s="3">
        <f t="shared" si="31"/>
        <v>6</v>
      </c>
      <c r="DT10" s="3">
        <f t="shared" si="32"/>
        <v>62</v>
      </c>
      <c r="DU10" s="12">
        <f t="shared" si="33"/>
        <v>0.38709677419354838</v>
      </c>
      <c r="DV10" s="12">
        <f t="shared" si="34"/>
        <v>9.6774193548387094E-2</v>
      </c>
      <c r="DW10" s="3">
        <f t="shared" si="35"/>
        <v>6</v>
      </c>
      <c r="DX10" s="3">
        <f t="shared" si="36"/>
        <v>66</v>
      </c>
      <c r="DY10" s="57">
        <f t="shared" si="37"/>
        <v>2</v>
      </c>
      <c r="DZ10" s="58">
        <f t="shared" si="38"/>
        <v>68</v>
      </c>
      <c r="EC10" s="12">
        <f t="shared" si="39"/>
        <v>0.19999999999999996</v>
      </c>
      <c r="ED10" s="12">
        <f t="shared" si="39"/>
        <v>1.1666666666666665</v>
      </c>
      <c r="EE10" s="12">
        <f t="shared" si="39"/>
        <v>0.49754901960784315</v>
      </c>
      <c r="EF10" s="12">
        <f t="shared" si="39"/>
        <v>0.14285714285714279</v>
      </c>
      <c r="EG10" s="12">
        <f t="shared" si="39"/>
        <v>1</v>
      </c>
      <c r="EH10" s="12">
        <f t="shared" si="39"/>
        <v>0.5</v>
      </c>
      <c r="EI10" s="12">
        <f t="shared" si="39"/>
        <v>0.40909090909090917</v>
      </c>
      <c r="EJ10" s="12">
        <f t="shared" si="39"/>
        <v>0.41935483870967749</v>
      </c>
      <c r="EK10" s="12">
        <f t="shared" si="39"/>
        <v>6.4516129032258007E-2</v>
      </c>
      <c r="EL10" s="12">
        <f t="shared" si="39"/>
        <v>1</v>
      </c>
      <c r="EM10" s="12">
        <f t="shared" si="39"/>
        <v>0.53488372093023262</v>
      </c>
      <c r="EN10" s="12">
        <f t="shared" si="39"/>
        <v>-0.5</v>
      </c>
      <c r="EO10" s="12">
        <f t="shared" si="39"/>
        <v>0.44680851063829796</v>
      </c>
      <c r="EQ10" s="64">
        <v>0.34375</v>
      </c>
      <c r="ER10" s="91">
        <v>20</v>
      </c>
      <c r="ES10" s="92">
        <v>6</v>
      </c>
      <c r="ET10" s="91">
        <v>8</v>
      </c>
      <c r="EU10" s="92">
        <v>3</v>
      </c>
      <c r="EV10" s="91">
        <v>2</v>
      </c>
      <c r="EW10" s="92">
        <v>2</v>
      </c>
      <c r="EX10" s="48">
        <v>2</v>
      </c>
      <c r="EY10" s="92"/>
      <c r="EZ10" s="91">
        <v>2</v>
      </c>
      <c r="FA10" s="92"/>
      <c r="FB10" s="91"/>
      <c r="FC10" s="92">
        <v>1</v>
      </c>
      <c r="FD10" s="91"/>
      <c r="FE10" s="92"/>
      <c r="FF10" s="91">
        <v>1</v>
      </c>
      <c r="FG10" s="92"/>
      <c r="FI10" s="55">
        <f t="shared" si="40"/>
        <v>35</v>
      </c>
      <c r="FJ10" s="3">
        <f t="shared" si="40"/>
        <v>12</v>
      </c>
      <c r="FK10" s="56">
        <f t="shared" si="41"/>
        <v>0.25531914893617019</v>
      </c>
      <c r="FL10" s="3">
        <f t="shared" si="42"/>
        <v>28</v>
      </c>
      <c r="FM10" s="3">
        <f t="shared" si="43"/>
        <v>12</v>
      </c>
      <c r="FN10" s="3">
        <f t="shared" si="44"/>
        <v>4</v>
      </c>
      <c r="FO10" s="3">
        <f t="shared" si="45"/>
        <v>44</v>
      </c>
      <c r="FP10" s="12">
        <f t="shared" si="46"/>
        <v>0.27272727272727271</v>
      </c>
      <c r="FQ10" s="12">
        <f t="shared" si="47"/>
        <v>9.0909090909090912E-2</v>
      </c>
      <c r="FR10" s="3">
        <f t="shared" si="48"/>
        <v>3</v>
      </c>
      <c r="FS10" s="3">
        <f t="shared" si="49"/>
        <v>43</v>
      </c>
      <c r="FT10" s="57">
        <f t="shared" si="50"/>
        <v>4</v>
      </c>
      <c r="FU10" s="58">
        <f t="shared" si="51"/>
        <v>47</v>
      </c>
      <c r="FX10" s="12">
        <f t="shared" si="52"/>
        <v>0.45833333333333326</v>
      </c>
      <c r="FY10" s="12">
        <f t="shared" si="52"/>
        <v>0.19999999999999996</v>
      </c>
      <c r="FZ10" s="12">
        <f t="shared" si="52"/>
        <v>-0.13191489361702136</v>
      </c>
      <c r="GA10" s="12">
        <f t="shared" si="52"/>
        <v>1.3333333333333335</v>
      </c>
      <c r="GB10" s="12">
        <f t="shared" si="52"/>
        <v>-0.19999999999999996</v>
      </c>
      <c r="GC10" s="12">
        <f t="shared" si="52"/>
        <v>1</v>
      </c>
      <c r="GD10" s="12">
        <f t="shared" si="52"/>
        <v>0.51724137931034475</v>
      </c>
      <c r="GE10" s="12">
        <f t="shared" si="52"/>
        <v>-0.47272727272727277</v>
      </c>
      <c r="GF10" s="12">
        <f t="shared" si="52"/>
        <v>0.31818181818181834</v>
      </c>
      <c r="GG10" s="12">
        <f t="shared" si="52"/>
        <v>-0.4</v>
      </c>
      <c r="GH10" s="12">
        <f t="shared" si="52"/>
        <v>0.34375</v>
      </c>
      <c r="GI10" s="12">
        <f t="shared" si="52"/>
        <v>1</v>
      </c>
      <c r="GJ10" s="12">
        <f t="shared" si="52"/>
        <v>0.38235294117647056</v>
      </c>
      <c r="GL10" s="65">
        <v>0.34375</v>
      </c>
      <c r="GM10" s="108">
        <v>6</v>
      </c>
      <c r="GN10" s="109">
        <v>4</v>
      </c>
      <c r="GO10" s="110">
        <v>9</v>
      </c>
      <c r="GP10" s="111">
        <v>6</v>
      </c>
      <c r="GQ10" s="110">
        <v>2</v>
      </c>
      <c r="GR10" s="111">
        <v>0</v>
      </c>
      <c r="GS10" s="113">
        <v>5</v>
      </c>
      <c r="GT10" s="109">
        <v>0</v>
      </c>
      <c r="GU10" s="108">
        <v>2</v>
      </c>
      <c r="GV10" s="109">
        <v>0</v>
      </c>
      <c r="GW10" s="110">
        <v>0</v>
      </c>
      <c r="GX10" s="111">
        <v>0</v>
      </c>
      <c r="GY10" s="110">
        <v>0</v>
      </c>
      <c r="GZ10" s="111">
        <v>0</v>
      </c>
      <c r="HA10" s="108">
        <v>0</v>
      </c>
      <c r="HB10" s="109">
        <v>0</v>
      </c>
      <c r="HD10" s="55">
        <f t="shared" si="53"/>
        <v>24</v>
      </c>
      <c r="HE10" s="3">
        <f t="shared" si="53"/>
        <v>10</v>
      </c>
      <c r="HF10" s="56">
        <f t="shared" si="54"/>
        <v>0.29411764705882354</v>
      </c>
      <c r="HG10" s="3">
        <f t="shared" si="55"/>
        <v>12</v>
      </c>
      <c r="HH10" s="3">
        <f t="shared" si="56"/>
        <v>15</v>
      </c>
      <c r="HI10" s="3">
        <f t="shared" si="75"/>
        <v>2</v>
      </c>
      <c r="HJ10" s="3">
        <f t="shared" si="57"/>
        <v>29</v>
      </c>
      <c r="HK10" s="12">
        <f t="shared" si="58"/>
        <v>0.51724137931034486</v>
      </c>
      <c r="HL10" s="12">
        <f t="shared" si="59"/>
        <v>6.8965517241379309E-2</v>
      </c>
      <c r="HM10" s="3">
        <f t="shared" si="76"/>
        <v>5</v>
      </c>
      <c r="HN10" s="3">
        <f t="shared" si="77"/>
        <v>32</v>
      </c>
      <c r="HO10" s="7">
        <f t="shared" si="60"/>
        <v>2</v>
      </c>
      <c r="HP10" s="58">
        <f t="shared" si="61"/>
        <v>34</v>
      </c>
      <c r="HR10" s="62" t="e">
        <f>(HD10/#REF!) - 1</f>
        <v>#REF!</v>
      </c>
      <c r="HS10" s="12" t="e">
        <f>(HE10/#REF!) - 1</f>
        <v>#REF!</v>
      </c>
      <c r="HT10" s="12" t="e">
        <f>(HF10/#REF!) - 1</f>
        <v>#REF!</v>
      </c>
      <c r="HU10" s="12" t="e">
        <f>(HG10/#REF!) - 1</f>
        <v>#REF!</v>
      </c>
      <c r="HV10" s="12" t="e">
        <f>(HH10/#REF!) - 1</f>
        <v>#REF!</v>
      </c>
      <c r="HW10" s="12" t="e">
        <f>(HI10/#REF!) - 1</f>
        <v>#REF!</v>
      </c>
      <c r="HX10" s="12" t="e">
        <f>(HJ10/#REF!) - 1</f>
        <v>#REF!</v>
      </c>
      <c r="HY10" s="12" t="e">
        <f>(HK10/#REF!) - 1</f>
        <v>#REF!</v>
      </c>
      <c r="HZ10" s="12" t="e">
        <f>(HL10/#REF!) - 1</f>
        <v>#REF!</v>
      </c>
      <c r="IA10" s="12" t="e">
        <f>(HM10/#REF!) - 1</f>
        <v>#REF!</v>
      </c>
      <c r="IB10" s="12" t="e">
        <f>(HN10/#REF!) - 1</f>
        <v>#REF!</v>
      </c>
      <c r="IC10" s="12" t="e">
        <f>(HO10/#REF!) - 1</f>
        <v>#REF!</v>
      </c>
      <c r="ID10" s="63" t="e">
        <f>(HP10/#REF!) - 1</f>
        <v>#REF!</v>
      </c>
    </row>
    <row r="11" spans="1:238" ht="21" customHeight="1" thickBot="1" x14ac:dyDescent="0.3">
      <c r="A11" s="64">
        <v>0.35416666666666702</v>
      </c>
      <c r="B11" s="106">
        <v>21</v>
      </c>
      <c r="C11" s="107">
        <v>10</v>
      </c>
      <c r="D11" s="106">
        <v>11</v>
      </c>
      <c r="E11" s="107">
        <v>9</v>
      </c>
      <c r="F11" s="106">
        <v>0</v>
      </c>
      <c r="G11" s="107">
        <v>0</v>
      </c>
      <c r="H11" s="106">
        <v>1</v>
      </c>
      <c r="I11" s="107">
        <v>1</v>
      </c>
      <c r="J11" s="106">
        <v>3</v>
      </c>
      <c r="K11" s="107">
        <v>1</v>
      </c>
      <c r="L11" s="106">
        <v>2</v>
      </c>
      <c r="M11" s="107">
        <v>0</v>
      </c>
      <c r="N11" s="203">
        <v>0</v>
      </c>
      <c r="O11" s="193">
        <v>1</v>
      </c>
      <c r="P11" s="106">
        <v>0</v>
      </c>
      <c r="Q11" s="107">
        <v>1</v>
      </c>
      <c r="R11" s="106">
        <v>0</v>
      </c>
      <c r="S11" s="107">
        <v>0</v>
      </c>
      <c r="T11" s="106">
        <v>0</v>
      </c>
      <c r="U11" s="107">
        <v>0</v>
      </c>
      <c r="W11" s="55">
        <f t="shared" si="62"/>
        <v>38</v>
      </c>
      <c r="X11" s="3">
        <f t="shared" si="63"/>
        <v>23</v>
      </c>
      <c r="Y11" s="56">
        <f t="shared" si="64"/>
        <v>0.37704918032786883</v>
      </c>
      <c r="Z11" s="3">
        <f t="shared" si="65"/>
        <v>33</v>
      </c>
      <c r="AA11" s="3">
        <f t="shared" si="66"/>
        <v>22</v>
      </c>
      <c r="AB11" s="3">
        <f t="shared" si="67"/>
        <v>1</v>
      </c>
      <c r="AC11" s="3">
        <f t="shared" si="68"/>
        <v>2</v>
      </c>
      <c r="AD11" s="3">
        <f t="shared" si="0"/>
        <v>57</v>
      </c>
      <c r="AE11" s="12">
        <f t="shared" si="1"/>
        <v>0.4</v>
      </c>
      <c r="AF11" s="12">
        <f t="shared" si="69"/>
        <v>3.5087719298245612E-2</v>
      </c>
      <c r="AG11" s="3">
        <f t="shared" si="70"/>
        <v>4</v>
      </c>
      <c r="AH11" s="3">
        <f t="shared" si="71"/>
        <v>57</v>
      </c>
      <c r="AI11" s="57">
        <f t="shared" si="72"/>
        <v>4</v>
      </c>
      <c r="AJ11" s="58">
        <f t="shared" si="73"/>
        <v>61</v>
      </c>
      <c r="AM11" s="12">
        <f t="shared" si="2"/>
        <v>-0.15555555555555556</v>
      </c>
      <c r="AN11" s="12">
        <f t="shared" si="3"/>
        <v>9.5238095238095344E-2</v>
      </c>
      <c r="AO11" s="12">
        <f t="shared" si="4"/>
        <v>0.18501170960187352</v>
      </c>
      <c r="AP11" s="12">
        <f t="shared" si="5"/>
        <v>3.125E-2</v>
      </c>
      <c r="AQ11" s="12">
        <f t="shared" si="74"/>
        <v>-0.15384615384615385</v>
      </c>
      <c r="AR11" s="12">
        <f t="shared" si="6"/>
        <v>-0.33333333333333337</v>
      </c>
      <c r="AS11" s="12">
        <f t="shared" si="7"/>
        <v>-6.557377049180324E-2</v>
      </c>
      <c r="AT11" s="12">
        <f t="shared" si="8"/>
        <v>-0.10769230769230764</v>
      </c>
      <c r="AU11" s="12">
        <f t="shared" si="9"/>
        <v>-0.28654970760233922</v>
      </c>
      <c r="AV11" s="12">
        <f t="shared" si="10"/>
        <v>-0.19999999999999996</v>
      </c>
      <c r="AW11" s="12">
        <f t="shared" si="11"/>
        <v>-5.0000000000000044E-2</v>
      </c>
      <c r="AX11" s="12">
        <f t="shared" si="12"/>
        <v>-0.33333333333333337</v>
      </c>
      <c r="AY11" s="12">
        <f t="shared" si="13"/>
        <v>-7.5757575757575801E-2</v>
      </c>
      <c r="BA11" s="64">
        <v>0.35416666666666702</v>
      </c>
      <c r="BB11" s="106">
        <v>24</v>
      </c>
      <c r="BC11" s="107">
        <v>7</v>
      </c>
      <c r="BD11" s="106">
        <v>11</v>
      </c>
      <c r="BE11" s="107">
        <v>13</v>
      </c>
      <c r="BF11" s="106">
        <v>1</v>
      </c>
      <c r="BG11" s="107">
        <v>1</v>
      </c>
      <c r="BH11" s="106">
        <v>3</v>
      </c>
      <c r="BI11" s="107"/>
      <c r="BJ11" s="106">
        <v>1</v>
      </c>
      <c r="BK11" s="107"/>
      <c r="BL11" s="106">
        <v>2</v>
      </c>
      <c r="BM11" s="107"/>
      <c r="BN11" s="106">
        <v>1</v>
      </c>
      <c r="BO11" s="107"/>
      <c r="BP11" s="106">
        <v>2</v>
      </c>
      <c r="BQ11" s="107"/>
      <c r="BS11" s="55">
        <f t="shared" si="14"/>
        <v>45</v>
      </c>
      <c r="BT11" s="3">
        <f t="shared" si="14"/>
        <v>21</v>
      </c>
      <c r="BU11" s="56">
        <f t="shared" si="15"/>
        <v>0.31818181818181818</v>
      </c>
      <c r="BV11" s="3">
        <f t="shared" si="16"/>
        <v>32</v>
      </c>
      <c r="BW11" s="3">
        <f t="shared" si="17"/>
        <v>26</v>
      </c>
      <c r="BX11" s="3">
        <f t="shared" si="18"/>
        <v>3</v>
      </c>
      <c r="BY11" s="3">
        <f t="shared" si="19"/>
        <v>61</v>
      </c>
      <c r="BZ11" s="12">
        <f t="shared" si="20"/>
        <v>0.44827586206896552</v>
      </c>
      <c r="CA11" s="12">
        <f t="shared" si="21"/>
        <v>4.9180327868852458E-2</v>
      </c>
      <c r="CB11" s="3">
        <f t="shared" si="22"/>
        <v>5</v>
      </c>
      <c r="CC11" s="3">
        <f t="shared" si="23"/>
        <v>60</v>
      </c>
      <c r="CD11" s="57">
        <f t="shared" si="24"/>
        <v>6</v>
      </c>
      <c r="CE11" s="58">
        <f t="shared" si="25"/>
        <v>66</v>
      </c>
      <c r="CH11" s="12">
        <f t="shared" si="26"/>
        <v>7.1428571428571397E-2</v>
      </c>
      <c r="CI11" s="12">
        <f t="shared" si="26"/>
        <v>0.90909090909090917</v>
      </c>
      <c r="CJ11" s="12">
        <f t="shared" si="26"/>
        <v>0.53305785123966931</v>
      </c>
      <c r="CK11" s="12">
        <f t="shared" si="26"/>
        <v>0.14285714285714279</v>
      </c>
      <c r="CL11" s="12">
        <f t="shared" si="26"/>
        <v>0.36842105263157898</v>
      </c>
      <c r="CM11" s="12">
        <f t="shared" si="26"/>
        <v>0.5</v>
      </c>
      <c r="CN11" s="12">
        <f t="shared" si="26"/>
        <v>0.24489795918367352</v>
      </c>
      <c r="CO11" s="12">
        <f t="shared" si="26"/>
        <v>0.15607985480943753</v>
      </c>
      <c r="CP11" s="12">
        <f t="shared" si="26"/>
        <v>0.20491803278688536</v>
      </c>
      <c r="CQ11" s="12">
        <f t="shared" si="26"/>
        <v>0.25</v>
      </c>
      <c r="CR11" s="12">
        <f t="shared" si="26"/>
        <v>0.19999999999999996</v>
      </c>
      <c r="CS11" s="12">
        <f t="shared" si="26"/>
        <v>1</v>
      </c>
      <c r="CT11" s="12">
        <f t="shared" si="26"/>
        <v>0.24528301886792447</v>
      </c>
      <c r="CV11" s="64">
        <v>0.35416666666666702</v>
      </c>
      <c r="CW11" s="91">
        <v>22</v>
      </c>
      <c r="CX11" s="92">
        <v>5</v>
      </c>
      <c r="CY11" s="91">
        <v>14</v>
      </c>
      <c r="CZ11" s="92">
        <v>4</v>
      </c>
      <c r="DA11" s="91">
        <v>2</v>
      </c>
      <c r="DB11" s="92"/>
      <c r="DC11" s="91">
        <v>2</v>
      </c>
      <c r="DD11" s="92">
        <v>1</v>
      </c>
      <c r="DE11" s="91">
        <v>1</v>
      </c>
      <c r="DF11" s="92"/>
      <c r="DG11" s="91"/>
      <c r="DH11" s="92">
        <v>1</v>
      </c>
      <c r="DI11" s="91"/>
      <c r="DJ11" s="92"/>
      <c r="DK11" s="91">
        <v>1</v>
      </c>
      <c r="DL11" s="92"/>
      <c r="DN11" s="55">
        <f t="shared" si="27"/>
        <v>42</v>
      </c>
      <c r="DO11" s="3">
        <f t="shared" si="27"/>
        <v>11</v>
      </c>
      <c r="DP11" s="56">
        <f t="shared" si="28"/>
        <v>0.20754716981132076</v>
      </c>
      <c r="DQ11" s="3">
        <f t="shared" si="29"/>
        <v>28</v>
      </c>
      <c r="DR11" s="3">
        <f t="shared" si="30"/>
        <v>19</v>
      </c>
      <c r="DS11" s="3">
        <f t="shared" si="31"/>
        <v>2</v>
      </c>
      <c r="DT11" s="3">
        <f t="shared" si="32"/>
        <v>49</v>
      </c>
      <c r="DU11" s="12">
        <f t="shared" si="33"/>
        <v>0.38775510204081631</v>
      </c>
      <c r="DV11" s="12">
        <f t="shared" si="34"/>
        <v>4.0816326530612242E-2</v>
      </c>
      <c r="DW11" s="3">
        <f t="shared" si="35"/>
        <v>4</v>
      </c>
      <c r="DX11" s="3">
        <f t="shared" si="36"/>
        <v>50</v>
      </c>
      <c r="DY11" s="57">
        <f t="shared" si="37"/>
        <v>3</v>
      </c>
      <c r="DZ11" s="58">
        <f t="shared" si="38"/>
        <v>53</v>
      </c>
      <c r="EC11" s="12">
        <f t="shared" si="39"/>
        <v>1</v>
      </c>
      <c r="ED11" s="12">
        <f t="shared" si="39"/>
        <v>-0.15384615384615385</v>
      </c>
      <c r="EE11" s="12">
        <f t="shared" si="39"/>
        <v>-0.45718432510885332</v>
      </c>
      <c r="EF11" s="12">
        <f t="shared" si="39"/>
        <v>0.47368421052631571</v>
      </c>
      <c r="EG11" s="12">
        <f t="shared" si="39"/>
        <v>1.1111111111111112</v>
      </c>
      <c r="EH11" s="12">
        <f t="shared" si="39"/>
        <v>1</v>
      </c>
      <c r="EI11" s="12">
        <f t="shared" si="39"/>
        <v>0.68965517241379315</v>
      </c>
      <c r="EJ11" s="12">
        <f t="shared" si="39"/>
        <v>0.24943310657596363</v>
      </c>
      <c r="EK11" s="12">
        <f t="shared" si="39"/>
        <v>0.18367346938775508</v>
      </c>
      <c r="EL11" s="12">
        <f t="shared" si="39"/>
        <v>-0.19999999999999996</v>
      </c>
      <c r="EM11" s="12">
        <f t="shared" si="39"/>
        <v>0.5625</v>
      </c>
      <c r="EN11" s="12">
        <f t="shared" si="39"/>
        <v>0.5</v>
      </c>
      <c r="EO11" s="12">
        <f t="shared" si="39"/>
        <v>0.55882352941176472</v>
      </c>
      <c r="EQ11" s="64">
        <v>0.35416666666666702</v>
      </c>
      <c r="ER11" s="91">
        <v>12</v>
      </c>
      <c r="ES11" s="92">
        <v>7</v>
      </c>
      <c r="ET11" s="91">
        <v>5</v>
      </c>
      <c r="EU11" s="92">
        <v>3</v>
      </c>
      <c r="EV11" s="91"/>
      <c r="EW11" s="92">
        <v>1</v>
      </c>
      <c r="EX11" s="91">
        <v>3</v>
      </c>
      <c r="EY11" s="92">
        <v>1</v>
      </c>
      <c r="EZ11" s="91"/>
      <c r="FA11" s="92"/>
      <c r="FB11" s="91"/>
      <c r="FC11" s="92">
        <v>1</v>
      </c>
      <c r="FD11" s="91"/>
      <c r="FE11" s="92"/>
      <c r="FF11" s="91">
        <v>1</v>
      </c>
      <c r="FG11" s="92"/>
      <c r="FI11" s="55">
        <f t="shared" si="40"/>
        <v>21</v>
      </c>
      <c r="FJ11" s="3">
        <f t="shared" si="40"/>
        <v>13</v>
      </c>
      <c r="FK11" s="56">
        <f t="shared" si="41"/>
        <v>0.38235294117647056</v>
      </c>
      <c r="FL11" s="3">
        <f t="shared" si="42"/>
        <v>19</v>
      </c>
      <c r="FM11" s="3">
        <f t="shared" si="43"/>
        <v>9</v>
      </c>
      <c r="FN11" s="3">
        <f t="shared" si="44"/>
        <v>1</v>
      </c>
      <c r="FO11" s="3">
        <f t="shared" si="45"/>
        <v>29</v>
      </c>
      <c r="FP11" s="12">
        <f t="shared" si="46"/>
        <v>0.31034482758620691</v>
      </c>
      <c r="FQ11" s="12">
        <f t="shared" si="47"/>
        <v>3.4482758620689655E-2</v>
      </c>
      <c r="FR11" s="3">
        <f t="shared" si="48"/>
        <v>5</v>
      </c>
      <c r="FS11" s="3">
        <f t="shared" si="49"/>
        <v>32</v>
      </c>
      <c r="FT11" s="57">
        <f t="shared" si="50"/>
        <v>2</v>
      </c>
      <c r="FU11" s="58">
        <f t="shared" si="51"/>
        <v>34</v>
      </c>
      <c r="FX11" s="12">
        <f t="shared" si="52"/>
        <v>0.23529411764705888</v>
      </c>
      <c r="FY11" s="12">
        <f t="shared" si="52"/>
        <v>0.625</v>
      </c>
      <c r="FZ11" s="12">
        <f t="shared" si="52"/>
        <v>0.19485294117647056</v>
      </c>
      <c r="GA11" s="12">
        <f t="shared" si="52"/>
        <v>0.35714285714285721</v>
      </c>
      <c r="GB11" s="12">
        <f t="shared" si="52"/>
        <v>0</v>
      </c>
      <c r="GC11" s="12" t="e">
        <f t="shared" si="52"/>
        <v>#DIV/0!</v>
      </c>
      <c r="GD11" s="12">
        <f t="shared" si="52"/>
        <v>0.26086956521739135</v>
      </c>
      <c r="GE11" s="12">
        <f t="shared" si="52"/>
        <v>-0.2068965517241379</v>
      </c>
      <c r="GF11" s="12" t="e">
        <f t="shared" si="52"/>
        <v>#DIV/0!</v>
      </c>
      <c r="GG11" s="12">
        <f t="shared" si="52"/>
        <v>1.5</v>
      </c>
      <c r="GH11" s="12">
        <f t="shared" si="52"/>
        <v>0.39130434782608692</v>
      </c>
      <c r="GI11" s="12">
        <f t="shared" si="52"/>
        <v>0</v>
      </c>
      <c r="GJ11" s="12">
        <f t="shared" si="52"/>
        <v>0.3600000000000001</v>
      </c>
      <c r="GL11" s="65">
        <v>0.35416666666666702</v>
      </c>
      <c r="GM11" s="105">
        <v>9</v>
      </c>
      <c r="GN11" s="105">
        <v>3</v>
      </c>
      <c r="GO11" s="105">
        <v>5</v>
      </c>
      <c r="GP11" s="105">
        <v>4</v>
      </c>
      <c r="GQ11" s="105">
        <v>0</v>
      </c>
      <c r="GR11" s="105">
        <v>0</v>
      </c>
      <c r="GS11" s="105">
        <v>1</v>
      </c>
      <c r="GT11" s="105">
        <v>1</v>
      </c>
      <c r="GU11" s="105">
        <v>2</v>
      </c>
      <c r="GV11" s="105">
        <v>0</v>
      </c>
      <c r="GW11" s="105">
        <v>0</v>
      </c>
      <c r="GX11" s="105">
        <v>0</v>
      </c>
      <c r="GY11" s="105">
        <v>0</v>
      </c>
      <c r="GZ11" s="105">
        <v>0</v>
      </c>
      <c r="HA11" s="105">
        <v>0</v>
      </c>
      <c r="HB11" s="105">
        <v>0</v>
      </c>
      <c r="HD11" s="55">
        <f t="shared" si="53"/>
        <v>17</v>
      </c>
      <c r="HE11" s="3">
        <f t="shared" si="53"/>
        <v>8</v>
      </c>
      <c r="HF11" s="56">
        <f t="shared" si="54"/>
        <v>0.32</v>
      </c>
      <c r="HG11" s="3">
        <f t="shared" si="55"/>
        <v>14</v>
      </c>
      <c r="HH11" s="3">
        <f t="shared" si="56"/>
        <v>9</v>
      </c>
      <c r="HI11" s="3">
        <f t="shared" si="75"/>
        <v>0</v>
      </c>
      <c r="HJ11" s="3">
        <f t="shared" si="57"/>
        <v>23</v>
      </c>
      <c r="HK11" s="12">
        <f t="shared" si="58"/>
        <v>0.39130434782608697</v>
      </c>
      <c r="HL11" s="12">
        <f t="shared" si="59"/>
        <v>0</v>
      </c>
      <c r="HM11" s="3">
        <f t="shared" si="76"/>
        <v>2</v>
      </c>
      <c r="HN11" s="3">
        <f t="shared" si="77"/>
        <v>23</v>
      </c>
      <c r="HO11" s="7">
        <f t="shared" si="60"/>
        <v>2</v>
      </c>
      <c r="HP11" s="58">
        <f t="shared" si="61"/>
        <v>25</v>
      </c>
      <c r="HR11" s="62" t="e">
        <f>(HD11/#REF!) - 1</f>
        <v>#REF!</v>
      </c>
      <c r="HS11" s="12" t="e">
        <f>(HE11/#REF!) - 1</f>
        <v>#REF!</v>
      </c>
      <c r="HT11" s="12" t="e">
        <f>(HF11/#REF!) - 1</f>
        <v>#REF!</v>
      </c>
      <c r="HU11" s="12" t="e">
        <f>(HG11/#REF!) - 1</f>
        <v>#REF!</v>
      </c>
      <c r="HV11" s="12" t="e">
        <f>(HH11/#REF!) - 1</f>
        <v>#REF!</v>
      </c>
      <c r="HW11" s="12" t="e">
        <f>(HI11/#REF!) - 1</f>
        <v>#REF!</v>
      </c>
      <c r="HX11" s="12" t="e">
        <f>(HJ11/#REF!) - 1</f>
        <v>#REF!</v>
      </c>
      <c r="HY11" s="12" t="e">
        <f>(HK11/#REF!) - 1</f>
        <v>#REF!</v>
      </c>
      <c r="HZ11" s="12" t="e">
        <f>(HL11/#REF!) - 1</f>
        <v>#REF!</v>
      </c>
      <c r="IA11" s="12" t="e">
        <f>(HM11/#REF!) - 1</f>
        <v>#REF!</v>
      </c>
      <c r="IB11" s="12" t="e">
        <f>(HN11/#REF!) - 1</f>
        <v>#REF!</v>
      </c>
      <c r="IC11" s="12" t="e">
        <f>(HO11/#REF!) - 1</f>
        <v>#REF!</v>
      </c>
      <c r="ID11" s="63" t="e">
        <f>(HP11/#REF!) - 1</f>
        <v>#REF!</v>
      </c>
    </row>
    <row r="12" spans="1:238" ht="21" customHeight="1" thickBot="1" x14ac:dyDescent="0.3">
      <c r="A12" s="64">
        <v>0.36458333333333298</v>
      </c>
      <c r="B12" s="106">
        <v>21</v>
      </c>
      <c r="C12" s="107">
        <v>2</v>
      </c>
      <c r="D12" s="106">
        <v>3</v>
      </c>
      <c r="E12" s="107">
        <v>4</v>
      </c>
      <c r="F12" s="106">
        <v>0</v>
      </c>
      <c r="G12" s="107">
        <v>0</v>
      </c>
      <c r="H12" s="106">
        <v>2</v>
      </c>
      <c r="I12" s="107">
        <v>0</v>
      </c>
      <c r="J12" s="106">
        <v>3</v>
      </c>
      <c r="K12" s="107">
        <v>1</v>
      </c>
      <c r="L12" s="106">
        <v>0</v>
      </c>
      <c r="M12" s="107">
        <v>1</v>
      </c>
      <c r="N12" s="203">
        <v>1</v>
      </c>
      <c r="O12" s="193">
        <v>0</v>
      </c>
      <c r="P12" s="106">
        <v>0</v>
      </c>
      <c r="Q12" s="107">
        <v>0</v>
      </c>
      <c r="R12" s="106">
        <v>0</v>
      </c>
      <c r="S12" s="107">
        <v>0</v>
      </c>
      <c r="T12" s="106">
        <v>0</v>
      </c>
      <c r="U12" s="107">
        <v>0</v>
      </c>
      <c r="W12" s="55">
        <f t="shared" si="62"/>
        <v>30</v>
      </c>
      <c r="X12" s="3">
        <f t="shared" si="63"/>
        <v>8</v>
      </c>
      <c r="Y12" s="56">
        <f t="shared" si="64"/>
        <v>0.21052631578947367</v>
      </c>
      <c r="Z12" s="3">
        <f t="shared" si="65"/>
        <v>24</v>
      </c>
      <c r="AA12" s="3">
        <f t="shared" si="66"/>
        <v>8</v>
      </c>
      <c r="AB12" s="3">
        <f t="shared" si="67"/>
        <v>0</v>
      </c>
      <c r="AC12" s="3">
        <f t="shared" si="68"/>
        <v>2</v>
      </c>
      <c r="AD12" s="3">
        <f t="shared" si="0"/>
        <v>34</v>
      </c>
      <c r="AE12" s="12">
        <f t="shared" si="1"/>
        <v>0.25</v>
      </c>
      <c r="AF12" s="12">
        <f t="shared" si="69"/>
        <v>5.8823529411764705E-2</v>
      </c>
      <c r="AG12" s="3">
        <f t="shared" si="70"/>
        <v>4</v>
      </c>
      <c r="AH12" s="3">
        <f t="shared" si="71"/>
        <v>36</v>
      </c>
      <c r="AI12" s="57">
        <f t="shared" si="72"/>
        <v>2</v>
      </c>
      <c r="AJ12" s="58">
        <f t="shared" si="73"/>
        <v>38</v>
      </c>
      <c r="AM12" s="12">
        <f t="shared" si="2"/>
        <v>-0.11764705882352944</v>
      </c>
      <c r="AN12" s="12">
        <f t="shared" si="3"/>
        <v>-0.38461538461538458</v>
      </c>
      <c r="AO12" s="12">
        <f t="shared" si="4"/>
        <v>-0.23886639676113364</v>
      </c>
      <c r="AP12" s="12">
        <f t="shared" si="5"/>
        <v>-0.25</v>
      </c>
      <c r="AQ12" s="12">
        <f t="shared" si="74"/>
        <v>-0.11111111111111116</v>
      </c>
      <c r="AR12" s="12">
        <f t="shared" si="6"/>
        <v>1</v>
      </c>
      <c r="AS12" s="12">
        <f t="shared" si="7"/>
        <v>-0.19047619047619047</v>
      </c>
      <c r="AT12" s="12">
        <f t="shared" si="8"/>
        <v>0.13888888888888884</v>
      </c>
      <c r="AU12" s="12">
        <f t="shared" si="9"/>
        <v>1.4705882352941178</v>
      </c>
      <c r="AV12" s="12">
        <f t="shared" si="10"/>
        <v>-0.19999999999999996</v>
      </c>
      <c r="AW12" s="12">
        <f t="shared" si="11"/>
        <v>-0.19999999999999996</v>
      </c>
      <c r="AX12" s="12">
        <f t="shared" si="12"/>
        <v>0</v>
      </c>
      <c r="AY12" s="12">
        <f t="shared" si="13"/>
        <v>-0.19148936170212771</v>
      </c>
      <c r="BA12" s="64">
        <v>0.36458333333333298</v>
      </c>
      <c r="BB12" s="106">
        <v>24</v>
      </c>
      <c r="BC12" s="107">
        <v>7</v>
      </c>
      <c r="BD12" s="106">
        <v>4</v>
      </c>
      <c r="BE12" s="107">
        <v>4</v>
      </c>
      <c r="BF12" s="106">
        <v>1</v>
      </c>
      <c r="BG12" s="107"/>
      <c r="BH12" s="106">
        <v>3</v>
      </c>
      <c r="BI12" s="107">
        <v>2</v>
      </c>
      <c r="BJ12" s="106">
        <v>1</v>
      </c>
      <c r="BK12" s="107"/>
      <c r="BL12" s="106">
        <v>1</v>
      </c>
      <c r="BM12" s="107"/>
      <c r="BN12" s="106"/>
      <c r="BO12" s="107"/>
      <c r="BP12" s="106"/>
      <c r="BQ12" s="107"/>
      <c r="BS12" s="55">
        <f t="shared" si="14"/>
        <v>34</v>
      </c>
      <c r="BT12" s="3">
        <f t="shared" si="14"/>
        <v>13</v>
      </c>
      <c r="BU12" s="56">
        <f t="shared" si="15"/>
        <v>0.27659574468085107</v>
      </c>
      <c r="BV12" s="3">
        <f t="shared" si="16"/>
        <v>32</v>
      </c>
      <c r="BW12" s="3">
        <f t="shared" si="17"/>
        <v>9</v>
      </c>
      <c r="BX12" s="3">
        <f t="shared" si="18"/>
        <v>1</v>
      </c>
      <c r="BY12" s="3">
        <f t="shared" si="19"/>
        <v>42</v>
      </c>
      <c r="BZ12" s="12">
        <f t="shared" si="20"/>
        <v>0.21951219512195122</v>
      </c>
      <c r="CA12" s="12">
        <f t="shared" si="21"/>
        <v>2.3809523809523808E-2</v>
      </c>
      <c r="CB12" s="3">
        <f t="shared" si="22"/>
        <v>5</v>
      </c>
      <c r="CC12" s="3">
        <f t="shared" si="23"/>
        <v>45</v>
      </c>
      <c r="CD12" s="57">
        <f t="shared" si="24"/>
        <v>2</v>
      </c>
      <c r="CE12" s="58">
        <f t="shared" si="25"/>
        <v>47</v>
      </c>
      <c r="CH12" s="12">
        <f t="shared" si="26"/>
        <v>-0.17073170731707321</v>
      </c>
      <c r="CI12" s="12">
        <f t="shared" si="26"/>
        <v>8.3333333333333259E-2</v>
      </c>
      <c r="CJ12" s="12">
        <f t="shared" si="26"/>
        <v>0.22163120567375882</v>
      </c>
      <c r="CK12" s="12">
        <f t="shared" si="26"/>
        <v>-3.0303030303030276E-2</v>
      </c>
      <c r="CL12" s="12">
        <f t="shared" si="26"/>
        <v>-0.18181818181818177</v>
      </c>
      <c r="CM12" s="12">
        <f t="shared" si="26"/>
        <v>-0.66666666666666674</v>
      </c>
      <c r="CN12" s="12">
        <f t="shared" si="26"/>
        <v>-0.1063829787234043</v>
      </c>
      <c r="CO12" s="12">
        <f t="shared" si="26"/>
        <v>-6.2084257206208471E-2</v>
      </c>
      <c r="CP12" s="12">
        <f t="shared" si="26"/>
        <v>-0.62698412698412698</v>
      </c>
      <c r="CQ12" s="12">
        <f t="shared" si="26"/>
        <v>-0.16666666666666663</v>
      </c>
      <c r="CR12" s="12">
        <f t="shared" si="26"/>
        <v>-8.1632653061224469E-2</v>
      </c>
      <c r="CS12" s="12">
        <f t="shared" si="26"/>
        <v>-0.5</v>
      </c>
      <c r="CT12" s="12">
        <f t="shared" si="26"/>
        <v>-0.1132075471698113</v>
      </c>
      <c r="CV12" s="64">
        <v>0.36458333333333298</v>
      </c>
      <c r="CW12" s="91">
        <v>25</v>
      </c>
      <c r="CX12" s="92">
        <v>5</v>
      </c>
      <c r="CY12" s="91">
        <v>6</v>
      </c>
      <c r="CZ12" s="92">
        <v>5</v>
      </c>
      <c r="DA12" s="91">
        <v>2</v>
      </c>
      <c r="DB12" s="92"/>
      <c r="DC12" s="91">
        <v>5</v>
      </c>
      <c r="DD12" s="92">
        <v>1</v>
      </c>
      <c r="DE12" s="91">
        <v>3</v>
      </c>
      <c r="DF12" s="92"/>
      <c r="DG12" s="91"/>
      <c r="DH12" s="92"/>
      <c r="DI12" s="91"/>
      <c r="DJ12" s="92">
        <v>1</v>
      </c>
      <c r="DK12" s="91"/>
      <c r="DL12" s="92"/>
      <c r="DN12" s="55">
        <f t="shared" si="27"/>
        <v>41</v>
      </c>
      <c r="DO12" s="3">
        <f t="shared" si="27"/>
        <v>12</v>
      </c>
      <c r="DP12" s="56">
        <f t="shared" si="28"/>
        <v>0.22641509433962265</v>
      </c>
      <c r="DQ12" s="3">
        <f t="shared" si="29"/>
        <v>33</v>
      </c>
      <c r="DR12" s="3">
        <f t="shared" si="30"/>
        <v>11</v>
      </c>
      <c r="DS12" s="3">
        <f t="shared" si="31"/>
        <v>3</v>
      </c>
      <c r="DT12" s="3">
        <f t="shared" si="32"/>
        <v>47</v>
      </c>
      <c r="DU12" s="12">
        <f t="shared" si="33"/>
        <v>0.23404255319148937</v>
      </c>
      <c r="DV12" s="12">
        <f t="shared" si="34"/>
        <v>6.3829787234042548E-2</v>
      </c>
      <c r="DW12" s="3">
        <f t="shared" si="35"/>
        <v>6</v>
      </c>
      <c r="DX12" s="3">
        <f t="shared" si="36"/>
        <v>49</v>
      </c>
      <c r="DY12" s="57">
        <f t="shared" si="37"/>
        <v>4</v>
      </c>
      <c r="DZ12" s="58">
        <f t="shared" si="38"/>
        <v>53</v>
      </c>
      <c r="EC12" s="12">
        <f t="shared" si="39"/>
        <v>0.32258064516129026</v>
      </c>
      <c r="ED12" s="12">
        <f t="shared" si="39"/>
        <v>0.5</v>
      </c>
      <c r="EE12" s="12">
        <f t="shared" si="39"/>
        <v>0.10377358490566047</v>
      </c>
      <c r="EF12" s="12">
        <f t="shared" si="39"/>
        <v>0.43478260869565211</v>
      </c>
      <c r="EG12" s="12">
        <f t="shared" si="39"/>
        <v>0.375</v>
      </c>
      <c r="EH12" s="12">
        <f t="shared" si="39"/>
        <v>0.5</v>
      </c>
      <c r="EI12" s="12">
        <f t="shared" si="39"/>
        <v>0.42424242424242431</v>
      </c>
      <c r="EJ12" s="12">
        <f t="shared" si="39"/>
        <v>-3.4574468085106336E-2</v>
      </c>
      <c r="EK12" s="12">
        <f t="shared" si="39"/>
        <v>5.3191489361702038E-2</v>
      </c>
      <c r="EL12" s="12">
        <f t="shared" si="39"/>
        <v>0</v>
      </c>
      <c r="EM12" s="12">
        <f t="shared" si="39"/>
        <v>0.32432432432432434</v>
      </c>
      <c r="EN12" s="12">
        <f t="shared" si="39"/>
        <v>1</v>
      </c>
      <c r="EO12" s="12">
        <f t="shared" si="39"/>
        <v>0.35897435897435903</v>
      </c>
      <c r="EQ12" s="64">
        <v>0.36458333333333298</v>
      </c>
      <c r="ER12" s="91">
        <v>17</v>
      </c>
      <c r="ES12" s="92">
        <v>5</v>
      </c>
      <c r="ET12" s="91">
        <v>4</v>
      </c>
      <c r="EU12" s="92">
        <v>3</v>
      </c>
      <c r="EV12" s="91">
        <v>2</v>
      </c>
      <c r="EW12" s="92"/>
      <c r="EX12" s="91">
        <v>6</v>
      </c>
      <c r="EY12" s="92"/>
      <c r="EZ12" s="91">
        <v>1</v>
      </c>
      <c r="FA12" s="92"/>
      <c r="FB12" s="91">
        <v>1</v>
      </c>
      <c r="FC12" s="92"/>
      <c r="FD12" s="91"/>
      <c r="FE12" s="92"/>
      <c r="FF12" s="91"/>
      <c r="FG12" s="92"/>
      <c r="FI12" s="55">
        <f t="shared" si="40"/>
        <v>31</v>
      </c>
      <c r="FJ12" s="3">
        <f t="shared" si="40"/>
        <v>8</v>
      </c>
      <c r="FK12" s="56">
        <f t="shared" si="41"/>
        <v>0.20512820512820512</v>
      </c>
      <c r="FL12" s="3">
        <f t="shared" si="42"/>
        <v>23</v>
      </c>
      <c r="FM12" s="3">
        <f t="shared" si="43"/>
        <v>8</v>
      </c>
      <c r="FN12" s="3">
        <f t="shared" si="44"/>
        <v>2</v>
      </c>
      <c r="FO12" s="3">
        <f t="shared" si="45"/>
        <v>33</v>
      </c>
      <c r="FP12" s="12">
        <f t="shared" si="46"/>
        <v>0.24242424242424243</v>
      </c>
      <c r="FQ12" s="12">
        <f t="shared" si="47"/>
        <v>6.0606060606060608E-2</v>
      </c>
      <c r="FR12" s="3">
        <f t="shared" si="48"/>
        <v>6</v>
      </c>
      <c r="FS12" s="3">
        <f t="shared" si="49"/>
        <v>37</v>
      </c>
      <c r="FT12" s="57">
        <f t="shared" si="50"/>
        <v>2</v>
      </c>
      <c r="FU12" s="58">
        <f t="shared" si="51"/>
        <v>39</v>
      </c>
      <c r="FX12" s="12">
        <f t="shared" si="52"/>
        <v>0.72222222222222232</v>
      </c>
      <c r="FY12" s="12">
        <f t="shared" si="52"/>
        <v>1</v>
      </c>
      <c r="FZ12" s="12">
        <f t="shared" si="52"/>
        <v>0.12820512820512819</v>
      </c>
      <c r="GA12" s="12">
        <f t="shared" si="52"/>
        <v>0.64285714285714279</v>
      </c>
      <c r="GB12" s="12">
        <f t="shared" si="52"/>
        <v>0.33333333333333326</v>
      </c>
      <c r="GC12" s="12" t="e">
        <f t="shared" si="52"/>
        <v>#DIV/0!</v>
      </c>
      <c r="GD12" s="12">
        <f t="shared" si="52"/>
        <v>0.64999999999999991</v>
      </c>
      <c r="GE12" s="12">
        <f t="shared" si="52"/>
        <v>-0.19191919191919182</v>
      </c>
      <c r="GF12" s="12" t="e">
        <f t="shared" si="52"/>
        <v>#DIV/0!</v>
      </c>
      <c r="GG12" s="12">
        <f t="shared" si="52"/>
        <v>2</v>
      </c>
      <c r="GH12" s="12">
        <f t="shared" si="52"/>
        <v>0.85000000000000009</v>
      </c>
      <c r="GI12" s="12">
        <f t="shared" si="52"/>
        <v>0</v>
      </c>
      <c r="GJ12" s="12">
        <f t="shared" si="52"/>
        <v>0.77272727272727271</v>
      </c>
      <c r="GL12" s="65">
        <v>0.36458333333333298</v>
      </c>
      <c r="GM12" s="114">
        <v>10</v>
      </c>
      <c r="GN12" s="115">
        <v>2</v>
      </c>
      <c r="GO12" s="116">
        <v>4</v>
      </c>
      <c r="GP12" s="117">
        <v>2</v>
      </c>
      <c r="GQ12" s="116">
        <v>0</v>
      </c>
      <c r="GR12" s="117">
        <v>0</v>
      </c>
      <c r="GS12" s="114">
        <v>2</v>
      </c>
      <c r="GT12" s="115">
        <v>0</v>
      </c>
      <c r="GU12" s="114">
        <v>2</v>
      </c>
      <c r="GV12" s="115">
        <v>0</v>
      </c>
      <c r="GW12" s="116">
        <v>0</v>
      </c>
      <c r="GX12" s="117">
        <v>0</v>
      </c>
      <c r="GY12" s="116">
        <v>0</v>
      </c>
      <c r="GZ12" s="117">
        <v>0</v>
      </c>
      <c r="HA12" s="114">
        <v>0</v>
      </c>
      <c r="HB12" s="115">
        <v>0</v>
      </c>
      <c r="HD12" s="55">
        <f t="shared" si="53"/>
        <v>18</v>
      </c>
      <c r="HE12" s="3">
        <f t="shared" si="53"/>
        <v>4</v>
      </c>
      <c r="HF12" s="56">
        <f t="shared" si="54"/>
        <v>0.18181818181818182</v>
      </c>
      <c r="HG12" s="3">
        <f t="shared" si="55"/>
        <v>14</v>
      </c>
      <c r="HH12" s="3">
        <f t="shared" si="56"/>
        <v>6</v>
      </c>
      <c r="HI12" s="3">
        <f t="shared" si="75"/>
        <v>0</v>
      </c>
      <c r="HJ12" s="3">
        <f t="shared" si="57"/>
        <v>20</v>
      </c>
      <c r="HK12" s="12">
        <f t="shared" si="58"/>
        <v>0.3</v>
      </c>
      <c r="HL12" s="12">
        <f t="shared" si="59"/>
        <v>0</v>
      </c>
      <c r="HM12" s="3">
        <f t="shared" si="76"/>
        <v>2</v>
      </c>
      <c r="HN12" s="3">
        <f t="shared" si="77"/>
        <v>20</v>
      </c>
      <c r="HO12" s="7">
        <f t="shared" si="60"/>
        <v>2</v>
      </c>
      <c r="HP12" s="58">
        <f t="shared" si="61"/>
        <v>22</v>
      </c>
      <c r="HR12" s="62" t="e">
        <f>(HD12/#REF!) - 1</f>
        <v>#REF!</v>
      </c>
      <c r="HS12" s="12" t="e">
        <f>(HE12/#REF!) - 1</f>
        <v>#REF!</v>
      </c>
      <c r="HT12" s="12" t="e">
        <f>(HF12/#REF!) - 1</f>
        <v>#REF!</v>
      </c>
      <c r="HU12" s="12" t="e">
        <f>(HG12/#REF!) - 1</f>
        <v>#REF!</v>
      </c>
      <c r="HV12" s="12" t="e">
        <f>(HH12/#REF!) - 1</f>
        <v>#REF!</v>
      </c>
      <c r="HW12" s="12" t="e">
        <f>(HI12/#REF!) - 1</f>
        <v>#REF!</v>
      </c>
      <c r="HX12" s="12" t="e">
        <f>(HJ12/#REF!) - 1</f>
        <v>#REF!</v>
      </c>
      <c r="HY12" s="12" t="e">
        <f>(HK12/#REF!) - 1</f>
        <v>#REF!</v>
      </c>
      <c r="HZ12" s="12" t="e">
        <f>(HL12/#REF!) - 1</f>
        <v>#REF!</v>
      </c>
      <c r="IA12" s="12" t="e">
        <f>(HM12/#REF!) - 1</f>
        <v>#REF!</v>
      </c>
      <c r="IB12" s="12" t="e">
        <f>(HN12/#REF!) - 1</f>
        <v>#REF!</v>
      </c>
      <c r="IC12" s="12" t="e">
        <f>(HO12/#REF!) - 1</f>
        <v>#REF!</v>
      </c>
      <c r="ID12" s="63" t="e">
        <f>(HP12/#REF!) - 1</f>
        <v>#REF!</v>
      </c>
    </row>
    <row r="13" spans="1:238" ht="21" customHeight="1" thickBot="1" x14ac:dyDescent="0.3">
      <c r="A13" s="64">
        <v>0.375</v>
      </c>
      <c r="B13" s="118"/>
      <c r="C13" s="119"/>
      <c r="D13" s="118"/>
      <c r="E13" s="119"/>
      <c r="F13" s="118"/>
      <c r="G13" s="119"/>
      <c r="H13" s="118"/>
      <c r="I13" s="119"/>
      <c r="J13" s="118"/>
      <c r="K13" s="119"/>
      <c r="L13" s="118"/>
      <c r="M13" s="119"/>
      <c r="N13" s="203"/>
      <c r="O13" s="193"/>
      <c r="P13" s="118"/>
      <c r="Q13" s="119"/>
      <c r="R13" s="118"/>
      <c r="S13" s="119"/>
      <c r="T13" s="118"/>
      <c r="U13" s="119"/>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118">
        <v>16</v>
      </c>
      <c r="BC13" s="119">
        <v>3</v>
      </c>
      <c r="BD13" s="118">
        <v>4</v>
      </c>
      <c r="BE13" s="119">
        <v>2</v>
      </c>
      <c r="BF13" s="118"/>
      <c r="BG13" s="119">
        <v>1</v>
      </c>
      <c r="BH13" s="118"/>
      <c r="BI13" s="119"/>
      <c r="BJ13" s="118">
        <v>2</v>
      </c>
      <c r="BK13" s="119">
        <v>1</v>
      </c>
      <c r="BL13" s="118"/>
      <c r="BM13" s="119"/>
      <c r="BN13" s="118"/>
      <c r="BO13" s="119"/>
      <c r="BP13" s="118"/>
      <c r="BQ13" s="119"/>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20"/>
      <c r="GN13" s="121"/>
      <c r="GO13" s="122"/>
      <c r="GP13" s="122"/>
      <c r="GQ13" s="122"/>
      <c r="GR13" s="122"/>
      <c r="GS13" s="120"/>
      <c r="GT13" s="121"/>
      <c r="GU13" s="120"/>
      <c r="GV13" s="121"/>
      <c r="GW13" s="122"/>
      <c r="GX13" s="122"/>
      <c r="GY13" s="122"/>
      <c r="GZ13" s="122"/>
      <c r="HA13" s="120"/>
      <c r="HB13" s="121"/>
      <c r="HD13" s="66"/>
      <c r="HE13" s="67"/>
      <c r="HF13" s="68"/>
      <c r="HG13" s="67"/>
      <c r="HH13" s="67"/>
      <c r="HI13" s="67"/>
      <c r="HJ13" s="67"/>
      <c r="HK13" s="12"/>
      <c r="HL13" s="12"/>
      <c r="HM13" s="67"/>
      <c r="HN13" s="67"/>
      <c r="HO13" s="123"/>
      <c r="HP13" s="70"/>
      <c r="HR13" s="62"/>
      <c r="HS13" s="12"/>
      <c r="HT13" s="12"/>
      <c r="HU13" s="12"/>
      <c r="HV13" s="12"/>
      <c r="HW13" s="12"/>
      <c r="HX13" s="12"/>
      <c r="HY13" s="12"/>
      <c r="HZ13" s="12"/>
      <c r="IA13" s="12"/>
      <c r="IB13" s="12"/>
      <c r="IC13" s="12"/>
      <c r="ID13" s="63"/>
    </row>
    <row r="14" spans="1:238" ht="15.75" thickBot="1" x14ac:dyDescent="0.3">
      <c r="A14" s="71" t="s">
        <v>17</v>
      </c>
      <c r="B14" s="72">
        <f t="shared" ref="B14:U14" si="78">SUM(B5:B12)</f>
        <v>125</v>
      </c>
      <c r="C14" s="72">
        <f t="shared" si="78"/>
        <v>28</v>
      </c>
      <c r="D14" s="72">
        <f t="shared" si="78"/>
        <v>87</v>
      </c>
      <c r="E14" s="72">
        <f t="shared" si="78"/>
        <v>61</v>
      </c>
      <c r="F14" s="72">
        <f>SUM(F5:F12)</f>
        <v>9</v>
      </c>
      <c r="G14" s="72">
        <f>SUM(G5:G12)</f>
        <v>6</v>
      </c>
      <c r="H14" s="72">
        <f t="shared" si="78"/>
        <v>19</v>
      </c>
      <c r="I14" s="72">
        <f t="shared" si="78"/>
        <v>10</v>
      </c>
      <c r="J14" s="72">
        <f t="shared" si="78"/>
        <v>14</v>
      </c>
      <c r="K14" s="72">
        <f t="shared" si="78"/>
        <v>11</v>
      </c>
      <c r="L14" s="72">
        <f>SUM(L5:L12)</f>
        <v>5</v>
      </c>
      <c r="M14" s="72">
        <f t="shared" si="78"/>
        <v>1</v>
      </c>
      <c r="N14" s="72">
        <f>SUM(N5:N12)</f>
        <v>4</v>
      </c>
      <c r="O14" s="72">
        <f t="shared" si="78"/>
        <v>3</v>
      </c>
      <c r="P14" s="72">
        <f>SUM(P5:P12)</f>
        <v>0</v>
      </c>
      <c r="Q14" s="72">
        <f>SUM(Q5:Q12)</f>
        <v>1</v>
      </c>
      <c r="R14" s="72">
        <f t="shared" si="78"/>
        <v>1</v>
      </c>
      <c r="S14" s="72">
        <f t="shared" si="78"/>
        <v>1</v>
      </c>
      <c r="T14" s="72">
        <f t="shared" si="78"/>
        <v>1</v>
      </c>
      <c r="U14" s="72">
        <f t="shared" si="78"/>
        <v>1</v>
      </c>
      <c r="W14" s="73">
        <f>B14+D14+H14+J14+L14+N14+R14+T14</f>
        <v>256</v>
      </c>
      <c r="X14" s="74">
        <f>C14+E14+I14+K14+M14+O14+S14+U14</f>
        <v>116</v>
      </c>
      <c r="Y14" s="75">
        <f>X14/(X14+W14)</f>
        <v>0.31182795698924731</v>
      </c>
      <c r="Z14" s="74">
        <f>B14+C14+L14+M14</f>
        <v>159</v>
      </c>
      <c r="AA14" s="74">
        <f>D14+E14+N14+O14+F14+G14+P14+Q14</f>
        <v>171</v>
      </c>
      <c r="AB14" s="74">
        <f t="shared" si="67"/>
        <v>16</v>
      </c>
      <c r="AC14" s="74">
        <f>H14+I14+R14+S14</f>
        <v>31</v>
      </c>
      <c r="AD14" s="74">
        <f>Z14+AA14+AC14</f>
        <v>361</v>
      </c>
      <c r="AE14" s="12">
        <f>AA14/(Z14+AA14)</f>
        <v>0.51818181818181819</v>
      </c>
      <c r="AF14" s="12">
        <f>AC14/AD14</f>
        <v>8.5872576177285317E-2</v>
      </c>
      <c r="AG14" s="74">
        <f>J14+K14+T14+U14</f>
        <v>27</v>
      </c>
      <c r="AH14" s="74">
        <f>SUM(B14:K14)</f>
        <v>370</v>
      </c>
      <c r="AI14" s="76">
        <f>SUM(L14:U14)</f>
        <v>18</v>
      </c>
      <c r="AJ14" s="77">
        <f>SUM(B14:U14)</f>
        <v>388</v>
      </c>
      <c r="AM14" s="12">
        <f t="shared" ref="AM14:AQ15" si="79">(W14/BS14) - 1</f>
        <v>-0.14381270903010035</v>
      </c>
      <c r="AN14" s="12">
        <f t="shared" si="79"/>
        <v>-0.21088435374149661</v>
      </c>
      <c r="AO14" s="12">
        <f t="shared" si="79"/>
        <v>-5.3909735937385683E-2</v>
      </c>
      <c r="AP14" s="12">
        <f t="shared" si="79"/>
        <v>-0.171875</v>
      </c>
      <c r="AQ14" s="12">
        <f t="shared" si="79"/>
        <v>-7.0652173913043459E-2</v>
      </c>
      <c r="AR14" s="12">
        <f t="shared" ref="AR14:AY15" si="80">(AC14/BX14) - 1</f>
        <v>-0.24390243902439024</v>
      </c>
      <c r="AS14" s="12">
        <f t="shared" si="80"/>
        <v>-0.13429256594724226</v>
      </c>
      <c r="AT14" s="12">
        <f t="shared" si="80"/>
        <v>5.8893280632411171E-2</v>
      </c>
      <c r="AU14" s="12">
        <f t="shared" si="80"/>
        <v>-0.12661306668468342</v>
      </c>
      <c r="AV14" s="12">
        <f t="shared" si="80"/>
        <v>-6.8965517241379337E-2</v>
      </c>
      <c r="AW14" s="12">
        <f t="shared" si="80"/>
        <v>-0.11904761904761907</v>
      </c>
      <c r="AX14" s="12">
        <f t="shared" si="80"/>
        <v>-0.30769230769230771</v>
      </c>
      <c r="AY14" s="12">
        <f t="shared" si="80"/>
        <v>-0.1300448430493274</v>
      </c>
      <c r="BA14" s="71" t="s">
        <v>17</v>
      </c>
      <c r="BB14" s="72">
        <f t="shared" ref="BB14:BQ14" si="81">SUM(BB5:BB12)</f>
        <v>140</v>
      </c>
      <c r="BC14" s="72">
        <f t="shared" si="81"/>
        <v>39</v>
      </c>
      <c r="BD14" s="72">
        <f t="shared" si="81"/>
        <v>88</v>
      </c>
      <c r="BE14" s="72">
        <f t="shared" si="81"/>
        <v>91</v>
      </c>
      <c r="BF14" s="72">
        <f t="shared" si="81"/>
        <v>32</v>
      </c>
      <c r="BG14" s="72">
        <f t="shared" si="81"/>
        <v>8</v>
      </c>
      <c r="BH14" s="72">
        <f t="shared" si="81"/>
        <v>16</v>
      </c>
      <c r="BI14" s="72">
        <f t="shared" si="81"/>
        <v>6</v>
      </c>
      <c r="BJ14" s="72">
        <f t="shared" si="81"/>
        <v>13</v>
      </c>
      <c r="BK14" s="72">
        <f t="shared" si="81"/>
        <v>0</v>
      </c>
      <c r="BL14" s="72">
        <f t="shared" si="81"/>
        <v>3</v>
      </c>
      <c r="BM14" s="72">
        <f t="shared" si="81"/>
        <v>2</v>
      </c>
      <c r="BN14" s="72">
        <f t="shared" si="81"/>
        <v>1</v>
      </c>
      <c r="BO14" s="72">
        <f t="shared" si="81"/>
        <v>0</v>
      </c>
      <c r="BP14" s="72">
        <f t="shared" si="81"/>
        <v>6</v>
      </c>
      <c r="BQ14" s="72">
        <f t="shared" si="81"/>
        <v>1</v>
      </c>
      <c r="BS14" s="73">
        <f>BB14+BD14+BF14+BH14+BJ14+BL14+BN14+BP14</f>
        <v>299</v>
      </c>
      <c r="BT14" s="74">
        <f>BC14+BE14+BG14+BI14+BK14+BM14+BO14+BQ14</f>
        <v>147</v>
      </c>
      <c r="BU14" s="75">
        <f>BT14/(BT14+BS14)</f>
        <v>0.32959641255605382</v>
      </c>
      <c r="BV14" s="74">
        <f>BB14+BC14+BJ14+BK14</f>
        <v>192</v>
      </c>
      <c r="BW14" s="74">
        <f>BD14+BE14+BL14+BM14</f>
        <v>184</v>
      </c>
      <c r="BX14" s="74">
        <f>BF14+BG14+BN14+BO14</f>
        <v>41</v>
      </c>
      <c r="BY14" s="74">
        <f>SUM(BV14:BX14)</f>
        <v>417</v>
      </c>
      <c r="BZ14" s="12">
        <f>BW14/(BW14+BV14)</f>
        <v>0.48936170212765956</v>
      </c>
      <c r="CA14" s="12">
        <f>BX14/BY14</f>
        <v>9.8321342925659472E-2</v>
      </c>
      <c r="CB14" s="74">
        <f>BH14+BI14+BP14+BQ14</f>
        <v>29</v>
      </c>
      <c r="CC14" s="74">
        <f>SUM(BB14:BI14)</f>
        <v>420</v>
      </c>
      <c r="CD14" s="76">
        <f>SUM(BJ14:BQ14)</f>
        <v>26</v>
      </c>
      <c r="CE14" s="77">
        <f>SUM(BB14:BQ14)</f>
        <v>446</v>
      </c>
      <c r="CH14" s="12">
        <f t="shared" ref="CH14:CT15" si="82">(BS14/DN14) - 1</f>
        <v>9.1240875912408814E-2</v>
      </c>
      <c r="CI14" s="12">
        <f t="shared" si="82"/>
        <v>0.12213740458015265</v>
      </c>
      <c r="CJ14" s="12">
        <f t="shared" si="82"/>
        <v>1.8981275459555746E-2</v>
      </c>
      <c r="CK14" s="12">
        <f t="shared" si="82"/>
        <v>-4.9504950495049549E-2</v>
      </c>
      <c r="CL14" s="12">
        <f t="shared" si="82"/>
        <v>0.27777777777777768</v>
      </c>
      <c r="CM14" s="12">
        <f t="shared" si="82"/>
        <v>0.20588235294117641</v>
      </c>
      <c r="CN14" s="12">
        <f t="shared" si="82"/>
        <v>9.7368421052631549E-2</v>
      </c>
      <c r="CO14" s="12">
        <f t="shared" si="82"/>
        <v>0.29137115839243499</v>
      </c>
      <c r="CP14" s="12">
        <f t="shared" si="82"/>
        <v>9.8885597404429371E-2</v>
      </c>
      <c r="CQ14" s="12">
        <f t="shared" si="82"/>
        <v>0.15999999999999992</v>
      </c>
      <c r="CR14" s="12">
        <f t="shared" si="82"/>
        <v>9.9476439790575855E-2</v>
      </c>
      <c r="CS14" s="12">
        <f t="shared" si="82"/>
        <v>0.13043478260869557</v>
      </c>
      <c r="CT14" s="12">
        <f t="shared" si="82"/>
        <v>0.10123456790123453</v>
      </c>
      <c r="CV14" s="71" t="s">
        <v>17</v>
      </c>
      <c r="CW14" s="72">
        <f t="shared" ref="CW14:DL14" si="83">SUM(CW5:CW12)</f>
        <v>155</v>
      </c>
      <c r="CX14" s="72">
        <f t="shared" si="83"/>
        <v>37</v>
      </c>
      <c r="CY14" s="72">
        <f t="shared" si="83"/>
        <v>64</v>
      </c>
      <c r="CZ14" s="72">
        <f t="shared" si="83"/>
        <v>75</v>
      </c>
      <c r="DA14" s="72">
        <f t="shared" si="83"/>
        <v>22</v>
      </c>
      <c r="DB14" s="72">
        <f t="shared" si="83"/>
        <v>7</v>
      </c>
      <c r="DC14" s="72">
        <f t="shared" si="83"/>
        <v>16</v>
      </c>
      <c r="DD14" s="72">
        <f t="shared" si="83"/>
        <v>6</v>
      </c>
      <c r="DE14" s="72">
        <f t="shared" si="83"/>
        <v>10</v>
      </c>
      <c r="DF14" s="72">
        <f t="shared" si="83"/>
        <v>0</v>
      </c>
      <c r="DG14" s="72">
        <f t="shared" si="83"/>
        <v>3</v>
      </c>
      <c r="DH14" s="72">
        <f t="shared" si="83"/>
        <v>2</v>
      </c>
      <c r="DI14" s="72">
        <f t="shared" si="83"/>
        <v>1</v>
      </c>
      <c r="DJ14" s="72">
        <f t="shared" si="83"/>
        <v>4</v>
      </c>
      <c r="DK14" s="72">
        <f t="shared" si="83"/>
        <v>3</v>
      </c>
      <c r="DL14" s="72">
        <f t="shared" si="83"/>
        <v>0</v>
      </c>
      <c r="DN14" s="73">
        <f>CW14+CY14+DA14+DC14+DE14+DG14+DI14+DK14</f>
        <v>274</v>
      </c>
      <c r="DO14" s="74">
        <f>CX14+CZ14+DB14+DD14+DF14+DH14+DJ14+DL14</f>
        <v>131</v>
      </c>
      <c r="DP14" s="75">
        <f>DO14/(DO14+DN14)</f>
        <v>0.32345679012345679</v>
      </c>
      <c r="DQ14" s="74">
        <f>CW14+CX14+DE14+DF14</f>
        <v>202</v>
      </c>
      <c r="DR14" s="74">
        <f>CY14+CZ14+DG14+DH14</f>
        <v>144</v>
      </c>
      <c r="DS14" s="74">
        <f>DA14+DB14+DI14+DJ14</f>
        <v>34</v>
      </c>
      <c r="DT14" s="74">
        <f>SUM(DQ14:DS14)</f>
        <v>380</v>
      </c>
      <c r="DU14" s="12">
        <f>DR14/DT14</f>
        <v>0.37894736842105264</v>
      </c>
      <c r="DV14" s="12">
        <f>DS14/DT14</f>
        <v>8.9473684210526316E-2</v>
      </c>
      <c r="DW14" s="74">
        <f>DC14+DD14+DK14+DL14</f>
        <v>25</v>
      </c>
      <c r="DX14" s="74">
        <f>SUM(CW14:DD14)</f>
        <v>382</v>
      </c>
      <c r="DY14" s="76">
        <f>SUM(DE14:DL14)</f>
        <v>23</v>
      </c>
      <c r="DZ14" s="77">
        <f>SUM(CW14:DL14)</f>
        <v>405</v>
      </c>
      <c r="EC14" s="12">
        <f t="shared" ref="EC14:EO15" si="84">(DN14/FI14) - 1</f>
        <v>0.29245283018867929</v>
      </c>
      <c r="ED14" s="12">
        <f t="shared" si="84"/>
        <v>0.32323232323232332</v>
      </c>
      <c r="EE14" s="12">
        <f t="shared" si="84"/>
        <v>1.6111734630253283E-2</v>
      </c>
      <c r="EF14" s="12">
        <f t="shared" si="84"/>
        <v>0.22424242424242413</v>
      </c>
      <c r="EG14" s="12">
        <f t="shared" si="84"/>
        <v>0.51578947368421058</v>
      </c>
      <c r="EH14" s="12">
        <f t="shared" si="84"/>
        <v>0.41666666666666674</v>
      </c>
      <c r="EI14" s="12">
        <f t="shared" si="84"/>
        <v>0.3380281690140845</v>
      </c>
      <c r="EJ14" s="12">
        <f t="shared" si="84"/>
        <v>0.13285318559556791</v>
      </c>
      <c r="EK14" s="12">
        <f t="shared" si="84"/>
        <v>5.8771929824561475E-2</v>
      </c>
      <c r="EL14" s="12">
        <f t="shared" si="84"/>
        <v>-7.407407407407407E-2</v>
      </c>
      <c r="EM14" s="12">
        <f t="shared" si="84"/>
        <v>0.3172413793103448</v>
      </c>
      <c r="EN14" s="12">
        <f t="shared" si="84"/>
        <v>9.5238095238095344E-2</v>
      </c>
      <c r="EO14" s="12">
        <f t="shared" si="84"/>
        <v>0.30225080385852099</v>
      </c>
      <c r="EQ14" s="71" t="s">
        <v>17</v>
      </c>
      <c r="ER14" s="72">
        <f t="shared" ref="ER14:FG14" si="85">SUM(ER5:ER12)</f>
        <v>103</v>
      </c>
      <c r="ES14" s="72">
        <f t="shared" si="85"/>
        <v>53</v>
      </c>
      <c r="ET14" s="72">
        <f t="shared" si="85"/>
        <v>58</v>
      </c>
      <c r="EU14" s="72">
        <f t="shared" si="85"/>
        <v>30</v>
      </c>
      <c r="EV14" s="72">
        <f t="shared" si="85"/>
        <v>19</v>
      </c>
      <c r="EW14" s="72">
        <f t="shared" si="85"/>
        <v>4</v>
      </c>
      <c r="EX14" s="72">
        <f t="shared" si="85"/>
        <v>20</v>
      </c>
      <c r="EY14" s="72">
        <f t="shared" si="85"/>
        <v>3</v>
      </c>
      <c r="EZ14" s="72">
        <f t="shared" si="85"/>
        <v>7</v>
      </c>
      <c r="FA14" s="72">
        <f t="shared" si="85"/>
        <v>2</v>
      </c>
      <c r="FB14" s="72">
        <f t="shared" si="85"/>
        <v>1</v>
      </c>
      <c r="FC14" s="72">
        <f t="shared" si="85"/>
        <v>6</v>
      </c>
      <c r="FD14" s="72">
        <f t="shared" si="85"/>
        <v>1</v>
      </c>
      <c r="FE14" s="72">
        <f t="shared" si="85"/>
        <v>0</v>
      </c>
      <c r="FF14" s="72">
        <f t="shared" si="85"/>
        <v>3</v>
      </c>
      <c r="FG14" s="72">
        <f t="shared" si="85"/>
        <v>1</v>
      </c>
      <c r="FI14" s="73">
        <f>ER14+ET14+EV14+EX14+EZ14+FB14+FD14+FF14</f>
        <v>212</v>
      </c>
      <c r="FJ14" s="74">
        <f>ES14+EU14+EW14+EY14+FA14+FC14+FE14+FG14</f>
        <v>99</v>
      </c>
      <c r="FK14" s="75">
        <f>FJ14/(FJ14+FI14)</f>
        <v>0.31832797427652731</v>
      </c>
      <c r="FL14" s="74">
        <f>ER14+ES14+EZ14+FA14</f>
        <v>165</v>
      </c>
      <c r="FM14" s="74">
        <f>ET14+EU14+FB14+FC14</f>
        <v>95</v>
      </c>
      <c r="FN14" s="74">
        <f>EV14+EW14+FD14+FE14</f>
        <v>24</v>
      </c>
      <c r="FO14" s="74">
        <f>SUM(FL14:FN14)</f>
        <v>284</v>
      </c>
      <c r="FP14" s="12">
        <f>FM14/FO14</f>
        <v>0.33450704225352113</v>
      </c>
      <c r="FQ14" s="12">
        <f>FN14/FO14</f>
        <v>8.4507042253521125E-2</v>
      </c>
      <c r="FR14" s="74">
        <f>EX14+EY14+FF14+FG14</f>
        <v>27</v>
      </c>
      <c r="FS14" s="74">
        <f>SUM(ER14:EY14)</f>
        <v>290</v>
      </c>
      <c r="FT14" s="76">
        <f>SUM(EZ14:FG14)</f>
        <v>21</v>
      </c>
      <c r="FU14" s="77">
        <f>SUM(ER14:FG14)</f>
        <v>311</v>
      </c>
      <c r="FX14" s="12">
        <f t="shared" ref="FX14:GJ15" si="86">(FI14/HD14) - 1</f>
        <v>0.46206896551724141</v>
      </c>
      <c r="FY14" s="12">
        <f t="shared" si="86"/>
        <v>0.62295081967213117</v>
      </c>
      <c r="FZ14" s="12">
        <f t="shared" si="86"/>
        <v>7.5009224605977476E-2</v>
      </c>
      <c r="GA14" s="12">
        <f t="shared" si="86"/>
        <v>0.68367346938775508</v>
      </c>
      <c r="GB14" s="12">
        <f t="shared" si="86"/>
        <v>9.1954022988505857E-2</v>
      </c>
      <c r="GC14" s="12">
        <f t="shared" si="86"/>
        <v>2</v>
      </c>
      <c r="GD14" s="12">
        <f t="shared" si="86"/>
        <v>0.47150259067357503</v>
      </c>
      <c r="GE14" s="12">
        <f t="shared" si="86"/>
        <v>-0.25793265339161409</v>
      </c>
      <c r="GF14" s="12">
        <f t="shared" si="86"/>
        <v>1.038732394366197</v>
      </c>
      <c r="GG14" s="12">
        <f t="shared" si="86"/>
        <v>1.0769230769230771</v>
      </c>
      <c r="GH14" s="12">
        <f t="shared" si="86"/>
        <v>0.51832460732984287</v>
      </c>
      <c r="GI14" s="12">
        <f t="shared" si="86"/>
        <v>0.39999999999999991</v>
      </c>
      <c r="GJ14" s="12">
        <f t="shared" si="86"/>
        <v>0.50970873786407767</v>
      </c>
      <c r="GL14" s="71" t="s">
        <v>17</v>
      </c>
      <c r="GM14" s="78">
        <f t="shared" ref="GM14:HB14" si="87">SUM(GM5:GM12)</f>
        <v>70</v>
      </c>
      <c r="GN14" s="78">
        <f t="shared" si="87"/>
        <v>20</v>
      </c>
      <c r="GO14" s="78">
        <f t="shared" si="87"/>
        <v>45</v>
      </c>
      <c r="GP14" s="78">
        <f t="shared" si="87"/>
        <v>35</v>
      </c>
      <c r="GQ14" s="78">
        <f t="shared" si="87"/>
        <v>7</v>
      </c>
      <c r="GR14" s="78">
        <f t="shared" si="87"/>
        <v>1</v>
      </c>
      <c r="GS14" s="78">
        <f t="shared" si="87"/>
        <v>11</v>
      </c>
      <c r="GT14" s="78">
        <f t="shared" si="87"/>
        <v>2</v>
      </c>
      <c r="GU14" s="78">
        <f t="shared" si="87"/>
        <v>8</v>
      </c>
      <c r="GV14" s="78">
        <f t="shared" si="87"/>
        <v>0</v>
      </c>
      <c r="GW14" s="78">
        <f t="shared" si="87"/>
        <v>4</v>
      </c>
      <c r="GX14" s="78">
        <f t="shared" si="87"/>
        <v>3</v>
      </c>
      <c r="GY14" s="78">
        <f t="shared" si="87"/>
        <v>0</v>
      </c>
      <c r="GZ14" s="78">
        <f t="shared" si="87"/>
        <v>0</v>
      </c>
      <c r="HA14" s="78">
        <f t="shared" si="87"/>
        <v>0</v>
      </c>
      <c r="HB14" s="78">
        <f t="shared" si="87"/>
        <v>0</v>
      </c>
      <c r="HD14" s="73">
        <f>GM14+GO14+GQ14+GS14+GU14+GW14+GY14+HA14</f>
        <v>145</v>
      </c>
      <c r="HE14" s="74">
        <f>GN14+GP14+GR14+GT14+GV14+GX14+GZ14+HB14</f>
        <v>61</v>
      </c>
      <c r="HF14" s="75">
        <f>HE14/(HE14+HD14)</f>
        <v>0.29611650485436891</v>
      </c>
      <c r="HG14" s="74">
        <f>GM14+GN14+GU14+GV14</f>
        <v>98</v>
      </c>
      <c r="HH14" s="74">
        <f>GO14+GP14+GW14+GX14</f>
        <v>87</v>
      </c>
      <c r="HI14" s="74">
        <f>GQ14+GR14+GY14+GZ14</f>
        <v>8</v>
      </c>
      <c r="HJ14" s="74">
        <f>SUM(HG14:HI14)</f>
        <v>193</v>
      </c>
      <c r="HK14" s="12">
        <f>HH14/HJ14</f>
        <v>0.45077720207253885</v>
      </c>
      <c r="HL14" s="12">
        <f>HI14/HJ14</f>
        <v>4.145077720207254E-2</v>
      </c>
      <c r="HM14" s="74">
        <f>GS14+GT14+HA14+HB14</f>
        <v>13</v>
      </c>
      <c r="HN14" s="74">
        <f>SUM(GM14:GT14)</f>
        <v>191</v>
      </c>
      <c r="HO14" s="124">
        <f>SUM(GU14:HB14)</f>
        <v>15</v>
      </c>
      <c r="HP14" s="77">
        <f>SUM(GM14:HB14)</f>
        <v>206</v>
      </c>
      <c r="HR14" s="62" t="e">
        <f>(HD14/#REF!) - 1</f>
        <v>#REF!</v>
      </c>
      <c r="HS14" s="12" t="e">
        <f>(HE14/#REF!) - 1</f>
        <v>#REF!</v>
      </c>
      <c r="HT14" s="12" t="e">
        <f>(HF14/#REF!) - 1</f>
        <v>#REF!</v>
      </c>
      <c r="HU14" s="12" t="e">
        <f>(HG14/#REF!) - 1</f>
        <v>#REF!</v>
      </c>
      <c r="HV14" s="12" t="e">
        <f>(HH14/#REF!) - 1</f>
        <v>#REF!</v>
      </c>
      <c r="HW14" s="12" t="e">
        <f>(HI14/#REF!) - 1</f>
        <v>#REF!</v>
      </c>
      <c r="HX14" s="12" t="e">
        <f>(HJ14/#REF!) - 1</f>
        <v>#REF!</v>
      </c>
      <c r="HY14" s="12" t="e">
        <f>(HK14/#REF!) - 1</f>
        <v>#REF!</v>
      </c>
      <c r="HZ14" s="12" t="e">
        <f>(HL14/#REF!) - 1</f>
        <v>#REF!</v>
      </c>
      <c r="IA14" s="12" t="e">
        <f>(HM14/#REF!) - 1</f>
        <v>#REF!</v>
      </c>
      <c r="IB14" s="12" t="e">
        <f>(HN14/#REF!) - 1</f>
        <v>#REF!</v>
      </c>
      <c r="IC14" s="12" t="e">
        <f>(HO14/#REF!) - 1</f>
        <v>#REF!</v>
      </c>
      <c r="ID14" s="63" t="e">
        <f>(HP14/#REF!) - 1</f>
        <v>#REF!</v>
      </c>
    </row>
    <row r="15" spans="1:238" ht="15.75" thickBot="1" x14ac:dyDescent="0.3">
      <c r="A15" s="71" t="s">
        <v>117</v>
      </c>
      <c r="B15" s="71">
        <f t="shared" ref="B15:U15" si="88">SUM(B7:B10)</f>
        <v>55</v>
      </c>
      <c r="C15" s="71">
        <f t="shared" si="88"/>
        <v>9</v>
      </c>
      <c r="D15" s="71">
        <f t="shared" si="88"/>
        <v>52</v>
      </c>
      <c r="E15" s="71">
        <f t="shared" si="88"/>
        <v>32</v>
      </c>
      <c r="F15" s="71">
        <f>SUM(F7:F10)</f>
        <v>7</v>
      </c>
      <c r="G15" s="71">
        <f>SUM(G7:G10)</f>
        <v>3</v>
      </c>
      <c r="H15" s="71">
        <f t="shared" si="88"/>
        <v>5</v>
      </c>
      <c r="I15" s="71">
        <f t="shared" si="88"/>
        <v>6</v>
      </c>
      <c r="J15" s="71">
        <f t="shared" si="88"/>
        <v>7</v>
      </c>
      <c r="K15" s="71">
        <f t="shared" si="88"/>
        <v>5</v>
      </c>
      <c r="L15" s="71">
        <f>SUM(L7:L10)</f>
        <v>2</v>
      </c>
      <c r="M15" s="71">
        <f t="shared" si="88"/>
        <v>0</v>
      </c>
      <c r="N15" s="71">
        <f>SUM(N7:N10)</f>
        <v>3</v>
      </c>
      <c r="O15" s="71">
        <f t="shared" si="88"/>
        <v>2</v>
      </c>
      <c r="P15" s="71">
        <f>SUM(P7:P10)</f>
        <v>0</v>
      </c>
      <c r="Q15" s="71">
        <f>SUM(Q7:Q10)</f>
        <v>0</v>
      </c>
      <c r="R15" s="71">
        <f t="shared" si="88"/>
        <v>0</v>
      </c>
      <c r="S15" s="71">
        <f t="shared" si="88"/>
        <v>0</v>
      </c>
      <c r="T15" s="71">
        <f t="shared" si="88"/>
        <v>1</v>
      </c>
      <c r="U15" s="71">
        <f t="shared" si="88"/>
        <v>1</v>
      </c>
      <c r="W15" s="79">
        <f>B15+D15+H15+J15+L15+N15+R15+T15</f>
        <v>125</v>
      </c>
      <c r="X15" s="78">
        <f>C15+E15+I15+K15+M15+O15+S15+U15</f>
        <v>55</v>
      </c>
      <c r="Y15" s="80">
        <f>X15/(X15+W15)</f>
        <v>0.30555555555555558</v>
      </c>
      <c r="Z15" s="78">
        <f>B15+C15+L15+M15</f>
        <v>66</v>
      </c>
      <c r="AA15" s="78">
        <f>D15+E15+N15+O15+F15+G15+P15+Q15</f>
        <v>99</v>
      </c>
      <c r="AB15" s="78">
        <f t="shared" si="67"/>
        <v>10</v>
      </c>
      <c r="AC15" s="78">
        <f>H15+I15+R15+S15</f>
        <v>11</v>
      </c>
      <c r="AD15" s="78">
        <f>Z15+AA15+AC15</f>
        <v>176</v>
      </c>
      <c r="AE15" s="81">
        <f>AA15/(Z15+AA15)</f>
        <v>0.6</v>
      </c>
      <c r="AF15" s="81">
        <f>AC15/AD15</f>
        <v>6.25E-2</v>
      </c>
      <c r="AG15" s="78">
        <f>J15+K15+T15+U15</f>
        <v>14</v>
      </c>
      <c r="AH15" s="78">
        <f>SUM(B15:K15)</f>
        <v>181</v>
      </c>
      <c r="AI15" s="82">
        <f>SUM(L15:U15)</f>
        <v>9</v>
      </c>
      <c r="AJ15" s="29">
        <f>SUM(B15:U15)</f>
        <v>190</v>
      </c>
      <c r="AM15" s="12">
        <f t="shared" si="79"/>
        <v>-0.21875</v>
      </c>
      <c r="AN15" s="12">
        <f t="shared" si="79"/>
        <v>-0.3125</v>
      </c>
      <c r="AO15" s="12">
        <f t="shared" si="79"/>
        <v>-8.3333333333333259E-2</v>
      </c>
      <c r="AP15" s="12">
        <f t="shared" si="79"/>
        <v>-0.26666666666666672</v>
      </c>
      <c r="AQ15" s="12">
        <f t="shared" si="79"/>
        <v>-0.10810810810810811</v>
      </c>
      <c r="AR15" s="12">
        <f t="shared" si="80"/>
        <v>-0.59259259259259256</v>
      </c>
      <c r="AS15" s="12">
        <f t="shared" si="80"/>
        <v>-0.22807017543859653</v>
      </c>
      <c r="AT15" s="12">
        <f t="shared" si="80"/>
        <v>8.6486486486486269E-2</v>
      </c>
      <c r="AU15" s="12">
        <f t="shared" si="80"/>
        <v>-0.47222222222222221</v>
      </c>
      <c r="AV15" s="12">
        <f t="shared" si="80"/>
        <v>0.16666666666666674</v>
      </c>
      <c r="AW15" s="12">
        <f t="shared" si="80"/>
        <v>-0.19911504424778759</v>
      </c>
      <c r="AX15" s="12">
        <f t="shared" si="80"/>
        <v>-0.3571428571428571</v>
      </c>
      <c r="AY15" s="12">
        <f t="shared" si="80"/>
        <v>-0.20833333333333337</v>
      </c>
      <c r="BA15" s="71" t="s">
        <v>117</v>
      </c>
      <c r="BB15" s="71">
        <f t="shared" ref="BB15:BQ15" si="89">SUM(BB7:BB10)</f>
        <v>66</v>
      </c>
      <c r="BC15" s="71">
        <f t="shared" si="89"/>
        <v>17</v>
      </c>
      <c r="BD15" s="71">
        <f t="shared" si="89"/>
        <v>55</v>
      </c>
      <c r="BE15" s="71">
        <f t="shared" si="89"/>
        <v>54</v>
      </c>
      <c r="BF15" s="71">
        <f t="shared" si="89"/>
        <v>22</v>
      </c>
      <c r="BG15" s="71">
        <f t="shared" si="89"/>
        <v>5</v>
      </c>
      <c r="BH15" s="71">
        <f t="shared" si="89"/>
        <v>6</v>
      </c>
      <c r="BI15" s="71">
        <f t="shared" si="89"/>
        <v>1</v>
      </c>
      <c r="BJ15" s="71">
        <f t="shared" si="89"/>
        <v>7</v>
      </c>
      <c r="BK15" s="71">
        <f t="shared" si="89"/>
        <v>0</v>
      </c>
      <c r="BL15" s="71">
        <f t="shared" si="89"/>
        <v>0</v>
      </c>
      <c r="BM15" s="71">
        <f t="shared" si="89"/>
        <v>2</v>
      </c>
      <c r="BN15" s="71">
        <f t="shared" si="89"/>
        <v>0</v>
      </c>
      <c r="BO15" s="71">
        <f t="shared" si="89"/>
        <v>0</v>
      </c>
      <c r="BP15" s="71">
        <f t="shared" si="89"/>
        <v>4</v>
      </c>
      <c r="BQ15" s="71">
        <f t="shared" si="89"/>
        <v>1</v>
      </c>
      <c r="BS15" s="79">
        <f>BB15+BD15+BF15+BH15+BJ15+BL15+BN15+BP15</f>
        <v>160</v>
      </c>
      <c r="BT15" s="78">
        <f>BC15+BE15+BG15+BI15+BK15+BM15+BO15+BQ15</f>
        <v>80</v>
      </c>
      <c r="BU15" s="80">
        <f>BT15/(BT15+BS15)</f>
        <v>0.33333333333333331</v>
      </c>
      <c r="BV15" s="78">
        <f>BB15+BC15+BJ15+BK15</f>
        <v>90</v>
      </c>
      <c r="BW15" s="78">
        <f>BD15+BE15+BL15+BM15</f>
        <v>111</v>
      </c>
      <c r="BX15" s="78">
        <f>BF15+BG15+BN15+BO15</f>
        <v>27</v>
      </c>
      <c r="BY15" s="78">
        <f>SUM(BV15:BX15)</f>
        <v>228</v>
      </c>
      <c r="BZ15" s="81">
        <f>BW15/(BW15+BV15)</f>
        <v>0.55223880597014929</v>
      </c>
      <c r="CA15" s="81">
        <f>BX15/BY15</f>
        <v>0.11842105263157894</v>
      </c>
      <c r="CB15" s="78">
        <f>BH15+BI15+BP15+BQ15</f>
        <v>12</v>
      </c>
      <c r="CC15" s="78">
        <f>SUM(BB15:BI15)</f>
        <v>226</v>
      </c>
      <c r="CD15" s="82">
        <f>SUM(BJ15:BQ15)</f>
        <v>14</v>
      </c>
      <c r="CE15" s="29">
        <f>SUM(BB15:BQ15)</f>
        <v>240</v>
      </c>
      <c r="CH15" s="12">
        <f t="shared" si="82"/>
        <v>0.14285714285714279</v>
      </c>
      <c r="CI15" s="12">
        <f t="shared" si="82"/>
        <v>-3.6144578313253017E-2</v>
      </c>
      <c r="CJ15" s="12">
        <f t="shared" si="82"/>
        <v>-0.104417670682731</v>
      </c>
      <c r="CK15" s="12">
        <f t="shared" si="82"/>
        <v>-0.1089108910891089</v>
      </c>
      <c r="CL15" s="12">
        <f t="shared" si="82"/>
        <v>0.29069767441860472</v>
      </c>
      <c r="CM15" s="12">
        <f t="shared" si="82"/>
        <v>0.22727272727272729</v>
      </c>
      <c r="CN15" s="12">
        <f t="shared" si="82"/>
        <v>9.0909090909090828E-2</v>
      </c>
      <c r="CO15" s="12">
        <f t="shared" si="82"/>
        <v>0.34206872613675832</v>
      </c>
      <c r="CP15" s="12">
        <f t="shared" si="82"/>
        <v>0.125</v>
      </c>
      <c r="CQ15" s="12">
        <f t="shared" si="82"/>
        <v>-0.1428571428571429</v>
      </c>
      <c r="CR15" s="12">
        <f t="shared" si="82"/>
        <v>6.1032863849765251E-2</v>
      </c>
      <c r="CS15" s="12">
        <f t="shared" si="82"/>
        <v>0.39999999999999991</v>
      </c>
      <c r="CT15" s="12">
        <f t="shared" si="82"/>
        <v>7.623318385650224E-2</v>
      </c>
      <c r="CV15" s="71" t="s">
        <v>117</v>
      </c>
      <c r="CW15" s="71">
        <f t="shared" ref="CW15:DL15" si="90">SUM(CW7:CW10)</f>
        <v>77</v>
      </c>
      <c r="CX15" s="71">
        <f t="shared" si="90"/>
        <v>19</v>
      </c>
      <c r="CY15" s="71">
        <f t="shared" si="90"/>
        <v>31</v>
      </c>
      <c r="CZ15" s="71">
        <f t="shared" si="90"/>
        <v>52</v>
      </c>
      <c r="DA15" s="71">
        <f t="shared" si="90"/>
        <v>14</v>
      </c>
      <c r="DB15" s="71">
        <f t="shared" si="90"/>
        <v>7</v>
      </c>
      <c r="DC15" s="71">
        <f t="shared" si="90"/>
        <v>9</v>
      </c>
      <c r="DD15" s="71">
        <f t="shared" si="90"/>
        <v>4</v>
      </c>
      <c r="DE15" s="71">
        <f t="shared" si="90"/>
        <v>5</v>
      </c>
      <c r="DF15" s="71">
        <f t="shared" si="90"/>
        <v>0</v>
      </c>
      <c r="DG15" s="71">
        <f t="shared" si="90"/>
        <v>2</v>
      </c>
      <c r="DH15" s="71">
        <f t="shared" si="90"/>
        <v>1</v>
      </c>
      <c r="DI15" s="71">
        <f t="shared" si="90"/>
        <v>1</v>
      </c>
      <c r="DJ15" s="71">
        <f t="shared" si="90"/>
        <v>0</v>
      </c>
      <c r="DK15" s="71">
        <f t="shared" si="90"/>
        <v>1</v>
      </c>
      <c r="DL15" s="71">
        <f t="shared" si="90"/>
        <v>0</v>
      </c>
      <c r="DN15" s="79">
        <f>CW15+CY15+DA15+DC15+DE15+DG15+DI15+DK15</f>
        <v>140</v>
      </c>
      <c r="DO15" s="78">
        <f>CX15+CZ15+DB15+DD15+DF15+DH15+DJ15+DL15</f>
        <v>83</v>
      </c>
      <c r="DP15" s="80">
        <f>DO15/(DO15+DN15)</f>
        <v>0.37219730941704038</v>
      </c>
      <c r="DQ15" s="78">
        <f>CW15+CX15+DE15+DF15</f>
        <v>101</v>
      </c>
      <c r="DR15" s="78">
        <f>CY15+CZ15+DG15+DH15</f>
        <v>86</v>
      </c>
      <c r="DS15" s="78">
        <f>DA15+DB15+DI15+DJ15</f>
        <v>22</v>
      </c>
      <c r="DT15" s="78">
        <f>SUM(DQ15:DS15)</f>
        <v>209</v>
      </c>
      <c r="DU15" s="81">
        <f>DR15/DT15</f>
        <v>0.41148325358851673</v>
      </c>
      <c r="DV15" s="81">
        <f>DS15/DT15</f>
        <v>0.10526315789473684</v>
      </c>
      <c r="DW15" s="78">
        <f>DC15+DD15+DK15+DL15</f>
        <v>14</v>
      </c>
      <c r="DX15" s="78">
        <f>SUM(CW15:DD15)</f>
        <v>213</v>
      </c>
      <c r="DY15" s="82">
        <f>SUM(DE15:DL15)</f>
        <v>10</v>
      </c>
      <c r="DZ15" s="29">
        <f>SUM(CW15:DL15)</f>
        <v>223</v>
      </c>
      <c r="EC15" s="12">
        <f t="shared" si="84"/>
        <v>0.30841121495327095</v>
      </c>
      <c r="ED15" s="12">
        <f t="shared" si="84"/>
        <v>0.76595744680851063</v>
      </c>
      <c r="EE15" s="12">
        <f t="shared" si="84"/>
        <v>0.21954012021753666</v>
      </c>
      <c r="EF15" s="12">
        <f t="shared" si="84"/>
        <v>0.32894736842105265</v>
      </c>
      <c r="EG15" s="12">
        <f t="shared" si="84"/>
        <v>0.53571428571428581</v>
      </c>
      <c r="EH15" s="12">
        <f t="shared" si="84"/>
        <v>0.69230769230769229</v>
      </c>
      <c r="EI15" s="12">
        <f t="shared" si="84"/>
        <v>0.44137931034482758</v>
      </c>
      <c r="EJ15" s="12">
        <f t="shared" si="84"/>
        <v>6.544771018455231E-2</v>
      </c>
      <c r="EK15" s="12">
        <f t="shared" si="84"/>
        <v>0.17408906882591091</v>
      </c>
      <c r="EL15" s="12">
        <f t="shared" si="84"/>
        <v>0.55555555555555558</v>
      </c>
      <c r="EM15" s="12">
        <f t="shared" si="84"/>
        <v>0.5106382978723405</v>
      </c>
      <c r="EN15" s="12">
        <f t="shared" si="84"/>
        <v>-0.23076923076923073</v>
      </c>
      <c r="EO15" s="12">
        <f t="shared" si="84"/>
        <v>0.44805194805194803</v>
      </c>
      <c r="EQ15" s="71" t="s">
        <v>117</v>
      </c>
      <c r="ER15" s="71">
        <f t="shared" ref="ER15:FG15" si="91">SUM(ER7:ER10)</f>
        <v>48</v>
      </c>
      <c r="ES15" s="71">
        <f t="shared" si="91"/>
        <v>22</v>
      </c>
      <c r="ET15" s="71">
        <f t="shared" si="91"/>
        <v>38</v>
      </c>
      <c r="EU15" s="71">
        <f t="shared" si="91"/>
        <v>13</v>
      </c>
      <c r="EV15" s="71">
        <f t="shared" si="91"/>
        <v>10</v>
      </c>
      <c r="EW15" s="71">
        <f t="shared" si="91"/>
        <v>3</v>
      </c>
      <c r="EX15" s="71">
        <f t="shared" si="91"/>
        <v>6</v>
      </c>
      <c r="EY15" s="71">
        <f t="shared" si="91"/>
        <v>1</v>
      </c>
      <c r="EZ15" s="71">
        <f t="shared" si="91"/>
        <v>4</v>
      </c>
      <c r="FA15" s="71">
        <f t="shared" si="91"/>
        <v>2</v>
      </c>
      <c r="FB15" s="71">
        <f t="shared" si="91"/>
        <v>0</v>
      </c>
      <c r="FC15" s="71">
        <f t="shared" si="91"/>
        <v>5</v>
      </c>
      <c r="FD15" s="71">
        <f t="shared" si="91"/>
        <v>0</v>
      </c>
      <c r="FE15" s="71">
        <f t="shared" si="91"/>
        <v>0</v>
      </c>
      <c r="FF15" s="71">
        <f t="shared" si="91"/>
        <v>1</v>
      </c>
      <c r="FG15" s="71">
        <f t="shared" si="91"/>
        <v>1</v>
      </c>
      <c r="FI15" s="79">
        <f>ER15+ET15+EV15+EX15+EZ15+FB15+FD15+FF15</f>
        <v>107</v>
      </c>
      <c r="FJ15" s="78">
        <f>ES15+EU15+EW15+EY15+FA15+FC15+FE15+FG15</f>
        <v>47</v>
      </c>
      <c r="FK15" s="80">
        <f>FJ15/(FJ15+FI15)</f>
        <v>0.30519480519480519</v>
      </c>
      <c r="FL15" s="78">
        <f>ER15+ES15+EZ15+FA15</f>
        <v>76</v>
      </c>
      <c r="FM15" s="78">
        <f>ET15+EU15+FB15+FC15</f>
        <v>56</v>
      </c>
      <c r="FN15" s="78">
        <f>EV15+EW15+FD15+FE15</f>
        <v>13</v>
      </c>
      <c r="FO15" s="78">
        <f>SUM(FL15:FN15)</f>
        <v>145</v>
      </c>
      <c r="FP15" s="81">
        <f>FM15/FO15</f>
        <v>0.38620689655172413</v>
      </c>
      <c r="FQ15" s="81">
        <f>FN15/FO15</f>
        <v>8.9655172413793102E-2</v>
      </c>
      <c r="FR15" s="78">
        <f>EX15+EY15+FF15+FG15</f>
        <v>9</v>
      </c>
      <c r="FS15" s="78">
        <f>SUM(ER15:EY15)</f>
        <v>141</v>
      </c>
      <c r="FT15" s="82">
        <f>SUM(EZ15:FG15)</f>
        <v>13</v>
      </c>
      <c r="FU15" s="29">
        <f>SUM(ER15:FG15)</f>
        <v>154</v>
      </c>
      <c r="FX15" s="12">
        <f t="shared" si="86"/>
        <v>0.37179487179487181</v>
      </c>
      <c r="FY15" s="12">
        <f t="shared" si="86"/>
        <v>0.42424242424242431</v>
      </c>
      <c r="FZ15" s="12">
        <f t="shared" si="86"/>
        <v>2.656434474616276E-2</v>
      </c>
      <c r="GA15" s="12">
        <f t="shared" si="86"/>
        <v>0.76744186046511631</v>
      </c>
      <c r="GB15" s="12">
        <f t="shared" si="86"/>
        <v>5.6603773584905648E-2</v>
      </c>
      <c r="GC15" s="12">
        <f t="shared" si="86"/>
        <v>1.1666666666666665</v>
      </c>
      <c r="GD15" s="12">
        <f t="shared" si="86"/>
        <v>0.42156862745098045</v>
      </c>
      <c r="GE15" s="12">
        <f t="shared" si="86"/>
        <v>-0.2567338972023423</v>
      </c>
      <c r="GF15" s="12">
        <f t="shared" si="86"/>
        <v>0.5241379310344827</v>
      </c>
      <c r="GG15" s="12">
        <f t="shared" si="86"/>
        <v>0</v>
      </c>
      <c r="GH15" s="12">
        <f t="shared" si="86"/>
        <v>0.36893203883495151</v>
      </c>
      <c r="GI15" s="12">
        <f t="shared" si="86"/>
        <v>0.625</v>
      </c>
      <c r="GJ15" s="12">
        <f t="shared" si="86"/>
        <v>0.38738738738738743</v>
      </c>
      <c r="GL15" s="71" t="s">
        <v>117</v>
      </c>
      <c r="GM15" s="71">
        <f t="shared" ref="GM15:HB15" si="92">SUM(GM7:GM10)</f>
        <v>30</v>
      </c>
      <c r="GN15" s="71">
        <f t="shared" si="92"/>
        <v>9</v>
      </c>
      <c r="GO15" s="71">
        <f t="shared" si="92"/>
        <v>28</v>
      </c>
      <c r="GP15" s="71">
        <f t="shared" si="92"/>
        <v>21</v>
      </c>
      <c r="GQ15" s="71">
        <f t="shared" si="92"/>
        <v>6</v>
      </c>
      <c r="GR15" s="71">
        <f t="shared" si="92"/>
        <v>0</v>
      </c>
      <c r="GS15" s="71">
        <f t="shared" si="92"/>
        <v>8</v>
      </c>
      <c r="GT15" s="71">
        <f t="shared" si="92"/>
        <v>1</v>
      </c>
      <c r="GU15" s="71">
        <f t="shared" si="92"/>
        <v>4</v>
      </c>
      <c r="GV15" s="71">
        <f t="shared" si="92"/>
        <v>0</v>
      </c>
      <c r="GW15" s="71">
        <f t="shared" si="92"/>
        <v>2</v>
      </c>
      <c r="GX15" s="71">
        <f t="shared" si="92"/>
        <v>2</v>
      </c>
      <c r="GY15" s="71">
        <f t="shared" si="92"/>
        <v>0</v>
      </c>
      <c r="GZ15" s="71">
        <f t="shared" si="92"/>
        <v>0</v>
      </c>
      <c r="HA15" s="71">
        <f t="shared" si="92"/>
        <v>0</v>
      </c>
      <c r="HB15" s="71">
        <f t="shared" si="92"/>
        <v>0</v>
      </c>
      <c r="HD15" s="79">
        <f>GM15+GO15+GQ15+GS15+GU15+GW15+GY15+HA15</f>
        <v>78</v>
      </c>
      <c r="HE15" s="78">
        <f>GN15+GP15+GR15+GT15+GV15+GX15+GZ15+HB15</f>
        <v>33</v>
      </c>
      <c r="HF15" s="80">
        <f>HE15/(HE15+HD15)</f>
        <v>0.29729729729729731</v>
      </c>
      <c r="HG15" s="78">
        <f>GM15+GN15+GU15+GV15</f>
        <v>43</v>
      </c>
      <c r="HH15" s="78">
        <f>GO15+GP15+GW15+GX15</f>
        <v>53</v>
      </c>
      <c r="HI15" s="78">
        <f>GQ15+GR15+GY15+GZ15</f>
        <v>6</v>
      </c>
      <c r="HJ15" s="78">
        <f>SUM(HG15:HI15)</f>
        <v>102</v>
      </c>
      <c r="HK15" s="81">
        <f>HH15/HJ15</f>
        <v>0.51960784313725494</v>
      </c>
      <c r="HL15" s="81">
        <f>HI15/HJ15</f>
        <v>5.8823529411764705E-2</v>
      </c>
      <c r="HM15" s="78">
        <f>GS15+GT15+HA15+HB15</f>
        <v>9</v>
      </c>
      <c r="HN15" s="78">
        <f>SUM(GM15:GT15)</f>
        <v>103</v>
      </c>
      <c r="HO15" s="82">
        <f>SUM(GU15:HB15)</f>
        <v>8</v>
      </c>
      <c r="HP15" s="29">
        <f>SUM(GM15:HB15)</f>
        <v>111</v>
      </c>
      <c r="HR15" s="83" t="e">
        <f>(HD15/#REF!) - 1</f>
        <v>#REF!</v>
      </c>
      <c r="HS15" s="84" t="e">
        <f>(HE15/#REF!) - 1</f>
        <v>#REF!</v>
      </c>
      <c r="HT15" s="84" t="e">
        <f>(HF15/#REF!) - 1</f>
        <v>#REF!</v>
      </c>
      <c r="HU15" s="84" t="e">
        <f>(HG15/#REF!) - 1</f>
        <v>#REF!</v>
      </c>
      <c r="HV15" s="84" t="e">
        <f>(HH15/#REF!) - 1</f>
        <v>#REF!</v>
      </c>
      <c r="HW15" s="84" t="e">
        <f>(HI15/#REF!) - 1</f>
        <v>#REF!</v>
      </c>
      <c r="HX15" s="84" t="e">
        <f>(HJ15/#REF!) - 1</f>
        <v>#REF!</v>
      </c>
      <c r="HY15" s="84" t="e">
        <f>(HK15/#REF!) - 1</f>
        <v>#REF!</v>
      </c>
      <c r="HZ15" s="84" t="e">
        <f>(HL15/#REF!) - 1</f>
        <v>#REF!</v>
      </c>
      <c r="IA15" s="84" t="e">
        <f>(HM15/#REF!) - 1</f>
        <v>#REF!</v>
      </c>
      <c r="IB15" s="84" t="e">
        <f>(HN15/#REF!) - 1</f>
        <v>#REF!</v>
      </c>
      <c r="IC15" s="84" t="e">
        <f>(HO15/#REF!) - 1</f>
        <v>#REF!</v>
      </c>
      <c r="ID15" s="85" t="e">
        <f>(HP15/#REF!) - 1</f>
        <v>#REF!</v>
      </c>
    </row>
    <row r="17" spans="1:213" x14ac:dyDescent="0.25">
      <c r="A17" t="s">
        <v>118</v>
      </c>
      <c r="B17">
        <f>SUM(B5:B8)</f>
        <v>45</v>
      </c>
      <c r="C17">
        <f>SUM(C5:C8)</f>
        <v>12</v>
      </c>
      <c r="D17">
        <f t="shared" ref="D17:U17" si="93">SUM(D5:D8)</f>
        <v>50</v>
      </c>
      <c r="E17">
        <f t="shared" si="93"/>
        <v>34</v>
      </c>
      <c r="F17">
        <f t="shared" si="93"/>
        <v>5</v>
      </c>
      <c r="G17">
        <f t="shared" si="93"/>
        <v>4</v>
      </c>
      <c r="H17">
        <f t="shared" si="93"/>
        <v>14</v>
      </c>
      <c r="I17">
        <f t="shared" si="93"/>
        <v>7</v>
      </c>
      <c r="J17">
        <f t="shared" si="93"/>
        <v>3</v>
      </c>
      <c r="K17">
        <f t="shared" si="93"/>
        <v>7</v>
      </c>
      <c r="L17">
        <f t="shared" si="93"/>
        <v>1</v>
      </c>
      <c r="M17">
        <f t="shared" si="93"/>
        <v>0</v>
      </c>
      <c r="N17">
        <f t="shared" si="93"/>
        <v>1</v>
      </c>
      <c r="O17">
        <f t="shared" si="93"/>
        <v>0</v>
      </c>
      <c r="P17">
        <f t="shared" si="93"/>
        <v>0</v>
      </c>
      <c r="Q17">
        <f t="shared" si="93"/>
        <v>0</v>
      </c>
      <c r="R17">
        <f t="shared" si="93"/>
        <v>1</v>
      </c>
      <c r="S17">
        <f t="shared" si="93"/>
        <v>1</v>
      </c>
      <c r="T17">
        <f t="shared" si="93"/>
        <v>1</v>
      </c>
      <c r="U17">
        <f t="shared" si="93"/>
        <v>0</v>
      </c>
      <c r="BA17" t="s">
        <v>118</v>
      </c>
      <c r="BB17">
        <f t="shared" ref="BB17:BQ17" si="94">SUM(BB5:BB8)</f>
        <v>55</v>
      </c>
      <c r="BC17">
        <f t="shared" si="94"/>
        <v>17</v>
      </c>
      <c r="BD17">
        <f t="shared" si="94"/>
        <v>44</v>
      </c>
      <c r="BE17">
        <f t="shared" si="94"/>
        <v>46</v>
      </c>
      <c r="BF17">
        <f t="shared" si="94"/>
        <v>16</v>
      </c>
      <c r="BG17">
        <f t="shared" si="94"/>
        <v>3</v>
      </c>
      <c r="BH17">
        <f t="shared" si="94"/>
        <v>5</v>
      </c>
      <c r="BI17">
        <f t="shared" si="94"/>
        <v>3</v>
      </c>
      <c r="BJ17">
        <f t="shared" si="94"/>
        <v>7</v>
      </c>
      <c r="BK17">
        <f t="shared" si="94"/>
        <v>0</v>
      </c>
      <c r="BL17">
        <f t="shared" si="94"/>
        <v>0</v>
      </c>
      <c r="BM17">
        <f t="shared" si="94"/>
        <v>0</v>
      </c>
      <c r="BN17">
        <f t="shared" si="94"/>
        <v>0</v>
      </c>
      <c r="BO17">
        <f t="shared" si="94"/>
        <v>0</v>
      </c>
      <c r="BP17">
        <f t="shared" si="94"/>
        <v>2</v>
      </c>
      <c r="BQ17">
        <f t="shared" si="94"/>
        <v>1</v>
      </c>
      <c r="CV17" t="s">
        <v>118</v>
      </c>
      <c r="CW17">
        <f t="shared" ref="CW17:DL17" si="95">SUM(CW5:CW8)</f>
        <v>62</v>
      </c>
      <c r="CX17">
        <f t="shared" si="95"/>
        <v>14</v>
      </c>
      <c r="CY17">
        <f t="shared" si="95"/>
        <v>28</v>
      </c>
      <c r="CZ17">
        <f t="shared" si="95"/>
        <v>46</v>
      </c>
      <c r="DA17">
        <f t="shared" si="95"/>
        <v>11</v>
      </c>
      <c r="DB17">
        <f t="shared" si="95"/>
        <v>3</v>
      </c>
      <c r="DC17">
        <f t="shared" si="95"/>
        <v>1</v>
      </c>
      <c r="DD17">
        <f t="shared" si="95"/>
        <v>2</v>
      </c>
      <c r="DE17">
        <f t="shared" si="95"/>
        <v>4</v>
      </c>
      <c r="DF17">
        <f t="shared" si="95"/>
        <v>0</v>
      </c>
      <c r="DG17">
        <f t="shared" si="95"/>
        <v>1</v>
      </c>
      <c r="DH17">
        <f t="shared" si="95"/>
        <v>0</v>
      </c>
      <c r="DI17">
        <f t="shared" si="95"/>
        <v>0</v>
      </c>
      <c r="DJ17">
        <f t="shared" si="95"/>
        <v>3</v>
      </c>
      <c r="DK17">
        <f t="shared" si="95"/>
        <v>1</v>
      </c>
      <c r="DL17">
        <f t="shared" si="95"/>
        <v>0</v>
      </c>
      <c r="EQ17" t="s">
        <v>118</v>
      </c>
      <c r="ER17">
        <f t="shared" ref="ER17:FG17" si="96">SUM(ER5:ER8)</f>
        <v>43</v>
      </c>
      <c r="ES17">
        <f t="shared" si="96"/>
        <v>31</v>
      </c>
      <c r="ET17">
        <f t="shared" si="96"/>
        <v>33</v>
      </c>
      <c r="EU17">
        <f t="shared" si="96"/>
        <v>18</v>
      </c>
      <c r="EV17">
        <f t="shared" si="96"/>
        <v>13</v>
      </c>
      <c r="EW17">
        <f t="shared" si="96"/>
        <v>1</v>
      </c>
      <c r="EX17">
        <f t="shared" si="96"/>
        <v>7</v>
      </c>
      <c r="EY17">
        <f t="shared" si="96"/>
        <v>2</v>
      </c>
      <c r="EZ17">
        <f t="shared" si="96"/>
        <v>2</v>
      </c>
      <c r="FA17">
        <f t="shared" si="96"/>
        <v>1</v>
      </c>
      <c r="FB17">
        <f t="shared" si="96"/>
        <v>0</v>
      </c>
      <c r="FC17">
        <f t="shared" si="96"/>
        <v>2</v>
      </c>
      <c r="FD17">
        <f t="shared" si="96"/>
        <v>1</v>
      </c>
      <c r="FE17">
        <f t="shared" si="96"/>
        <v>0</v>
      </c>
      <c r="FF17">
        <f t="shared" si="96"/>
        <v>1</v>
      </c>
      <c r="FG17">
        <f t="shared" si="96"/>
        <v>1</v>
      </c>
      <c r="GL17">
        <v>7</v>
      </c>
      <c r="GM17">
        <f t="shared" ref="GM17:HB17" si="97">SUM(GM5:GM8)</f>
        <v>39</v>
      </c>
      <c r="GN17">
        <f t="shared" si="97"/>
        <v>9</v>
      </c>
      <c r="GO17">
        <f t="shared" si="97"/>
        <v>21</v>
      </c>
      <c r="GP17">
        <f t="shared" si="97"/>
        <v>21</v>
      </c>
      <c r="GQ17">
        <f t="shared" si="97"/>
        <v>4</v>
      </c>
      <c r="GR17">
        <f t="shared" si="97"/>
        <v>1</v>
      </c>
      <c r="GS17">
        <f t="shared" si="97"/>
        <v>2</v>
      </c>
      <c r="GT17">
        <f t="shared" si="97"/>
        <v>1</v>
      </c>
      <c r="GU17">
        <f t="shared" si="97"/>
        <v>2</v>
      </c>
      <c r="GV17">
        <f t="shared" si="97"/>
        <v>0</v>
      </c>
      <c r="GW17">
        <f t="shared" si="97"/>
        <v>3</v>
      </c>
      <c r="GX17">
        <f t="shared" si="97"/>
        <v>3</v>
      </c>
      <c r="GY17">
        <f t="shared" si="97"/>
        <v>0</v>
      </c>
      <c r="GZ17">
        <f t="shared" si="97"/>
        <v>0</v>
      </c>
      <c r="HA17">
        <f t="shared" si="97"/>
        <v>0</v>
      </c>
      <c r="HB17">
        <f t="shared" si="97"/>
        <v>0</v>
      </c>
    </row>
    <row r="18" spans="1:213" x14ac:dyDescent="0.25">
      <c r="A18" t="s">
        <v>119</v>
      </c>
      <c r="B18">
        <f>SUM(B9:B12)</f>
        <v>80</v>
      </c>
      <c r="C18">
        <f>SUM(C9:C12)</f>
        <v>16</v>
      </c>
      <c r="D18">
        <f t="shared" ref="D18:U18" si="98">SUM(D9:D12)</f>
        <v>37</v>
      </c>
      <c r="E18">
        <f t="shared" si="98"/>
        <v>27</v>
      </c>
      <c r="F18">
        <f t="shared" si="98"/>
        <v>4</v>
      </c>
      <c r="G18">
        <f t="shared" si="98"/>
        <v>2</v>
      </c>
      <c r="H18">
        <f t="shared" si="98"/>
        <v>5</v>
      </c>
      <c r="I18">
        <f t="shared" si="98"/>
        <v>3</v>
      </c>
      <c r="J18">
        <f t="shared" si="98"/>
        <v>11</v>
      </c>
      <c r="K18">
        <f t="shared" si="98"/>
        <v>4</v>
      </c>
      <c r="L18">
        <f t="shared" si="98"/>
        <v>4</v>
      </c>
      <c r="M18">
        <f t="shared" si="98"/>
        <v>1</v>
      </c>
      <c r="N18">
        <f t="shared" si="98"/>
        <v>3</v>
      </c>
      <c r="O18">
        <f t="shared" si="98"/>
        <v>3</v>
      </c>
      <c r="P18">
        <f t="shared" si="98"/>
        <v>0</v>
      </c>
      <c r="Q18">
        <f t="shared" si="98"/>
        <v>1</v>
      </c>
      <c r="R18">
        <f t="shared" si="98"/>
        <v>0</v>
      </c>
      <c r="S18">
        <f t="shared" si="98"/>
        <v>0</v>
      </c>
      <c r="T18">
        <f t="shared" si="98"/>
        <v>0</v>
      </c>
      <c r="U18">
        <f t="shared" si="98"/>
        <v>1</v>
      </c>
      <c r="BA18" t="s">
        <v>119</v>
      </c>
      <c r="BB18">
        <f t="shared" ref="BB18:BQ18" si="99">SUM(BB9:BB12)</f>
        <v>85</v>
      </c>
      <c r="BC18">
        <f t="shared" si="99"/>
        <v>22</v>
      </c>
      <c r="BD18">
        <f t="shared" si="99"/>
        <v>44</v>
      </c>
      <c r="BE18">
        <f t="shared" si="99"/>
        <v>45</v>
      </c>
      <c r="BF18">
        <f t="shared" si="99"/>
        <v>16</v>
      </c>
      <c r="BG18">
        <f t="shared" si="99"/>
        <v>5</v>
      </c>
      <c r="BH18">
        <f t="shared" si="99"/>
        <v>11</v>
      </c>
      <c r="BI18">
        <f t="shared" si="99"/>
        <v>3</v>
      </c>
      <c r="BJ18">
        <f t="shared" si="99"/>
        <v>6</v>
      </c>
      <c r="BK18">
        <f t="shared" si="99"/>
        <v>0</v>
      </c>
      <c r="BL18">
        <f t="shared" si="99"/>
        <v>3</v>
      </c>
      <c r="BM18">
        <f t="shared" si="99"/>
        <v>2</v>
      </c>
      <c r="BN18">
        <f t="shared" si="99"/>
        <v>1</v>
      </c>
      <c r="BO18">
        <f t="shared" si="99"/>
        <v>0</v>
      </c>
      <c r="BP18">
        <f t="shared" si="99"/>
        <v>4</v>
      </c>
      <c r="BQ18">
        <f t="shared" si="99"/>
        <v>0</v>
      </c>
      <c r="CV18" t="s">
        <v>119</v>
      </c>
      <c r="CW18">
        <f t="shared" ref="CW18:DL18" si="100">SUM(CW9:CW12)</f>
        <v>93</v>
      </c>
      <c r="CX18">
        <f t="shared" si="100"/>
        <v>23</v>
      </c>
      <c r="CY18">
        <f t="shared" si="100"/>
        <v>36</v>
      </c>
      <c r="CZ18">
        <f t="shared" si="100"/>
        <v>29</v>
      </c>
      <c r="DA18">
        <f t="shared" si="100"/>
        <v>11</v>
      </c>
      <c r="DB18">
        <f t="shared" si="100"/>
        <v>4</v>
      </c>
      <c r="DC18">
        <f t="shared" si="100"/>
        <v>15</v>
      </c>
      <c r="DD18">
        <f t="shared" si="100"/>
        <v>4</v>
      </c>
      <c r="DE18">
        <f t="shared" si="100"/>
        <v>6</v>
      </c>
      <c r="DF18">
        <f t="shared" si="100"/>
        <v>0</v>
      </c>
      <c r="DG18">
        <f t="shared" si="100"/>
        <v>2</v>
      </c>
      <c r="DH18">
        <f t="shared" si="100"/>
        <v>2</v>
      </c>
      <c r="DI18">
        <f t="shared" si="100"/>
        <v>1</v>
      </c>
      <c r="DJ18">
        <f t="shared" si="100"/>
        <v>1</v>
      </c>
      <c r="DK18">
        <f t="shared" si="100"/>
        <v>2</v>
      </c>
      <c r="DL18">
        <f t="shared" si="100"/>
        <v>0</v>
      </c>
      <c r="EQ18" t="s">
        <v>119</v>
      </c>
      <c r="ER18">
        <f t="shared" ref="ER18:FG18" si="101">SUM(ER9:ER12)</f>
        <v>60</v>
      </c>
      <c r="ES18">
        <f t="shared" si="101"/>
        <v>22</v>
      </c>
      <c r="ET18">
        <f t="shared" si="101"/>
        <v>25</v>
      </c>
      <c r="EU18">
        <f t="shared" si="101"/>
        <v>12</v>
      </c>
      <c r="EV18">
        <f t="shared" si="101"/>
        <v>6</v>
      </c>
      <c r="EW18">
        <f t="shared" si="101"/>
        <v>3</v>
      </c>
      <c r="EX18">
        <f t="shared" si="101"/>
        <v>13</v>
      </c>
      <c r="EY18">
        <f t="shared" si="101"/>
        <v>1</v>
      </c>
      <c r="EZ18">
        <f t="shared" si="101"/>
        <v>5</v>
      </c>
      <c r="FA18">
        <f t="shared" si="101"/>
        <v>1</v>
      </c>
      <c r="FB18">
        <f t="shared" si="101"/>
        <v>1</v>
      </c>
      <c r="FC18">
        <f t="shared" si="101"/>
        <v>4</v>
      </c>
      <c r="FD18">
        <f t="shared" si="101"/>
        <v>0</v>
      </c>
      <c r="FE18">
        <f t="shared" si="101"/>
        <v>0</v>
      </c>
      <c r="FF18">
        <f t="shared" si="101"/>
        <v>2</v>
      </c>
      <c r="FG18">
        <f t="shared" si="101"/>
        <v>0</v>
      </c>
      <c r="GL18">
        <v>8</v>
      </c>
      <c r="GM18">
        <f t="shared" ref="GM18:HB18" si="102">SUM(GM9:GM12)</f>
        <v>31</v>
      </c>
      <c r="GN18">
        <f t="shared" si="102"/>
        <v>11</v>
      </c>
      <c r="GO18">
        <f t="shared" si="102"/>
        <v>24</v>
      </c>
      <c r="GP18">
        <f t="shared" si="102"/>
        <v>14</v>
      </c>
      <c r="GQ18">
        <f t="shared" si="102"/>
        <v>3</v>
      </c>
      <c r="GR18">
        <f t="shared" si="102"/>
        <v>0</v>
      </c>
      <c r="GS18">
        <f t="shared" si="102"/>
        <v>9</v>
      </c>
      <c r="GT18">
        <f t="shared" si="102"/>
        <v>1</v>
      </c>
      <c r="GU18">
        <f t="shared" si="102"/>
        <v>6</v>
      </c>
      <c r="GV18">
        <f t="shared" si="102"/>
        <v>0</v>
      </c>
      <c r="GW18">
        <f t="shared" si="102"/>
        <v>1</v>
      </c>
      <c r="GX18">
        <f t="shared" si="102"/>
        <v>0</v>
      </c>
      <c r="GY18">
        <f t="shared" si="102"/>
        <v>0</v>
      </c>
      <c r="GZ18">
        <f t="shared" si="102"/>
        <v>0</v>
      </c>
      <c r="HA18">
        <f t="shared" si="102"/>
        <v>0</v>
      </c>
      <c r="HB18">
        <f t="shared" si="102"/>
        <v>0</v>
      </c>
    </row>
    <row r="19" spans="1:213" x14ac:dyDescent="0.25">
      <c r="HD19" t="e">
        <f>HD14/#REF!</f>
        <v>#REF!</v>
      </c>
      <c r="HE19" t="e">
        <f>HE14/#REF!</f>
        <v>#REF!</v>
      </c>
    </row>
    <row r="20" spans="1:213" x14ac:dyDescent="0.25">
      <c r="EQ20" t="s">
        <v>123</v>
      </c>
    </row>
    <row r="23" spans="1:21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3" x14ac:dyDescent="0.25">
      <c r="W24" s="32">
        <f>AD14</f>
        <v>361</v>
      </c>
      <c r="X24" s="32">
        <f>AD15</f>
        <v>176</v>
      </c>
      <c r="Y24" s="33">
        <f>Z24/W24</f>
        <v>0.47368421052631576</v>
      </c>
      <c r="Z24" s="34">
        <f>AA14</f>
        <v>171</v>
      </c>
      <c r="AA24" s="33">
        <f>AC24/W24</f>
        <v>0.2880886426592798</v>
      </c>
      <c r="AB24" s="33"/>
      <c r="AC24" s="34">
        <f>C14+E14+I14+M14+O14+S14</f>
        <v>104</v>
      </c>
      <c r="AD24" s="33">
        <f>AE24/AC24</f>
        <v>0.61538461538461542</v>
      </c>
      <c r="AE24" s="34">
        <f>E14+O14</f>
        <v>64</v>
      </c>
      <c r="AF24" s="35">
        <f>AC14</f>
        <v>31</v>
      </c>
      <c r="AG24" s="35">
        <f>AC15</f>
        <v>11</v>
      </c>
      <c r="AH24" s="35">
        <f>AG14</f>
        <v>27</v>
      </c>
      <c r="AI24" s="35">
        <f>AG15</f>
        <v>14</v>
      </c>
      <c r="AJ24" s="32">
        <f>AH14</f>
        <v>370</v>
      </c>
      <c r="AK24" s="32">
        <f>AH15</f>
        <v>181</v>
      </c>
      <c r="AL24" s="32">
        <f>AI14</f>
        <v>18</v>
      </c>
      <c r="AM24" s="32">
        <f>AI15</f>
        <v>9</v>
      </c>
      <c r="BS24" s="32">
        <f>BY14</f>
        <v>417</v>
      </c>
      <c r="BT24" s="32">
        <f>BY15</f>
        <v>228</v>
      </c>
      <c r="BU24" s="33">
        <f>BV24/BS24</f>
        <v>0.44124700239808151</v>
      </c>
      <c r="BV24" s="34">
        <f>BW14</f>
        <v>184</v>
      </c>
      <c r="BW24" s="33">
        <f>BX24/BS24</f>
        <v>0.33573141486810554</v>
      </c>
      <c r="BX24" s="34">
        <f>BC14+BE14+BG14+BK14+BM14+BO14</f>
        <v>140</v>
      </c>
      <c r="BY24" s="33">
        <f>BZ24/BX24</f>
        <v>0.66428571428571426</v>
      </c>
      <c r="BZ24" s="34">
        <f>BE14+BM14</f>
        <v>93</v>
      </c>
      <c r="CA24" s="35">
        <f>BX14</f>
        <v>41</v>
      </c>
      <c r="CB24" s="35">
        <f>BX15</f>
        <v>27</v>
      </c>
      <c r="CC24" s="35">
        <f>CB14</f>
        <v>29</v>
      </c>
      <c r="CD24" s="35">
        <f>CB15</f>
        <v>12</v>
      </c>
      <c r="CE24" s="32">
        <f>CC14</f>
        <v>420</v>
      </c>
      <c r="CF24" s="32">
        <f>CC15</f>
        <v>226</v>
      </c>
      <c r="CG24" s="32">
        <f>CD14</f>
        <v>26</v>
      </c>
      <c r="CH24" s="32">
        <f>CD15</f>
        <v>14</v>
      </c>
      <c r="DN24" s="32">
        <f>DT14</f>
        <v>380</v>
      </c>
      <c r="DO24" s="32">
        <f>DT15</f>
        <v>209</v>
      </c>
      <c r="DP24" s="33">
        <f>DQ24/DN24</f>
        <v>0.37894736842105264</v>
      </c>
      <c r="DQ24" s="34">
        <f>DR14</f>
        <v>144</v>
      </c>
      <c r="DR24" s="33">
        <f>DS24/DN24</f>
        <v>0.32894736842105265</v>
      </c>
      <c r="DS24" s="34">
        <f>CX14+CZ14+DB14+DF14+DH14+DJ14</f>
        <v>125</v>
      </c>
      <c r="DT24" s="33">
        <f>DU24/DS24</f>
        <v>0.61599999999999999</v>
      </c>
      <c r="DU24" s="34">
        <f>CZ14+DH14</f>
        <v>77</v>
      </c>
      <c r="DV24" s="35">
        <f>DS14</f>
        <v>34</v>
      </c>
      <c r="DW24" s="35">
        <f>DS15</f>
        <v>22</v>
      </c>
      <c r="DX24" s="35">
        <f>DW14</f>
        <v>25</v>
      </c>
      <c r="DY24" s="35">
        <f>DW15</f>
        <v>14</v>
      </c>
      <c r="DZ24" s="32">
        <f>DX14</f>
        <v>382</v>
      </c>
      <c r="EA24" s="32">
        <f>DX15</f>
        <v>213</v>
      </c>
      <c r="EB24" s="32">
        <f>DY14</f>
        <v>23</v>
      </c>
      <c r="EC24" s="32">
        <f>DY15</f>
        <v>10</v>
      </c>
    </row>
    <row r="26" spans="1:213" x14ac:dyDescent="0.25">
      <c r="A26" s="125" t="s">
        <v>125</v>
      </c>
      <c r="C26" s="126" t="s">
        <v>126</v>
      </c>
      <c r="BA26" s="125" t="s">
        <v>125</v>
      </c>
      <c r="BC26" s="126" t="s">
        <v>126</v>
      </c>
    </row>
    <row r="27" spans="1:213" x14ac:dyDescent="0.25">
      <c r="C27" t="s">
        <v>127</v>
      </c>
      <c r="BC27" t="s">
        <v>127</v>
      </c>
    </row>
    <row r="28" spans="1:213" x14ac:dyDescent="0.25">
      <c r="A28" s="125" t="s">
        <v>128</v>
      </c>
      <c r="C28" t="s">
        <v>129</v>
      </c>
      <c r="BA28" s="125" t="s">
        <v>128</v>
      </c>
      <c r="BC28" t="s">
        <v>129</v>
      </c>
    </row>
    <row r="29" spans="1:213" x14ac:dyDescent="0.25">
      <c r="C29" s="126" t="s">
        <v>130</v>
      </c>
      <c r="BC29" s="126" t="s">
        <v>130</v>
      </c>
    </row>
    <row r="36" spans="1:53" x14ac:dyDescent="0.25">
      <c r="A36" t="s">
        <v>131</v>
      </c>
      <c r="BA36" t="s">
        <v>131</v>
      </c>
    </row>
  </sheetData>
  <mergeCells count="62">
    <mergeCell ref="GY3:GZ3"/>
    <mergeCell ref="HA3:HB3"/>
    <mergeCell ref="GO3:GP3"/>
    <mergeCell ref="GQ3:GR3"/>
    <mergeCell ref="GS3:GT3"/>
    <mergeCell ref="GU3:GV3"/>
    <mergeCell ref="GW3:GX3"/>
    <mergeCell ref="EZ3:FA3"/>
    <mergeCell ref="FB3:FC3"/>
    <mergeCell ref="FD3:FE3"/>
    <mergeCell ref="FF3:FG3"/>
    <mergeCell ref="GM3:GN3"/>
    <mergeCell ref="DK3:DL3"/>
    <mergeCell ref="ER3:ES3"/>
    <mergeCell ref="ET3:EU3"/>
    <mergeCell ref="EV3:EW3"/>
    <mergeCell ref="EX3:EY3"/>
    <mergeCell ref="HR2:IC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I3:DJ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HR5:ID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sheetPr>
  <dimension ref="A1:IR34"/>
  <sheetViews>
    <sheetView topLeftCell="B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5" max="210" width="5.42578125" customWidth="1"/>
  </cols>
  <sheetData>
    <row r="1" spans="1:252" ht="27" thickBot="1" x14ac:dyDescent="0.45">
      <c r="A1" s="36">
        <v>2025</v>
      </c>
      <c r="B1" s="37" t="s">
        <v>106</v>
      </c>
      <c r="C1" s="38" t="str">
        <f t="array" aca="1" ref="C1" ca="1">MID(CELL("filename",A1),FIND("]",CELL("filename",A1))+1,255)</f>
        <v>StGenis-&gt;Bourdigny</v>
      </c>
      <c r="BA1" s="36">
        <v>2024</v>
      </c>
      <c r="BB1" s="37" t="s">
        <v>106</v>
      </c>
      <c r="BC1" s="38" t="str">
        <f t="array" aca="1" ref="BC1" ca="1">MID(CELL("filename",BA1),FIND("]",CELL("filename",BA1))+1,255)</f>
        <v>StGenis-&gt;Bourdigny</v>
      </c>
      <c r="CV1" s="36">
        <v>2023</v>
      </c>
      <c r="CW1" s="37" t="s">
        <v>106</v>
      </c>
      <c r="CX1" s="38" t="str">
        <f t="array" aca="1" ref="CX1" ca="1">MID(CELL("filename",CV1),FIND("]",CELL("filename",CV1))+1,255)</f>
        <v>StGenis-&gt;Bourdigny</v>
      </c>
      <c r="EQ1" s="36">
        <v>2022</v>
      </c>
      <c r="ER1" s="37" t="s">
        <v>106</v>
      </c>
      <c r="ES1" s="38" t="str">
        <f t="array" aca="1" ref="ES1" ca="1">MID(CELL("filename",EQ1),FIND("]",CELL("filename",EQ1))+1,255)</f>
        <v>StGenis-&gt;Bourdigny</v>
      </c>
      <c r="GL1" s="39">
        <v>2021</v>
      </c>
      <c r="GM1" s="40" t="s">
        <v>106</v>
      </c>
      <c r="GN1" s="38" t="s">
        <v>132</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StGenis-&gt;Bourdigny</v>
      </c>
      <c r="X2" s="225"/>
      <c r="Y2" s="225"/>
      <c r="Z2" s="225"/>
      <c r="AA2" s="225"/>
      <c r="AB2" s="225"/>
      <c r="AC2" s="225"/>
      <c r="AD2" s="225"/>
      <c r="AE2" s="225"/>
      <c r="AF2" s="225"/>
      <c r="AG2" s="225"/>
      <c r="AH2" s="225"/>
      <c r="AI2" s="225"/>
      <c r="AM2" s="226" t="str">
        <f ca="1">"Changement depuis " &amp; (A1 - 1) &amp; " " &amp; $C1</f>
        <v>Changement depuis 2024 StGenis-&gt;Bourdigny</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StGenis-&gt;Bourdigny</v>
      </c>
      <c r="BT2" s="225"/>
      <c r="BU2" s="225"/>
      <c r="BV2" s="225"/>
      <c r="BW2" s="225"/>
      <c r="BX2" s="225"/>
      <c r="BY2" s="225"/>
      <c r="BZ2" s="225"/>
      <c r="CA2" s="225"/>
      <c r="CB2" s="225"/>
      <c r="CC2" s="225"/>
      <c r="CD2" s="225"/>
      <c r="CH2" s="226" t="str">
        <f ca="1">"Changement depuis 2023 " &amp; $CX1</f>
        <v>Changement depuis 2023 StGenis-&gt;Bourdigny</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StGenis-&gt;Bourdigny</v>
      </c>
      <c r="DO2" s="225"/>
      <c r="DP2" s="225"/>
      <c r="DQ2" s="225"/>
      <c r="DR2" s="225"/>
      <c r="DS2" s="225"/>
      <c r="DT2" s="225"/>
      <c r="DU2" s="225"/>
      <c r="DV2" s="225"/>
      <c r="DW2" s="225"/>
      <c r="DX2" s="225"/>
      <c r="DY2" s="225"/>
      <c r="EC2" s="226" t="str">
        <f ca="1">"Changement depuis 2022 " &amp; $CX1</f>
        <v>Changement depuis 2022 StGenis-&gt;Bourdigny</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StGenis-&gt;Bourdigny</v>
      </c>
      <c r="FJ2" s="225"/>
      <c r="FK2" s="225"/>
      <c r="FL2" s="225"/>
      <c r="FM2" s="225"/>
      <c r="FN2" s="225"/>
      <c r="FO2" s="225"/>
      <c r="FP2" s="225"/>
      <c r="FQ2" s="225"/>
      <c r="FR2" s="225"/>
      <c r="FS2" s="225"/>
      <c r="FT2" s="225"/>
      <c r="FX2" s="226" t="str">
        <f ca="1">"Changement depuis 2021 " &amp; $ES1</f>
        <v>Changement depuis 2021 StGenis-&gt;Bourdigny</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StGenis -&gt; Bourdigny</v>
      </c>
      <c r="HE2" s="225"/>
      <c r="HF2" s="225"/>
      <c r="HG2" s="225"/>
      <c r="HH2" s="225"/>
      <c r="HI2" s="225"/>
      <c r="HJ2" s="225"/>
      <c r="HK2" s="225"/>
      <c r="HL2" s="225"/>
      <c r="HM2" s="225"/>
      <c r="HN2" s="225"/>
      <c r="HO2" s="225"/>
      <c r="HR2" s="225" t="str">
        <f>"Totaux 2020 " &amp; $GN1</f>
        <v>Totaux 2020 StGenis -&gt; Bourdigny</v>
      </c>
      <c r="HS2" s="225"/>
      <c r="HT2" s="225"/>
      <c r="HU2" s="225"/>
      <c r="HV2" s="225"/>
      <c r="HW2" s="225"/>
      <c r="HX2" s="225"/>
      <c r="HY2" s="225"/>
      <c r="HZ2" s="225"/>
      <c r="IA2" s="225"/>
      <c r="IB2" s="225"/>
      <c r="IC2" s="225"/>
      <c r="IF2" s="226" t="str">
        <f>"Changement depuis 2020 " &amp; $GN1</f>
        <v>Changement depuis 2020 StGenis -&gt; Bourdigny</v>
      </c>
      <c r="IG2" s="226"/>
      <c r="IH2" s="226"/>
      <c r="II2" s="226"/>
      <c r="IJ2" s="226"/>
      <c r="IK2" s="226"/>
      <c r="IL2" s="226"/>
      <c r="IM2" s="226"/>
      <c r="IN2" s="226"/>
      <c r="IO2" s="226"/>
      <c r="IP2" s="226"/>
      <c r="IQ2" s="226"/>
      <c r="IR2" s="43"/>
    </row>
    <row r="3" spans="1:25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133</v>
      </c>
      <c r="HK3" s="45" t="s">
        <v>41</v>
      </c>
      <c r="HL3" s="45" t="s">
        <v>42</v>
      </c>
      <c r="HM3" s="45" t="s">
        <v>20</v>
      </c>
      <c r="HN3" s="45" t="s">
        <v>44</v>
      </c>
      <c r="HO3" s="46" t="s">
        <v>43</v>
      </c>
      <c r="HP3" s="47" t="s">
        <v>45</v>
      </c>
      <c r="HR3" t="s">
        <v>25</v>
      </c>
      <c r="HS3" t="s">
        <v>26</v>
      </c>
      <c r="HT3" t="s">
        <v>38</v>
      </c>
      <c r="HU3" t="s">
        <v>39</v>
      </c>
      <c r="HV3" t="s">
        <v>31</v>
      </c>
      <c r="HW3" t="s">
        <v>32</v>
      </c>
      <c r="HX3" t="s">
        <v>133</v>
      </c>
      <c r="HY3" t="s">
        <v>41</v>
      </c>
      <c r="HZ3" t="s">
        <v>42</v>
      </c>
      <c r="IA3" t="s">
        <v>20</v>
      </c>
      <c r="IB3" t="s">
        <v>44</v>
      </c>
      <c r="IC3" t="s">
        <v>43</v>
      </c>
      <c r="ID3"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18" thickBot="1" x14ac:dyDescent="0.3">
      <c r="A5" s="59">
        <v>0.29166666666666702</v>
      </c>
      <c r="B5" s="60">
        <v>1</v>
      </c>
      <c r="C5" s="86"/>
      <c r="D5" s="60"/>
      <c r="E5" s="86"/>
      <c r="F5" s="60"/>
      <c r="G5" s="86"/>
      <c r="H5" s="60"/>
      <c r="I5" s="86"/>
      <c r="J5" s="60"/>
      <c r="K5" s="86"/>
      <c r="L5" s="60"/>
      <c r="M5" s="86"/>
      <c r="N5" s="203"/>
      <c r="O5" s="192"/>
      <c r="P5" s="60"/>
      <c r="Q5" s="86"/>
      <c r="R5" s="60"/>
      <c r="S5" s="86"/>
      <c r="T5" s="60"/>
      <c r="U5" s="86"/>
      <c r="W5" s="55">
        <f>B5+D5+F5+H5+J5+L5+N5+P5+R5+T5</f>
        <v>1</v>
      </c>
      <c r="X5" s="3">
        <f>C5+E5+G5+I5+K5+M5+O5+Q5+S5+U5</f>
        <v>0</v>
      </c>
      <c r="Y5" s="56">
        <f>X5/(X5+W5)</f>
        <v>0</v>
      </c>
      <c r="Z5" s="3">
        <f>B5+C5+L5+M5</f>
        <v>1</v>
      </c>
      <c r="AA5" s="3">
        <f>D5+E5+N5+O5+F5+G5+P5+Q5</f>
        <v>0</v>
      </c>
      <c r="AB5" s="3">
        <f>F5+G5+P5+Q5</f>
        <v>0</v>
      </c>
      <c r="AC5" s="3">
        <f>H5+I5+R5+S5</f>
        <v>0</v>
      </c>
      <c r="AD5" s="3">
        <f t="shared" ref="AD5:AD12" si="0">Z5+AA5+AC5</f>
        <v>1</v>
      </c>
      <c r="AE5" s="12">
        <f t="shared" ref="AE5:AE12" si="1">AA5/(Z5+AA5)</f>
        <v>0</v>
      </c>
      <c r="AF5" s="12">
        <f>AC5/AD5</f>
        <v>0</v>
      </c>
      <c r="AG5" s="3">
        <f>J5+K5+T5+U5</f>
        <v>0</v>
      </c>
      <c r="AH5" s="3">
        <f>SUM(B5:K5)</f>
        <v>1</v>
      </c>
      <c r="AI5" s="57">
        <f>SUM(L5:U5)</f>
        <v>0</v>
      </c>
      <c r="AJ5" s="58">
        <f>SUM(B5:U5)</f>
        <v>1</v>
      </c>
      <c r="AM5" s="12">
        <f t="shared" ref="AM5:AM12" si="2">(W5/BS5) - 1</f>
        <v>-0.75</v>
      </c>
      <c r="AN5" s="12" t="e">
        <f t="shared" ref="AN5:AN12" si="3">(X5/BT5) - 1</f>
        <v>#DIV/0!</v>
      </c>
      <c r="AO5" s="12" t="e">
        <f t="shared" ref="AO5:AO12" si="4">(Y5/BU5) - 1</f>
        <v>#DIV/0!</v>
      </c>
      <c r="AP5" s="12">
        <f t="shared" ref="AP5:AP12" si="5">(Z5/BV5) - 1</f>
        <v>-0.75</v>
      </c>
      <c r="AQ5" s="12" t="e">
        <f>(AA5/BW5) - 1</f>
        <v>#DIV/0!</v>
      </c>
      <c r="AR5" s="12" t="e">
        <f t="shared" ref="AR5:AR12" si="6">(AC5/BX5) - 1</f>
        <v>#DIV/0!</v>
      </c>
      <c r="AS5" s="12">
        <f t="shared" ref="AS5:AS12" si="7">(AD5/BY5) - 1</f>
        <v>-0.75</v>
      </c>
      <c r="AT5" s="12" t="e">
        <f t="shared" ref="AT5:AT12" si="8">(AE5/BZ5) - 1</f>
        <v>#DIV/0!</v>
      </c>
      <c r="AU5" s="12" t="e">
        <f t="shared" ref="AU5:AU12" si="9">(AF5/CA5) - 1</f>
        <v>#DIV/0!</v>
      </c>
      <c r="AV5" s="12" t="e">
        <f t="shared" ref="AV5:AV12" si="10">(AG5/CB5) - 1</f>
        <v>#DIV/0!</v>
      </c>
      <c r="AW5" s="12">
        <f t="shared" ref="AW5:AW12" si="11">(AH5/CC5) - 1</f>
        <v>-0.75</v>
      </c>
      <c r="AX5" s="12" t="e">
        <f t="shared" ref="AX5:AX12" si="12">(AI5/CD5) - 1</f>
        <v>#DIV/0!</v>
      </c>
      <c r="AY5" s="12">
        <f t="shared" ref="AY5:AY12" si="13">(AJ5/CE5) - 1</f>
        <v>-0.75</v>
      </c>
      <c r="BA5" s="59">
        <v>0.29166666666666702</v>
      </c>
      <c r="BB5" s="60">
        <v>4</v>
      </c>
      <c r="BC5" s="86"/>
      <c r="BD5" s="60"/>
      <c r="BE5" s="86"/>
      <c r="BF5" s="60"/>
      <c r="BG5" s="86"/>
      <c r="BH5" s="60"/>
      <c r="BI5" s="86"/>
      <c r="BJ5" s="60"/>
      <c r="BK5" s="86"/>
      <c r="BL5" s="60"/>
      <c r="BM5" s="86"/>
      <c r="BN5" s="60"/>
      <c r="BO5" s="86"/>
      <c r="BP5" s="60"/>
      <c r="BQ5" s="86"/>
      <c r="BS5" s="55">
        <f t="shared" ref="BS5:BT12" si="14">BB5+BD5+BF5+BH5+BJ5+BL5+BN5+BP5</f>
        <v>4</v>
      </c>
      <c r="BT5" s="3">
        <f t="shared" si="14"/>
        <v>0</v>
      </c>
      <c r="BU5" s="56">
        <f t="shared" ref="BU5:BU12" si="15">BT5/(BT5+BS5)</f>
        <v>0</v>
      </c>
      <c r="BV5" s="3">
        <f t="shared" ref="BV5:BV12" si="16">BB5+BC5+BJ5+BK5</f>
        <v>4</v>
      </c>
      <c r="BW5" s="3">
        <f t="shared" ref="BW5:BW12" si="17">BD5+BE5+BL5+BM5</f>
        <v>0</v>
      </c>
      <c r="BX5" s="3">
        <f t="shared" ref="BX5:BX12" si="18">BF5+BG5+BN5+BO5</f>
        <v>0</v>
      </c>
      <c r="BY5" s="3">
        <f t="shared" ref="BY5:BY12" si="19">SUM(BV5:BX5)</f>
        <v>4</v>
      </c>
      <c r="BZ5" s="12">
        <f t="shared" ref="BZ5:BZ12" si="20">BW5/(BW5+BV5)</f>
        <v>0</v>
      </c>
      <c r="CA5" s="12">
        <f t="shared" ref="CA5:CA12" si="21">BX5/BY5</f>
        <v>0</v>
      </c>
      <c r="CB5" s="3">
        <f t="shared" ref="CB5:CB12" si="22">BH5+BI5+BP5+BQ5</f>
        <v>0</v>
      </c>
      <c r="CC5" s="3">
        <f t="shared" ref="CC5:CC12" si="23">SUM(BB5:BI5)</f>
        <v>4</v>
      </c>
      <c r="CD5" s="57">
        <f t="shared" ref="CD5:CD12" si="24">SUM(BJ5:BQ5)</f>
        <v>0</v>
      </c>
      <c r="CE5" s="58">
        <f t="shared" ref="CE5:CE12" si="25">SUM(BB5:BQ5)</f>
        <v>4</v>
      </c>
      <c r="CH5" s="12">
        <f t="shared" ref="CH5:CT12" si="26">(BS5/DN5) - 1</f>
        <v>-0.6</v>
      </c>
      <c r="CI5" s="12" t="e">
        <f t="shared" si="26"/>
        <v>#DIV/0!</v>
      </c>
      <c r="CJ5" s="12" t="e">
        <f t="shared" si="26"/>
        <v>#DIV/0!</v>
      </c>
      <c r="CK5" s="12">
        <f t="shared" si="26"/>
        <v>-0.6</v>
      </c>
      <c r="CL5" s="12" t="e">
        <f t="shared" si="26"/>
        <v>#DIV/0!</v>
      </c>
      <c r="CM5" s="12" t="e">
        <f t="shared" si="26"/>
        <v>#DIV/0!</v>
      </c>
      <c r="CN5" s="12">
        <f t="shared" si="26"/>
        <v>-0.6</v>
      </c>
      <c r="CO5" s="12" t="e">
        <f t="shared" si="26"/>
        <v>#DIV/0!</v>
      </c>
      <c r="CP5" s="12" t="e">
        <f t="shared" si="26"/>
        <v>#DIV/0!</v>
      </c>
      <c r="CQ5" s="12" t="e">
        <f t="shared" si="26"/>
        <v>#DIV/0!</v>
      </c>
      <c r="CR5" s="12">
        <f t="shared" si="26"/>
        <v>-0.55555555555555558</v>
      </c>
      <c r="CS5" s="12">
        <f t="shared" si="26"/>
        <v>-1</v>
      </c>
      <c r="CT5" s="12">
        <f t="shared" si="26"/>
        <v>-0.6</v>
      </c>
      <c r="CV5" s="59">
        <v>0.29166666666666702</v>
      </c>
      <c r="CW5" s="60">
        <v>9</v>
      </c>
      <c r="CX5" s="86"/>
      <c r="CY5" s="60"/>
      <c r="CZ5" s="86"/>
      <c r="DA5" s="60"/>
      <c r="DB5" s="86"/>
      <c r="DC5" s="60"/>
      <c r="DD5" s="86"/>
      <c r="DE5" s="60">
        <v>1</v>
      </c>
      <c r="DF5" s="86"/>
      <c r="DG5" s="60"/>
      <c r="DH5" s="86"/>
      <c r="DI5" s="60"/>
      <c r="DJ5" s="86"/>
      <c r="DK5" s="60"/>
      <c r="DL5" s="86"/>
      <c r="DN5" s="55">
        <f t="shared" ref="DN5:DO12" si="27">CW5+CY5+DA5+DC5+DE5+DG5+DI5+DK5</f>
        <v>10</v>
      </c>
      <c r="DO5" s="3">
        <f t="shared" si="27"/>
        <v>0</v>
      </c>
      <c r="DP5" s="56">
        <f t="shared" ref="DP5:DP12" si="28">DO5/(DO5+DN5)</f>
        <v>0</v>
      </c>
      <c r="DQ5" s="3">
        <f t="shared" ref="DQ5:DQ12" si="29">CW5+CX5+DE5+DF5</f>
        <v>10</v>
      </c>
      <c r="DR5" s="3">
        <f t="shared" ref="DR5:DR12" si="30">CY5+CZ5+DG5+DH5</f>
        <v>0</v>
      </c>
      <c r="DS5" s="3">
        <f t="shared" ref="DS5:DS12" si="31">DA5+DB5+DI5+DJ5</f>
        <v>0</v>
      </c>
      <c r="DT5" s="3">
        <f t="shared" ref="DT5:DT12" si="32">SUM(DQ5:DS5)</f>
        <v>10</v>
      </c>
      <c r="DU5" s="12">
        <f t="shared" ref="DU5:DU12" si="33">DR5/DT5</f>
        <v>0</v>
      </c>
      <c r="DV5" s="12">
        <f t="shared" ref="DV5:DV12" si="34">DS5/DT5</f>
        <v>0</v>
      </c>
      <c r="DW5" s="3">
        <f t="shared" ref="DW5:DW12" si="35">DC5+DD5+DK5+DL5</f>
        <v>0</v>
      </c>
      <c r="DX5" s="3">
        <f t="shared" ref="DX5:DX12" si="36">SUM(CW5:DD5)</f>
        <v>9</v>
      </c>
      <c r="DY5" s="57">
        <f t="shared" ref="DY5:DY12" si="37">SUM(DE5:DL5)</f>
        <v>1</v>
      </c>
      <c r="DZ5" s="58">
        <f t="shared" ref="DZ5:DZ12" si="38">SUM(CW5:DL5)</f>
        <v>10</v>
      </c>
      <c r="EC5" s="12">
        <f t="shared" ref="EC5:EO12" si="39">(DN5/FI5) - 1</f>
        <v>4</v>
      </c>
      <c r="ED5" s="12">
        <f t="shared" si="39"/>
        <v>-1</v>
      </c>
      <c r="EE5" s="12">
        <f t="shared" si="39"/>
        <v>-1</v>
      </c>
      <c r="EF5" s="12">
        <f t="shared" si="39"/>
        <v>2.3333333333333335</v>
      </c>
      <c r="EG5" s="12">
        <f t="shared" si="39"/>
        <v>-1</v>
      </c>
      <c r="EH5" s="12" t="e">
        <f t="shared" si="39"/>
        <v>#DIV/0!</v>
      </c>
      <c r="EI5" s="12">
        <f t="shared" si="39"/>
        <v>1</v>
      </c>
      <c r="EJ5" s="12">
        <f t="shared" si="39"/>
        <v>-1</v>
      </c>
      <c r="EK5" s="12" t="e">
        <f t="shared" si="39"/>
        <v>#DIV/0!</v>
      </c>
      <c r="EL5" s="12" t="e">
        <f t="shared" si="39"/>
        <v>#DIV/0!</v>
      </c>
      <c r="EM5" s="12">
        <f t="shared" si="39"/>
        <v>0.8</v>
      </c>
      <c r="EN5" s="12" t="e">
        <f t="shared" si="39"/>
        <v>#DIV/0!</v>
      </c>
      <c r="EO5" s="12">
        <f t="shared" si="39"/>
        <v>1</v>
      </c>
      <c r="EQ5" s="59">
        <v>0.29166666666666702</v>
      </c>
      <c r="ER5" s="60">
        <v>2</v>
      </c>
      <c r="ES5" s="86">
        <v>1</v>
      </c>
      <c r="ET5" s="60"/>
      <c r="EU5" s="86">
        <v>2</v>
      </c>
      <c r="EV5" s="60"/>
      <c r="EW5" s="86"/>
      <c r="EX5" s="60"/>
      <c r="EY5" s="86"/>
      <c r="EZ5" s="60"/>
      <c r="FA5" s="86"/>
      <c r="FB5" s="60"/>
      <c r="FC5" s="86"/>
      <c r="FD5" s="60"/>
      <c r="FE5" s="86"/>
      <c r="FF5" s="60"/>
      <c r="FG5" s="86"/>
      <c r="FI5" s="55">
        <f t="shared" ref="FI5:FJ12" si="40">ER5+ET5+EV5+EX5+EZ5+FB5+FD5+FF5</f>
        <v>2</v>
      </c>
      <c r="FJ5" s="3">
        <f t="shared" si="40"/>
        <v>3</v>
      </c>
      <c r="FK5" s="56">
        <f t="shared" ref="FK5:FK12" si="41">FJ5/(FJ5+FI5)</f>
        <v>0.6</v>
      </c>
      <c r="FL5" s="3">
        <f t="shared" ref="FL5:FL12" si="42">ER5+ES5+EZ5+FA5</f>
        <v>3</v>
      </c>
      <c r="FM5" s="3">
        <f t="shared" ref="FM5:FM12" si="43">ET5+EU5+FB5+FC5</f>
        <v>2</v>
      </c>
      <c r="FN5" s="3">
        <f t="shared" ref="FN5:FN12" si="44">EV5+EW5+FD5+FE5</f>
        <v>0</v>
      </c>
      <c r="FO5" s="3">
        <f t="shared" ref="FO5:FO12" si="45">SUM(FL5:FN5)</f>
        <v>5</v>
      </c>
      <c r="FP5" s="12">
        <f t="shared" ref="FP5:FP12" si="46">FM5/FO5</f>
        <v>0.4</v>
      </c>
      <c r="FQ5" s="12">
        <f t="shared" ref="FQ5:FQ12" si="47">FN5/FO5</f>
        <v>0</v>
      </c>
      <c r="FR5" s="3">
        <f t="shared" ref="FR5:FR12" si="48">EX5+EY5+FF5+FG5</f>
        <v>0</v>
      </c>
      <c r="FS5" s="3">
        <f t="shared" ref="FS5:FS12" si="49">SUM(ER5:EY5)</f>
        <v>5</v>
      </c>
      <c r="FT5" s="57">
        <f t="shared" ref="FT5:FT12" si="50">SUM(EZ5:FG5)</f>
        <v>0</v>
      </c>
      <c r="FU5" s="58">
        <f t="shared" ref="FU5:FU12" si="51">SUM(ER5:FG5)</f>
        <v>5</v>
      </c>
      <c r="FX5" s="12">
        <f t="shared" ref="FX5:GJ12" si="52">(FI5/HD5) - 1</f>
        <v>-0.7142857142857143</v>
      </c>
      <c r="FY5" s="12">
        <f t="shared" si="52"/>
        <v>2</v>
      </c>
      <c r="FZ5" s="12">
        <f t="shared" si="52"/>
        <v>3.8</v>
      </c>
      <c r="GA5" s="12">
        <f t="shared" si="52"/>
        <v>0.5</v>
      </c>
      <c r="GB5" s="12">
        <f t="shared" si="52"/>
        <v>-0.66666666666666674</v>
      </c>
      <c r="GC5" s="12" t="e">
        <f t="shared" si="52"/>
        <v>#DIV/0!</v>
      </c>
      <c r="GD5" s="12">
        <f t="shared" si="52"/>
        <v>-0.375</v>
      </c>
      <c r="GE5" s="12">
        <f t="shared" si="52"/>
        <v>-0.46666666666666667</v>
      </c>
      <c r="GF5" s="12" t="e">
        <f t="shared" si="52"/>
        <v>#DIV/0!</v>
      </c>
      <c r="GG5" s="12" t="e">
        <f t="shared" si="52"/>
        <v>#DIV/0!</v>
      </c>
      <c r="GH5" s="12">
        <f t="shared" si="52"/>
        <v>-0.375</v>
      </c>
      <c r="GI5" s="12" t="e">
        <f t="shared" si="52"/>
        <v>#DIV/0!</v>
      </c>
      <c r="GJ5" s="12">
        <f t="shared" si="52"/>
        <v>-0.375</v>
      </c>
      <c r="GL5" s="61">
        <v>0.29166666666666702</v>
      </c>
      <c r="GM5" s="60">
        <v>2</v>
      </c>
      <c r="GN5" s="86"/>
      <c r="GO5" s="127">
        <v>5</v>
      </c>
      <c r="GP5" s="128">
        <v>1</v>
      </c>
      <c r="GQ5" s="127"/>
      <c r="GR5" s="128"/>
      <c r="GS5" s="60"/>
      <c r="GT5" s="86"/>
      <c r="GU5" s="60"/>
      <c r="GV5" s="86"/>
      <c r="GW5" s="127"/>
      <c r="GX5" s="128"/>
      <c r="GY5" s="127"/>
      <c r="GZ5" s="128"/>
      <c r="HA5" s="60"/>
      <c r="HB5" s="86"/>
      <c r="HD5" s="55">
        <f t="shared" ref="HD5:HE10" si="53">GM5+GO5+GQ5+GS5+GU5+GW5+GY5+HA5</f>
        <v>7</v>
      </c>
      <c r="HE5" s="3">
        <f t="shared" si="53"/>
        <v>1</v>
      </c>
      <c r="HF5" s="56">
        <f t="shared" ref="HF5:HF12" si="54">HE5/(HE5+HD5)</f>
        <v>0.125</v>
      </c>
      <c r="HG5" s="3">
        <f t="shared" ref="HG5:HG10" si="55">GM5+GN5+GU5+GV5</f>
        <v>2</v>
      </c>
      <c r="HH5" s="3">
        <f t="shared" ref="HH5:HH12" si="56">GO5+GP5+GW5+GX5</f>
        <v>6</v>
      </c>
      <c r="HI5" s="3">
        <f t="shared" ref="HI5:HI12" si="57">GQ5+GR5+GY5+GZ5</f>
        <v>0</v>
      </c>
      <c r="HJ5" s="3">
        <f t="shared" ref="HJ5:HJ12" si="58">SUM(HG5:HI5)</f>
        <v>8</v>
      </c>
      <c r="HK5" s="12">
        <f t="shared" ref="HK5:HK12" si="59">HH5/HJ5</f>
        <v>0.75</v>
      </c>
      <c r="HL5" s="12">
        <f t="shared" ref="HL5:HL12" si="60">HI5/HJ5</f>
        <v>0</v>
      </c>
      <c r="HM5" s="3">
        <f t="shared" ref="HM5:HM10" si="61">GS5+GT5+HA5+HB5</f>
        <v>0</v>
      </c>
      <c r="HN5" s="3">
        <f t="shared" ref="HN5:HN12" si="62">SUM(GM5:GT5)</f>
        <v>8</v>
      </c>
      <c r="HO5" s="57">
        <f t="shared" ref="HO5:HO10" si="63">SUM(GU5:HB5)</f>
        <v>0</v>
      </c>
      <c r="HP5" s="58">
        <f t="shared" ref="HP5:HP12" si="64">SUM(GM5:HB5)</f>
        <v>8</v>
      </c>
      <c r="HR5">
        <v>1</v>
      </c>
      <c r="HS5">
        <v>0</v>
      </c>
      <c r="HT5">
        <v>0</v>
      </c>
      <c r="HU5">
        <v>0</v>
      </c>
      <c r="HV5">
        <v>1</v>
      </c>
      <c r="HW5">
        <v>0</v>
      </c>
      <c r="HX5">
        <v>1</v>
      </c>
      <c r="HY5">
        <v>1</v>
      </c>
      <c r="HZ5">
        <v>0</v>
      </c>
      <c r="IA5">
        <v>0</v>
      </c>
      <c r="IB5">
        <v>1</v>
      </c>
      <c r="IC5">
        <v>0</v>
      </c>
      <c r="ID5">
        <v>1</v>
      </c>
      <c r="IF5" s="62">
        <f t="shared" ref="IF5:IR12" si="65">(HD5/HR5) - 1</f>
        <v>6</v>
      </c>
      <c r="IG5" s="12" t="e">
        <f t="shared" si="65"/>
        <v>#DIV/0!</v>
      </c>
      <c r="IH5" s="12" t="e">
        <f t="shared" si="65"/>
        <v>#DIV/0!</v>
      </c>
      <c r="II5" s="12" t="e">
        <f t="shared" si="65"/>
        <v>#DIV/0!</v>
      </c>
      <c r="IJ5" s="12">
        <f t="shared" si="65"/>
        <v>5</v>
      </c>
      <c r="IK5" s="12" t="e">
        <f t="shared" si="65"/>
        <v>#DIV/0!</v>
      </c>
      <c r="IL5" s="12">
        <f t="shared" si="65"/>
        <v>7</v>
      </c>
      <c r="IM5" s="12">
        <f t="shared" si="65"/>
        <v>-0.25</v>
      </c>
      <c r="IN5" s="12" t="e">
        <f t="shared" si="65"/>
        <v>#DIV/0!</v>
      </c>
      <c r="IO5" s="12" t="e">
        <f t="shared" si="65"/>
        <v>#DIV/0!</v>
      </c>
      <c r="IP5" s="12">
        <f t="shared" si="65"/>
        <v>7</v>
      </c>
      <c r="IQ5" s="12" t="e">
        <f t="shared" si="65"/>
        <v>#DIV/0!</v>
      </c>
      <c r="IR5" s="63">
        <f t="shared" si="65"/>
        <v>7</v>
      </c>
    </row>
    <row r="6" spans="1:252" ht="18" thickBot="1" x14ac:dyDescent="0.3">
      <c r="A6" s="64">
        <v>0.30208333333333298</v>
      </c>
      <c r="B6" s="91"/>
      <c r="C6" s="92"/>
      <c r="D6" s="91"/>
      <c r="E6" s="92">
        <v>1</v>
      </c>
      <c r="F6" s="91"/>
      <c r="G6" s="92"/>
      <c r="H6" s="91"/>
      <c r="I6" s="92"/>
      <c r="J6" s="91"/>
      <c r="K6" s="92"/>
      <c r="L6" s="91"/>
      <c r="M6" s="92"/>
      <c r="N6" s="203"/>
      <c r="O6" s="192"/>
      <c r="P6" s="91"/>
      <c r="Q6" s="92"/>
      <c r="R6" s="91"/>
      <c r="S6" s="92"/>
      <c r="T6" s="91"/>
      <c r="U6" s="92"/>
      <c r="W6" s="55">
        <f t="shared" ref="W6:W12" si="66">B6+D6+F6+H6+J6+L6+N6+P6+R6+T6</f>
        <v>0</v>
      </c>
      <c r="X6" s="3">
        <f t="shared" ref="X6:X12" si="67">C6+E6+G6+I6+K6+M6+O6+Q6+S6+U6</f>
        <v>1</v>
      </c>
      <c r="Y6" s="56">
        <f t="shared" ref="Y6:Y12" si="68">X6/(X6+W6)</f>
        <v>1</v>
      </c>
      <c r="Z6" s="3">
        <f t="shared" ref="Z6:Z12" si="69">B6+C6+L6+M6</f>
        <v>0</v>
      </c>
      <c r="AA6" s="3">
        <f t="shared" ref="AA6:AA12" si="70">D6+E6+N6+O6+F6+G6+P6+Q6</f>
        <v>1</v>
      </c>
      <c r="AB6" s="3">
        <f t="shared" ref="AB6:AB15" si="71">F6+G6+P6+Q6</f>
        <v>0</v>
      </c>
      <c r="AC6" s="3">
        <f t="shared" ref="AC6:AC12" si="72">H6+I6+R6+S6</f>
        <v>0</v>
      </c>
      <c r="AD6" s="3">
        <f t="shared" si="0"/>
        <v>1</v>
      </c>
      <c r="AE6" s="12">
        <f t="shared" si="1"/>
        <v>1</v>
      </c>
      <c r="AF6" s="12">
        <f t="shared" ref="AF6:AF12" si="73">AC6/AD6</f>
        <v>0</v>
      </c>
      <c r="AG6" s="3">
        <f t="shared" ref="AG6:AG12" si="74">J6+K6+T6+U6</f>
        <v>0</v>
      </c>
      <c r="AH6" s="3">
        <f t="shared" ref="AH6:AH12" si="75">SUM(B6:K6)</f>
        <v>1</v>
      </c>
      <c r="AI6" s="57">
        <f t="shared" ref="AI6:AI12" si="76">SUM(L6:U6)</f>
        <v>0</v>
      </c>
      <c r="AJ6" s="58">
        <f t="shared" ref="AJ6:AJ12" si="77">SUM(B6:U6)</f>
        <v>1</v>
      </c>
      <c r="AM6" s="12">
        <f t="shared" si="2"/>
        <v>-1</v>
      </c>
      <c r="AN6" s="12" t="e">
        <f t="shared" si="3"/>
        <v>#DIV/0!</v>
      </c>
      <c r="AO6" s="12" t="e">
        <f t="shared" si="4"/>
        <v>#DIV/0!</v>
      </c>
      <c r="AP6" s="12">
        <f t="shared" si="5"/>
        <v>-1</v>
      </c>
      <c r="AQ6" s="12" t="e">
        <f t="shared" ref="AQ6:AQ12" si="78">(AA6/BW6) - 1</f>
        <v>#DIV/0!</v>
      </c>
      <c r="AR6" s="12" t="e">
        <f t="shared" si="6"/>
        <v>#DIV/0!</v>
      </c>
      <c r="AS6" s="12">
        <f t="shared" si="7"/>
        <v>-0.83333333333333337</v>
      </c>
      <c r="AT6" s="12" t="e">
        <f t="shared" si="8"/>
        <v>#DIV/0!</v>
      </c>
      <c r="AU6" s="12" t="e">
        <f t="shared" si="9"/>
        <v>#DIV/0!</v>
      </c>
      <c r="AV6" s="12" t="e">
        <f t="shared" si="10"/>
        <v>#DIV/0!</v>
      </c>
      <c r="AW6" s="12">
        <f t="shared" si="11"/>
        <v>-0.83333333333333337</v>
      </c>
      <c r="AX6" s="12" t="e">
        <f t="shared" si="12"/>
        <v>#DIV/0!</v>
      </c>
      <c r="AY6" s="12">
        <f t="shared" si="13"/>
        <v>-0.83333333333333337</v>
      </c>
      <c r="BA6" s="64">
        <v>0.30208333333333298</v>
      </c>
      <c r="BB6" s="91">
        <v>6</v>
      </c>
      <c r="BC6" s="92"/>
      <c r="BD6" s="91"/>
      <c r="BE6" s="92"/>
      <c r="BF6" s="91"/>
      <c r="BG6" s="92"/>
      <c r="BH6" s="91"/>
      <c r="BI6" s="92"/>
      <c r="BJ6" s="91"/>
      <c r="BK6" s="92"/>
      <c r="BL6" s="91"/>
      <c r="BM6" s="92"/>
      <c r="BN6" s="91"/>
      <c r="BO6" s="92"/>
      <c r="BP6" s="91"/>
      <c r="BQ6" s="92"/>
      <c r="BS6" s="55">
        <f t="shared" si="14"/>
        <v>6</v>
      </c>
      <c r="BT6" s="3">
        <f t="shared" si="14"/>
        <v>0</v>
      </c>
      <c r="BU6" s="56">
        <f t="shared" si="15"/>
        <v>0</v>
      </c>
      <c r="BV6" s="3">
        <f t="shared" si="16"/>
        <v>6</v>
      </c>
      <c r="BW6" s="3">
        <f t="shared" si="17"/>
        <v>0</v>
      </c>
      <c r="BX6" s="3">
        <f t="shared" si="18"/>
        <v>0</v>
      </c>
      <c r="BY6" s="3">
        <f t="shared" si="19"/>
        <v>6</v>
      </c>
      <c r="BZ6" s="12">
        <f t="shared" si="20"/>
        <v>0</v>
      </c>
      <c r="CA6" s="12">
        <f t="shared" si="21"/>
        <v>0</v>
      </c>
      <c r="CB6" s="3">
        <f t="shared" si="22"/>
        <v>0</v>
      </c>
      <c r="CC6" s="3">
        <f t="shared" si="23"/>
        <v>6</v>
      </c>
      <c r="CD6" s="57">
        <f t="shared" si="24"/>
        <v>0</v>
      </c>
      <c r="CE6" s="58">
        <f t="shared" si="25"/>
        <v>6</v>
      </c>
      <c r="CH6" s="12">
        <f t="shared" si="26"/>
        <v>-0.25</v>
      </c>
      <c r="CI6" s="12" t="e">
        <f t="shared" si="26"/>
        <v>#DIV/0!</v>
      </c>
      <c r="CJ6" s="12" t="e">
        <f t="shared" si="26"/>
        <v>#DIV/0!</v>
      </c>
      <c r="CK6" s="12">
        <f t="shared" si="26"/>
        <v>-0.25</v>
      </c>
      <c r="CL6" s="12" t="e">
        <f t="shared" si="26"/>
        <v>#DIV/0!</v>
      </c>
      <c r="CM6" s="12" t="e">
        <f t="shared" si="26"/>
        <v>#DIV/0!</v>
      </c>
      <c r="CN6" s="12">
        <f t="shared" si="26"/>
        <v>-0.25</v>
      </c>
      <c r="CO6" s="12" t="e">
        <f t="shared" si="26"/>
        <v>#DIV/0!</v>
      </c>
      <c r="CP6" s="12" t="e">
        <f t="shared" si="26"/>
        <v>#DIV/0!</v>
      </c>
      <c r="CQ6" s="12" t="e">
        <f t="shared" si="26"/>
        <v>#DIV/0!</v>
      </c>
      <c r="CR6" s="12">
        <f t="shared" si="26"/>
        <v>-0.25</v>
      </c>
      <c r="CS6" s="12" t="e">
        <f t="shared" si="26"/>
        <v>#DIV/0!</v>
      </c>
      <c r="CT6" s="12">
        <f t="shared" si="26"/>
        <v>-0.25</v>
      </c>
      <c r="CV6" s="64">
        <v>0.30208333333333298</v>
      </c>
      <c r="CW6" s="91">
        <v>8</v>
      </c>
      <c r="CX6" s="92"/>
      <c r="CY6" s="91"/>
      <c r="CZ6" s="92"/>
      <c r="DA6" s="91"/>
      <c r="DB6" s="92"/>
      <c r="DC6" s="91"/>
      <c r="DD6" s="92"/>
      <c r="DE6" s="91"/>
      <c r="DF6" s="92"/>
      <c r="DG6" s="91"/>
      <c r="DH6" s="92"/>
      <c r="DI6" s="91"/>
      <c r="DJ6" s="92"/>
      <c r="DK6" s="91"/>
      <c r="DL6" s="92"/>
      <c r="DN6" s="55">
        <f t="shared" si="27"/>
        <v>8</v>
      </c>
      <c r="DO6" s="3">
        <f t="shared" si="27"/>
        <v>0</v>
      </c>
      <c r="DP6" s="56">
        <f t="shared" si="28"/>
        <v>0</v>
      </c>
      <c r="DQ6" s="3">
        <f t="shared" si="29"/>
        <v>8</v>
      </c>
      <c r="DR6" s="3">
        <f t="shared" si="30"/>
        <v>0</v>
      </c>
      <c r="DS6" s="3">
        <f t="shared" si="31"/>
        <v>0</v>
      </c>
      <c r="DT6" s="3">
        <f t="shared" si="32"/>
        <v>8</v>
      </c>
      <c r="DU6" s="12">
        <f t="shared" si="33"/>
        <v>0</v>
      </c>
      <c r="DV6" s="12">
        <f t="shared" si="34"/>
        <v>0</v>
      </c>
      <c r="DW6" s="3">
        <f t="shared" si="35"/>
        <v>0</v>
      </c>
      <c r="DX6" s="3">
        <f t="shared" si="36"/>
        <v>8</v>
      </c>
      <c r="DY6" s="57">
        <f t="shared" si="37"/>
        <v>0</v>
      </c>
      <c r="DZ6" s="58">
        <f t="shared" si="38"/>
        <v>8</v>
      </c>
      <c r="EC6" s="12">
        <f t="shared" si="39"/>
        <v>1.6666666666666665</v>
      </c>
      <c r="ED6" s="12">
        <f t="shared" si="39"/>
        <v>-1</v>
      </c>
      <c r="EE6" s="12">
        <f t="shared" si="39"/>
        <v>-1</v>
      </c>
      <c r="EF6" s="12">
        <f t="shared" si="39"/>
        <v>3</v>
      </c>
      <c r="EG6" s="12">
        <f t="shared" si="39"/>
        <v>-1</v>
      </c>
      <c r="EH6" s="12" t="e">
        <f t="shared" si="39"/>
        <v>#DIV/0!</v>
      </c>
      <c r="EI6" s="12">
        <f t="shared" si="39"/>
        <v>0.60000000000000009</v>
      </c>
      <c r="EJ6" s="12">
        <f t="shared" si="39"/>
        <v>-1</v>
      </c>
      <c r="EK6" s="12" t="e">
        <f t="shared" si="39"/>
        <v>#DIV/0!</v>
      </c>
      <c r="EL6" s="12" t="e">
        <f t="shared" si="39"/>
        <v>#DIV/0!</v>
      </c>
      <c r="EM6" s="12">
        <f t="shared" si="39"/>
        <v>0.60000000000000009</v>
      </c>
      <c r="EN6" s="12" t="e">
        <f t="shared" si="39"/>
        <v>#DIV/0!</v>
      </c>
      <c r="EO6" s="12">
        <f t="shared" si="39"/>
        <v>0.60000000000000009</v>
      </c>
      <c r="EQ6" s="64">
        <v>0.30208333333333298</v>
      </c>
      <c r="ER6" s="91">
        <v>1</v>
      </c>
      <c r="ES6" s="92">
        <v>1</v>
      </c>
      <c r="ET6" s="91">
        <v>2</v>
      </c>
      <c r="EU6" s="92">
        <v>1</v>
      </c>
      <c r="EV6" s="91"/>
      <c r="EW6" s="92"/>
      <c r="EX6" s="91"/>
      <c r="EY6" s="92"/>
      <c r="EZ6" s="91"/>
      <c r="FA6" s="92"/>
      <c r="FB6" s="91"/>
      <c r="FC6" s="92"/>
      <c r="FD6" s="91"/>
      <c r="FE6" s="92"/>
      <c r="FF6" s="91"/>
      <c r="FG6" s="92"/>
      <c r="FI6" s="55">
        <f t="shared" si="40"/>
        <v>3</v>
      </c>
      <c r="FJ6" s="3">
        <f t="shared" si="40"/>
        <v>2</v>
      </c>
      <c r="FK6" s="56">
        <f t="shared" si="41"/>
        <v>0.4</v>
      </c>
      <c r="FL6" s="3">
        <f t="shared" si="42"/>
        <v>2</v>
      </c>
      <c r="FM6" s="3">
        <f t="shared" si="43"/>
        <v>3</v>
      </c>
      <c r="FN6" s="3">
        <f t="shared" si="44"/>
        <v>0</v>
      </c>
      <c r="FO6" s="3">
        <f t="shared" si="45"/>
        <v>5</v>
      </c>
      <c r="FP6" s="12">
        <f t="shared" si="46"/>
        <v>0.6</v>
      </c>
      <c r="FQ6" s="12">
        <f t="shared" si="47"/>
        <v>0</v>
      </c>
      <c r="FR6" s="3">
        <f t="shared" si="48"/>
        <v>0</v>
      </c>
      <c r="FS6" s="3">
        <f t="shared" si="49"/>
        <v>5</v>
      </c>
      <c r="FT6" s="57">
        <f t="shared" si="50"/>
        <v>0</v>
      </c>
      <c r="FU6" s="58">
        <f t="shared" si="51"/>
        <v>5</v>
      </c>
      <c r="FX6" s="12">
        <f t="shared" si="52"/>
        <v>0</v>
      </c>
      <c r="FY6" s="12">
        <f t="shared" si="52"/>
        <v>1</v>
      </c>
      <c r="FZ6" s="12">
        <f t="shared" si="52"/>
        <v>0.60000000000000009</v>
      </c>
      <c r="GA6" s="12">
        <f t="shared" si="52"/>
        <v>-0.33333333333333337</v>
      </c>
      <c r="GB6" s="12">
        <f t="shared" si="52"/>
        <v>2</v>
      </c>
      <c r="GC6" s="12" t="e">
        <f t="shared" si="52"/>
        <v>#DIV/0!</v>
      </c>
      <c r="GD6" s="12">
        <f t="shared" si="52"/>
        <v>0.25</v>
      </c>
      <c r="GE6" s="12">
        <f t="shared" si="52"/>
        <v>1.4</v>
      </c>
      <c r="GF6" s="12" t="e">
        <f t="shared" si="52"/>
        <v>#DIV/0!</v>
      </c>
      <c r="GG6" s="12" t="e">
        <f t="shared" si="52"/>
        <v>#DIV/0!</v>
      </c>
      <c r="GH6" s="12">
        <f t="shared" si="52"/>
        <v>0.25</v>
      </c>
      <c r="GI6" s="12" t="e">
        <f t="shared" si="52"/>
        <v>#DIV/0!</v>
      </c>
      <c r="GJ6" s="12">
        <f t="shared" si="52"/>
        <v>0.25</v>
      </c>
      <c r="GL6" s="65">
        <v>0.30208333333333298</v>
      </c>
      <c r="GM6" s="60">
        <v>3</v>
      </c>
      <c r="GN6" s="86"/>
      <c r="GO6" s="127"/>
      <c r="GP6" s="128">
        <v>1</v>
      </c>
      <c r="GQ6" s="127"/>
      <c r="GR6" s="128"/>
      <c r="GS6" s="60"/>
      <c r="GT6" s="86"/>
      <c r="GU6" s="60"/>
      <c r="GV6" s="86"/>
      <c r="GW6" s="127"/>
      <c r="GX6" s="128"/>
      <c r="GY6" s="127"/>
      <c r="GZ6" s="128"/>
      <c r="HA6" s="60"/>
      <c r="HB6" s="86"/>
      <c r="HD6" s="55">
        <f t="shared" si="53"/>
        <v>3</v>
      </c>
      <c r="HE6" s="3">
        <f t="shared" si="53"/>
        <v>1</v>
      </c>
      <c r="HF6" s="56">
        <f t="shared" si="54"/>
        <v>0.25</v>
      </c>
      <c r="HG6" s="3">
        <f t="shared" si="55"/>
        <v>3</v>
      </c>
      <c r="HH6" s="3">
        <f t="shared" si="56"/>
        <v>1</v>
      </c>
      <c r="HI6" s="3">
        <f t="shared" si="57"/>
        <v>0</v>
      </c>
      <c r="HJ6" s="3">
        <f t="shared" si="58"/>
        <v>4</v>
      </c>
      <c r="HK6" s="12">
        <f t="shared" si="59"/>
        <v>0.25</v>
      </c>
      <c r="HL6" s="12">
        <f t="shared" si="60"/>
        <v>0</v>
      </c>
      <c r="HM6" s="3">
        <f t="shared" si="61"/>
        <v>0</v>
      </c>
      <c r="HN6" s="3">
        <f t="shared" si="62"/>
        <v>4</v>
      </c>
      <c r="HO6" s="57">
        <f t="shared" si="63"/>
        <v>0</v>
      </c>
      <c r="HP6" s="58">
        <f t="shared" si="64"/>
        <v>4</v>
      </c>
      <c r="HR6">
        <v>5</v>
      </c>
      <c r="HS6">
        <v>1</v>
      </c>
      <c r="HT6">
        <v>0.16666666666666699</v>
      </c>
      <c r="HU6">
        <v>2</v>
      </c>
      <c r="HV6">
        <v>4</v>
      </c>
      <c r="HW6">
        <v>0</v>
      </c>
      <c r="HX6">
        <v>6</v>
      </c>
      <c r="HY6">
        <v>0.66666666666666696</v>
      </c>
      <c r="HZ6">
        <v>0</v>
      </c>
      <c r="IA6">
        <v>0</v>
      </c>
      <c r="IB6">
        <v>6</v>
      </c>
      <c r="IC6">
        <v>0</v>
      </c>
      <c r="ID6">
        <v>6</v>
      </c>
      <c r="IF6" s="62">
        <f t="shared" si="65"/>
        <v>-0.4</v>
      </c>
      <c r="IG6" s="12">
        <f t="shared" si="65"/>
        <v>0</v>
      </c>
      <c r="IH6" s="12">
        <f t="shared" si="65"/>
        <v>0.49999999999999711</v>
      </c>
      <c r="II6" s="12">
        <f t="shared" si="65"/>
        <v>0.5</v>
      </c>
      <c r="IJ6" s="12">
        <f t="shared" si="65"/>
        <v>-0.75</v>
      </c>
      <c r="IK6" s="12" t="e">
        <f t="shared" si="65"/>
        <v>#DIV/0!</v>
      </c>
      <c r="IL6" s="12">
        <f t="shared" si="65"/>
        <v>-0.33333333333333337</v>
      </c>
      <c r="IM6" s="12">
        <f t="shared" si="65"/>
        <v>-0.62500000000000022</v>
      </c>
      <c r="IN6" s="12" t="e">
        <f t="shared" si="65"/>
        <v>#DIV/0!</v>
      </c>
      <c r="IO6" s="12" t="e">
        <f t="shared" si="65"/>
        <v>#DIV/0!</v>
      </c>
      <c r="IP6" s="12">
        <f t="shared" si="65"/>
        <v>-0.33333333333333337</v>
      </c>
      <c r="IQ6" s="12" t="e">
        <f t="shared" si="65"/>
        <v>#DIV/0!</v>
      </c>
      <c r="IR6" s="63">
        <f t="shared" si="65"/>
        <v>-0.33333333333333337</v>
      </c>
    </row>
    <row r="7" spans="1:252" ht="18" thickBot="1" x14ac:dyDescent="0.3">
      <c r="A7" s="64">
        <v>0.3125</v>
      </c>
      <c r="B7" s="91">
        <v>2</v>
      </c>
      <c r="C7" s="92"/>
      <c r="D7" s="91"/>
      <c r="E7" s="92"/>
      <c r="F7" s="91">
        <v>1</v>
      </c>
      <c r="G7" s="92"/>
      <c r="H7" s="91"/>
      <c r="I7" s="92"/>
      <c r="J7" s="91"/>
      <c r="K7" s="92"/>
      <c r="L7" s="91"/>
      <c r="M7" s="92"/>
      <c r="N7" s="203"/>
      <c r="O7" s="192"/>
      <c r="P7" s="91"/>
      <c r="Q7" s="92"/>
      <c r="R7" s="91"/>
      <c r="S7" s="92"/>
      <c r="T7" s="91"/>
      <c r="U7" s="92"/>
      <c r="W7" s="55">
        <f t="shared" si="66"/>
        <v>3</v>
      </c>
      <c r="X7" s="3">
        <f t="shared" si="67"/>
        <v>0</v>
      </c>
      <c r="Y7" s="56">
        <f t="shared" si="68"/>
        <v>0</v>
      </c>
      <c r="Z7" s="3">
        <f t="shared" si="69"/>
        <v>2</v>
      </c>
      <c r="AA7" s="3">
        <f t="shared" si="70"/>
        <v>1</v>
      </c>
      <c r="AB7" s="3">
        <f t="shared" si="71"/>
        <v>1</v>
      </c>
      <c r="AC7" s="3">
        <f t="shared" si="72"/>
        <v>0</v>
      </c>
      <c r="AD7" s="3">
        <f t="shared" si="0"/>
        <v>3</v>
      </c>
      <c r="AE7" s="12">
        <f t="shared" si="1"/>
        <v>0.33333333333333331</v>
      </c>
      <c r="AF7" s="12">
        <f t="shared" si="73"/>
        <v>0</v>
      </c>
      <c r="AG7" s="3">
        <f t="shared" si="74"/>
        <v>0</v>
      </c>
      <c r="AH7" s="3">
        <f t="shared" si="75"/>
        <v>3</v>
      </c>
      <c r="AI7" s="57">
        <f t="shared" si="76"/>
        <v>0</v>
      </c>
      <c r="AJ7" s="58">
        <f t="shared" si="77"/>
        <v>3</v>
      </c>
      <c r="AM7" s="12">
        <f t="shared" si="2"/>
        <v>-0.5714285714285714</v>
      </c>
      <c r="AN7" s="12" t="e">
        <f t="shared" si="3"/>
        <v>#DIV/0!</v>
      </c>
      <c r="AO7" s="12" t="e">
        <f t="shared" si="4"/>
        <v>#DIV/0!</v>
      </c>
      <c r="AP7" s="12">
        <f t="shared" si="5"/>
        <v>-0.7142857142857143</v>
      </c>
      <c r="AQ7" s="12" t="e">
        <f t="shared" si="78"/>
        <v>#DIV/0!</v>
      </c>
      <c r="AR7" s="12" t="e">
        <f t="shared" si="6"/>
        <v>#DIV/0!</v>
      </c>
      <c r="AS7" s="12">
        <f t="shared" si="7"/>
        <v>-0.5714285714285714</v>
      </c>
      <c r="AT7" s="12" t="e">
        <f t="shared" si="8"/>
        <v>#DIV/0!</v>
      </c>
      <c r="AU7" s="12" t="e">
        <f t="shared" si="9"/>
        <v>#DIV/0!</v>
      </c>
      <c r="AV7" s="12" t="e">
        <f t="shared" si="10"/>
        <v>#DIV/0!</v>
      </c>
      <c r="AW7" s="12">
        <f t="shared" si="11"/>
        <v>-0.5714285714285714</v>
      </c>
      <c r="AX7" s="12" t="e">
        <f t="shared" si="12"/>
        <v>#DIV/0!</v>
      </c>
      <c r="AY7" s="12">
        <f t="shared" si="13"/>
        <v>-0.5714285714285714</v>
      </c>
      <c r="BA7" s="64">
        <v>0.3125</v>
      </c>
      <c r="BB7" s="91">
        <v>7</v>
      </c>
      <c r="BC7" s="92"/>
      <c r="BD7" s="91"/>
      <c r="BE7" s="92"/>
      <c r="BF7" s="91"/>
      <c r="BG7" s="92"/>
      <c r="BH7" s="91"/>
      <c r="BI7" s="92"/>
      <c r="BJ7" s="91"/>
      <c r="BK7" s="92"/>
      <c r="BL7" s="91"/>
      <c r="BM7" s="92"/>
      <c r="BN7" s="91"/>
      <c r="BO7" s="92"/>
      <c r="BP7" s="91"/>
      <c r="BQ7" s="92"/>
      <c r="BS7" s="55">
        <f t="shared" si="14"/>
        <v>7</v>
      </c>
      <c r="BT7" s="3">
        <f t="shared" si="14"/>
        <v>0</v>
      </c>
      <c r="BU7" s="56">
        <f t="shared" si="15"/>
        <v>0</v>
      </c>
      <c r="BV7" s="3">
        <f t="shared" si="16"/>
        <v>7</v>
      </c>
      <c r="BW7" s="3">
        <f t="shared" si="17"/>
        <v>0</v>
      </c>
      <c r="BX7" s="3">
        <f t="shared" si="18"/>
        <v>0</v>
      </c>
      <c r="BY7" s="3">
        <f t="shared" si="19"/>
        <v>7</v>
      </c>
      <c r="BZ7" s="12">
        <f t="shared" si="20"/>
        <v>0</v>
      </c>
      <c r="CA7" s="12">
        <f t="shared" si="21"/>
        <v>0</v>
      </c>
      <c r="CB7" s="3">
        <f t="shared" si="22"/>
        <v>0</v>
      </c>
      <c r="CC7" s="3">
        <f t="shared" si="23"/>
        <v>7</v>
      </c>
      <c r="CD7" s="57">
        <f t="shared" si="24"/>
        <v>0</v>
      </c>
      <c r="CE7" s="58">
        <f t="shared" si="25"/>
        <v>7</v>
      </c>
      <c r="CH7" s="12">
        <f t="shared" si="26"/>
        <v>-0.125</v>
      </c>
      <c r="CI7" s="12" t="e">
        <f t="shared" si="26"/>
        <v>#DIV/0!</v>
      </c>
      <c r="CJ7" s="12" t="e">
        <f t="shared" si="26"/>
        <v>#DIV/0!</v>
      </c>
      <c r="CK7" s="12">
        <f t="shared" si="26"/>
        <v>-0.125</v>
      </c>
      <c r="CL7" s="12" t="e">
        <f t="shared" si="26"/>
        <v>#DIV/0!</v>
      </c>
      <c r="CM7" s="12" t="e">
        <f t="shared" si="26"/>
        <v>#DIV/0!</v>
      </c>
      <c r="CN7" s="12">
        <f t="shared" si="26"/>
        <v>-0.125</v>
      </c>
      <c r="CO7" s="12" t="e">
        <f t="shared" si="26"/>
        <v>#DIV/0!</v>
      </c>
      <c r="CP7" s="12" t="e">
        <f t="shared" si="26"/>
        <v>#DIV/0!</v>
      </c>
      <c r="CQ7" s="12" t="e">
        <f t="shared" si="26"/>
        <v>#DIV/0!</v>
      </c>
      <c r="CR7" s="12">
        <f t="shared" si="26"/>
        <v>-0.125</v>
      </c>
      <c r="CS7" s="12" t="e">
        <f t="shared" si="26"/>
        <v>#DIV/0!</v>
      </c>
      <c r="CT7" s="12">
        <f t="shared" si="26"/>
        <v>-0.125</v>
      </c>
      <c r="CV7" s="64">
        <v>0.3125</v>
      </c>
      <c r="CW7" s="91">
        <v>8</v>
      </c>
      <c r="CX7" s="92"/>
      <c r="CY7" s="91"/>
      <c r="CZ7" s="92"/>
      <c r="DA7" s="91"/>
      <c r="DB7" s="92"/>
      <c r="DC7" s="91"/>
      <c r="DD7" s="92"/>
      <c r="DE7" s="91"/>
      <c r="DF7" s="92"/>
      <c r="DG7" s="91"/>
      <c r="DH7" s="92"/>
      <c r="DI7" s="91"/>
      <c r="DJ7" s="92"/>
      <c r="DK7" s="91"/>
      <c r="DL7" s="92"/>
      <c r="DN7" s="55">
        <f t="shared" si="27"/>
        <v>8</v>
      </c>
      <c r="DO7" s="3">
        <f t="shared" si="27"/>
        <v>0</v>
      </c>
      <c r="DP7" s="56">
        <f t="shared" si="28"/>
        <v>0</v>
      </c>
      <c r="DQ7" s="3">
        <f t="shared" si="29"/>
        <v>8</v>
      </c>
      <c r="DR7" s="3">
        <f t="shared" si="30"/>
        <v>0</v>
      </c>
      <c r="DS7" s="3">
        <f t="shared" si="31"/>
        <v>0</v>
      </c>
      <c r="DT7" s="3">
        <f t="shared" si="32"/>
        <v>8</v>
      </c>
      <c r="DU7" s="12">
        <f t="shared" si="33"/>
        <v>0</v>
      </c>
      <c r="DV7" s="12">
        <f t="shared" si="34"/>
        <v>0</v>
      </c>
      <c r="DW7" s="3">
        <f t="shared" si="35"/>
        <v>0</v>
      </c>
      <c r="DX7" s="3">
        <f t="shared" si="36"/>
        <v>8</v>
      </c>
      <c r="DY7" s="57">
        <f t="shared" si="37"/>
        <v>0</v>
      </c>
      <c r="DZ7" s="58">
        <f t="shared" si="38"/>
        <v>8</v>
      </c>
      <c r="EC7" s="12">
        <f t="shared" si="39"/>
        <v>7</v>
      </c>
      <c r="ED7" s="12">
        <f t="shared" si="39"/>
        <v>-1</v>
      </c>
      <c r="EE7" s="12">
        <f t="shared" si="39"/>
        <v>-1</v>
      </c>
      <c r="EF7" s="12">
        <f t="shared" si="39"/>
        <v>3</v>
      </c>
      <c r="EG7" s="12" t="e">
        <f t="shared" si="39"/>
        <v>#DIV/0!</v>
      </c>
      <c r="EH7" s="12" t="e">
        <f t="shared" si="39"/>
        <v>#DIV/0!</v>
      </c>
      <c r="EI7" s="12">
        <f t="shared" si="39"/>
        <v>3</v>
      </c>
      <c r="EJ7" s="12" t="e">
        <f t="shared" si="39"/>
        <v>#DIV/0!</v>
      </c>
      <c r="EK7" s="12" t="e">
        <f t="shared" si="39"/>
        <v>#DIV/0!</v>
      </c>
      <c r="EL7" s="12" t="e">
        <f t="shared" si="39"/>
        <v>#DIV/0!</v>
      </c>
      <c r="EM7" s="12">
        <f t="shared" si="39"/>
        <v>3</v>
      </c>
      <c r="EN7" s="12" t="e">
        <f t="shared" si="39"/>
        <v>#DIV/0!</v>
      </c>
      <c r="EO7" s="12">
        <f t="shared" si="39"/>
        <v>3</v>
      </c>
      <c r="EQ7" s="64">
        <v>0.3125</v>
      </c>
      <c r="ER7" s="91">
        <v>1</v>
      </c>
      <c r="ES7" s="92">
        <v>1</v>
      </c>
      <c r="ET7" s="91"/>
      <c r="EU7" s="92"/>
      <c r="EV7" s="91"/>
      <c r="EW7" s="92"/>
      <c r="EX7" s="91"/>
      <c r="EY7" s="92"/>
      <c r="EZ7" s="91"/>
      <c r="FA7" s="92"/>
      <c r="FB7" s="91"/>
      <c r="FC7" s="92"/>
      <c r="FD7" s="91"/>
      <c r="FE7" s="92"/>
      <c r="FF7" s="91"/>
      <c r="FG7" s="92"/>
      <c r="FI7" s="55">
        <f t="shared" si="40"/>
        <v>1</v>
      </c>
      <c r="FJ7" s="3">
        <f t="shared" si="40"/>
        <v>1</v>
      </c>
      <c r="FK7" s="56">
        <f t="shared" si="41"/>
        <v>0.5</v>
      </c>
      <c r="FL7" s="3">
        <f t="shared" si="42"/>
        <v>2</v>
      </c>
      <c r="FM7" s="3">
        <f t="shared" si="43"/>
        <v>0</v>
      </c>
      <c r="FN7" s="3">
        <f t="shared" si="44"/>
        <v>0</v>
      </c>
      <c r="FO7" s="3">
        <f t="shared" si="45"/>
        <v>2</v>
      </c>
      <c r="FP7" s="12">
        <f t="shared" si="46"/>
        <v>0</v>
      </c>
      <c r="FQ7" s="12">
        <f t="shared" si="47"/>
        <v>0</v>
      </c>
      <c r="FR7" s="3">
        <f t="shared" si="48"/>
        <v>0</v>
      </c>
      <c r="FS7" s="3">
        <f t="shared" si="49"/>
        <v>2</v>
      </c>
      <c r="FT7" s="57">
        <f t="shared" si="50"/>
        <v>0</v>
      </c>
      <c r="FU7" s="58">
        <f t="shared" si="51"/>
        <v>2</v>
      </c>
      <c r="FX7" s="12">
        <f t="shared" si="52"/>
        <v>-0.5</v>
      </c>
      <c r="FY7" s="12" t="e">
        <f t="shared" si="52"/>
        <v>#DIV/0!</v>
      </c>
      <c r="FZ7" s="12" t="e">
        <f t="shared" si="52"/>
        <v>#DIV/0!</v>
      </c>
      <c r="GA7" s="12">
        <f t="shared" si="52"/>
        <v>0</v>
      </c>
      <c r="GB7" s="12" t="e">
        <f t="shared" si="52"/>
        <v>#DIV/0!</v>
      </c>
      <c r="GC7" s="12" t="e">
        <f t="shared" si="52"/>
        <v>#DIV/0!</v>
      </c>
      <c r="GD7" s="12">
        <f t="shared" si="52"/>
        <v>0</v>
      </c>
      <c r="GE7" s="12" t="e">
        <f t="shared" si="52"/>
        <v>#DIV/0!</v>
      </c>
      <c r="GF7" s="12" t="e">
        <f t="shared" si="52"/>
        <v>#DIV/0!</v>
      </c>
      <c r="GG7" s="12" t="e">
        <f t="shared" si="52"/>
        <v>#DIV/0!</v>
      </c>
      <c r="GH7" s="12">
        <f t="shared" si="52"/>
        <v>0</v>
      </c>
      <c r="GI7" s="12" t="e">
        <f t="shared" si="52"/>
        <v>#DIV/0!</v>
      </c>
      <c r="GJ7" s="12">
        <f t="shared" si="52"/>
        <v>0</v>
      </c>
      <c r="GL7" s="65">
        <v>0.3125</v>
      </c>
      <c r="GM7" s="60">
        <v>2</v>
      </c>
      <c r="GN7" s="86"/>
      <c r="GO7" s="127"/>
      <c r="GP7" s="128"/>
      <c r="GQ7" s="127"/>
      <c r="GR7" s="128"/>
      <c r="GS7" s="60"/>
      <c r="GT7" s="86"/>
      <c r="GU7" s="60"/>
      <c r="GV7" s="86"/>
      <c r="GW7" s="127"/>
      <c r="GX7" s="128"/>
      <c r="GY7" s="127"/>
      <c r="GZ7" s="128"/>
      <c r="HA7" s="60"/>
      <c r="HB7" s="86"/>
      <c r="HD7" s="55">
        <f t="shared" si="53"/>
        <v>2</v>
      </c>
      <c r="HE7" s="3">
        <f t="shared" si="53"/>
        <v>0</v>
      </c>
      <c r="HF7" s="56">
        <f t="shared" si="54"/>
        <v>0</v>
      </c>
      <c r="HG7" s="3">
        <f t="shared" si="55"/>
        <v>2</v>
      </c>
      <c r="HH7" s="3">
        <f t="shared" si="56"/>
        <v>0</v>
      </c>
      <c r="HI7" s="3">
        <f t="shared" si="57"/>
        <v>0</v>
      </c>
      <c r="HJ7" s="3">
        <f t="shared" si="58"/>
        <v>2</v>
      </c>
      <c r="HK7" s="12">
        <f t="shared" si="59"/>
        <v>0</v>
      </c>
      <c r="HL7" s="12">
        <f t="shared" si="60"/>
        <v>0</v>
      </c>
      <c r="HM7" s="3">
        <f t="shared" si="61"/>
        <v>0</v>
      </c>
      <c r="HN7" s="3">
        <f t="shared" si="62"/>
        <v>2</v>
      </c>
      <c r="HO7" s="57">
        <f t="shared" si="63"/>
        <v>0</v>
      </c>
      <c r="HP7" s="58">
        <f t="shared" si="64"/>
        <v>2</v>
      </c>
      <c r="HR7">
        <v>1</v>
      </c>
      <c r="HS7">
        <v>0</v>
      </c>
      <c r="HT7">
        <v>0</v>
      </c>
      <c r="HU7">
        <v>1</v>
      </c>
      <c r="HV7">
        <v>0</v>
      </c>
      <c r="HW7">
        <v>0</v>
      </c>
      <c r="HX7">
        <v>1</v>
      </c>
      <c r="HY7">
        <v>0</v>
      </c>
      <c r="HZ7">
        <v>0</v>
      </c>
      <c r="IA7">
        <v>0</v>
      </c>
      <c r="IB7">
        <v>1</v>
      </c>
      <c r="IC7">
        <v>0</v>
      </c>
      <c r="ID7">
        <v>1</v>
      </c>
      <c r="IF7" s="62">
        <f t="shared" si="65"/>
        <v>1</v>
      </c>
      <c r="IG7" s="12" t="e">
        <f t="shared" si="65"/>
        <v>#DIV/0!</v>
      </c>
      <c r="IH7" s="12" t="e">
        <f t="shared" si="65"/>
        <v>#DIV/0!</v>
      </c>
      <c r="II7" s="12">
        <f t="shared" si="65"/>
        <v>1</v>
      </c>
      <c r="IJ7" s="12" t="e">
        <f t="shared" si="65"/>
        <v>#DIV/0!</v>
      </c>
      <c r="IK7" s="12" t="e">
        <f t="shared" si="65"/>
        <v>#DIV/0!</v>
      </c>
      <c r="IL7" s="12">
        <f t="shared" si="65"/>
        <v>1</v>
      </c>
      <c r="IM7" s="12" t="e">
        <f t="shared" si="65"/>
        <v>#DIV/0!</v>
      </c>
      <c r="IN7" s="12" t="e">
        <f t="shared" si="65"/>
        <v>#DIV/0!</v>
      </c>
      <c r="IO7" s="12" t="e">
        <f t="shared" si="65"/>
        <v>#DIV/0!</v>
      </c>
      <c r="IP7" s="12">
        <f t="shared" si="65"/>
        <v>1</v>
      </c>
      <c r="IQ7" s="12" t="e">
        <f t="shared" si="65"/>
        <v>#DIV/0!</v>
      </c>
      <c r="IR7" s="63">
        <f t="shared" si="65"/>
        <v>1</v>
      </c>
    </row>
    <row r="8" spans="1:252" ht="18" thickBot="1" x14ac:dyDescent="0.3">
      <c r="A8" s="64">
        <v>0.32291666666666702</v>
      </c>
      <c r="B8" s="91">
        <v>2</v>
      </c>
      <c r="C8" s="92">
        <v>1</v>
      </c>
      <c r="D8" s="91">
        <v>2</v>
      </c>
      <c r="E8" s="92">
        <v>2</v>
      </c>
      <c r="F8" s="91">
        <v>1</v>
      </c>
      <c r="G8" s="92"/>
      <c r="H8" s="91"/>
      <c r="I8" s="92"/>
      <c r="J8" s="91"/>
      <c r="K8" s="92"/>
      <c r="L8" s="91"/>
      <c r="M8" s="92"/>
      <c r="N8" s="203"/>
      <c r="O8" s="192"/>
      <c r="P8" s="91"/>
      <c r="Q8" s="92"/>
      <c r="R8" s="91"/>
      <c r="S8" s="92"/>
      <c r="T8" s="91"/>
      <c r="U8" s="92"/>
      <c r="W8" s="55">
        <f t="shared" si="66"/>
        <v>5</v>
      </c>
      <c r="X8" s="3">
        <f t="shared" si="67"/>
        <v>3</v>
      </c>
      <c r="Y8" s="56">
        <f t="shared" si="68"/>
        <v>0.375</v>
      </c>
      <c r="Z8" s="3">
        <f t="shared" si="69"/>
        <v>3</v>
      </c>
      <c r="AA8" s="3">
        <f t="shared" si="70"/>
        <v>5</v>
      </c>
      <c r="AB8" s="3">
        <f t="shared" si="71"/>
        <v>1</v>
      </c>
      <c r="AC8" s="3">
        <f t="shared" si="72"/>
        <v>0</v>
      </c>
      <c r="AD8" s="3">
        <f t="shared" si="0"/>
        <v>8</v>
      </c>
      <c r="AE8" s="12">
        <f t="shared" si="1"/>
        <v>0.625</v>
      </c>
      <c r="AF8" s="12">
        <f t="shared" si="73"/>
        <v>0</v>
      </c>
      <c r="AG8" s="3">
        <f t="shared" si="74"/>
        <v>0</v>
      </c>
      <c r="AH8" s="3">
        <f t="shared" si="75"/>
        <v>8</v>
      </c>
      <c r="AI8" s="57">
        <f t="shared" si="76"/>
        <v>0</v>
      </c>
      <c r="AJ8" s="58">
        <f t="shared" si="77"/>
        <v>8</v>
      </c>
      <c r="AM8" s="12">
        <f t="shared" si="2"/>
        <v>-0.58333333333333326</v>
      </c>
      <c r="AN8" s="12" t="e">
        <f t="shared" si="3"/>
        <v>#DIV/0!</v>
      </c>
      <c r="AO8" s="12" t="e">
        <f t="shared" si="4"/>
        <v>#DIV/0!</v>
      </c>
      <c r="AP8" s="12">
        <f t="shared" si="5"/>
        <v>-0.72727272727272729</v>
      </c>
      <c r="AQ8" s="12" t="e">
        <f t="shared" si="78"/>
        <v>#DIV/0!</v>
      </c>
      <c r="AR8" s="12">
        <f t="shared" si="6"/>
        <v>-1</v>
      </c>
      <c r="AS8" s="12">
        <f t="shared" si="7"/>
        <v>-0.33333333333333337</v>
      </c>
      <c r="AT8" s="12" t="e">
        <f t="shared" si="8"/>
        <v>#DIV/0!</v>
      </c>
      <c r="AU8" s="12">
        <f t="shared" si="9"/>
        <v>-1</v>
      </c>
      <c r="AV8" s="12" t="e">
        <f t="shared" si="10"/>
        <v>#DIV/0!</v>
      </c>
      <c r="AW8" s="12">
        <f t="shared" si="11"/>
        <v>-0.33333333333333337</v>
      </c>
      <c r="AX8" s="12" t="e">
        <f t="shared" si="12"/>
        <v>#DIV/0!</v>
      </c>
      <c r="AY8" s="12">
        <f t="shared" si="13"/>
        <v>-0.33333333333333337</v>
      </c>
      <c r="BA8" s="64">
        <v>0.32291666666666702</v>
      </c>
      <c r="BB8" s="91">
        <v>11</v>
      </c>
      <c r="BC8" s="92"/>
      <c r="BD8" s="91"/>
      <c r="BE8" s="92"/>
      <c r="BF8" s="91">
        <v>1</v>
      </c>
      <c r="BG8" s="92"/>
      <c r="BH8" s="91"/>
      <c r="BI8" s="92"/>
      <c r="BJ8" s="91"/>
      <c r="BK8" s="92"/>
      <c r="BL8" s="91"/>
      <c r="BM8" s="92"/>
      <c r="BN8" s="91"/>
      <c r="BO8" s="92"/>
      <c r="BP8" s="91"/>
      <c r="BQ8" s="92"/>
      <c r="BS8" s="55">
        <f t="shared" si="14"/>
        <v>12</v>
      </c>
      <c r="BT8" s="3">
        <f t="shared" si="14"/>
        <v>0</v>
      </c>
      <c r="BU8" s="56">
        <f t="shared" si="15"/>
        <v>0</v>
      </c>
      <c r="BV8" s="3">
        <f t="shared" si="16"/>
        <v>11</v>
      </c>
      <c r="BW8" s="3">
        <f t="shared" si="17"/>
        <v>0</v>
      </c>
      <c r="BX8" s="3">
        <f t="shared" si="18"/>
        <v>1</v>
      </c>
      <c r="BY8" s="3">
        <f t="shared" si="19"/>
        <v>12</v>
      </c>
      <c r="BZ8" s="12">
        <f t="shared" si="20"/>
        <v>0</v>
      </c>
      <c r="CA8" s="12">
        <f t="shared" si="21"/>
        <v>8.3333333333333329E-2</v>
      </c>
      <c r="CB8" s="3">
        <f t="shared" si="22"/>
        <v>0</v>
      </c>
      <c r="CC8" s="3">
        <f t="shared" si="23"/>
        <v>12</v>
      </c>
      <c r="CD8" s="57">
        <f t="shared" si="24"/>
        <v>0</v>
      </c>
      <c r="CE8" s="58">
        <f t="shared" si="25"/>
        <v>12</v>
      </c>
      <c r="CH8" s="12">
        <f t="shared" si="26"/>
        <v>-7.6923076923076872E-2</v>
      </c>
      <c r="CI8" s="12" t="e">
        <f t="shared" si="26"/>
        <v>#DIV/0!</v>
      </c>
      <c r="CJ8" s="12" t="e">
        <f t="shared" si="26"/>
        <v>#DIV/0!</v>
      </c>
      <c r="CK8" s="12">
        <f t="shared" si="26"/>
        <v>0</v>
      </c>
      <c r="CL8" s="12" t="e">
        <f t="shared" si="26"/>
        <v>#DIV/0!</v>
      </c>
      <c r="CM8" s="12">
        <f t="shared" si="26"/>
        <v>-0.5</v>
      </c>
      <c r="CN8" s="12">
        <f t="shared" si="26"/>
        <v>-7.6923076923076872E-2</v>
      </c>
      <c r="CO8" s="12" t="e">
        <f t="shared" si="26"/>
        <v>#DIV/0!</v>
      </c>
      <c r="CP8" s="12">
        <f t="shared" si="26"/>
        <v>-0.45833333333333337</v>
      </c>
      <c r="CQ8" s="12" t="e">
        <f t="shared" si="26"/>
        <v>#DIV/0!</v>
      </c>
      <c r="CR8" s="12">
        <f t="shared" si="26"/>
        <v>0</v>
      </c>
      <c r="CS8" s="12">
        <f t="shared" si="26"/>
        <v>-1</v>
      </c>
      <c r="CT8" s="12">
        <f t="shared" si="26"/>
        <v>-7.6923076923076872E-2</v>
      </c>
      <c r="CV8" s="64">
        <v>0.32291666666666702</v>
      </c>
      <c r="CW8" s="91">
        <v>10</v>
      </c>
      <c r="CX8" s="92"/>
      <c r="CY8" s="91"/>
      <c r="CZ8" s="92"/>
      <c r="DA8" s="91">
        <v>2</v>
      </c>
      <c r="DB8" s="92"/>
      <c r="DC8" s="91"/>
      <c r="DD8" s="92"/>
      <c r="DE8" s="91">
        <v>1</v>
      </c>
      <c r="DF8" s="92"/>
      <c r="DG8" s="91"/>
      <c r="DH8" s="92"/>
      <c r="DI8" s="91"/>
      <c r="DJ8" s="92"/>
      <c r="DK8" s="91"/>
      <c r="DL8" s="92"/>
      <c r="DN8" s="55">
        <f t="shared" si="27"/>
        <v>13</v>
      </c>
      <c r="DO8" s="3">
        <f t="shared" si="27"/>
        <v>0</v>
      </c>
      <c r="DP8" s="56">
        <f t="shared" si="28"/>
        <v>0</v>
      </c>
      <c r="DQ8" s="3">
        <f t="shared" si="29"/>
        <v>11</v>
      </c>
      <c r="DR8" s="3">
        <f t="shared" si="30"/>
        <v>0</v>
      </c>
      <c r="DS8" s="3">
        <f t="shared" si="31"/>
        <v>2</v>
      </c>
      <c r="DT8" s="3">
        <f t="shared" si="32"/>
        <v>13</v>
      </c>
      <c r="DU8" s="12">
        <f t="shared" si="33"/>
        <v>0</v>
      </c>
      <c r="DV8" s="12">
        <f t="shared" si="34"/>
        <v>0.15384615384615385</v>
      </c>
      <c r="DW8" s="3">
        <f t="shared" si="35"/>
        <v>0</v>
      </c>
      <c r="DX8" s="3">
        <f t="shared" si="36"/>
        <v>12</v>
      </c>
      <c r="DY8" s="57">
        <f t="shared" si="37"/>
        <v>1</v>
      </c>
      <c r="DZ8" s="58">
        <f t="shared" si="38"/>
        <v>13</v>
      </c>
      <c r="EC8" s="12">
        <f t="shared" si="39"/>
        <v>2.25</v>
      </c>
      <c r="ED8" s="12" t="e">
        <f t="shared" si="39"/>
        <v>#DIV/0!</v>
      </c>
      <c r="EE8" s="12" t="e">
        <f t="shared" si="39"/>
        <v>#DIV/0!</v>
      </c>
      <c r="EF8" s="12">
        <f t="shared" si="39"/>
        <v>2.6666666666666665</v>
      </c>
      <c r="EG8" s="12">
        <f t="shared" si="39"/>
        <v>-1</v>
      </c>
      <c r="EH8" s="12" t="e">
        <f t="shared" si="39"/>
        <v>#DIV/0!</v>
      </c>
      <c r="EI8" s="12">
        <f t="shared" si="39"/>
        <v>2.25</v>
      </c>
      <c r="EJ8" s="12">
        <f t="shared" si="39"/>
        <v>-1</v>
      </c>
      <c r="EK8" s="12" t="e">
        <f t="shared" si="39"/>
        <v>#DIV/0!</v>
      </c>
      <c r="EL8" s="12" t="e">
        <f t="shared" si="39"/>
        <v>#DIV/0!</v>
      </c>
      <c r="EM8" s="12">
        <f t="shared" si="39"/>
        <v>3</v>
      </c>
      <c r="EN8" s="12">
        <f t="shared" si="39"/>
        <v>0</v>
      </c>
      <c r="EO8" s="12">
        <f t="shared" si="39"/>
        <v>2.25</v>
      </c>
      <c r="EQ8" s="64">
        <v>0.32291666666666702</v>
      </c>
      <c r="ER8" s="91">
        <v>2</v>
      </c>
      <c r="ES8" s="92"/>
      <c r="ET8" s="91">
        <v>1</v>
      </c>
      <c r="EU8" s="92"/>
      <c r="EV8" s="91"/>
      <c r="EW8" s="92"/>
      <c r="EX8" s="91"/>
      <c r="EY8" s="92"/>
      <c r="EZ8" s="91">
        <v>1</v>
      </c>
      <c r="FA8" s="92"/>
      <c r="FB8" s="91"/>
      <c r="FC8" s="92"/>
      <c r="FD8" s="91"/>
      <c r="FE8" s="92"/>
      <c r="FF8" s="91"/>
      <c r="FG8" s="92"/>
      <c r="FI8" s="55">
        <f t="shared" si="40"/>
        <v>4</v>
      </c>
      <c r="FJ8" s="3">
        <f t="shared" si="40"/>
        <v>0</v>
      </c>
      <c r="FK8" s="56">
        <f t="shared" si="41"/>
        <v>0</v>
      </c>
      <c r="FL8" s="3">
        <f t="shared" si="42"/>
        <v>3</v>
      </c>
      <c r="FM8" s="3">
        <f t="shared" si="43"/>
        <v>1</v>
      </c>
      <c r="FN8" s="3">
        <f t="shared" si="44"/>
        <v>0</v>
      </c>
      <c r="FO8" s="3">
        <f t="shared" si="45"/>
        <v>4</v>
      </c>
      <c r="FP8" s="12">
        <f t="shared" si="46"/>
        <v>0.25</v>
      </c>
      <c r="FQ8" s="12">
        <f t="shared" si="47"/>
        <v>0</v>
      </c>
      <c r="FR8" s="3">
        <f t="shared" si="48"/>
        <v>0</v>
      </c>
      <c r="FS8" s="3">
        <f t="shared" si="49"/>
        <v>3</v>
      </c>
      <c r="FT8" s="57">
        <f t="shared" si="50"/>
        <v>1</v>
      </c>
      <c r="FU8" s="58">
        <f t="shared" si="51"/>
        <v>4</v>
      </c>
      <c r="FX8" s="12">
        <f t="shared" si="52"/>
        <v>1</v>
      </c>
      <c r="FY8" s="12">
        <f t="shared" si="52"/>
        <v>-1</v>
      </c>
      <c r="FZ8" s="12">
        <f t="shared" si="52"/>
        <v>-1</v>
      </c>
      <c r="GA8" s="12">
        <f t="shared" si="52"/>
        <v>0</v>
      </c>
      <c r="GB8" s="12" t="e">
        <f t="shared" si="52"/>
        <v>#DIV/0!</v>
      </c>
      <c r="GC8" s="12" t="e">
        <f t="shared" si="52"/>
        <v>#DIV/0!</v>
      </c>
      <c r="GD8" s="12">
        <f t="shared" si="52"/>
        <v>0.33333333333333326</v>
      </c>
      <c r="GE8" s="12" t="e">
        <f t="shared" si="52"/>
        <v>#DIV/0!</v>
      </c>
      <c r="GF8" s="12" t="e">
        <f t="shared" si="52"/>
        <v>#DIV/0!</v>
      </c>
      <c r="GG8" s="12" t="e">
        <f t="shared" si="52"/>
        <v>#DIV/0!</v>
      </c>
      <c r="GH8" s="12">
        <f t="shared" si="52"/>
        <v>0.5</v>
      </c>
      <c r="GI8" s="12">
        <f t="shared" si="52"/>
        <v>0</v>
      </c>
      <c r="GJ8" s="12">
        <f t="shared" si="52"/>
        <v>0.33333333333333326</v>
      </c>
      <c r="GL8" s="65">
        <v>0.32291666666666702</v>
      </c>
      <c r="GM8" s="60">
        <v>1</v>
      </c>
      <c r="GN8" s="86">
        <v>1</v>
      </c>
      <c r="GO8" s="127"/>
      <c r="GP8" s="128"/>
      <c r="GQ8" s="127"/>
      <c r="GR8" s="128"/>
      <c r="GS8" s="60"/>
      <c r="GT8" s="86"/>
      <c r="GU8" s="60">
        <v>1</v>
      </c>
      <c r="GV8" s="86"/>
      <c r="GW8" s="127"/>
      <c r="GX8" s="128"/>
      <c r="GY8" s="127"/>
      <c r="GZ8" s="128"/>
      <c r="HA8" s="60"/>
      <c r="HB8" s="86"/>
      <c r="HD8" s="55">
        <f t="shared" si="53"/>
        <v>2</v>
      </c>
      <c r="HE8" s="3">
        <f t="shared" si="53"/>
        <v>1</v>
      </c>
      <c r="HF8" s="56">
        <f t="shared" si="54"/>
        <v>0.33333333333333331</v>
      </c>
      <c r="HG8" s="3">
        <f t="shared" si="55"/>
        <v>3</v>
      </c>
      <c r="HH8" s="3">
        <f t="shared" si="56"/>
        <v>0</v>
      </c>
      <c r="HI8" s="3">
        <f t="shared" si="57"/>
        <v>0</v>
      </c>
      <c r="HJ8" s="3">
        <f t="shared" si="58"/>
        <v>3</v>
      </c>
      <c r="HK8" s="12">
        <f t="shared" si="59"/>
        <v>0</v>
      </c>
      <c r="HL8" s="12">
        <f t="shared" si="60"/>
        <v>0</v>
      </c>
      <c r="HM8" s="3">
        <f t="shared" si="61"/>
        <v>0</v>
      </c>
      <c r="HN8" s="3">
        <f t="shared" si="62"/>
        <v>2</v>
      </c>
      <c r="HO8" s="57">
        <f t="shared" si="63"/>
        <v>1</v>
      </c>
      <c r="HP8" s="58">
        <f t="shared" si="64"/>
        <v>3</v>
      </c>
      <c r="HR8">
        <v>1</v>
      </c>
      <c r="HS8">
        <v>2</v>
      </c>
      <c r="HT8">
        <v>0.66666666666666696</v>
      </c>
      <c r="HU8">
        <v>3</v>
      </c>
      <c r="HV8">
        <v>0</v>
      </c>
      <c r="HW8">
        <v>0</v>
      </c>
      <c r="HX8">
        <v>3</v>
      </c>
      <c r="HY8">
        <v>0</v>
      </c>
      <c r="HZ8">
        <v>0</v>
      </c>
      <c r="IA8">
        <v>0</v>
      </c>
      <c r="IB8">
        <v>3</v>
      </c>
      <c r="IC8">
        <v>0</v>
      </c>
      <c r="ID8">
        <v>3</v>
      </c>
      <c r="IF8" s="62">
        <f t="shared" si="65"/>
        <v>1</v>
      </c>
      <c r="IG8" s="12">
        <f t="shared" si="65"/>
        <v>-0.5</v>
      </c>
      <c r="IH8" s="12">
        <f t="shared" si="65"/>
        <v>-0.50000000000000022</v>
      </c>
      <c r="II8" s="12">
        <f t="shared" si="65"/>
        <v>0</v>
      </c>
      <c r="IJ8" s="12" t="e">
        <f t="shared" si="65"/>
        <v>#DIV/0!</v>
      </c>
      <c r="IK8" s="12" t="e">
        <f t="shared" si="65"/>
        <v>#DIV/0!</v>
      </c>
      <c r="IL8" s="12">
        <f t="shared" si="65"/>
        <v>0</v>
      </c>
      <c r="IM8" s="12" t="e">
        <f t="shared" si="65"/>
        <v>#DIV/0!</v>
      </c>
      <c r="IN8" s="12" t="e">
        <f t="shared" si="65"/>
        <v>#DIV/0!</v>
      </c>
      <c r="IO8" s="12" t="e">
        <f t="shared" si="65"/>
        <v>#DIV/0!</v>
      </c>
      <c r="IP8" s="12">
        <f t="shared" si="65"/>
        <v>-0.33333333333333337</v>
      </c>
      <c r="IQ8" s="12" t="e">
        <f t="shared" si="65"/>
        <v>#DIV/0!</v>
      </c>
      <c r="IR8" s="63">
        <f t="shared" si="65"/>
        <v>0</v>
      </c>
    </row>
    <row r="9" spans="1:252" ht="18" thickBot="1" x14ac:dyDescent="0.3">
      <c r="A9" s="59">
        <v>0.33333333333333298</v>
      </c>
      <c r="B9" s="91">
        <v>2</v>
      </c>
      <c r="C9" s="92">
        <v>2</v>
      </c>
      <c r="D9" s="91">
        <v>2</v>
      </c>
      <c r="E9" s="92"/>
      <c r="F9" s="91"/>
      <c r="G9" s="92"/>
      <c r="H9" s="91"/>
      <c r="I9" s="92"/>
      <c r="J9" s="91"/>
      <c r="K9" s="92"/>
      <c r="L9" s="91"/>
      <c r="M9" s="92"/>
      <c r="N9" s="203"/>
      <c r="O9" s="192"/>
      <c r="P9" s="91"/>
      <c r="Q9" s="92"/>
      <c r="R9" s="91"/>
      <c r="S9" s="92"/>
      <c r="T9" s="91"/>
      <c r="U9" s="92"/>
      <c r="W9" s="55">
        <f t="shared" si="66"/>
        <v>4</v>
      </c>
      <c r="X9" s="3">
        <f t="shared" si="67"/>
        <v>2</v>
      </c>
      <c r="Y9" s="56">
        <f t="shared" si="68"/>
        <v>0.33333333333333331</v>
      </c>
      <c r="Z9" s="3">
        <f t="shared" si="69"/>
        <v>4</v>
      </c>
      <c r="AA9" s="3">
        <f t="shared" si="70"/>
        <v>2</v>
      </c>
      <c r="AB9" s="3">
        <f t="shared" si="71"/>
        <v>0</v>
      </c>
      <c r="AC9" s="3">
        <f t="shared" si="72"/>
        <v>0</v>
      </c>
      <c r="AD9" s="3">
        <f t="shared" si="0"/>
        <v>6</v>
      </c>
      <c r="AE9" s="12">
        <f t="shared" si="1"/>
        <v>0.33333333333333331</v>
      </c>
      <c r="AF9" s="12">
        <f t="shared" si="73"/>
        <v>0</v>
      </c>
      <c r="AG9" s="3">
        <f t="shared" si="74"/>
        <v>0</v>
      </c>
      <c r="AH9" s="3">
        <f t="shared" si="75"/>
        <v>6</v>
      </c>
      <c r="AI9" s="57">
        <f t="shared" si="76"/>
        <v>0</v>
      </c>
      <c r="AJ9" s="58">
        <f t="shared" si="77"/>
        <v>6</v>
      </c>
      <c r="AM9" s="12">
        <f t="shared" si="2"/>
        <v>-0.55555555555555558</v>
      </c>
      <c r="AN9" s="12" t="e">
        <f t="shared" si="3"/>
        <v>#DIV/0!</v>
      </c>
      <c r="AO9" s="12" t="e">
        <f t="shared" si="4"/>
        <v>#DIV/0!</v>
      </c>
      <c r="AP9" s="12">
        <f t="shared" si="5"/>
        <v>-0.55555555555555558</v>
      </c>
      <c r="AQ9" s="12" t="e">
        <f t="shared" si="78"/>
        <v>#DIV/0!</v>
      </c>
      <c r="AR9" s="12" t="e">
        <f t="shared" si="6"/>
        <v>#DIV/0!</v>
      </c>
      <c r="AS9" s="12">
        <f t="shared" si="7"/>
        <v>-0.33333333333333337</v>
      </c>
      <c r="AT9" s="12" t="e">
        <f t="shared" si="8"/>
        <v>#DIV/0!</v>
      </c>
      <c r="AU9" s="12" t="e">
        <f t="shared" si="9"/>
        <v>#DIV/0!</v>
      </c>
      <c r="AV9" s="12" t="e">
        <f t="shared" si="10"/>
        <v>#DIV/0!</v>
      </c>
      <c r="AW9" s="12">
        <f t="shared" si="11"/>
        <v>-0.33333333333333337</v>
      </c>
      <c r="AX9" s="12" t="e">
        <f t="shared" si="12"/>
        <v>#DIV/0!</v>
      </c>
      <c r="AY9" s="12">
        <f t="shared" si="13"/>
        <v>-0.33333333333333337</v>
      </c>
      <c r="BA9" s="59">
        <v>0.33333333333333298</v>
      </c>
      <c r="BB9" s="91">
        <v>9</v>
      </c>
      <c r="BC9" s="92"/>
      <c r="BD9" s="91"/>
      <c r="BE9" s="92"/>
      <c r="BF9" s="91"/>
      <c r="BG9" s="92"/>
      <c r="BH9" s="91"/>
      <c r="BI9" s="92"/>
      <c r="BJ9" s="91"/>
      <c r="BK9" s="92"/>
      <c r="BL9" s="91"/>
      <c r="BM9" s="92"/>
      <c r="BN9" s="91"/>
      <c r="BO9" s="92"/>
      <c r="BP9" s="91"/>
      <c r="BQ9" s="92"/>
      <c r="BS9" s="55">
        <f t="shared" si="14"/>
        <v>9</v>
      </c>
      <c r="BT9" s="3">
        <f t="shared" si="14"/>
        <v>0</v>
      </c>
      <c r="BU9" s="56">
        <f t="shared" si="15"/>
        <v>0</v>
      </c>
      <c r="BV9" s="3">
        <f t="shared" si="16"/>
        <v>9</v>
      </c>
      <c r="BW9" s="3">
        <f t="shared" si="17"/>
        <v>0</v>
      </c>
      <c r="BX9" s="3">
        <f t="shared" si="18"/>
        <v>0</v>
      </c>
      <c r="BY9" s="3">
        <f t="shared" si="19"/>
        <v>9</v>
      </c>
      <c r="BZ9" s="12">
        <f t="shared" si="20"/>
        <v>0</v>
      </c>
      <c r="CA9" s="12">
        <f t="shared" si="21"/>
        <v>0</v>
      </c>
      <c r="CB9" s="3">
        <f t="shared" si="22"/>
        <v>0</v>
      </c>
      <c r="CC9" s="3">
        <f t="shared" si="23"/>
        <v>9</v>
      </c>
      <c r="CD9" s="57">
        <f t="shared" si="24"/>
        <v>0</v>
      </c>
      <c r="CE9" s="58">
        <f t="shared" si="25"/>
        <v>9</v>
      </c>
      <c r="CH9" s="12">
        <f t="shared" si="26"/>
        <v>-0.18181818181818177</v>
      </c>
      <c r="CI9" s="12" t="e">
        <f t="shared" si="26"/>
        <v>#DIV/0!</v>
      </c>
      <c r="CJ9" s="12" t="e">
        <f t="shared" si="26"/>
        <v>#DIV/0!</v>
      </c>
      <c r="CK9" s="12">
        <f t="shared" si="26"/>
        <v>-9.9999999999999978E-2</v>
      </c>
      <c r="CL9" s="12" t="e">
        <f t="shared" si="26"/>
        <v>#DIV/0!</v>
      </c>
      <c r="CM9" s="12" t="e">
        <f t="shared" si="26"/>
        <v>#DIV/0!</v>
      </c>
      <c r="CN9" s="12">
        <f t="shared" si="26"/>
        <v>-9.9999999999999978E-2</v>
      </c>
      <c r="CO9" s="12" t="e">
        <f t="shared" si="26"/>
        <v>#DIV/0!</v>
      </c>
      <c r="CP9" s="12" t="e">
        <f t="shared" si="26"/>
        <v>#DIV/0!</v>
      </c>
      <c r="CQ9" s="12">
        <f t="shared" si="26"/>
        <v>-1</v>
      </c>
      <c r="CR9" s="12">
        <f t="shared" si="26"/>
        <v>0</v>
      </c>
      <c r="CS9" s="12">
        <f t="shared" si="26"/>
        <v>-1</v>
      </c>
      <c r="CT9" s="12">
        <f t="shared" si="26"/>
        <v>-0.18181818181818177</v>
      </c>
      <c r="CV9" s="59">
        <v>0.33333333333333298</v>
      </c>
      <c r="CW9" s="91">
        <v>8</v>
      </c>
      <c r="CX9" s="92"/>
      <c r="CY9" s="91"/>
      <c r="CZ9" s="92"/>
      <c r="DA9" s="91"/>
      <c r="DB9" s="92"/>
      <c r="DC9" s="91">
        <v>1</v>
      </c>
      <c r="DD9" s="92"/>
      <c r="DE9" s="91">
        <v>2</v>
      </c>
      <c r="DF9" s="92"/>
      <c r="DG9" s="91"/>
      <c r="DH9" s="92"/>
      <c r="DI9" s="91"/>
      <c r="DJ9" s="92"/>
      <c r="DK9" s="91"/>
      <c r="DL9" s="92"/>
      <c r="DN9" s="55">
        <f t="shared" si="27"/>
        <v>11</v>
      </c>
      <c r="DO9" s="3">
        <f t="shared" si="27"/>
        <v>0</v>
      </c>
      <c r="DP9" s="56">
        <f t="shared" si="28"/>
        <v>0</v>
      </c>
      <c r="DQ9" s="3">
        <f t="shared" si="29"/>
        <v>10</v>
      </c>
      <c r="DR9" s="3">
        <f t="shared" si="30"/>
        <v>0</v>
      </c>
      <c r="DS9" s="3">
        <f t="shared" si="31"/>
        <v>0</v>
      </c>
      <c r="DT9" s="3">
        <f t="shared" si="32"/>
        <v>10</v>
      </c>
      <c r="DU9" s="12">
        <f t="shared" si="33"/>
        <v>0</v>
      </c>
      <c r="DV9" s="12">
        <f t="shared" si="34"/>
        <v>0</v>
      </c>
      <c r="DW9" s="3">
        <f t="shared" si="35"/>
        <v>1</v>
      </c>
      <c r="DX9" s="3">
        <f t="shared" si="36"/>
        <v>9</v>
      </c>
      <c r="DY9" s="57">
        <f t="shared" si="37"/>
        <v>2</v>
      </c>
      <c r="DZ9" s="58">
        <f t="shared" si="38"/>
        <v>11</v>
      </c>
      <c r="EC9" s="12">
        <f t="shared" si="39"/>
        <v>0</v>
      </c>
      <c r="ED9" s="12">
        <f t="shared" si="39"/>
        <v>-1</v>
      </c>
      <c r="EE9" s="12">
        <f t="shared" si="39"/>
        <v>-1</v>
      </c>
      <c r="EF9" s="12">
        <f t="shared" si="39"/>
        <v>0.4285714285714286</v>
      </c>
      <c r="EG9" s="12">
        <f t="shared" si="39"/>
        <v>-1</v>
      </c>
      <c r="EH9" s="12" t="e">
        <f t="shared" si="39"/>
        <v>#DIV/0!</v>
      </c>
      <c r="EI9" s="12">
        <f t="shared" si="39"/>
        <v>-0.2857142857142857</v>
      </c>
      <c r="EJ9" s="12">
        <f t="shared" si="39"/>
        <v>-1</v>
      </c>
      <c r="EK9" s="12" t="e">
        <f t="shared" si="39"/>
        <v>#DIV/0!</v>
      </c>
      <c r="EL9" s="12" t="e">
        <f t="shared" si="39"/>
        <v>#DIV/0!</v>
      </c>
      <c r="EM9" s="12">
        <f t="shared" si="39"/>
        <v>-0.3571428571428571</v>
      </c>
      <c r="EN9" s="12" t="e">
        <f t="shared" si="39"/>
        <v>#DIV/0!</v>
      </c>
      <c r="EO9" s="12">
        <f t="shared" si="39"/>
        <v>-0.2142857142857143</v>
      </c>
      <c r="EQ9" s="59">
        <v>0.33333333333333298</v>
      </c>
      <c r="ER9" s="91">
        <v>5</v>
      </c>
      <c r="ES9" s="92">
        <v>2</v>
      </c>
      <c r="ET9" s="91">
        <v>6</v>
      </c>
      <c r="EU9" s="92">
        <v>1</v>
      </c>
      <c r="EV9" s="91"/>
      <c r="EW9" s="92"/>
      <c r="EX9" s="91"/>
      <c r="EY9" s="92"/>
      <c r="EZ9" s="91"/>
      <c r="FA9" s="92"/>
      <c r="FB9" s="91"/>
      <c r="FC9" s="92"/>
      <c r="FD9" s="91"/>
      <c r="FE9" s="92"/>
      <c r="FF9" s="91"/>
      <c r="FG9" s="92"/>
      <c r="FI9" s="55">
        <f t="shared" si="40"/>
        <v>11</v>
      </c>
      <c r="FJ9" s="3">
        <f t="shared" si="40"/>
        <v>3</v>
      </c>
      <c r="FK9" s="56">
        <f t="shared" si="41"/>
        <v>0.21428571428571427</v>
      </c>
      <c r="FL9" s="3">
        <f t="shared" si="42"/>
        <v>7</v>
      </c>
      <c r="FM9" s="3">
        <f t="shared" si="43"/>
        <v>7</v>
      </c>
      <c r="FN9" s="3">
        <f t="shared" si="44"/>
        <v>0</v>
      </c>
      <c r="FO9" s="3">
        <f t="shared" si="45"/>
        <v>14</v>
      </c>
      <c r="FP9" s="12">
        <f t="shared" si="46"/>
        <v>0.5</v>
      </c>
      <c r="FQ9" s="12">
        <f t="shared" si="47"/>
        <v>0</v>
      </c>
      <c r="FR9" s="3">
        <f t="shared" si="48"/>
        <v>0</v>
      </c>
      <c r="FS9" s="3">
        <f t="shared" si="49"/>
        <v>14</v>
      </c>
      <c r="FT9" s="57">
        <f t="shared" si="50"/>
        <v>0</v>
      </c>
      <c r="FU9" s="58">
        <f t="shared" si="51"/>
        <v>14</v>
      </c>
      <c r="FX9" s="12">
        <f t="shared" si="52"/>
        <v>1.75</v>
      </c>
      <c r="FY9" s="12">
        <f t="shared" si="52"/>
        <v>2</v>
      </c>
      <c r="FZ9" s="12">
        <f t="shared" si="52"/>
        <v>7.1428571428571397E-2</v>
      </c>
      <c r="GA9" s="12">
        <f t="shared" si="52"/>
        <v>0.75</v>
      </c>
      <c r="GB9" s="12">
        <f t="shared" si="52"/>
        <v>6</v>
      </c>
      <c r="GC9" s="12" t="e">
        <f t="shared" si="52"/>
        <v>#DIV/0!</v>
      </c>
      <c r="GD9" s="12">
        <f t="shared" si="52"/>
        <v>1.7999999999999998</v>
      </c>
      <c r="GE9" s="12">
        <f t="shared" si="52"/>
        <v>1.5</v>
      </c>
      <c r="GF9" s="12" t="e">
        <f t="shared" si="52"/>
        <v>#DIV/0!</v>
      </c>
      <c r="GG9" s="12" t="e">
        <f t="shared" si="52"/>
        <v>#DIV/0!</v>
      </c>
      <c r="GH9" s="12">
        <f t="shared" si="52"/>
        <v>1.7999999999999998</v>
      </c>
      <c r="GI9" s="12" t="e">
        <f t="shared" si="52"/>
        <v>#DIV/0!</v>
      </c>
      <c r="GJ9" s="12">
        <f t="shared" si="52"/>
        <v>1.7999999999999998</v>
      </c>
      <c r="GL9" s="61">
        <v>0.33333333333333298</v>
      </c>
      <c r="GM9" s="60">
        <v>4</v>
      </c>
      <c r="GN9" s="86"/>
      <c r="GO9" s="127"/>
      <c r="GP9" s="128">
        <v>1</v>
      </c>
      <c r="GQ9" s="127"/>
      <c r="GR9" s="128"/>
      <c r="GS9" s="60"/>
      <c r="GT9" s="86"/>
      <c r="GU9" s="60"/>
      <c r="GV9" s="86"/>
      <c r="GW9" s="127"/>
      <c r="GX9" s="128"/>
      <c r="GY9" s="127"/>
      <c r="GZ9" s="128"/>
      <c r="HA9" s="60"/>
      <c r="HB9" s="86"/>
      <c r="HD9" s="55">
        <f t="shared" si="53"/>
        <v>4</v>
      </c>
      <c r="HE9" s="3">
        <f t="shared" si="53"/>
        <v>1</v>
      </c>
      <c r="HF9" s="56">
        <f t="shared" si="54"/>
        <v>0.2</v>
      </c>
      <c r="HG9" s="3">
        <f t="shared" si="55"/>
        <v>4</v>
      </c>
      <c r="HH9" s="3">
        <f t="shared" si="56"/>
        <v>1</v>
      </c>
      <c r="HI9" s="3">
        <f t="shared" si="57"/>
        <v>0</v>
      </c>
      <c r="HJ9" s="3">
        <f t="shared" si="58"/>
        <v>5</v>
      </c>
      <c r="HK9" s="12">
        <f t="shared" si="59"/>
        <v>0.2</v>
      </c>
      <c r="HL9" s="12">
        <f t="shared" si="60"/>
        <v>0</v>
      </c>
      <c r="HM9" s="3">
        <f t="shared" si="61"/>
        <v>0</v>
      </c>
      <c r="HN9" s="3">
        <f t="shared" si="62"/>
        <v>5</v>
      </c>
      <c r="HO9" s="57">
        <f t="shared" si="63"/>
        <v>0</v>
      </c>
      <c r="HP9" s="58">
        <f t="shared" si="64"/>
        <v>5</v>
      </c>
      <c r="HR9">
        <v>0</v>
      </c>
      <c r="HS9">
        <v>0</v>
      </c>
      <c r="HT9" t="e">
        <f>#DIV/0!</f>
        <v>#DIV/0!</v>
      </c>
      <c r="HU9">
        <v>0</v>
      </c>
      <c r="HV9">
        <v>0</v>
      </c>
      <c r="HW9">
        <v>0</v>
      </c>
      <c r="HX9">
        <v>0</v>
      </c>
      <c r="HY9" t="e">
        <f>#DIV/0!</f>
        <v>#DIV/0!</v>
      </c>
      <c r="HZ9" t="e">
        <f>#DIV/0!</f>
        <v>#DIV/0!</v>
      </c>
      <c r="IA9">
        <v>0</v>
      </c>
      <c r="IB9">
        <v>0</v>
      </c>
      <c r="IC9">
        <v>0</v>
      </c>
      <c r="ID9">
        <v>0</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18" thickBot="1" x14ac:dyDescent="0.3">
      <c r="A10" s="64">
        <v>0.34375</v>
      </c>
      <c r="B10" s="91">
        <v>2</v>
      </c>
      <c r="C10" s="92">
        <v>1</v>
      </c>
      <c r="D10" s="91">
        <v>2</v>
      </c>
      <c r="E10" s="92">
        <v>1</v>
      </c>
      <c r="F10" s="91"/>
      <c r="G10" s="92"/>
      <c r="H10" s="91"/>
      <c r="I10" s="92"/>
      <c r="J10" s="48"/>
      <c r="K10" s="92"/>
      <c r="L10" s="91"/>
      <c r="M10" s="92"/>
      <c r="N10" s="203"/>
      <c r="O10" s="192"/>
      <c r="P10" s="91"/>
      <c r="Q10" s="92"/>
      <c r="R10" s="91"/>
      <c r="S10" s="92"/>
      <c r="T10" s="91"/>
      <c r="U10" s="92"/>
      <c r="W10" s="55">
        <f t="shared" si="66"/>
        <v>4</v>
      </c>
      <c r="X10" s="3">
        <f t="shared" si="67"/>
        <v>2</v>
      </c>
      <c r="Y10" s="56">
        <f t="shared" si="68"/>
        <v>0.33333333333333331</v>
      </c>
      <c r="Z10" s="3">
        <f t="shared" si="69"/>
        <v>3</v>
      </c>
      <c r="AA10" s="3">
        <f t="shared" si="70"/>
        <v>3</v>
      </c>
      <c r="AB10" s="3">
        <f>F10+G10+P10+Q10</f>
        <v>0</v>
      </c>
      <c r="AC10" s="3">
        <f t="shared" si="72"/>
        <v>0</v>
      </c>
      <c r="AD10" s="3">
        <f t="shared" si="0"/>
        <v>6</v>
      </c>
      <c r="AE10" s="12">
        <f t="shared" si="1"/>
        <v>0.5</v>
      </c>
      <c r="AF10" s="12">
        <f t="shared" si="73"/>
        <v>0</v>
      </c>
      <c r="AG10" s="3">
        <f t="shared" si="74"/>
        <v>0</v>
      </c>
      <c r="AH10" s="3">
        <f t="shared" si="75"/>
        <v>6</v>
      </c>
      <c r="AI10" s="57">
        <f t="shared" si="76"/>
        <v>0</v>
      </c>
      <c r="AJ10" s="58">
        <f t="shared" si="77"/>
        <v>6</v>
      </c>
      <c r="AM10" s="12">
        <f t="shared" si="2"/>
        <v>0.33333333333333326</v>
      </c>
      <c r="AN10" s="12" t="e">
        <f t="shared" si="3"/>
        <v>#DIV/0!</v>
      </c>
      <c r="AO10" s="12" t="e">
        <f t="shared" si="4"/>
        <v>#DIV/0!</v>
      </c>
      <c r="AP10" s="12">
        <f t="shared" si="5"/>
        <v>0</v>
      </c>
      <c r="AQ10" s="12" t="e">
        <f t="shared" si="78"/>
        <v>#DIV/0!</v>
      </c>
      <c r="AR10" s="12" t="e">
        <f t="shared" si="6"/>
        <v>#DIV/0!</v>
      </c>
      <c r="AS10" s="12">
        <f t="shared" si="7"/>
        <v>1</v>
      </c>
      <c r="AT10" s="12" t="e">
        <f t="shared" si="8"/>
        <v>#DIV/0!</v>
      </c>
      <c r="AU10" s="12" t="e">
        <f t="shared" si="9"/>
        <v>#DIV/0!</v>
      </c>
      <c r="AV10" s="12" t="e">
        <f t="shared" si="10"/>
        <v>#DIV/0!</v>
      </c>
      <c r="AW10" s="12">
        <f t="shared" si="11"/>
        <v>2</v>
      </c>
      <c r="AX10" s="12">
        <f t="shared" si="12"/>
        <v>-1</v>
      </c>
      <c r="AY10" s="12">
        <f t="shared" si="13"/>
        <v>1</v>
      </c>
      <c r="BA10" s="64">
        <v>0.34375</v>
      </c>
      <c r="BB10" s="91">
        <v>2</v>
      </c>
      <c r="BC10" s="92"/>
      <c r="BD10" s="91"/>
      <c r="BE10" s="92"/>
      <c r="BF10" s="91"/>
      <c r="BG10" s="92"/>
      <c r="BH10" s="48"/>
      <c r="BI10" s="92"/>
      <c r="BJ10" s="91">
        <v>1</v>
      </c>
      <c r="BK10" s="92"/>
      <c r="BL10" s="91"/>
      <c r="BM10" s="92"/>
      <c r="BN10" s="91"/>
      <c r="BO10" s="92"/>
      <c r="BP10" s="91"/>
      <c r="BQ10" s="92"/>
      <c r="BS10" s="55">
        <f t="shared" si="14"/>
        <v>3</v>
      </c>
      <c r="BT10" s="3">
        <f t="shared" si="14"/>
        <v>0</v>
      </c>
      <c r="BU10" s="56">
        <f t="shared" si="15"/>
        <v>0</v>
      </c>
      <c r="BV10" s="3">
        <f t="shared" si="16"/>
        <v>3</v>
      </c>
      <c r="BW10" s="3">
        <f t="shared" si="17"/>
        <v>0</v>
      </c>
      <c r="BX10" s="3">
        <f t="shared" si="18"/>
        <v>0</v>
      </c>
      <c r="BY10" s="3">
        <f t="shared" si="19"/>
        <v>3</v>
      </c>
      <c r="BZ10" s="12">
        <f t="shared" si="20"/>
        <v>0</v>
      </c>
      <c r="CA10" s="12">
        <f t="shared" si="21"/>
        <v>0</v>
      </c>
      <c r="CB10" s="3">
        <f t="shared" si="22"/>
        <v>0</v>
      </c>
      <c r="CC10" s="3">
        <f t="shared" si="23"/>
        <v>2</v>
      </c>
      <c r="CD10" s="57">
        <f t="shared" si="24"/>
        <v>1</v>
      </c>
      <c r="CE10" s="58">
        <f t="shared" si="25"/>
        <v>3</v>
      </c>
      <c r="CH10" s="12">
        <f t="shared" si="26"/>
        <v>-0.4</v>
      </c>
      <c r="CI10" s="12" t="e">
        <f t="shared" si="26"/>
        <v>#DIV/0!</v>
      </c>
      <c r="CJ10" s="12" t="e">
        <f t="shared" si="26"/>
        <v>#DIV/0!</v>
      </c>
      <c r="CK10" s="12">
        <f t="shared" si="26"/>
        <v>-0.4</v>
      </c>
      <c r="CL10" s="12" t="e">
        <f t="shared" si="26"/>
        <v>#DIV/0!</v>
      </c>
      <c r="CM10" s="12" t="e">
        <f t="shared" si="26"/>
        <v>#DIV/0!</v>
      </c>
      <c r="CN10" s="12">
        <f t="shared" si="26"/>
        <v>-0.4</v>
      </c>
      <c r="CO10" s="12" t="e">
        <f t="shared" si="26"/>
        <v>#DIV/0!</v>
      </c>
      <c r="CP10" s="12" t="e">
        <f t="shared" si="26"/>
        <v>#DIV/0!</v>
      </c>
      <c r="CQ10" s="12" t="e">
        <f t="shared" si="26"/>
        <v>#DIV/0!</v>
      </c>
      <c r="CR10" s="12">
        <f t="shared" si="26"/>
        <v>-0.6</v>
      </c>
      <c r="CS10" s="12" t="e">
        <f t="shared" si="26"/>
        <v>#DIV/0!</v>
      </c>
      <c r="CT10" s="12">
        <f t="shared" si="26"/>
        <v>-0.4</v>
      </c>
      <c r="CV10" s="64">
        <v>0.34375</v>
      </c>
      <c r="CW10" s="91">
        <v>5</v>
      </c>
      <c r="CX10" s="92"/>
      <c r="CY10" s="91"/>
      <c r="CZ10" s="92"/>
      <c r="DA10" s="91"/>
      <c r="DB10" s="92"/>
      <c r="DC10" s="48"/>
      <c r="DD10" s="92"/>
      <c r="DE10" s="91"/>
      <c r="DF10" s="92"/>
      <c r="DG10" s="91"/>
      <c r="DH10" s="92"/>
      <c r="DI10" s="91"/>
      <c r="DJ10" s="92"/>
      <c r="DK10" s="91"/>
      <c r="DL10" s="92"/>
      <c r="DN10" s="55">
        <f t="shared" si="27"/>
        <v>5</v>
      </c>
      <c r="DO10" s="3">
        <f t="shared" si="27"/>
        <v>0</v>
      </c>
      <c r="DP10" s="56">
        <f t="shared" si="28"/>
        <v>0</v>
      </c>
      <c r="DQ10" s="3">
        <f t="shared" si="29"/>
        <v>5</v>
      </c>
      <c r="DR10" s="3">
        <f t="shared" si="30"/>
        <v>0</v>
      </c>
      <c r="DS10" s="3">
        <f t="shared" si="31"/>
        <v>0</v>
      </c>
      <c r="DT10" s="3">
        <f t="shared" si="32"/>
        <v>5</v>
      </c>
      <c r="DU10" s="12">
        <f t="shared" si="33"/>
        <v>0</v>
      </c>
      <c r="DV10" s="12">
        <f t="shared" si="34"/>
        <v>0</v>
      </c>
      <c r="DW10" s="3">
        <f t="shared" si="35"/>
        <v>0</v>
      </c>
      <c r="DX10" s="3">
        <f t="shared" si="36"/>
        <v>5</v>
      </c>
      <c r="DY10" s="57">
        <f t="shared" si="37"/>
        <v>0</v>
      </c>
      <c r="DZ10" s="58">
        <f t="shared" si="38"/>
        <v>5</v>
      </c>
      <c r="EC10" s="12">
        <f t="shared" si="39"/>
        <v>0.66666666666666674</v>
      </c>
      <c r="ED10" s="12" t="e">
        <f t="shared" si="39"/>
        <v>#DIV/0!</v>
      </c>
      <c r="EE10" s="12" t="e">
        <f t="shared" si="39"/>
        <v>#DIV/0!</v>
      </c>
      <c r="EF10" s="12">
        <f t="shared" si="39"/>
        <v>1.5</v>
      </c>
      <c r="EG10" s="12">
        <f t="shared" si="39"/>
        <v>-1</v>
      </c>
      <c r="EH10" s="12" t="e">
        <f t="shared" si="39"/>
        <v>#DIV/0!</v>
      </c>
      <c r="EI10" s="12">
        <f t="shared" si="39"/>
        <v>0.66666666666666674</v>
      </c>
      <c r="EJ10" s="12">
        <f t="shared" si="39"/>
        <v>-1</v>
      </c>
      <c r="EK10" s="12" t="e">
        <f t="shared" si="39"/>
        <v>#DIV/0!</v>
      </c>
      <c r="EL10" s="12" t="e">
        <f t="shared" si="39"/>
        <v>#DIV/0!</v>
      </c>
      <c r="EM10" s="12">
        <f t="shared" si="39"/>
        <v>0.66666666666666674</v>
      </c>
      <c r="EN10" s="12" t="e">
        <f t="shared" si="39"/>
        <v>#DIV/0!</v>
      </c>
      <c r="EO10" s="12">
        <f t="shared" si="39"/>
        <v>0.66666666666666674</v>
      </c>
      <c r="EQ10" s="64">
        <v>0.34375</v>
      </c>
      <c r="ER10" s="91">
        <v>2</v>
      </c>
      <c r="ES10" s="92"/>
      <c r="ET10" s="91">
        <v>1</v>
      </c>
      <c r="EU10" s="92"/>
      <c r="EV10" s="91"/>
      <c r="EW10" s="92"/>
      <c r="EX10" s="48"/>
      <c r="EY10" s="92"/>
      <c r="EZ10" s="91"/>
      <c r="FA10" s="92"/>
      <c r="FB10" s="91"/>
      <c r="FC10" s="92"/>
      <c r="FD10" s="91"/>
      <c r="FE10" s="92"/>
      <c r="FF10" s="91"/>
      <c r="FG10" s="92"/>
      <c r="FI10" s="55">
        <f t="shared" si="40"/>
        <v>3</v>
      </c>
      <c r="FJ10" s="3">
        <f t="shared" si="40"/>
        <v>0</v>
      </c>
      <c r="FK10" s="56">
        <f t="shared" si="41"/>
        <v>0</v>
      </c>
      <c r="FL10" s="3">
        <f t="shared" si="42"/>
        <v>2</v>
      </c>
      <c r="FM10" s="3">
        <f t="shared" si="43"/>
        <v>1</v>
      </c>
      <c r="FN10" s="3">
        <f t="shared" si="44"/>
        <v>0</v>
      </c>
      <c r="FO10" s="3">
        <f t="shared" si="45"/>
        <v>3</v>
      </c>
      <c r="FP10" s="12">
        <f t="shared" si="46"/>
        <v>0.33333333333333331</v>
      </c>
      <c r="FQ10" s="12">
        <f t="shared" si="47"/>
        <v>0</v>
      </c>
      <c r="FR10" s="3">
        <f t="shared" si="48"/>
        <v>0</v>
      </c>
      <c r="FS10" s="3">
        <f t="shared" si="49"/>
        <v>3</v>
      </c>
      <c r="FT10" s="57">
        <f t="shared" si="50"/>
        <v>0</v>
      </c>
      <c r="FU10" s="58">
        <f t="shared" si="51"/>
        <v>3</v>
      </c>
      <c r="FX10" s="12">
        <f t="shared" si="52"/>
        <v>-0.25</v>
      </c>
      <c r="FY10" s="12" t="e">
        <f t="shared" si="52"/>
        <v>#DIV/0!</v>
      </c>
      <c r="FZ10" s="12" t="e">
        <f t="shared" si="52"/>
        <v>#DIV/0!</v>
      </c>
      <c r="GA10" s="12">
        <f t="shared" si="52"/>
        <v>-0.33333333333333337</v>
      </c>
      <c r="GB10" s="12">
        <f t="shared" si="52"/>
        <v>0</v>
      </c>
      <c r="GC10" s="12" t="e">
        <f t="shared" si="52"/>
        <v>#DIV/0!</v>
      </c>
      <c r="GD10" s="12">
        <f t="shared" si="52"/>
        <v>-0.25</v>
      </c>
      <c r="GE10" s="12">
        <f t="shared" si="52"/>
        <v>0.33333333333333326</v>
      </c>
      <c r="GF10" s="12" t="e">
        <f t="shared" si="52"/>
        <v>#DIV/0!</v>
      </c>
      <c r="GG10" s="12" t="e">
        <f t="shared" si="52"/>
        <v>#DIV/0!</v>
      </c>
      <c r="GH10" s="12">
        <f t="shared" si="52"/>
        <v>0</v>
      </c>
      <c r="GI10" s="12">
        <f t="shared" si="52"/>
        <v>-1</v>
      </c>
      <c r="GJ10" s="12">
        <f t="shared" si="52"/>
        <v>-0.25</v>
      </c>
      <c r="GL10" s="65">
        <v>0.34375</v>
      </c>
      <c r="GM10" s="60">
        <v>2</v>
      </c>
      <c r="GN10" s="86"/>
      <c r="GO10" s="127">
        <v>1</v>
      </c>
      <c r="GP10" s="128"/>
      <c r="GQ10" s="127"/>
      <c r="GR10" s="128"/>
      <c r="GS10" s="42"/>
      <c r="GT10" s="86"/>
      <c r="GU10" s="60">
        <v>1</v>
      </c>
      <c r="GV10" s="86"/>
      <c r="GW10" s="127"/>
      <c r="GX10" s="128"/>
      <c r="GY10" s="127"/>
      <c r="GZ10" s="128"/>
      <c r="HA10" s="60"/>
      <c r="HB10" s="86"/>
      <c r="HD10" s="55">
        <f t="shared" si="53"/>
        <v>4</v>
      </c>
      <c r="HE10" s="3">
        <f t="shared" si="53"/>
        <v>0</v>
      </c>
      <c r="HF10" s="56">
        <f t="shared" si="54"/>
        <v>0</v>
      </c>
      <c r="HG10" s="3">
        <f t="shared" si="55"/>
        <v>3</v>
      </c>
      <c r="HH10" s="3">
        <f t="shared" si="56"/>
        <v>1</v>
      </c>
      <c r="HI10" s="3">
        <f t="shared" si="57"/>
        <v>0</v>
      </c>
      <c r="HJ10" s="3">
        <f t="shared" si="58"/>
        <v>4</v>
      </c>
      <c r="HK10" s="12">
        <f t="shared" si="59"/>
        <v>0.25</v>
      </c>
      <c r="HL10" s="12">
        <f t="shared" si="60"/>
        <v>0</v>
      </c>
      <c r="HM10" s="3">
        <f t="shared" si="61"/>
        <v>0</v>
      </c>
      <c r="HN10" s="3">
        <f t="shared" si="62"/>
        <v>3</v>
      </c>
      <c r="HO10" s="57">
        <f t="shared" si="63"/>
        <v>1</v>
      </c>
      <c r="HP10" s="58">
        <f t="shared" si="64"/>
        <v>4</v>
      </c>
      <c r="HR10">
        <v>1</v>
      </c>
      <c r="HS10">
        <v>1</v>
      </c>
      <c r="HT10">
        <v>0.5</v>
      </c>
      <c r="HU10">
        <v>0</v>
      </c>
      <c r="HV10">
        <v>2</v>
      </c>
      <c r="HW10">
        <v>0</v>
      </c>
      <c r="HX10">
        <v>2</v>
      </c>
      <c r="HY10">
        <v>1</v>
      </c>
      <c r="HZ10">
        <v>0</v>
      </c>
      <c r="IA10">
        <v>0</v>
      </c>
      <c r="IB10">
        <v>2</v>
      </c>
      <c r="IC10">
        <v>0</v>
      </c>
      <c r="ID10">
        <v>2</v>
      </c>
      <c r="IF10" s="62">
        <f t="shared" si="65"/>
        <v>3</v>
      </c>
      <c r="IG10" s="12">
        <f t="shared" si="65"/>
        <v>-1</v>
      </c>
      <c r="IH10" s="12">
        <f t="shared" si="65"/>
        <v>-1</v>
      </c>
      <c r="II10" s="12" t="e">
        <f t="shared" si="65"/>
        <v>#DIV/0!</v>
      </c>
      <c r="IJ10" s="12">
        <f t="shared" si="65"/>
        <v>-0.5</v>
      </c>
      <c r="IK10" s="12" t="e">
        <f t="shared" si="65"/>
        <v>#DIV/0!</v>
      </c>
      <c r="IL10" s="12">
        <f t="shared" si="65"/>
        <v>1</v>
      </c>
      <c r="IM10" s="12">
        <f t="shared" si="65"/>
        <v>-0.75</v>
      </c>
      <c r="IN10" s="12" t="e">
        <f t="shared" si="65"/>
        <v>#DIV/0!</v>
      </c>
      <c r="IO10" s="12" t="e">
        <f t="shared" si="65"/>
        <v>#DIV/0!</v>
      </c>
      <c r="IP10" s="12">
        <f t="shared" si="65"/>
        <v>0.5</v>
      </c>
      <c r="IQ10" s="12" t="e">
        <f t="shared" si="65"/>
        <v>#DIV/0!</v>
      </c>
      <c r="IR10" s="63">
        <f t="shared" si="65"/>
        <v>1</v>
      </c>
    </row>
    <row r="11" spans="1:252" ht="18" thickBot="1" x14ac:dyDescent="0.3">
      <c r="A11" s="64">
        <v>0.35416666666666702</v>
      </c>
      <c r="B11" s="91"/>
      <c r="C11" s="92"/>
      <c r="D11" s="91"/>
      <c r="E11" s="92">
        <v>1</v>
      </c>
      <c r="F11" s="91"/>
      <c r="G11" s="92"/>
      <c r="H11" s="91"/>
      <c r="I11" s="92"/>
      <c r="J11" s="91"/>
      <c r="K11" s="92"/>
      <c r="L11" s="91"/>
      <c r="M11" s="92"/>
      <c r="N11" s="203"/>
      <c r="O11" s="192"/>
      <c r="P11" s="91"/>
      <c r="Q11" s="92"/>
      <c r="R11" s="91"/>
      <c r="S11" s="92"/>
      <c r="T11" s="91"/>
      <c r="U11" s="92"/>
      <c r="W11" s="55">
        <f t="shared" si="66"/>
        <v>0</v>
      </c>
      <c r="X11" s="3">
        <f t="shared" si="67"/>
        <v>1</v>
      </c>
      <c r="Y11" s="56">
        <f t="shared" si="68"/>
        <v>1</v>
      </c>
      <c r="Z11" s="3">
        <f t="shared" si="69"/>
        <v>0</v>
      </c>
      <c r="AA11" s="3">
        <f t="shared" si="70"/>
        <v>1</v>
      </c>
      <c r="AB11" s="3">
        <f t="shared" si="71"/>
        <v>0</v>
      </c>
      <c r="AC11" s="3">
        <f t="shared" si="72"/>
        <v>0</v>
      </c>
      <c r="AD11" s="3">
        <f t="shared" si="0"/>
        <v>1</v>
      </c>
      <c r="AE11" s="12">
        <f t="shared" si="1"/>
        <v>1</v>
      </c>
      <c r="AF11" s="12">
        <f t="shared" si="73"/>
        <v>0</v>
      </c>
      <c r="AG11" s="3">
        <f t="shared" si="74"/>
        <v>0</v>
      </c>
      <c r="AH11" s="3">
        <f t="shared" si="75"/>
        <v>1</v>
      </c>
      <c r="AI11" s="57">
        <f t="shared" si="76"/>
        <v>0</v>
      </c>
      <c r="AJ11" s="58">
        <f t="shared" si="77"/>
        <v>1</v>
      </c>
      <c r="AM11" s="12">
        <f t="shared" si="2"/>
        <v>-1</v>
      </c>
      <c r="AN11" s="12" t="e">
        <f t="shared" si="3"/>
        <v>#DIV/0!</v>
      </c>
      <c r="AO11" s="12" t="e">
        <f t="shared" si="4"/>
        <v>#DIV/0!</v>
      </c>
      <c r="AP11" s="12">
        <f t="shared" si="5"/>
        <v>-1</v>
      </c>
      <c r="AQ11" s="12" t="e">
        <f t="shared" si="78"/>
        <v>#DIV/0!</v>
      </c>
      <c r="AR11" s="12" t="e">
        <f t="shared" si="6"/>
        <v>#DIV/0!</v>
      </c>
      <c r="AS11" s="12">
        <f t="shared" si="7"/>
        <v>-0.85714285714285721</v>
      </c>
      <c r="AT11" s="12" t="e">
        <f t="shared" si="8"/>
        <v>#DIV/0!</v>
      </c>
      <c r="AU11" s="12" t="e">
        <f t="shared" si="9"/>
        <v>#DIV/0!</v>
      </c>
      <c r="AV11" s="12">
        <f t="shared" si="10"/>
        <v>-1</v>
      </c>
      <c r="AW11" s="12">
        <f t="shared" si="11"/>
        <v>-0.83333333333333337</v>
      </c>
      <c r="AX11" s="12">
        <f t="shared" si="12"/>
        <v>-1</v>
      </c>
      <c r="AY11" s="12">
        <f t="shared" si="13"/>
        <v>-0.875</v>
      </c>
      <c r="BA11" s="64">
        <v>0.35416666666666702</v>
      </c>
      <c r="BB11" s="91">
        <v>5</v>
      </c>
      <c r="BC11" s="92"/>
      <c r="BD11" s="91"/>
      <c r="BE11" s="92"/>
      <c r="BF11" s="91"/>
      <c r="BG11" s="92"/>
      <c r="BH11" s="91">
        <v>1</v>
      </c>
      <c r="BI11" s="92"/>
      <c r="BJ11" s="91">
        <v>2</v>
      </c>
      <c r="BK11" s="92"/>
      <c r="BL11" s="91"/>
      <c r="BM11" s="92"/>
      <c r="BN11" s="91"/>
      <c r="BO11" s="92"/>
      <c r="BP11" s="91"/>
      <c r="BQ11" s="92"/>
      <c r="BS11" s="55">
        <f t="shared" si="14"/>
        <v>8</v>
      </c>
      <c r="BT11" s="3">
        <f t="shared" si="14"/>
        <v>0</v>
      </c>
      <c r="BU11" s="56">
        <f t="shared" si="15"/>
        <v>0</v>
      </c>
      <c r="BV11" s="3">
        <f t="shared" si="16"/>
        <v>7</v>
      </c>
      <c r="BW11" s="3">
        <f t="shared" si="17"/>
        <v>0</v>
      </c>
      <c r="BX11" s="3">
        <f t="shared" si="18"/>
        <v>0</v>
      </c>
      <c r="BY11" s="3">
        <f t="shared" si="19"/>
        <v>7</v>
      </c>
      <c r="BZ11" s="12">
        <f t="shared" si="20"/>
        <v>0</v>
      </c>
      <c r="CA11" s="12">
        <f t="shared" si="21"/>
        <v>0</v>
      </c>
      <c r="CB11" s="3">
        <f t="shared" si="22"/>
        <v>1</v>
      </c>
      <c r="CC11" s="3">
        <f t="shared" si="23"/>
        <v>6</v>
      </c>
      <c r="CD11" s="57">
        <f t="shared" si="24"/>
        <v>2</v>
      </c>
      <c r="CE11" s="58">
        <f t="shared" si="25"/>
        <v>8</v>
      </c>
      <c r="CH11" s="12">
        <f t="shared" si="26"/>
        <v>1</v>
      </c>
      <c r="CI11" s="12" t="e">
        <f t="shared" si="26"/>
        <v>#DIV/0!</v>
      </c>
      <c r="CJ11" s="12" t="e">
        <f t="shared" si="26"/>
        <v>#DIV/0!</v>
      </c>
      <c r="CK11" s="12">
        <f t="shared" si="26"/>
        <v>0.75</v>
      </c>
      <c r="CL11" s="12" t="e">
        <f t="shared" si="26"/>
        <v>#DIV/0!</v>
      </c>
      <c r="CM11" s="12" t="e">
        <f t="shared" si="26"/>
        <v>#DIV/0!</v>
      </c>
      <c r="CN11" s="12">
        <f t="shared" si="26"/>
        <v>0.75</v>
      </c>
      <c r="CO11" s="12" t="e">
        <f t="shared" si="26"/>
        <v>#DIV/0!</v>
      </c>
      <c r="CP11" s="12" t="e">
        <f t="shared" si="26"/>
        <v>#DIV/0!</v>
      </c>
      <c r="CQ11" s="12" t="e">
        <f t="shared" si="26"/>
        <v>#DIV/0!</v>
      </c>
      <c r="CR11" s="12">
        <f t="shared" si="26"/>
        <v>0.5</v>
      </c>
      <c r="CS11" s="12" t="e">
        <f t="shared" si="26"/>
        <v>#DIV/0!</v>
      </c>
      <c r="CT11" s="12">
        <f t="shared" si="26"/>
        <v>1</v>
      </c>
      <c r="CV11" s="64">
        <v>0.35416666666666702</v>
      </c>
      <c r="CW11" s="91">
        <v>4</v>
      </c>
      <c r="CX11" s="92"/>
      <c r="CY11" s="91"/>
      <c r="CZ11" s="92"/>
      <c r="DA11" s="91"/>
      <c r="DB11" s="92"/>
      <c r="DC11" s="91"/>
      <c r="DD11" s="92"/>
      <c r="DE11" s="91"/>
      <c r="DF11" s="92"/>
      <c r="DG11" s="91"/>
      <c r="DH11" s="92"/>
      <c r="DI11" s="91"/>
      <c r="DJ11" s="92"/>
      <c r="DK11" s="91"/>
      <c r="DL11" s="92"/>
      <c r="DN11" s="55">
        <f t="shared" si="27"/>
        <v>4</v>
      </c>
      <c r="DO11" s="3">
        <f t="shared" si="27"/>
        <v>0</v>
      </c>
      <c r="DP11" s="56">
        <f t="shared" si="28"/>
        <v>0</v>
      </c>
      <c r="DQ11" s="3">
        <f t="shared" si="29"/>
        <v>4</v>
      </c>
      <c r="DR11" s="3">
        <f t="shared" si="30"/>
        <v>0</v>
      </c>
      <c r="DS11" s="3">
        <f t="shared" si="31"/>
        <v>0</v>
      </c>
      <c r="DT11" s="3">
        <f t="shared" si="32"/>
        <v>4</v>
      </c>
      <c r="DU11" s="12">
        <f t="shared" si="33"/>
        <v>0</v>
      </c>
      <c r="DV11" s="12">
        <f t="shared" si="34"/>
        <v>0</v>
      </c>
      <c r="DW11" s="3">
        <f t="shared" si="35"/>
        <v>0</v>
      </c>
      <c r="DX11" s="3">
        <f t="shared" si="36"/>
        <v>4</v>
      </c>
      <c r="DY11" s="57">
        <f t="shared" si="37"/>
        <v>0</v>
      </c>
      <c r="DZ11" s="58">
        <f t="shared" si="38"/>
        <v>4</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#REF!</v>
      </c>
      <c r="FY11" s="12" t="e">
        <f t="shared" si="52"/>
        <v>#DIV/0!</v>
      </c>
      <c r="FZ11" s="12" t="e">
        <f t="shared" si="52"/>
        <v>#DIV/0!</v>
      </c>
      <c r="GA11" s="12">
        <f t="shared" si="52"/>
        <v>-1</v>
      </c>
      <c r="GB11" s="12" t="e">
        <f t="shared" si="52"/>
        <v>#DIV/0!</v>
      </c>
      <c r="GC11" s="12" t="e">
        <f t="shared" si="52"/>
        <v>#DIV/0!</v>
      </c>
      <c r="GD11" s="12">
        <f t="shared" si="52"/>
        <v>-1</v>
      </c>
      <c r="GE11" s="12" t="e">
        <f t="shared" si="52"/>
        <v>#DIV/0!</v>
      </c>
      <c r="GF11" s="12" t="e">
        <f t="shared" si="52"/>
        <v>#DIV/0!</v>
      </c>
      <c r="GG11" s="12" t="e">
        <f t="shared" si="52"/>
        <v>#REF!</v>
      </c>
      <c r="GH11" s="12">
        <f t="shared" si="52"/>
        <v>-1</v>
      </c>
      <c r="GI11" s="12" t="e">
        <f t="shared" si="52"/>
        <v>#DIV/0!</v>
      </c>
      <c r="GJ11" s="12">
        <f t="shared" si="52"/>
        <v>-1</v>
      </c>
      <c r="GL11" s="65">
        <v>0.35416666666666702</v>
      </c>
      <c r="GM11" s="60">
        <v>2</v>
      </c>
      <c r="GN11" s="86"/>
      <c r="GO11" s="127"/>
      <c r="GP11" s="128"/>
      <c r="GQ11" s="127"/>
      <c r="GR11" s="128"/>
      <c r="GS11" s="60"/>
      <c r="GT11" s="86"/>
      <c r="GV11" s="86"/>
      <c r="GW11" s="127"/>
      <c r="GX11" s="128"/>
      <c r="GY11" s="127"/>
      <c r="GZ11" s="128"/>
      <c r="HA11" s="60"/>
      <c r="HB11" s="86"/>
      <c r="HD11" s="55" t="e">
        <f>GM11+GO11+GQ11+#REF!+GS11+GW11+GY11+HA11</f>
        <v>#REF!</v>
      </c>
      <c r="HE11" s="3">
        <f>GN11+GP11+GR11+GT11+GV11+GX11+GZ11+HB11</f>
        <v>0</v>
      </c>
      <c r="HF11" s="56" t="e">
        <f t="shared" si="54"/>
        <v>#REF!</v>
      </c>
      <c r="HG11" s="3">
        <f>GM11+GN11+GS11+GV11</f>
        <v>2</v>
      </c>
      <c r="HH11" s="3">
        <f t="shared" si="56"/>
        <v>0</v>
      </c>
      <c r="HI11" s="3">
        <f t="shared" si="57"/>
        <v>0</v>
      </c>
      <c r="HJ11" s="3">
        <f t="shared" si="58"/>
        <v>2</v>
      </c>
      <c r="HK11" s="12">
        <f t="shared" si="59"/>
        <v>0</v>
      </c>
      <c r="HL11" s="12">
        <f t="shared" si="60"/>
        <v>0</v>
      </c>
      <c r="HM11" s="3" t="e">
        <f>#REF!+GT11+HA11+HB11</f>
        <v>#REF!</v>
      </c>
      <c r="HN11" s="3">
        <f t="shared" si="62"/>
        <v>2</v>
      </c>
      <c r="HO11" s="57">
        <f>SUM(GS11:HB11)</f>
        <v>0</v>
      </c>
      <c r="HP11" s="58">
        <f t="shared" si="64"/>
        <v>2</v>
      </c>
      <c r="HR11" t="e">
        <f>#REF!</f>
        <v>#REF!</v>
      </c>
      <c r="HS11">
        <v>0</v>
      </c>
      <c r="HT11" t="e">
        <f>#REF!</f>
        <v>#REF!</v>
      </c>
      <c r="HU11">
        <v>1</v>
      </c>
      <c r="HV11">
        <v>0</v>
      </c>
      <c r="HW11">
        <v>0</v>
      </c>
      <c r="HX11">
        <v>1</v>
      </c>
      <c r="HY11">
        <v>0</v>
      </c>
      <c r="HZ11">
        <v>0</v>
      </c>
      <c r="IA11" t="e">
        <f>#REF!</f>
        <v>#REF!</v>
      </c>
      <c r="IB11">
        <v>1</v>
      </c>
      <c r="IC11">
        <v>1</v>
      </c>
      <c r="ID11">
        <v>1</v>
      </c>
      <c r="IF11" s="62" t="e">
        <f t="shared" si="65"/>
        <v>#REF!</v>
      </c>
      <c r="IG11" s="12" t="e">
        <f t="shared" si="65"/>
        <v>#DIV/0!</v>
      </c>
      <c r="IH11" s="12" t="e">
        <f t="shared" si="65"/>
        <v>#REF!</v>
      </c>
      <c r="II11" s="12">
        <f t="shared" si="65"/>
        <v>1</v>
      </c>
      <c r="IJ11" s="12" t="e">
        <f t="shared" si="65"/>
        <v>#DIV/0!</v>
      </c>
      <c r="IK11" s="12" t="e">
        <f t="shared" si="65"/>
        <v>#DIV/0!</v>
      </c>
      <c r="IL11" s="12">
        <f t="shared" si="65"/>
        <v>1</v>
      </c>
      <c r="IM11" s="12" t="e">
        <f t="shared" si="65"/>
        <v>#DIV/0!</v>
      </c>
      <c r="IN11" s="12" t="e">
        <f t="shared" si="65"/>
        <v>#DIV/0!</v>
      </c>
      <c r="IO11" s="12" t="e">
        <f t="shared" si="65"/>
        <v>#REF!</v>
      </c>
      <c r="IP11" s="12">
        <f t="shared" si="65"/>
        <v>1</v>
      </c>
      <c r="IQ11" s="12">
        <f t="shared" si="65"/>
        <v>-1</v>
      </c>
      <c r="IR11" s="63">
        <f t="shared" si="65"/>
        <v>1</v>
      </c>
    </row>
    <row r="12" spans="1:252" ht="18" thickBot="1" x14ac:dyDescent="0.3">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66"/>
        <v>0</v>
      </c>
      <c r="X12" s="3">
        <f t="shared" si="67"/>
        <v>0</v>
      </c>
      <c r="Y12" s="56" t="e">
        <f t="shared" si="68"/>
        <v>#DIV/0!</v>
      </c>
      <c r="Z12" s="3">
        <f t="shared" si="69"/>
        <v>0</v>
      </c>
      <c r="AA12" s="3">
        <f t="shared" si="70"/>
        <v>0</v>
      </c>
      <c r="AB12" s="3">
        <f t="shared" si="71"/>
        <v>0</v>
      </c>
      <c r="AC12" s="3">
        <f t="shared" si="72"/>
        <v>0</v>
      </c>
      <c r="AD12" s="3">
        <f t="shared" si="0"/>
        <v>0</v>
      </c>
      <c r="AE12" s="12" t="e">
        <f t="shared" si="1"/>
        <v>#DIV/0!</v>
      </c>
      <c r="AF12" s="12" t="e">
        <f t="shared" si="73"/>
        <v>#DIV/0!</v>
      </c>
      <c r="AG12" s="3">
        <f t="shared" si="74"/>
        <v>0</v>
      </c>
      <c r="AH12" s="3">
        <f t="shared" si="75"/>
        <v>0</v>
      </c>
      <c r="AI12" s="57">
        <f t="shared" si="76"/>
        <v>0</v>
      </c>
      <c r="AJ12" s="58">
        <f t="shared" si="77"/>
        <v>0</v>
      </c>
      <c r="AM12" s="12" t="e">
        <f t="shared" si="2"/>
        <v>#DIV/0!</v>
      </c>
      <c r="AN12" s="12" t="e">
        <f t="shared" si="3"/>
        <v>#DIV/0!</v>
      </c>
      <c r="AO12" s="12" t="e">
        <f t="shared" si="4"/>
        <v>#DIV/0!</v>
      </c>
      <c r="AP12" s="12" t="e">
        <f t="shared" si="5"/>
        <v>#DIV/0!</v>
      </c>
      <c r="AQ12" s="12" t="e">
        <f t="shared" si="78"/>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#REF!</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#REF!</v>
      </c>
      <c r="GH12" s="12" t="e">
        <f t="shared" si="52"/>
        <v>#DIV/0!</v>
      </c>
      <c r="GI12" s="12" t="e">
        <f t="shared" si="52"/>
        <v>#DIV/0!</v>
      </c>
      <c r="GJ12" s="12" t="e">
        <f t="shared" si="52"/>
        <v>#DIV/0!</v>
      </c>
      <c r="GL12" s="65">
        <v>0.36458333333333298</v>
      </c>
      <c r="GM12" s="129"/>
      <c r="GN12" s="130"/>
      <c r="GO12" s="131"/>
      <c r="GP12" s="132"/>
      <c r="GQ12" s="131"/>
      <c r="GR12" s="132"/>
      <c r="GS12" s="129"/>
      <c r="GT12" s="130"/>
      <c r="GV12" s="130"/>
      <c r="GW12" s="131"/>
      <c r="GX12" s="132"/>
      <c r="GY12" s="131"/>
      <c r="GZ12" s="132"/>
      <c r="HA12" s="129"/>
      <c r="HB12" s="130"/>
      <c r="HD12" s="55" t="e">
        <f>GM12+GO12+GQ12+#REF!+GS12+GW12+GY12+HA12</f>
        <v>#REF!</v>
      </c>
      <c r="HE12" s="3">
        <f>GN12+GP12+GR12+GT12+GV12+GX12+GZ12+HB12</f>
        <v>0</v>
      </c>
      <c r="HF12" s="56" t="e">
        <f t="shared" si="54"/>
        <v>#REF!</v>
      </c>
      <c r="HG12" s="3">
        <f>GM12+GN12+GS12+GV12</f>
        <v>0</v>
      </c>
      <c r="HH12" s="3">
        <f t="shared" si="56"/>
        <v>0</v>
      </c>
      <c r="HI12" s="3">
        <f t="shared" si="57"/>
        <v>0</v>
      </c>
      <c r="HJ12" s="3">
        <f t="shared" si="58"/>
        <v>0</v>
      </c>
      <c r="HK12" s="12" t="e">
        <f t="shared" si="59"/>
        <v>#DIV/0!</v>
      </c>
      <c r="HL12" s="12" t="e">
        <f t="shared" si="60"/>
        <v>#DIV/0!</v>
      </c>
      <c r="HM12" s="3" t="e">
        <f>#REF!+GT12+HA12+HB12</f>
        <v>#REF!</v>
      </c>
      <c r="HN12" s="3">
        <f t="shared" si="62"/>
        <v>0</v>
      </c>
      <c r="HO12" s="57">
        <f>SUM(GS12:HB12)</f>
        <v>0</v>
      </c>
      <c r="HP12" s="58">
        <f t="shared" si="64"/>
        <v>0</v>
      </c>
      <c r="HR12" t="e">
        <f>#REF!</f>
        <v>#REF!</v>
      </c>
      <c r="HS12">
        <v>0</v>
      </c>
      <c r="HT12" t="e">
        <f>#REF!</f>
        <v>#REF!</v>
      </c>
      <c r="HU12">
        <v>1</v>
      </c>
      <c r="HV12">
        <v>0</v>
      </c>
      <c r="HW12">
        <v>0</v>
      </c>
      <c r="HX12">
        <v>1</v>
      </c>
      <c r="HY12">
        <v>0</v>
      </c>
      <c r="HZ12">
        <v>0</v>
      </c>
      <c r="IA12" t="e">
        <f>#REF!</f>
        <v>#REF!</v>
      </c>
      <c r="IB12">
        <v>1</v>
      </c>
      <c r="IC12">
        <v>1</v>
      </c>
      <c r="ID12">
        <v>1</v>
      </c>
      <c r="IF12" s="62" t="e">
        <f t="shared" si="65"/>
        <v>#REF!</v>
      </c>
      <c r="IG12" s="12" t="e">
        <f t="shared" si="65"/>
        <v>#DIV/0!</v>
      </c>
      <c r="IH12" s="12" t="e">
        <f t="shared" si="65"/>
        <v>#REF!</v>
      </c>
      <c r="II12" s="12">
        <f t="shared" si="65"/>
        <v>-1</v>
      </c>
      <c r="IJ12" s="12" t="e">
        <f t="shared" si="65"/>
        <v>#DIV/0!</v>
      </c>
      <c r="IK12" s="12" t="e">
        <f t="shared" si="65"/>
        <v>#DIV/0!</v>
      </c>
      <c r="IL12" s="12">
        <f t="shared" si="65"/>
        <v>-1</v>
      </c>
      <c r="IM12" s="12" t="e">
        <f t="shared" si="65"/>
        <v>#DIV/0!</v>
      </c>
      <c r="IN12" s="12" t="e">
        <f t="shared" si="65"/>
        <v>#DIV/0!</v>
      </c>
      <c r="IO12" s="12" t="e">
        <f t="shared" si="65"/>
        <v>#REF!</v>
      </c>
      <c r="IP12" s="12">
        <f t="shared" si="65"/>
        <v>-1</v>
      </c>
      <c r="IQ12" s="12">
        <f t="shared" si="65"/>
        <v>-1</v>
      </c>
      <c r="IR12" s="63">
        <f t="shared" si="65"/>
        <v>-1</v>
      </c>
    </row>
    <row r="13" spans="1:25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V13" s="134"/>
      <c r="GW13" s="135"/>
      <c r="GX13" s="135"/>
      <c r="GY13" s="135"/>
      <c r="GZ13" s="135"/>
      <c r="HA13" s="133"/>
      <c r="HB13" s="134"/>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9</v>
      </c>
      <c r="C14" s="72">
        <f t="shared" si="79"/>
        <v>4</v>
      </c>
      <c r="D14" s="72">
        <f t="shared" si="79"/>
        <v>6</v>
      </c>
      <c r="E14" s="72">
        <f t="shared" si="79"/>
        <v>5</v>
      </c>
      <c r="F14" s="72">
        <f>SUM(F5:F12)</f>
        <v>2</v>
      </c>
      <c r="G14" s="72">
        <f>SUM(G5:G12)</f>
        <v>0</v>
      </c>
      <c r="H14" s="72">
        <f t="shared" si="79"/>
        <v>0</v>
      </c>
      <c r="I14" s="72">
        <f t="shared" si="79"/>
        <v>0</v>
      </c>
      <c r="J14" s="72">
        <f t="shared" si="79"/>
        <v>0</v>
      </c>
      <c r="K14" s="72">
        <f t="shared" si="79"/>
        <v>0</v>
      </c>
      <c r="L14" s="72">
        <f>SUM(L5:L12)</f>
        <v>0</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15</v>
      </c>
      <c r="X14" s="74">
        <f>C14+E14+I14+K14+M14+O14+S14+U14</f>
        <v>9</v>
      </c>
      <c r="Y14" s="75">
        <f>X14/(X14+W14)</f>
        <v>0.375</v>
      </c>
      <c r="Z14" s="74">
        <f>B14+C14+L14+M14</f>
        <v>13</v>
      </c>
      <c r="AA14" s="74">
        <f>D14+E14+N14+O14+F14+G14+P14+Q14</f>
        <v>13</v>
      </c>
      <c r="AB14" s="74">
        <f t="shared" si="71"/>
        <v>2</v>
      </c>
      <c r="AC14" s="74">
        <f>H14+I14+R14+S14</f>
        <v>0</v>
      </c>
      <c r="AD14" s="74">
        <f>Z14+AA14+AC14</f>
        <v>26</v>
      </c>
      <c r="AE14" s="12">
        <f>AA14/(Z14+AA14)</f>
        <v>0.5</v>
      </c>
      <c r="AF14" s="12">
        <f>AC14/AD14</f>
        <v>0</v>
      </c>
      <c r="AG14" s="74">
        <f>J14+K14+T14+U14</f>
        <v>0</v>
      </c>
      <c r="AH14" s="74">
        <f>SUM(B14:K14)</f>
        <v>26</v>
      </c>
      <c r="AI14" s="76">
        <f>SUM(L14:U14)</f>
        <v>0</v>
      </c>
      <c r="AJ14" s="77">
        <f>SUM(B14:U14)</f>
        <v>26</v>
      </c>
      <c r="AM14" s="12">
        <f t="shared" ref="AM14:AQ15" si="80">(W14/BS14) - 1</f>
        <v>-0.69387755102040816</v>
      </c>
      <c r="AN14" s="12" t="e">
        <f t="shared" si="80"/>
        <v>#DIV/0!</v>
      </c>
      <c r="AO14" s="12" t="e">
        <f t="shared" si="80"/>
        <v>#DIV/0!</v>
      </c>
      <c r="AP14" s="12">
        <f t="shared" si="80"/>
        <v>-0.72340425531914887</v>
      </c>
      <c r="AQ14" s="12" t="e">
        <f t="shared" si="80"/>
        <v>#DIV/0!</v>
      </c>
      <c r="AR14" s="12">
        <f t="shared" ref="AR14:AY15" si="81">(AC14/BX14) - 1</f>
        <v>-1</v>
      </c>
      <c r="AS14" s="12">
        <f t="shared" si="81"/>
        <v>-0.45833333333333337</v>
      </c>
      <c r="AT14" s="12" t="e">
        <f t="shared" si="81"/>
        <v>#DIV/0!</v>
      </c>
      <c r="AU14" s="12">
        <f t="shared" si="81"/>
        <v>-1</v>
      </c>
      <c r="AV14" s="12">
        <f t="shared" si="81"/>
        <v>-1</v>
      </c>
      <c r="AW14" s="12">
        <f t="shared" si="81"/>
        <v>-0.43478260869565222</v>
      </c>
      <c r="AX14" s="12">
        <f t="shared" si="81"/>
        <v>-1</v>
      </c>
      <c r="AY14" s="12">
        <f t="shared" si="81"/>
        <v>-0.46938775510204078</v>
      </c>
      <c r="BA14" s="71" t="s">
        <v>17</v>
      </c>
      <c r="BB14" s="72">
        <f t="shared" ref="BB14:BQ14" si="82">SUM(BB5:BB12)</f>
        <v>44</v>
      </c>
      <c r="BC14" s="72">
        <f t="shared" si="82"/>
        <v>0</v>
      </c>
      <c r="BD14" s="72">
        <f t="shared" si="82"/>
        <v>0</v>
      </c>
      <c r="BE14" s="72">
        <f t="shared" si="82"/>
        <v>0</v>
      </c>
      <c r="BF14" s="72">
        <f t="shared" si="82"/>
        <v>1</v>
      </c>
      <c r="BG14" s="72">
        <f t="shared" si="82"/>
        <v>0</v>
      </c>
      <c r="BH14" s="72">
        <f t="shared" si="82"/>
        <v>1</v>
      </c>
      <c r="BI14" s="72">
        <f t="shared" si="82"/>
        <v>0</v>
      </c>
      <c r="BJ14" s="72">
        <f t="shared" si="82"/>
        <v>3</v>
      </c>
      <c r="BK14" s="72">
        <f t="shared" si="82"/>
        <v>0</v>
      </c>
      <c r="BL14" s="72">
        <f t="shared" si="82"/>
        <v>0</v>
      </c>
      <c r="BM14" s="72">
        <f t="shared" si="82"/>
        <v>0</v>
      </c>
      <c r="BN14" s="72">
        <f t="shared" si="82"/>
        <v>0</v>
      </c>
      <c r="BO14" s="72">
        <f t="shared" si="82"/>
        <v>0</v>
      </c>
      <c r="BP14" s="72">
        <f t="shared" si="82"/>
        <v>0</v>
      </c>
      <c r="BQ14" s="72">
        <f t="shared" si="82"/>
        <v>0</v>
      </c>
      <c r="BS14" s="73">
        <f>BB14+BD14+BF14+BH14+BJ14+BL14+BN14+BP14</f>
        <v>49</v>
      </c>
      <c r="BT14" s="74">
        <f>BC14+BE14+BG14+BI14+BK14+BM14+BO14+BQ14</f>
        <v>0</v>
      </c>
      <c r="BU14" s="75">
        <f>BT14/(BT14+BS14)</f>
        <v>0</v>
      </c>
      <c r="BV14" s="74">
        <f>BB14+BC14+BJ14+BK14</f>
        <v>47</v>
      </c>
      <c r="BW14" s="74">
        <f>BD14+BE14+BL14+BM14</f>
        <v>0</v>
      </c>
      <c r="BX14" s="74">
        <f>BF14+BG14+BN14+BO14</f>
        <v>1</v>
      </c>
      <c r="BY14" s="74">
        <f>SUM(BV14:BX14)</f>
        <v>48</v>
      </c>
      <c r="BZ14" s="12">
        <f>BW14/(BW14+BV14)</f>
        <v>0</v>
      </c>
      <c r="CA14" s="12">
        <f>BX14/BY14</f>
        <v>2.0833333333333332E-2</v>
      </c>
      <c r="CB14" s="74">
        <f>BH14+BI14+BP14+BQ14</f>
        <v>1</v>
      </c>
      <c r="CC14" s="74">
        <f>SUM(BB14:BI14)</f>
        <v>46</v>
      </c>
      <c r="CD14" s="76">
        <f>SUM(BJ14:BQ14)</f>
        <v>3</v>
      </c>
      <c r="CE14" s="77">
        <f>SUM(BB14:BQ14)</f>
        <v>49</v>
      </c>
      <c r="CH14" s="12">
        <f t="shared" ref="CH14:CT15" si="83">(BS14/DN14) - 1</f>
        <v>-0.16949152542372881</v>
      </c>
      <c r="CI14" s="12" t="e">
        <f t="shared" si="83"/>
        <v>#DIV/0!</v>
      </c>
      <c r="CJ14" s="12" t="e">
        <f t="shared" si="83"/>
        <v>#DIV/0!</v>
      </c>
      <c r="CK14" s="12">
        <f t="shared" si="83"/>
        <v>-0.1607142857142857</v>
      </c>
      <c r="CL14" s="12" t="e">
        <f t="shared" si="83"/>
        <v>#DIV/0!</v>
      </c>
      <c r="CM14" s="12">
        <f t="shared" si="83"/>
        <v>-0.5</v>
      </c>
      <c r="CN14" s="12">
        <f t="shared" si="83"/>
        <v>-0.17241379310344829</v>
      </c>
      <c r="CO14" s="12" t="e">
        <f t="shared" si="83"/>
        <v>#DIV/0!</v>
      </c>
      <c r="CP14" s="12">
        <f t="shared" si="83"/>
        <v>-0.39583333333333337</v>
      </c>
      <c r="CQ14" s="12">
        <f t="shared" si="83"/>
        <v>0</v>
      </c>
      <c r="CR14" s="12">
        <f t="shared" si="83"/>
        <v>-0.16363636363636369</v>
      </c>
      <c r="CS14" s="12">
        <f t="shared" si="83"/>
        <v>-0.25</v>
      </c>
      <c r="CT14" s="12">
        <f t="shared" si="83"/>
        <v>-0.16949152542372881</v>
      </c>
      <c r="CV14" s="71" t="s">
        <v>17</v>
      </c>
      <c r="CW14" s="72">
        <f t="shared" ref="CW14:DL14" si="84">SUM(CW5:CW12)</f>
        <v>52</v>
      </c>
      <c r="CX14" s="72">
        <f t="shared" si="84"/>
        <v>0</v>
      </c>
      <c r="CY14" s="72">
        <f t="shared" si="84"/>
        <v>0</v>
      </c>
      <c r="CZ14" s="72">
        <f t="shared" si="84"/>
        <v>0</v>
      </c>
      <c r="DA14" s="72">
        <f t="shared" si="84"/>
        <v>2</v>
      </c>
      <c r="DB14" s="72">
        <f t="shared" si="84"/>
        <v>0</v>
      </c>
      <c r="DC14" s="72">
        <f t="shared" si="84"/>
        <v>1</v>
      </c>
      <c r="DD14" s="72">
        <f t="shared" si="84"/>
        <v>0</v>
      </c>
      <c r="DE14" s="72">
        <f t="shared" si="84"/>
        <v>4</v>
      </c>
      <c r="DF14" s="72">
        <f t="shared" si="84"/>
        <v>0</v>
      </c>
      <c r="DG14" s="72">
        <f t="shared" si="84"/>
        <v>0</v>
      </c>
      <c r="DH14" s="72">
        <f t="shared" si="84"/>
        <v>0</v>
      </c>
      <c r="DI14" s="72">
        <f t="shared" si="84"/>
        <v>0</v>
      </c>
      <c r="DJ14" s="72">
        <f t="shared" si="84"/>
        <v>0</v>
      </c>
      <c r="DK14" s="72">
        <f t="shared" si="84"/>
        <v>0</v>
      </c>
      <c r="DL14" s="72">
        <f t="shared" si="84"/>
        <v>0</v>
      </c>
      <c r="DN14" s="73">
        <f>CW14+CY14+DA14+DC14+DE14+DG14+DI14+DK14</f>
        <v>59</v>
      </c>
      <c r="DO14" s="74">
        <f>CX14+CZ14+DB14+DD14+DF14+DH14+DJ14+DL14</f>
        <v>0</v>
      </c>
      <c r="DP14" s="75">
        <f>DO14/(DO14+DN14)</f>
        <v>0</v>
      </c>
      <c r="DQ14" s="74">
        <f>CW14+CX14+DE14+DF14</f>
        <v>56</v>
      </c>
      <c r="DR14" s="74">
        <f>CY14+CZ14+DG14+DH14</f>
        <v>0</v>
      </c>
      <c r="DS14" s="74">
        <f>DA14+DB14+DI14+DJ14</f>
        <v>2</v>
      </c>
      <c r="DT14" s="74">
        <f>SUM(DQ14:DS14)</f>
        <v>58</v>
      </c>
      <c r="DU14" s="12">
        <f>DR14/DT14</f>
        <v>0</v>
      </c>
      <c r="DV14" s="12">
        <f>DS14/DT14</f>
        <v>3.4482758620689655E-2</v>
      </c>
      <c r="DW14" s="74">
        <f>DC14+DD14+DK14+DL14</f>
        <v>1</v>
      </c>
      <c r="DX14" s="74">
        <f>SUM(CW14:DD14)</f>
        <v>55</v>
      </c>
      <c r="DY14" s="76">
        <f>SUM(DE14:DL14)</f>
        <v>4</v>
      </c>
      <c r="DZ14" s="77">
        <f>SUM(CW14:DL14)</f>
        <v>59</v>
      </c>
      <c r="EC14" s="12">
        <f t="shared" ref="EC14:EO15" si="85">(DN14/FI14) - 1</f>
        <v>1.4583333333333335</v>
      </c>
      <c r="ED14" s="12">
        <f t="shared" si="85"/>
        <v>-1</v>
      </c>
      <c r="EE14" s="12">
        <f t="shared" si="85"/>
        <v>-1</v>
      </c>
      <c r="EF14" s="12">
        <f t="shared" si="85"/>
        <v>1.9473684210526314</v>
      </c>
      <c r="EG14" s="12">
        <f t="shared" si="85"/>
        <v>-1</v>
      </c>
      <c r="EH14" s="12" t="e">
        <f t="shared" si="85"/>
        <v>#DIV/0!</v>
      </c>
      <c r="EI14" s="12">
        <f t="shared" si="85"/>
        <v>0.75757575757575757</v>
      </c>
      <c r="EJ14" s="12">
        <f t="shared" si="85"/>
        <v>-1</v>
      </c>
      <c r="EK14" s="12" t="e">
        <f t="shared" si="85"/>
        <v>#DIV/0!</v>
      </c>
      <c r="EL14" s="12" t="e">
        <f t="shared" si="85"/>
        <v>#DIV/0!</v>
      </c>
      <c r="EM14" s="12">
        <f t="shared" si="85"/>
        <v>0.71875</v>
      </c>
      <c r="EN14" s="12">
        <f t="shared" si="85"/>
        <v>3</v>
      </c>
      <c r="EO14" s="12">
        <f t="shared" si="85"/>
        <v>0.78787878787878785</v>
      </c>
      <c r="EQ14" s="71" t="s">
        <v>17</v>
      </c>
      <c r="ER14" s="72">
        <f t="shared" ref="ER14:FG14" si="86">SUM(ER5:ER12)</f>
        <v>13</v>
      </c>
      <c r="ES14" s="72">
        <f t="shared" si="86"/>
        <v>5</v>
      </c>
      <c r="ET14" s="72">
        <f t="shared" si="86"/>
        <v>10</v>
      </c>
      <c r="EU14" s="72">
        <f t="shared" si="86"/>
        <v>4</v>
      </c>
      <c r="EV14" s="72">
        <f t="shared" si="86"/>
        <v>0</v>
      </c>
      <c r="EW14" s="72">
        <f t="shared" si="86"/>
        <v>0</v>
      </c>
      <c r="EX14" s="72">
        <f t="shared" si="86"/>
        <v>0</v>
      </c>
      <c r="EY14" s="72">
        <f t="shared" si="86"/>
        <v>0</v>
      </c>
      <c r="EZ14" s="72">
        <f t="shared" si="86"/>
        <v>1</v>
      </c>
      <c r="FA14" s="72">
        <f t="shared" si="86"/>
        <v>0</v>
      </c>
      <c r="FB14" s="72">
        <f t="shared" si="86"/>
        <v>0</v>
      </c>
      <c r="FC14" s="72">
        <f t="shared" si="86"/>
        <v>0</v>
      </c>
      <c r="FD14" s="72">
        <f t="shared" si="86"/>
        <v>0</v>
      </c>
      <c r="FE14" s="72">
        <f t="shared" si="86"/>
        <v>0</v>
      </c>
      <c r="FF14" s="72">
        <f t="shared" si="86"/>
        <v>0</v>
      </c>
      <c r="FG14" s="72">
        <f t="shared" si="86"/>
        <v>0</v>
      </c>
      <c r="FI14" s="73">
        <f>ER14+ET14+EV14+EX14+EZ14+FB14+FD14+FF14</f>
        <v>24</v>
      </c>
      <c r="FJ14" s="74">
        <f>ES14+EU14+EW14+EY14+FA14+FC14+FE14+FG14</f>
        <v>9</v>
      </c>
      <c r="FK14" s="75">
        <f>FJ14/(FJ14+FI14)</f>
        <v>0.27272727272727271</v>
      </c>
      <c r="FL14" s="74">
        <f>ER14+ES14+EZ14+FA14</f>
        <v>19</v>
      </c>
      <c r="FM14" s="74">
        <f>ET14+EU14+FB14+FC14</f>
        <v>14</v>
      </c>
      <c r="FN14" s="74">
        <f>EV14+EW14+FD14+FE14</f>
        <v>0</v>
      </c>
      <c r="FO14" s="74">
        <f>SUM(FL14:FN14)</f>
        <v>33</v>
      </c>
      <c r="FP14" s="12">
        <f>FM14/FO14</f>
        <v>0.42424242424242425</v>
      </c>
      <c r="FQ14" s="12">
        <f>FN14/FO14</f>
        <v>0</v>
      </c>
      <c r="FR14" s="74">
        <f>EX14+EY14+FF14+FG14</f>
        <v>0</v>
      </c>
      <c r="FS14" s="74">
        <f>SUM(ER14:EY14)</f>
        <v>32</v>
      </c>
      <c r="FT14" s="76">
        <f>SUM(EZ14:FG14)</f>
        <v>1</v>
      </c>
      <c r="FU14" s="77">
        <f>SUM(ER14:FG14)</f>
        <v>33</v>
      </c>
      <c r="FX14" s="12">
        <f t="shared" ref="FX14:GJ15" si="87">(FI14/HD14) - 1</f>
        <v>0</v>
      </c>
      <c r="FY14" s="12">
        <f t="shared" si="87"/>
        <v>1.25</v>
      </c>
      <c r="FZ14" s="12">
        <f t="shared" si="87"/>
        <v>0.90909090909090895</v>
      </c>
      <c r="GA14" s="12">
        <f t="shared" si="87"/>
        <v>0</v>
      </c>
      <c r="GB14" s="12">
        <f t="shared" si="87"/>
        <v>0.55555555555555558</v>
      </c>
      <c r="GC14" s="12" t="e">
        <f t="shared" si="87"/>
        <v>#DIV/0!</v>
      </c>
      <c r="GD14" s="12">
        <f t="shared" si="87"/>
        <v>0.1785714285714286</v>
      </c>
      <c r="GE14" s="12">
        <f t="shared" si="87"/>
        <v>0.31986531986531985</v>
      </c>
      <c r="GF14" s="12" t="e">
        <f t="shared" si="87"/>
        <v>#DIV/0!</v>
      </c>
      <c r="GG14" s="12" t="e">
        <f t="shared" si="87"/>
        <v>#DIV/0!</v>
      </c>
      <c r="GH14" s="12">
        <f t="shared" si="87"/>
        <v>0.23076923076923084</v>
      </c>
      <c r="GI14" s="12">
        <f t="shared" si="87"/>
        <v>-0.5</v>
      </c>
      <c r="GJ14" s="12">
        <f t="shared" si="87"/>
        <v>0.1785714285714286</v>
      </c>
      <c r="GL14" s="71" t="s">
        <v>17</v>
      </c>
      <c r="GM14" s="78">
        <f t="shared" ref="GM14:HB14" si="88">SUM(GM5:GM12)</f>
        <v>16</v>
      </c>
      <c r="GN14" s="78">
        <f t="shared" si="88"/>
        <v>1</v>
      </c>
      <c r="GO14" s="78">
        <f t="shared" si="88"/>
        <v>6</v>
      </c>
      <c r="GP14" s="78">
        <f t="shared" si="88"/>
        <v>3</v>
      </c>
      <c r="GQ14" s="78">
        <f t="shared" si="88"/>
        <v>0</v>
      </c>
      <c r="GR14" s="78">
        <f t="shared" si="88"/>
        <v>0</v>
      </c>
      <c r="GS14" s="78">
        <f t="shared" si="88"/>
        <v>0</v>
      </c>
      <c r="GT14" s="78">
        <f t="shared" si="88"/>
        <v>0</v>
      </c>
      <c r="GU14" s="78">
        <f t="shared" si="88"/>
        <v>2</v>
      </c>
      <c r="GV14" s="78">
        <f t="shared" si="88"/>
        <v>0</v>
      </c>
      <c r="GW14" s="78">
        <f t="shared" si="88"/>
        <v>0</v>
      </c>
      <c r="GX14" s="78">
        <f t="shared" si="88"/>
        <v>0</v>
      </c>
      <c r="GY14" s="78">
        <f t="shared" si="88"/>
        <v>0</v>
      </c>
      <c r="GZ14" s="78">
        <f t="shared" si="88"/>
        <v>0</v>
      </c>
      <c r="HA14" s="78">
        <f t="shared" si="88"/>
        <v>0</v>
      </c>
      <c r="HB14" s="78">
        <f t="shared" si="88"/>
        <v>0</v>
      </c>
      <c r="HD14" s="73">
        <f>GM14+GO14+GQ14+GS14+GU14+GW14+GY14+HA14</f>
        <v>24</v>
      </c>
      <c r="HE14" s="74">
        <f>GN14+GP14+GR14+GT14+GV14+GX14+GZ14+HB14</f>
        <v>4</v>
      </c>
      <c r="HF14" s="75">
        <f>HE14/(HE14+HD14)</f>
        <v>0.14285714285714285</v>
      </c>
      <c r="HG14" s="74">
        <f>GM14+GN14+GU14+GV14</f>
        <v>19</v>
      </c>
      <c r="HH14" s="74">
        <f>GO14+GP14+GW14+GX14</f>
        <v>9</v>
      </c>
      <c r="HI14" s="74">
        <f>GQ14+GR14+GY14+GZ14</f>
        <v>0</v>
      </c>
      <c r="HJ14" s="74">
        <f>SUM(HG14:HI14)</f>
        <v>28</v>
      </c>
      <c r="HK14" s="12">
        <f>HH14/HJ14</f>
        <v>0.32142857142857145</v>
      </c>
      <c r="HL14" s="12">
        <f>HI14/HJ14</f>
        <v>0</v>
      </c>
      <c r="HM14" s="74">
        <f>GS14+GT14+HA14+HB14</f>
        <v>0</v>
      </c>
      <c r="HN14" s="74">
        <f>SUM(GM14:GT14)</f>
        <v>26</v>
      </c>
      <c r="HO14" s="76">
        <f>SUM(GU14:HB14)</f>
        <v>2</v>
      </c>
      <c r="HP14" s="77">
        <f>SUM(GM14:HB14)</f>
        <v>28</v>
      </c>
      <c r="HR14">
        <v>11</v>
      </c>
      <c r="HS14">
        <v>4</v>
      </c>
      <c r="HT14">
        <v>0.266666666666667</v>
      </c>
      <c r="HU14">
        <v>6</v>
      </c>
      <c r="HV14">
        <v>7</v>
      </c>
      <c r="HW14">
        <v>0</v>
      </c>
      <c r="HX14">
        <v>13</v>
      </c>
      <c r="HY14">
        <v>0.53846153846153799</v>
      </c>
      <c r="HZ14">
        <v>0</v>
      </c>
      <c r="IA14">
        <v>2</v>
      </c>
      <c r="IB14">
        <v>15</v>
      </c>
      <c r="IC14">
        <v>0</v>
      </c>
      <c r="ID14">
        <v>15</v>
      </c>
      <c r="IF14" s="62">
        <f t="shared" ref="IF14:IR15" si="89">(HD14/HR14) - 1</f>
        <v>1.1818181818181817</v>
      </c>
      <c r="IG14" s="12">
        <f t="shared" si="89"/>
        <v>0</v>
      </c>
      <c r="IH14" s="12">
        <f t="shared" si="89"/>
        <v>-0.46428571428571497</v>
      </c>
      <c r="II14" s="12">
        <f t="shared" si="89"/>
        <v>2.1666666666666665</v>
      </c>
      <c r="IJ14" s="12">
        <f t="shared" si="89"/>
        <v>0.28571428571428581</v>
      </c>
      <c r="IK14" s="12" t="e">
        <f t="shared" si="89"/>
        <v>#DIV/0!</v>
      </c>
      <c r="IL14" s="12">
        <f t="shared" si="89"/>
        <v>1.1538461538461537</v>
      </c>
      <c r="IM14" s="12">
        <f t="shared" si="89"/>
        <v>-0.40306122448979531</v>
      </c>
      <c r="IN14" s="12" t="e">
        <f t="shared" si="89"/>
        <v>#DIV/0!</v>
      </c>
      <c r="IO14" s="12">
        <f t="shared" si="89"/>
        <v>-1</v>
      </c>
      <c r="IP14" s="12">
        <f t="shared" si="89"/>
        <v>0.73333333333333339</v>
      </c>
      <c r="IQ14" s="12" t="e">
        <f t="shared" si="89"/>
        <v>#DIV/0!</v>
      </c>
      <c r="IR14" s="63">
        <f t="shared" si="89"/>
        <v>0.8666666666666667</v>
      </c>
    </row>
    <row r="15" spans="1:252" ht="15.75" thickBot="1" x14ac:dyDescent="0.3">
      <c r="A15" s="71" t="s">
        <v>117</v>
      </c>
      <c r="B15" s="71">
        <f t="shared" ref="B15:U15" si="90">SUM(B7:B10)</f>
        <v>8</v>
      </c>
      <c r="C15" s="71">
        <f t="shared" si="90"/>
        <v>4</v>
      </c>
      <c r="D15" s="71">
        <f t="shared" si="90"/>
        <v>6</v>
      </c>
      <c r="E15" s="71">
        <f t="shared" si="90"/>
        <v>3</v>
      </c>
      <c r="F15" s="71">
        <f>SUM(F7:F10)</f>
        <v>2</v>
      </c>
      <c r="G15" s="71">
        <f>SUM(G7:G10)</f>
        <v>0</v>
      </c>
      <c r="H15" s="71">
        <f t="shared" si="90"/>
        <v>0</v>
      </c>
      <c r="I15" s="71">
        <f t="shared" si="90"/>
        <v>0</v>
      </c>
      <c r="J15" s="71">
        <f t="shared" si="90"/>
        <v>0</v>
      </c>
      <c r="K15" s="71">
        <f t="shared" si="90"/>
        <v>0</v>
      </c>
      <c r="L15" s="71">
        <f>SUM(L7:L10)</f>
        <v>0</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14</v>
      </c>
      <c r="X15" s="78">
        <f>C15+E15+I15+K15+M15+O15+S15+U15</f>
        <v>7</v>
      </c>
      <c r="Y15" s="80">
        <f>X15/(X15+W15)</f>
        <v>0.33333333333333331</v>
      </c>
      <c r="Z15" s="78">
        <f>B15+C15+L15+M15</f>
        <v>12</v>
      </c>
      <c r="AA15" s="78">
        <f>D15+E15+N15+O15+F15+G15+P15+Q15</f>
        <v>11</v>
      </c>
      <c r="AB15" s="78">
        <f t="shared" si="71"/>
        <v>2</v>
      </c>
      <c r="AC15" s="78">
        <f>H15+I15+R15+S15</f>
        <v>0</v>
      </c>
      <c r="AD15" s="78">
        <f>Z15+AA15+AC15</f>
        <v>23</v>
      </c>
      <c r="AE15" s="81">
        <f>AA15/(Z15+AA15)</f>
        <v>0.47826086956521741</v>
      </c>
      <c r="AF15" s="81">
        <f>AC15/AD15</f>
        <v>0</v>
      </c>
      <c r="AG15" s="78">
        <f>J15+K15+T15+U15</f>
        <v>0</v>
      </c>
      <c r="AH15" s="78">
        <f>SUM(B15:K15)</f>
        <v>23</v>
      </c>
      <c r="AI15" s="82">
        <f>SUM(L15:U15)</f>
        <v>0</v>
      </c>
      <c r="AJ15" s="29">
        <f>SUM(B15:U15)</f>
        <v>23</v>
      </c>
      <c r="AM15" s="12">
        <f t="shared" si="80"/>
        <v>-0.54838709677419351</v>
      </c>
      <c r="AN15" s="12" t="e">
        <f t="shared" si="80"/>
        <v>#DIV/0!</v>
      </c>
      <c r="AO15" s="12" t="e">
        <f t="shared" si="80"/>
        <v>#DIV/0!</v>
      </c>
      <c r="AP15" s="12">
        <f t="shared" si="80"/>
        <v>-0.6</v>
      </c>
      <c r="AQ15" s="12" t="e">
        <f t="shared" si="80"/>
        <v>#DIV/0!</v>
      </c>
      <c r="AR15" s="12">
        <f t="shared" si="81"/>
        <v>-1</v>
      </c>
      <c r="AS15" s="12">
        <f t="shared" si="81"/>
        <v>-0.25806451612903225</v>
      </c>
      <c r="AT15" s="12" t="e">
        <f t="shared" si="81"/>
        <v>#DIV/0!</v>
      </c>
      <c r="AU15" s="12">
        <f t="shared" si="81"/>
        <v>-1</v>
      </c>
      <c r="AV15" s="12" t="e">
        <f t="shared" si="81"/>
        <v>#DIV/0!</v>
      </c>
      <c r="AW15" s="12">
        <f t="shared" si="81"/>
        <v>-0.23333333333333328</v>
      </c>
      <c r="AX15" s="12">
        <f t="shared" si="81"/>
        <v>-1</v>
      </c>
      <c r="AY15" s="12">
        <f t="shared" si="81"/>
        <v>-0.25806451612903225</v>
      </c>
      <c r="BA15" s="71" t="s">
        <v>117</v>
      </c>
      <c r="BB15" s="71">
        <f t="shared" ref="BB15:BQ15" si="91">SUM(BB7:BB10)</f>
        <v>29</v>
      </c>
      <c r="BC15" s="71">
        <f t="shared" si="91"/>
        <v>0</v>
      </c>
      <c r="BD15" s="71">
        <f t="shared" si="91"/>
        <v>0</v>
      </c>
      <c r="BE15" s="71">
        <f t="shared" si="91"/>
        <v>0</v>
      </c>
      <c r="BF15" s="71">
        <f t="shared" si="91"/>
        <v>1</v>
      </c>
      <c r="BG15" s="71">
        <f t="shared" si="91"/>
        <v>0</v>
      </c>
      <c r="BH15" s="71">
        <f t="shared" si="91"/>
        <v>0</v>
      </c>
      <c r="BI15" s="71">
        <f t="shared" si="91"/>
        <v>0</v>
      </c>
      <c r="BJ15" s="71">
        <f t="shared" si="91"/>
        <v>1</v>
      </c>
      <c r="BK15" s="71">
        <f t="shared" si="91"/>
        <v>0</v>
      </c>
      <c r="BL15" s="71">
        <f t="shared" si="91"/>
        <v>0</v>
      </c>
      <c r="BM15" s="71">
        <f t="shared" si="91"/>
        <v>0</v>
      </c>
      <c r="BN15" s="71">
        <f t="shared" si="91"/>
        <v>0</v>
      </c>
      <c r="BO15" s="71">
        <f t="shared" si="91"/>
        <v>0</v>
      </c>
      <c r="BP15" s="71">
        <f t="shared" si="91"/>
        <v>0</v>
      </c>
      <c r="BQ15" s="71">
        <f t="shared" si="91"/>
        <v>0</v>
      </c>
      <c r="BS15" s="79">
        <f>BB15+BD15+BF15+BH15+BJ15+BL15+BN15+BP15</f>
        <v>31</v>
      </c>
      <c r="BT15" s="78">
        <f>BC15+BE15+BG15+BI15+BK15+BM15+BO15+BQ15</f>
        <v>0</v>
      </c>
      <c r="BU15" s="80">
        <f>BT15/(BT15+BS15)</f>
        <v>0</v>
      </c>
      <c r="BV15" s="78">
        <f>BB15+BC15+BJ15+BK15</f>
        <v>30</v>
      </c>
      <c r="BW15" s="78">
        <f>BD15+BE15+BL15+BM15</f>
        <v>0</v>
      </c>
      <c r="BX15" s="78">
        <f>BF15+BG15+BN15+BO15</f>
        <v>1</v>
      </c>
      <c r="BY15" s="78">
        <f>SUM(BV15:BX15)</f>
        <v>31</v>
      </c>
      <c r="BZ15" s="81">
        <f>BW15/(BW15+BV15)</f>
        <v>0</v>
      </c>
      <c r="CA15" s="81">
        <f>BX15/BY15</f>
        <v>3.2258064516129031E-2</v>
      </c>
      <c r="CB15" s="78">
        <f>BH15+BI15+BP15+BQ15</f>
        <v>0</v>
      </c>
      <c r="CC15" s="78">
        <f>SUM(BB15:BI15)</f>
        <v>30</v>
      </c>
      <c r="CD15" s="82">
        <f>SUM(BJ15:BQ15)</f>
        <v>1</v>
      </c>
      <c r="CE15" s="29">
        <f>SUM(BB15:BQ15)</f>
        <v>31</v>
      </c>
      <c r="CH15" s="12">
        <f t="shared" si="83"/>
        <v>-0.16216216216216217</v>
      </c>
      <c r="CI15" s="12" t="e">
        <f t="shared" si="83"/>
        <v>#DIV/0!</v>
      </c>
      <c r="CJ15" s="12" t="e">
        <f t="shared" si="83"/>
        <v>#DIV/0!</v>
      </c>
      <c r="CK15" s="12">
        <f t="shared" si="83"/>
        <v>-0.11764705882352944</v>
      </c>
      <c r="CL15" s="12" t="e">
        <f t="shared" si="83"/>
        <v>#DIV/0!</v>
      </c>
      <c r="CM15" s="12">
        <f t="shared" si="83"/>
        <v>-0.5</v>
      </c>
      <c r="CN15" s="12">
        <f t="shared" si="83"/>
        <v>-0.13888888888888884</v>
      </c>
      <c r="CO15" s="12" t="e">
        <f t="shared" si="83"/>
        <v>#DIV/0!</v>
      </c>
      <c r="CP15" s="12">
        <f t="shared" si="83"/>
        <v>-0.41935483870967738</v>
      </c>
      <c r="CQ15" s="12">
        <f t="shared" si="83"/>
        <v>-1</v>
      </c>
      <c r="CR15" s="12">
        <f t="shared" si="83"/>
        <v>-0.11764705882352944</v>
      </c>
      <c r="CS15" s="12">
        <f t="shared" si="83"/>
        <v>-0.66666666666666674</v>
      </c>
      <c r="CT15" s="12">
        <f t="shared" si="83"/>
        <v>-0.16216216216216217</v>
      </c>
      <c r="CV15" s="71" t="s">
        <v>117</v>
      </c>
      <c r="CW15" s="71">
        <f t="shared" ref="CW15:DL15" si="92">SUM(CW7:CW10)</f>
        <v>31</v>
      </c>
      <c r="CX15" s="71">
        <f t="shared" si="92"/>
        <v>0</v>
      </c>
      <c r="CY15" s="71">
        <f t="shared" si="92"/>
        <v>0</v>
      </c>
      <c r="CZ15" s="71">
        <f t="shared" si="92"/>
        <v>0</v>
      </c>
      <c r="DA15" s="71">
        <f t="shared" si="92"/>
        <v>2</v>
      </c>
      <c r="DB15" s="71">
        <f t="shared" si="92"/>
        <v>0</v>
      </c>
      <c r="DC15" s="71">
        <f t="shared" si="92"/>
        <v>1</v>
      </c>
      <c r="DD15" s="71">
        <f t="shared" si="92"/>
        <v>0</v>
      </c>
      <c r="DE15" s="71">
        <f t="shared" si="92"/>
        <v>3</v>
      </c>
      <c r="DF15" s="71">
        <f t="shared" si="92"/>
        <v>0</v>
      </c>
      <c r="DG15" s="71">
        <f t="shared" si="92"/>
        <v>0</v>
      </c>
      <c r="DH15" s="71">
        <f t="shared" si="92"/>
        <v>0</v>
      </c>
      <c r="DI15" s="71">
        <f t="shared" si="92"/>
        <v>0</v>
      </c>
      <c r="DJ15" s="71">
        <f t="shared" si="92"/>
        <v>0</v>
      </c>
      <c r="DK15" s="71">
        <f t="shared" si="92"/>
        <v>0</v>
      </c>
      <c r="DL15" s="71">
        <f t="shared" si="92"/>
        <v>0</v>
      </c>
      <c r="DN15" s="79">
        <f>CW15+CY15+DA15+DC15+DE15+DG15+DI15+DK15</f>
        <v>37</v>
      </c>
      <c r="DO15" s="78">
        <f>CX15+CZ15+DB15+DD15+DF15+DH15+DJ15+DL15</f>
        <v>0</v>
      </c>
      <c r="DP15" s="80">
        <f>DO15/(DO15+DN15)</f>
        <v>0</v>
      </c>
      <c r="DQ15" s="78">
        <f>CW15+CX15+DE15+DF15</f>
        <v>34</v>
      </c>
      <c r="DR15" s="78">
        <f>CY15+CZ15+DG15+DH15</f>
        <v>0</v>
      </c>
      <c r="DS15" s="78">
        <f>DA15+DB15+DI15+DJ15</f>
        <v>2</v>
      </c>
      <c r="DT15" s="78">
        <f>SUM(DQ15:DS15)</f>
        <v>36</v>
      </c>
      <c r="DU15" s="81">
        <f>DR15/DT15</f>
        <v>0</v>
      </c>
      <c r="DV15" s="81">
        <f>DS15/DT15</f>
        <v>5.5555555555555552E-2</v>
      </c>
      <c r="DW15" s="78">
        <f>DC15+DD15+DK15+DL15</f>
        <v>1</v>
      </c>
      <c r="DX15" s="78">
        <f>SUM(CW15:DD15)</f>
        <v>34</v>
      </c>
      <c r="DY15" s="82">
        <f>SUM(DE15:DL15)</f>
        <v>3</v>
      </c>
      <c r="DZ15" s="29">
        <f>SUM(CW15:DL15)</f>
        <v>37</v>
      </c>
      <c r="EC15" s="12">
        <f t="shared" si="85"/>
        <v>0.94736842105263164</v>
      </c>
      <c r="ED15" s="12">
        <f t="shared" si="85"/>
        <v>-1</v>
      </c>
      <c r="EE15" s="12">
        <f t="shared" si="85"/>
        <v>-1</v>
      </c>
      <c r="EF15" s="12">
        <f t="shared" si="85"/>
        <v>1.4285714285714284</v>
      </c>
      <c r="EG15" s="12">
        <f t="shared" si="85"/>
        <v>-1</v>
      </c>
      <c r="EH15" s="12" t="e">
        <f t="shared" si="85"/>
        <v>#DIV/0!</v>
      </c>
      <c r="EI15" s="12">
        <f t="shared" si="85"/>
        <v>0.56521739130434789</v>
      </c>
      <c r="EJ15" s="12">
        <f t="shared" si="85"/>
        <v>-1</v>
      </c>
      <c r="EK15" s="12" t="e">
        <f t="shared" si="85"/>
        <v>#DIV/0!</v>
      </c>
      <c r="EL15" s="12" t="e">
        <f t="shared" si="85"/>
        <v>#DIV/0!</v>
      </c>
      <c r="EM15" s="12">
        <f t="shared" si="85"/>
        <v>0.54545454545454541</v>
      </c>
      <c r="EN15" s="12">
        <f t="shared" si="85"/>
        <v>2</v>
      </c>
      <c r="EO15" s="12">
        <f t="shared" si="85"/>
        <v>0.60869565217391308</v>
      </c>
      <c r="EQ15" s="71" t="s">
        <v>117</v>
      </c>
      <c r="ER15" s="71">
        <f t="shared" ref="ER15:FG15" si="93">SUM(ER7:ER10)</f>
        <v>10</v>
      </c>
      <c r="ES15" s="71">
        <f t="shared" si="93"/>
        <v>3</v>
      </c>
      <c r="ET15" s="71">
        <f t="shared" si="93"/>
        <v>8</v>
      </c>
      <c r="EU15" s="71">
        <f t="shared" si="93"/>
        <v>1</v>
      </c>
      <c r="EV15" s="71">
        <f t="shared" si="93"/>
        <v>0</v>
      </c>
      <c r="EW15" s="71">
        <f t="shared" si="93"/>
        <v>0</v>
      </c>
      <c r="EX15" s="71">
        <f t="shared" si="93"/>
        <v>0</v>
      </c>
      <c r="EY15" s="71">
        <f t="shared" si="93"/>
        <v>0</v>
      </c>
      <c r="EZ15" s="71">
        <f t="shared" si="93"/>
        <v>1</v>
      </c>
      <c r="FA15" s="71">
        <f t="shared" si="93"/>
        <v>0</v>
      </c>
      <c r="FB15" s="71">
        <f t="shared" si="93"/>
        <v>0</v>
      </c>
      <c r="FC15" s="71">
        <f t="shared" si="93"/>
        <v>0</v>
      </c>
      <c r="FD15" s="71">
        <f t="shared" si="93"/>
        <v>0</v>
      </c>
      <c r="FE15" s="71">
        <f t="shared" si="93"/>
        <v>0</v>
      </c>
      <c r="FF15" s="71">
        <f t="shared" si="93"/>
        <v>0</v>
      </c>
      <c r="FG15" s="71">
        <f t="shared" si="93"/>
        <v>0</v>
      </c>
      <c r="FI15" s="79">
        <f>ER15+ET15+EV15+EX15+EZ15+FB15+FD15+FF15</f>
        <v>19</v>
      </c>
      <c r="FJ15" s="78">
        <f>ES15+EU15+EW15+EY15+FA15+FC15+FE15+FG15</f>
        <v>4</v>
      </c>
      <c r="FK15" s="80">
        <f>FJ15/(FJ15+FI15)</f>
        <v>0.17391304347826086</v>
      </c>
      <c r="FL15" s="78">
        <f>ER15+ES15+EZ15+FA15</f>
        <v>14</v>
      </c>
      <c r="FM15" s="78">
        <f>ET15+EU15+FB15+FC15</f>
        <v>9</v>
      </c>
      <c r="FN15" s="78">
        <f>EV15+EW15+FD15+FE15</f>
        <v>0</v>
      </c>
      <c r="FO15" s="78">
        <f>SUM(FL15:FN15)</f>
        <v>23</v>
      </c>
      <c r="FP15" s="81">
        <f>FM15/FO15</f>
        <v>0.39130434782608697</v>
      </c>
      <c r="FQ15" s="81">
        <f>FN15/FO15</f>
        <v>0</v>
      </c>
      <c r="FR15" s="78">
        <f>EX15+EY15+FF15+FG15</f>
        <v>0</v>
      </c>
      <c r="FS15" s="78">
        <f>SUM(ER15:EY15)</f>
        <v>22</v>
      </c>
      <c r="FT15" s="82">
        <f>SUM(EZ15:FG15)</f>
        <v>1</v>
      </c>
      <c r="FU15" s="29">
        <f>SUM(ER15:FG15)</f>
        <v>23</v>
      </c>
      <c r="FX15" s="12">
        <f t="shared" si="87"/>
        <v>0.58333333333333326</v>
      </c>
      <c r="FY15" s="12">
        <f t="shared" si="87"/>
        <v>1</v>
      </c>
      <c r="FZ15" s="12">
        <f t="shared" si="87"/>
        <v>0.21739130434782616</v>
      </c>
      <c r="GA15" s="12">
        <f t="shared" si="87"/>
        <v>0.16666666666666674</v>
      </c>
      <c r="GB15" s="12">
        <f t="shared" si="87"/>
        <v>3.5</v>
      </c>
      <c r="GC15" s="12" t="e">
        <f t="shared" si="87"/>
        <v>#DIV/0!</v>
      </c>
      <c r="GD15" s="12">
        <f t="shared" si="87"/>
        <v>0.64285714285714279</v>
      </c>
      <c r="GE15" s="12">
        <f t="shared" si="87"/>
        <v>1.7391304347826089</v>
      </c>
      <c r="GF15" s="12" t="e">
        <f t="shared" si="87"/>
        <v>#DIV/0!</v>
      </c>
      <c r="GG15" s="12" t="e">
        <f t="shared" si="87"/>
        <v>#DIV/0!</v>
      </c>
      <c r="GH15" s="12">
        <f t="shared" si="87"/>
        <v>0.83333333333333326</v>
      </c>
      <c r="GI15" s="12">
        <f t="shared" si="87"/>
        <v>-0.5</v>
      </c>
      <c r="GJ15" s="12">
        <f t="shared" si="87"/>
        <v>0.64285714285714279</v>
      </c>
      <c r="GL15" s="71" t="s">
        <v>117</v>
      </c>
      <c r="GM15" s="71">
        <f t="shared" ref="GM15:HB15" si="94">SUM(GM7:GM10)</f>
        <v>9</v>
      </c>
      <c r="GN15" s="71">
        <f t="shared" si="94"/>
        <v>1</v>
      </c>
      <c r="GO15" s="71">
        <f t="shared" si="94"/>
        <v>1</v>
      </c>
      <c r="GP15" s="71">
        <f t="shared" si="94"/>
        <v>1</v>
      </c>
      <c r="GQ15" s="71">
        <f t="shared" si="94"/>
        <v>0</v>
      </c>
      <c r="GR15" s="71">
        <f t="shared" si="94"/>
        <v>0</v>
      </c>
      <c r="GS15" s="71">
        <f t="shared" si="94"/>
        <v>0</v>
      </c>
      <c r="GT15" s="71">
        <f t="shared" si="94"/>
        <v>0</v>
      </c>
      <c r="GU15" s="71">
        <f t="shared" si="94"/>
        <v>2</v>
      </c>
      <c r="GV15" s="71">
        <f t="shared" si="94"/>
        <v>0</v>
      </c>
      <c r="GW15" s="71">
        <f t="shared" si="94"/>
        <v>0</v>
      </c>
      <c r="GX15" s="71">
        <f t="shared" si="94"/>
        <v>0</v>
      </c>
      <c r="GY15" s="71">
        <f t="shared" si="94"/>
        <v>0</v>
      </c>
      <c r="GZ15" s="71">
        <f t="shared" si="94"/>
        <v>0</v>
      </c>
      <c r="HA15" s="71">
        <f t="shared" si="94"/>
        <v>0</v>
      </c>
      <c r="HB15" s="71">
        <f t="shared" si="94"/>
        <v>0</v>
      </c>
      <c r="HD15" s="79">
        <f>GM15+GO15+GQ15+GS15+GU15+GW15+GY15+HA15</f>
        <v>12</v>
      </c>
      <c r="HE15" s="78">
        <f>GN15+GP15+GR15+GT15+GV15+GX15+GZ15+HB15</f>
        <v>2</v>
      </c>
      <c r="HF15" s="80">
        <f>HE15/(HE15+HD15)</f>
        <v>0.14285714285714285</v>
      </c>
      <c r="HG15" s="78">
        <f>GM15+GN15+GU15+GV15</f>
        <v>12</v>
      </c>
      <c r="HH15" s="78">
        <f>GO15+GP15+GW15+GX15</f>
        <v>2</v>
      </c>
      <c r="HI15" s="78">
        <f>GQ15+GR15+GY15+GZ15</f>
        <v>0</v>
      </c>
      <c r="HJ15" s="78">
        <f>SUM(HG15:HI15)</f>
        <v>14</v>
      </c>
      <c r="HK15" s="81">
        <f>HH15/HJ15</f>
        <v>0.14285714285714285</v>
      </c>
      <c r="HL15" s="81">
        <f>HI15/HJ15</f>
        <v>0</v>
      </c>
      <c r="HM15" s="78">
        <f>GS15+GT15+HA15+HB15</f>
        <v>0</v>
      </c>
      <c r="HN15" s="78">
        <f>SUM(GM15:GT15)</f>
        <v>12</v>
      </c>
      <c r="HO15" s="82">
        <f>SUM(GU15:HB15)</f>
        <v>2</v>
      </c>
      <c r="HP15" s="29">
        <f>SUM(GM15:HB15)</f>
        <v>14</v>
      </c>
      <c r="HR15">
        <v>3</v>
      </c>
      <c r="HS15">
        <v>3</v>
      </c>
      <c r="HT15">
        <v>0.5</v>
      </c>
      <c r="HU15">
        <v>4</v>
      </c>
      <c r="HV15">
        <v>2</v>
      </c>
      <c r="HW15">
        <v>0</v>
      </c>
      <c r="HX15">
        <v>6</v>
      </c>
      <c r="HY15">
        <v>0.33333333333333298</v>
      </c>
      <c r="HZ15">
        <v>0</v>
      </c>
      <c r="IA15">
        <v>0</v>
      </c>
      <c r="IB15">
        <v>6</v>
      </c>
      <c r="IC15">
        <v>0</v>
      </c>
      <c r="ID15">
        <v>6</v>
      </c>
      <c r="IF15" s="83">
        <f t="shared" si="89"/>
        <v>3</v>
      </c>
      <c r="IG15" s="84">
        <f t="shared" si="89"/>
        <v>-0.33333333333333337</v>
      </c>
      <c r="IH15" s="84">
        <f t="shared" si="89"/>
        <v>-0.7142857142857143</v>
      </c>
      <c r="II15" s="84">
        <f t="shared" si="89"/>
        <v>2</v>
      </c>
      <c r="IJ15" s="84">
        <f t="shared" si="89"/>
        <v>0</v>
      </c>
      <c r="IK15" s="84" t="e">
        <f t="shared" si="89"/>
        <v>#DIV/0!</v>
      </c>
      <c r="IL15" s="84">
        <f t="shared" si="89"/>
        <v>1.3333333333333335</v>
      </c>
      <c r="IM15" s="84">
        <f t="shared" si="89"/>
        <v>-0.57142857142857095</v>
      </c>
      <c r="IN15" s="84" t="e">
        <f t="shared" si="89"/>
        <v>#DIV/0!</v>
      </c>
      <c r="IO15" s="84" t="e">
        <f t="shared" si="89"/>
        <v>#DIV/0!</v>
      </c>
      <c r="IP15" s="84">
        <f t="shared" si="89"/>
        <v>1</v>
      </c>
      <c r="IQ15" s="84" t="e">
        <f t="shared" si="89"/>
        <v>#DIV/0!</v>
      </c>
      <c r="IR15" s="85">
        <f t="shared" si="89"/>
        <v>1.3333333333333335</v>
      </c>
    </row>
    <row r="17" spans="1:210" x14ac:dyDescent="0.25">
      <c r="A17" t="s">
        <v>118</v>
      </c>
      <c r="B17">
        <f>SUM(B5:B8)</f>
        <v>5</v>
      </c>
      <c r="C17">
        <f>SUM(C5:C8)</f>
        <v>1</v>
      </c>
      <c r="D17">
        <f t="shared" ref="D17:U17" si="95">SUM(D5:D8)</f>
        <v>2</v>
      </c>
      <c r="E17">
        <f t="shared" si="95"/>
        <v>3</v>
      </c>
      <c r="F17">
        <f t="shared" si="95"/>
        <v>2</v>
      </c>
      <c r="G17">
        <f t="shared" si="95"/>
        <v>0</v>
      </c>
      <c r="H17">
        <f t="shared" si="95"/>
        <v>0</v>
      </c>
      <c r="I17">
        <f t="shared" si="95"/>
        <v>0</v>
      </c>
      <c r="J17">
        <f t="shared" si="95"/>
        <v>0</v>
      </c>
      <c r="K17">
        <f t="shared" si="95"/>
        <v>0</v>
      </c>
      <c r="L17">
        <f t="shared" si="95"/>
        <v>0</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28</v>
      </c>
      <c r="BC17">
        <f t="shared" si="96"/>
        <v>0</v>
      </c>
      <c r="BD17">
        <f t="shared" si="96"/>
        <v>0</v>
      </c>
      <c r="BE17">
        <f t="shared" si="96"/>
        <v>0</v>
      </c>
      <c r="BF17">
        <f t="shared" si="96"/>
        <v>1</v>
      </c>
      <c r="BG17">
        <f t="shared" si="96"/>
        <v>0</v>
      </c>
      <c r="BH17">
        <f t="shared" si="96"/>
        <v>0</v>
      </c>
      <c r="BI17">
        <f t="shared" si="96"/>
        <v>0</v>
      </c>
      <c r="BJ17">
        <f t="shared" si="96"/>
        <v>0</v>
      </c>
      <c r="BK17">
        <f t="shared" si="96"/>
        <v>0</v>
      </c>
      <c r="BL17">
        <f t="shared" si="96"/>
        <v>0</v>
      </c>
      <c r="BM17">
        <f t="shared" si="96"/>
        <v>0</v>
      </c>
      <c r="BN17">
        <f t="shared" si="96"/>
        <v>0</v>
      </c>
      <c r="BO17">
        <f t="shared" si="96"/>
        <v>0</v>
      </c>
      <c r="BP17">
        <f t="shared" si="96"/>
        <v>0</v>
      </c>
      <c r="BQ17">
        <f t="shared" si="96"/>
        <v>0</v>
      </c>
      <c r="CV17" t="s">
        <v>118</v>
      </c>
      <c r="CW17">
        <f t="shared" ref="CW17:DL17" si="97">SUM(CW5:CW8)</f>
        <v>35</v>
      </c>
      <c r="CX17">
        <f t="shared" si="97"/>
        <v>0</v>
      </c>
      <c r="CY17">
        <f t="shared" si="97"/>
        <v>0</v>
      </c>
      <c r="CZ17">
        <f t="shared" si="97"/>
        <v>0</v>
      </c>
      <c r="DA17">
        <f t="shared" si="97"/>
        <v>2</v>
      </c>
      <c r="DB17">
        <f t="shared" si="97"/>
        <v>0</v>
      </c>
      <c r="DC17">
        <f t="shared" si="97"/>
        <v>0</v>
      </c>
      <c r="DD17">
        <f t="shared" si="97"/>
        <v>0</v>
      </c>
      <c r="DE17">
        <f t="shared" si="97"/>
        <v>2</v>
      </c>
      <c r="DF17">
        <f t="shared" si="97"/>
        <v>0</v>
      </c>
      <c r="DG17">
        <f t="shared" si="97"/>
        <v>0</v>
      </c>
      <c r="DH17">
        <f t="shared" si="97"/>
        <v>0</v>
      </c>
      <c r="DI17">
        <f t="shared" si="97"/>
        <v>0</v>
      </c>
      <c r="DJ17">
        <f t="shared" si="97"/>
        <v>0</v>
      </c>
      <c r="DK17">
        <f t="shared" si="97"/>
        <v>0</v>
      </c>
      <c r="DL17">
        <f t="shared" si="97"/>
        <v>0</v>
      </c>
      <c r="EQ17" t="s">
        <v>118</v>
      </c>
      <c r="ER17">
        <f t="shared" ref="ER17:FG17" si="98">SUM(ER5:ER8)</f>
        <v>6</v>
      </c>
      <c r="ES17">
        <f t="shared" si="98"/>
        <v>3</v>
      </c>
      <c r="ET17">
        <f t="shared" si="98"/>
        <v>3</v>
      </c>
      <c r="EU17">
        <f t="shared" si="98"/>
        <v>3</v>
      </c>
      <c r="EV17">
        <f t="shared" si="98"/>
        <v>0</v>
      </c>
      <c r="EW17">
        <f t="shared" si="98"/>
        <v>0</v>
      </c>
      <c r="EX17">
        <f t="shared" si="98"/>
        <v>0</v>
      </c>
      <c r="EY17">
        <f t="shared" si="98"/>
        <v>0</v>
      </c>
      <c r="EZ17">
        <f t="shared" si="98"/>
        <v>1</v>
      </c>
      <c r="FA17">
        <f t="shared" si="98"/>
        <v>0</v>
      </c>
      <c r="FB17">
        <f t="shared" si="98"/>
        <v>0</v>
      </c>
      <c r="FC17">
        <f t="shared" si="98"/>
        <v>0</v>
      </c>
      <c r="FD17">
        <f t="shared" si="98"/>
        <v>0</v>
      </c>
      <c r="FE17">
        <f t="shared" si="98"/>
        <v>0</v>
      </c>
      <c r="FF17">
        <f t="shared" si="98"/>
        <v>0</v>
      </c>
      <c r="FG17">
        <f t="shared" si="98"/>
        <v>0</v>
      </c>
      <c r="GL17">
        <v>7</v>
      </c>
      <c r="GM17">
        <f t="shared" ref="GM17:HB17" si="99">SUM(GM5:GM8)</f>
        <v>8</v>
      </c>
      <c r="GN17">
        <f t="shared" si="99"/>
        <v>1</v>
      </c>
      <c r="GO17">
        <f t="shared" si="99"/>
        <v>5</v>
      </c>
      <c r="GP17">
        <f t="shared" si="99"/>
        <v>2</v>
      </c>
      <c r="GQ17">
        <f t="shared" si="99"/>
        <v>0</v>
      </c>
      <c r="GR17">
        <f t="shared" si="99"/>
        <v>0</v>
      </c>
      <c r="GS17">
        <f t="shared" si="99"/>
        <v>0</v>
      </c>
      <c r="GT17">
        <f t="shared" si="99"/>
        <v>0</v>
      </c>
      <c r="GU17">
        <f t="shared" si="99"/>
        <v>1</v>
      </c>
      <c r="GV17">
        <f t="shared" si="99"/>
        <v>0</v>
      </c>
      <c r="GW17">
        <f t="shared" si="99"/>
        <v>0</v>
      </c>
      <c r="GX17">
        <f t="shared" si="99"/>
        <v>0</v>
      </c>
      <c r="GY17">
        <f t="shared" si="99"/>
        <v>0</v>
      </c>
      <c r="GZ17">
        <f t="shared" si="99"/>
        <v>0</v>
      </c>
      <c r="HA17">
        <f t="shared" si="99"/>
        <v>0</v>
      </c>
      <c r="HB17">
        <f t="shared" si="99"/>
        <v>0</v>
      </c>
    </row>
    <row r="18" spans="1:210" x14ac:dyDescent="0.25">
      <c r="A18" t="s">
        <v>119</v>
      </c>
      <c r="B18">
        <f>SUM(B9:B12)</f>
        <v>4</v>
      </c>
      <c r="C18">
        <f>SUM(C9:C12)</f>
        <v>3</v>
      </c>
      <c r="D18">
        <f t="shared" ref="D18:U18" si="100">SUM(D9:D12)</f>
        <v>4</v>
      </c>
      <c r="E18">
        <f t="shared" si="100"/>
        <v>2</v>
      </c>
      <c r="F18">
        <f t="shared" si="100"/>
        <v>0</v>
      </c>
      <c r="G18">
        <f t="shared" si="100"/>
        <v>0</v>
      </c>
      <c r="H18">
        <f t="shared" si="100"/>
        <v>0</v>
      </c>
      <c r="I18">
        <f t="shared" si="100"/>
        <v>0</v>
      </c>
      <c r="J18">
        <f t="shared" si="100"/>
        <v>0</v>
      </c>
      <c r="K18">
        <f t="shared" si="100"/>
        <v>0</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16</v>
      </c>
      <c r="BC18">
        <f t="shared" si="101"/>
        <v>0</v>
      </c>
      <c r="BD18">
        <f t="shared" si="101"/>
        <v>0</v>
      </c>
      <c r="BE18">
        <f t="shared" si="101"/>
        <v>0</v>
      </c>
      <c r="BF18">
        <f t="shared" si="101"/>
        <v>0</v>
      </c>
      <c r="BG18">
        <f t="shared" si="101"/>
        <v>0</v>
      </c>
      <c r="BH18">
        <f t="shared" si="101"/>
        <v>1</v>
      </c>
      <c r="BI18">
        <f t="shared" si="101"/>
        <v>0</v>
      </c>
      <c r="BJ18">
        <f t="shared" si="101"/>
        <v>3</v>
      </c>
      <c r="BK18">
        <f t="shared" si="101"/>
        <v>0</v>
      </c>
      <c r="BL18">
        <f t="shared" si="101"/>
        <v>0</v>
      </c>
      <c r="BM18">
        <f t="shared" si="101"/>
        <v>0</v>
      </c>
      <c r="BN18">
        <f t="shared" si="101"/>
        <v>0</v>
      </c>
      <c r="BO18">
        <f t="shared" si="101"/>
        <v>0</v>
      </c>
      <c r="BP18">
        <f t="shared" si="101"/>
        <v>0</v>
      </c>
      <c r="BQ18">
        <f t="shared" si="101"/>
        <v>0</v>
      </c>
      <c r="CV18" t="s">
        <v>119</v>
      </c>
      <c r="CW18">
        <f t="shared" ref="CW18:DL18" si="102">SUM(CW9:CW12)</f>
        <v>17</v>
      </c>
      <c r="CX18">
        <f t="shared" si="102"/>
        <v>0</v>
      </c>
      <c r="CY18">
        <f t="shared" si="102"/>
        <v>0</v>
      </c>
      <c r="CZ18">
        <f t="shared" si="102"/>
        <v>0</v>
      </c>
      <c r="DA18">
        <f t="shared" si="102"/>
        <v>0</v>
      </c>
      <c r="DB18">
        <f t="shared" si="102"/>
        <v>0</v>
      </c>
      <c r="DC18">
        <f t="shared" si="102"/>
        <v>1</v>
      </c>
      <c r="DD18">
        <f t="shared" si="102"/>
        <v>0</v>
      </c>
      <c r="DE18">
        <f t="shared" si="102"/>
        <v>2</v>
      </c>
      <c r="DF18">
        <f t="shared" si="102"/>
        <v>0</v>
      </c>
      <c r="DG18">
        <f t="shared" si="102"/>
        <v>0</v>
      </c>
      <c r="DH18">
        <f t="shared" si="102"/>
        <v>0</v>
      </c>
      <c r="DI18">
        <f t="shared" si="102"/>
        <v>0</v>
      </c>
      <c r="DJ18">
        <f t="shared" si="102"/>
        <v>0</v>
      </c>
      <c r="DK18">
        <f t="shared" si="102"/>
        <v>0</v>
      </c>
      <c r="DL18">
        <f t="shared" si="102"/>
        <v>0</v>
      </c>
      <c r="EQ18" t="s">
        <v>119</v>
      </c>
      <c r="ER18">
        <f t="shared" ref="ER18:FG18" si="103">SUM(ER9:ER12)</f>
        <v>7</v>
      </c>
      <c r="ES18">
        <f t="shared" si="103"/>
        <v>2</v>
      </c>
      <c r="ET18">
        <f t="shared" si="103"/>
        <v>7</v>
      </c>
      <c r="EU18">
        <f t="shared" si="103"/>
        <v>1</v>
      </c>
      <c r="EV18">
        <f t="shared" si="103"/>
        <v>0</v>
      </c>
      <c r="EW18">
        <f t="shared" si="103"/>
        <v>0</v>
      </c>
      <c r="EX18">
        <f t="shared" si="103"/>
        <v>0</v>
      </c>
      <c r="EY18">
        <f t="shared" si="103"/>
        <v>0</v>
      </c>
      <c r="EZ18">
        <f t="shared" si="103"/>
        <v>0</v>
      </c>
      <c r="FA18">
        <f t="shared" si="103"/>
        <v>0</v>
      </c>
      <c r="FB18">
        <f t="shared" si="103"/>
        <v>0</v>
      </c>
      <c r="FC18">
        <f t="shared" si="103"/>
        <v>0</v>
      </c>
      <c r="FD18">
        <f t="shared" si="103"/>
        <v>0</v>
      </c>
      <c r="FE18">
        <f t="shared" si="103"/>
        <v>0</v>
      </c>
      <c r="FF18">
        <f t="shared" si="103"/>
        <v>0</v>
      </c>
      <c r="FG18">
        <f t="shared" si="103"/>
        <v>0</v>
      </c>
      <c r="GL18">
        <v>8</v>
      </c>
      <c r="GM18">
        <f t="shared" ref="GM18:HB18" si="104">SUM(GM9:GM12)</f>
        <v>8</v>
      </c>
      <c r="GN18">
        <f t="shared" si="104"/>
        <v>0</v>
      </c>
      <c r="GO18">
        <f t="shared" si="104"/>
        <v>1</v>
      </c>
      <c r="GP18">
        <f t="shared" si="104"/>
        <v>1</v>
      </c>
      <c r="GQ18">
        <f t="shared" si="104"/>
        <v>0</v>
      </c>
      <c r="GR18">
        <f t="shared" si="104"/>
        <v>0</v>
      </c>
      <c r="GS18">
        <f t="shared" si="104"/>
        <v>0</v>
      </c>
      <c r="GT18">
        <f t="shared" si="104"/>
        <v>0</v>
      </c>
      <c r="GU18">
        <f t="shared" si="104"/>
        <v>1</v>
      </c>
      <c r="GV18">
        <f t="shared" si="104"/>
        <v>0</v>
      </c>
      <c r="GW18">
        <f t="shared" si="104"/>
        <v>0</v>
      </c>
      <c r="GX18">
        <f t="shared" si="104"/>
        <v>0</v>
      </c>
      <c r="GY18">
        <f t="shared" si="104"/>
        <v>0</v>
      </c>
      <c r="GZ18">
        <f t="shared" si="104"/>
        <v>0</v>
      </c>
      <c r="HA18">
        <f t="shared" si="104"/>
        <v>0</v>
      </c>
      <c r="HB18">
        <f t="shared" si="104"/>
        <v>0</v>
      </c>
    </row>
    <row r="20" spans="1:210" x14ac:dyDescent="0.25">
      <c r="EQ20" t="s">
        <v>123</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26</v>
      </c>
      <c r="X24" s="32">
        <f>AD15</f>
        <v>23</v>
      </c>
      <c r="Y24" s="33">
        <f>Z24/W24</f>
        <v>0.5</v>
      </c>
      <c r="Z24" s="34">
        <f>AA14</f>
        <v>13</v>
      </c>
      <c r="AA24" s="33">
        <f>AC24/W24</f>
        <v>0.34615384615384615</v>
      </c>
      <c r="AB24" s="33"/>
      <c r="AC24" s="34">
        <f>C14+E14+I14+M14+O14+S14</f>
        <v>9</v>
      </c>
      <c r="AD24" s="33">
        <f>AE24/AC24</f>
        <v>0.55555555555555558</v>
      </c>
      <c r="AE24" s="34">
        <f>E14+O14</f>
        <v>5</v>
      </c>
      <c r="AF24" s="35">
        <f>AC14</f>
        <v>0</v>
      </c>
      <c r="AG24" s="35">
        <f>AC15</f>
        <v>0</v>
      </c>
      <c r="AH24" s="35">
        <f>AG14</f>
        <v>0</v>
      </c>
      <c r="AI24" s="35">
        <f>AG15</f>
        <v>0</v>
      </c>
      <c r="AJ24" s="32">
        <f>AH14</f>
        <v>26</v>
      </c>
      <c r="AK24" s="32">
        <f>AH15</f>
        <v>23</v>
      </c>
      <c r="AL24" s="32">
        <f>AI14</f>
        <v>0</v>
      </c>
      <c r="AM24" s="32">
        <f>AI15</f>
        <v>0</v>
      </c>
      <c r="BS24" s="32">
        <f>BY14</f>
        <v>48</v>
      </c>
      <c r="BT24" s="32">
        <f>BY15</f>
        <v>31</v>
      </c>
      <c r="BU24" s="33">
        <f>BV24/BS24</f>
        <v>0</v>
      </c>
      <c r="BV24" s="34">
        <f>BW14</f>
        <v>0</v>
      </c>
      <c r="BW24" s="33">
        <f>BX24/BS24</f>
        <v>0</v>
      </c>
      <c r="BX24" s="34">
        <f>BC14+BE14+BG14+BK14+BM14+BO14</f>
        <v>0</v>
      </c>
      <c r="BY24" s="33" t="e">
        <f>BZ24/BX24</f>
        <v>#DIV/0!</v>
      </c>
      <c r="BZ24" s="34">
        <f>BE14+BM14</f>
        <v>0</v>
      </c>
      <c r="CA24" s="35">
        <f>BX14</f>
        <v>1</v>
      </c>
      <c r="CB24" s="35">
        <f>BX15</f>
        <v>1</v>
      </c>
      <c r="CC24" s="35">
        <f>CB14</f>
        <v>1</v>
      </c>
      <c r="CD24" s="35">
        <f>CB15</f>
        <v>0</v>
      </c>
      <c r="CE24" s="32">
        <f>CC14</f>
        <v>46</v>
      </c>
      <c r="CF24" s="32">
        <f>CC15</f>
        <v>30</v>
      </c>
      <c r="CG24" s="32">
        <f>CD14</f>
        <v>3</v>
      </c>
      <c r="CH24" s="32">
        <f>CD15</f>
        <v>1</v>
      </c>
      <c r="DN24" s="32">
        <f>DT14</f>
        <v>58</v>
      </c>
      <c r="DO24" s="32">
        <f>DT15</f>
        <v>36</v>
      </c>
      <c r="DP24" s="33">
        <f>DQ24/DN24</f>
        <v>0</v>
      </c>
      <c r="DQ24" s="34">
        <f>DR14</f>
        <v>0</v>
      </c>
      <c r="DR24" s="33">
        <f>DS24/DN24</f>
        <v>0</v>
      </c>
      <c r="DS24" s="34">
        <f>CX14+CZ14+DB14+DF14+DH14+DJ14</f>
        <v>0</v>
      </c>
      <c r="DT24" s="33" t="e">
        <f>DU24/DS24</f>
        <v>#DIV/0!</v>
      </c>
      <c r="DU24" s="34">
        <f>CZ14+DH14</f>
        <v>0</v>
      </c>
      <c r="DV24" s="35">
        <f>DS14</f>
        <v>2</v>
      </c>
      <c r="DW24" s="35">
        <f>DS15</f>
        <v>2</v>
      </c>
      <c r="DX24" s="35">
        <f>DW14</f>
        <v>1</v>
      </c>
      <c r="DY24" s="35">
        <f>DW15</f>
        <v>1</v>
      </c>
      <c r="DZ24" s="32">
        <f>DX14</f>
        <v>55</v>
      </c>
      <c r="EA24" s="32">
        <f>DX15</f>
        <v>34</v>
      </c>
      <c r="EB24" s="32">
        <f>DY14</f>
        <v>4</v>
      </c>
      <c r="EC24" s="32">
        <f>DY15</f>
        <v>3</v>
      </c>
    </row>
    <row r="28" spans="1:210" x14ac:dyDescent="0.25">
      <c r="A28" s="136" t="s">
        <v>128</v>
      </c>
      <c r="C28" t="s">
        <v>134</v>
      </c>
      <c r="BA28" s="136" t="s">
        <v>128</v>
      </c>
      <c r="BC28" t="s">
        <v>134</v>
      </c>
    </row>
    <row r="30" spans="1:210" x14ac:dyDescent="0.25">
      <c r="A30" s="136" t="s">
        <v>135</v>
      </c>
      <c r="BA30" s="136" t="s">
        <v>135</v>
      </c>
    </row>
    <row r="31" spans="1:210" x14ac:dyDescent="0.25">
      <c r="A31" t="s">
        <v>136</v>
      </c>
      <c r="BA31" t="s">
        <v>136</v>
      </c>
    </row>
    <row r="32" spans="1:210" x14ac:dyDescent="0.25">
      <c r="A32" s="137" t="s">
        <v>137</v>
      </c>
      <c r="BA32" s="137" t="s">
        <v>137</v>
      </c>
    </row>
    <row r="33" spans="1:53" x14ac:dyDescent="0.25">
      <c r="A33" s="137" t="s">
        <v>138</v>
      </c>
      <c r="BA33" s="137" t="s">
        <v>138</v>
      </c>
    </row>
    <row r="34" spans="1:53" x14ac:dyDescent="0.25">
      <c r="A34" s="137" t="s">
        <v>139</v>
      </c>
      <c r="BA34" s="137" t="s">
        <v>139</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0"/>
  </sheetPr>
  <dimension ref="A1:IR37"/>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5" max="210" width="6.28515625" customWidth="1"/>
  </cols>
  <sheetData>
    <row r="1" spans="1:252" ht="27" thickBot="1" x14ac:dyDescent="0.45">
      <c r="A1" s="36">
        <v>2025</v>
      </c>
      <c r="B1" s="37" t="s">
        <v>106</v>
      </c>
      <c r="C1" s="38" t="str">
        <f t="array" aca="1" ref="C1" ca="1">MID(CELL("filename",A1),FIND("]",CELL("filename",A1))+1,255)</f>
        <v>StGenis-&gt;CERN</v>
      </c>
      <c r="BA1" s="36">
        <v>2024</v>
      </c>
      <c r="BB1" s="37" t="s">
        <v>106</v>
      </c>
      <c r="BC1" s="38" t="str">
        <f t="array" aca="1" ref="BC1" ca="1">MID(CELL("filename",BA1),FIND("]",CELL("filename",BA1))+1,255)</f>
        <v>StGenis-&gt;CERN</v>
      </c>
      <c r="CV1" s="36">
        <v>2023</v>
      </c>
      <c r="CW1" s="37" t="s">
        <v>106</v>
      </c>
      <c r="CX1" s="38" t="str">
        <f t="array" aca="1" ref="CX1" ca="1">MID(CELL("filename",CV1),FIND("]",CELL("filename",CV1))+1,255)</f>
        <v>StGenis-&gt;CERN</v>
      </c>
      <c r="EQ1" s="36">
        <v>2022</v>
      </c>
      <c r="ER1" s="37" t="s">
        <v>106</v>
      </c>
      <c r="ES1" s="38" t="str">
        <f t="array" aca="1" ref="ES1" ca="1">MID(CELL("filename",EQ1),FIND("]",CELL("filename",EQ1))+1,255)</f>
        <v>StGenis-&gt;CERN</v>
      </c>
      <c r="GL1" s="39">
        <v>2021</v>
      </c>
      <c r="GM1" s="40" t="s">
        <v>106</v>
      </c>
      <c r="GN1" s="38" t="s">
        <v>140</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StGenis-&gt;CERN</v>
      </c>
      <c r="X2" s="225"/>
      <c r="Y2" s="225"/>
      <c r="Z2" s="225"/>
      <c r="AA2" s="225"/>
      <c r="AB2" s="225"/>
      <c r="AC2" s="225"/>
      <c r="AD2" s="225"/>
      <c r="AE2" s="225"/>
      <c r="AF2" s="225"/>
      <c r="AG2" s="225"/>
      <c r="AH2" s="225"/>
      <c r="AI2" s="225"/>
      <c r="AM2" s="226" t="str">
        <f ca="1">"Changement depuis " &amp; (A1 - 1) &amp; " " &amp; $C1</f>
        <v>Changement depuis 2024 StGenis-&gt;CERN</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StGenis-&gt;CERN</v>
      </c>
      <c r="BT2" s="225"/>
      <c r="BU2" s="225"/>
      <c r="BV2" s="225"/>
      <c r="BW2" s="225"/>
      <c r="BX2" s="225"/>
      <c r="BY2" s="225"/>
      <c r="BZ2" s="225"/>
      <c r="CA2" s="225"/>
      <c r="CB2" s="225"/>
      <c r="CC2" s="225"/>
      <c r="CD2" s="225"/>
      <c r="CH2" s="226" t="str">
        <f ca="1">"Changement depuis 2023 " &amp; $CX1</f>
        <v>Changement depuis 2023 StGenis-&gt;CERN</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StGenis-&gt;CERN</v>
      </c>
      <c r="DO2" s="225"/>
      <c r="DP2" s="225"/>
      <c r="DQ2" s="225"/>
      <c r="DR2" s="225"/>
      <c r="DS2" s="225"/>
      <c r="DT2" s="225"/>
      <c r="DU2" s="225"/>
      <c r="DV2" s="225"/>
      <c r="DW2" s="225"/>
      <c r="DX2" s="225"/>
      <c r="DY2" s="225"/>
      <c r="EC2" s="226" t="str">
        <f ca="1">"Changement depuis 2022 " &amp; $CX1</f>
        <v>Changement depuis 2022 StGenis-&gt;CERN</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StGenis-&gt;CERN</v>
      </c>
      <c r="FJ2" s="225"/>
      <c r="FK2" s="225"/>
      <c r="FL2" s="225"/>
      <c r="FM2" s="225"/>
      <c r="FN2" s="225"/>
      <c r="FO2" s="225"/>
      <c r="FP2" s="225"/>
      <c r="FQ2" s="225"/>
      <c r="FR2" s="225"/>
      <c r="FS2" s="225"/>
      <c r="FT2" s="225"/>
      <c r="FX2" s="226" t="str">
        <f ca="1">"Changement depuis 2021 " &amp; $ES1</f>
        <v>Changement depuis 2021 StGenis-&gt;CERN</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STGenis - CERN</v>
      </c>
      <c r="HE2" s="225"/>
      <c r="HF2" s="225"/>
      <c r="HG2" s="225"/>
      <c r="HH2" s="225"/>
      <c r="HI2" s="225"/>
      <c r="HJ2" s="225"/>
      <c r="HK2" s="225"/>
      <c r="HL2" s="225"/>
      <c r="HM2" s="225"/>
      <c r="HN2" s="225"/>
      <c r="HO2" s="225"/>
      <c r="HR2" s="225" t="str">
        <f>"Totaux 2020 " &amp; $GN1</f>
        <v>Totaux 2020 STGenis - CERN</v>
      </c>
      <c r="HS2" s="225"/>
      <c r="HT2" s="225"/>
      <c r="HU2" s="225"/>
      <c r="HV2" s="225"/>
      <c r="HW2" s="225"/>
      <c r="HX2" s="225"/>
      <c r="HY2" s="225"/>
      <c r="HZ2" s="225"/>
      <c r="IA2" s="225"/>
      <c r="IB2" s="225"/>
      <c r="IC2" s="225"/>
      <c r="IF2" s="226" t="str">
        <f>"Changement depuis 2020 " &amp; $GN1</f>
        <v>Changement depuis 2020 STGenis - CERN</v>
      </c>
      <c r="IG2" s="226"/>
      <c r="IH2" s="226"/>
      <c r="II2" s="226"/>
      <c r="IJ2" s="226"/>
      <c r="IK2" s="226"/>
      <c r="IL2" s="226"/>
      <c r="IM2" s="226"/>
      <c r="IN2" s="226"/>
      <c r="IO2" s="226"/>
      <c r="IP2" s="226"/>
      <c r="IQ2" s="226"/>
      <c r="IR2" s="43"/>
    </row>
    <row r="3" spans="1:25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43</v>
      </c>
      <c r="AI3" s="201" t="s">
        <v>44</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43</v>
      </c>
      <c r="CD3" s="46" t="s">
        <v>44</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133</v>
      </c>
      <c r="HK3" s="45" t="s">
        <v>41</v>
      </c>
      <c r="HL3" s="45" t="s">
        <v>42</v>
      </c>
      <c r="HM3" s="45" t="s">
        <v>20</v>
      </c>
      <c r="HN3" s="45" t="s">
        <v>44</v>
      </c>
      <c r="HO3" s="46" t="s">
        <v>43</v>
      </c>
      <c r="HP3" s="47" t="s">
        <v>45</v>
      </c>
      <c r="HR3" t="s">
        <v>25</v>
      </c>
      <c r="HS3" t="s">
        <v>26</v>
      </c>
      <c r="HT3" t="s">
        <v>38</v>
      </c>
      <c r="HU3" t="s">
        <v>39</v>
      </c>
      <c r="HV3" t="s">
        <v>31</v>
      </c>
      <c r="HW3" t="s">
        <v>32</v>
      </c>
      <c r="HX3" t="s">
        <v>133</v>
      </c>
      <c r="HY3" t="s">
        <v>41</v>
      </c>
      <c r="HZ3" t="s">
        <v>42</v>
      </c>
      <c r="IA3" t="s">
        <v>20</v>
      </c>
      <c r="IB3" t="s">
        <v>44</v>
      </c>
      <c r="IC3" t="s">
        <v>43</v>
      </c>
      <c r="ID3"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18" thickBot="1" x14ac:dyDescent="0.3">
      <c r="A5" s="59">
        <v>0.29166666666666702</v>
      </c>
      <c r="B5" s="60">
        <v>4</v>
      </c>
      <c r="C5" s="86"/>
      <c r="D5" s="60">
        <v>2</v>
      </c>
      <c r="E5" s="86"/>
      <c r="F5" s="60"/>
      <c r="G5" s="86"/>
      <c r="H5" s="60"/>
      <c r="I5" s="86"/>
      <c r="J5" s="60">
        <v>4</v>
      </c>
      <c r="K5" s="86"/>
      <c r="L5" s="60"/>
      <c r="M5" s="86"/>
      <c r="N5" s="203"/>
      <c r="O5" s="192"/>
      <c r="P5" s="60"/>
      <c r="Q5" s="86"/>
      <c r="R5" s="60"/>
      <c r="S5" s="86"/>
      <c r="T5" s="60"/>
      <c r="U5" s="86"/>
      <c r="W5" s="55">
        <f>B5+D5+F5+H5+J5+L5+N5+P5+R5+T5</f>
        <v>10</v>
      </c>
      <c r="X5" s="3">
        <f>C5+E5+G5+I5+K5+M5+O5+Q5+S5+U5</f>
        <v>0</v>
      </c>
      <c r="Y5" s="56">
        <f>X5/(X5+W5)</f>
        <v>0</v>
      </c>
      <c r="Z5" s="3">
        <f>B5+C5+L5+M5</f>
        <v>4</v>
      </c>
      <c r="AA5" s="3">
        <f>D5+E5+N5+O5+F5+G5+P5+Q5</f>
        <v>2</v>
      </c>
      <c r="AB5" s="3">
        <f>F5+G5+P5+Q5</f>
        <v>0</v>
      </c>
      <c r="AC5" s="3">
        <f>H5+I5+R5+S5</f>
        <v>0</v>
      </c>
      <c r="AD5" s="3">
        <f t="shared" ref="AD5:AD12" si="0">Z5+AA5+AC5</f>
        <v>6</v>
      </c>
      <c r="AE5" s="12">
        <f t="shared" ref="AE5:AE12" si="1">AA5/(Z5+AA5)</f>
        <v>0.33333333333333331</v>
      </c>
      <c r="AF5" s="12">
        <f>AC5/AD5</f>
        <v>0</v>
      </c>
      <c r="AG5" s="3">
        <f>J5+K5+T5+U5</f>
        <v>4</v>
      </c>
      <c r="AH5" s="3">
        <f>SUM(B5:K5)</f>
        <v>10</v>
      </c>
      <c r="AI5" s="57">
        <f>SUM(L5:U5)</f>
        <v>0</v>
      </c>
      <c r="AJ5" s="58">
        <f>SUM(B5:U5)</f>
        <v>10</v>
      </c>
      <c r="AM5" s="12">
        <f t="shared" ref="AM5:AM12" si="2">(W5/BS5) - 1</f>
        <v>0.25</v>
      </c>
      <c r="AN5" s="12">
        <f t="shared" ref="AN5:AN12" si="3">(X5/BT5) - 1</f>
        <v>-1</v>
      </c>
      <c r="AO5" s="12">
        <f t="shared" ref="AO5:AO12" si="4">(Y5/BU5) - 1</f>
        <v>-1</v>
      </c>
      <c r="AP5" s="12">
        <f t="shared" ref="AP5:AP12" si="5">(Z5/BV5) - 1</f>
        <v>-0.5</v>
      </c>
      <c r="AQ5" s="12">
        <f>(AA5/BW5) - 1</f>
        <v>0</v>
      </c>
      <c r="AR5" s="12" t="e">
        <f t="shared" ref="AR5:AR12" si="6">(AC5/BX5) - 1</f>
        <v>#DIV/0!</v>
      </c>
      <c r="AS5" s="12">
        <f t="shared" ref="AS5:AS12" si="7">(AD5/BY5) - 1</f>
        <v>-0.4</v>
      </c>
      <c r="AT5" s="12">
        <f t="shared" ref="AT5:AT12" si="8">(AE5/BZ5) - 1</f>
        <v>0.66666666666666652</v>
      </c>
      <c r="AU5" s="12" t="e">
        <f t="shared" ref="AU5:AU12" si="9">(AF5/CA5) - 1</f>
        <v>#DIV/0!</v>
      </c>
      <c r="AV5" s="12" t="e">
        <f t="shared" ref="AV5:AV12" si="10">(AG5/CB5) - 1</f>
        <v>#DIV/0!</v>
      </c>
      <c r="AW5" s="12">
        <f t="shared" ref="AW5:AW12" si="11">(AH5/CC5) - 1</f>
        <v>0</v>
      </c>
      <c r="AX5" s="12" t="e">
        <f t="shared" ref="AX5:AX12" si="12">(AI5/CD5) - 1</f>
        <v>#DIV/0!</v>
      </c>
      <c r="AY5" s="12">
        <f t="shared" ref="AY5:AY12" si="13">(AJ5/CE5) - 1</f>
        <v>0</v>
      </c>
      <c r="BA5" s="59">
        <v>0.29166666666666702</v>
      </c>
      <c r="BB5" s="60">
        <v>7</v>
      </c>
      <c r="BC5" s="86">
        <v>1</v>
      </c>
      <c r="BD5" s="60">
        <v>1</v>
      </c>
      <c r="BE5" s="86">
        <v>1</v>
      </c>
      <c r="BF5" s="60"/>
      <c r="BG5" s="86"/>
      <c r="BH5" s="60"/>
      <c r="BI5" s="86"/>
      <c r="BJ5" s="60"/>
      <c r="BK5" s="86"/>
      <c r="BL5" s="60"/>
      <c r="BM5" s="86"/>
      <c r="BN5" s="60"/>
      <c r="BO5" s="86"/>
      <c r="BP5" s="60"/>
      <c r="BQ5" s="86"/>
      <c r="BS5" s="55">
        <f t="shared" ref="BS5:BT12" si="14">BB5+BD5+BF5+BH5+BJ5+BL5+BN5+BP5</f>
        <v>8</v>
      </c>
      <c r="BT5" s="3">
        <f t="shared" si="14"/>
        <v>2</v>
      </c>
      <c r="BU5" s="56">
        <f t="shared" ref="BU5:BU12" si="15">BT5/(BT5+BS5)</f>
        <v>0.2</v>
      </c>
      <c r="BV5" s="3">
        <f t="shared" ref="BV5:BV12" si="16">BB5+BC5+BJ5+BK5</f>
        <v>8</v>
      </c>
      <c r="BW5" s="3">
        <f t="shared" ref="BW5:BW12" si="17">BD5+BE5+BL5+BM5</f>
        <v>2</v>
      </c>
      <c r="BX5" s="3">
        <f t="shared" ref="BX5:BX12" si="18">BF5+BG5+BN5+BO5</f>
        <v>0</v>
      </c>
      <c r="BY5" s="3">
        <f t="shared" ref="BY5:BY12" si="19">SUM(BV5:BX5)</f>
        <v>10</v>
      </c>
      <c r="BZ5" s="12">
        <f t="shared" ref="BZ5:BZ12" si="20">BW5/(BW5+BV5)</f>
        <v>0.2</v>
      </c>
      <c r="CA5" s="12">
        <f t="shared" ref="CA5:CA12" si="21">BX5/BY5</f>
        <v>0</v>
      </c>
      <c r="CB5" s="3">
        <f t="shared" ref="CB5:CB12" si="22">BH5+BI5+BP5+BQ5</f>
        <v>0</v>
      </c>
      <c r="CC5" s="3">
        <f t="shared" ref="CC5:CC12" si="23">SUM(BB5:BI5)</f>
        <v>10</v>
      </c>
      <c r="CD5" s="57">
        <f t="shared" ref="CD5:CD12" si="24">SUM(BJ5:BQ5)</f>
        <v>0</v>
      </c>
      <c r="CE5" s="58">
        <f t="shared" ref="CE5:CE12" si="25">SUM(BB5:BQ5)</f>
        <v>10</v>
      </c>
      <c r="CH5" s="12">
        <f t="shared" ref="CH5:CT12" si="26">(BS5/DN5) - 1</f>
        <v>0.33333333333333326</v>
      </c>
      <c r="CI5" s="12" t="e">
        <f t="shared" si="26"/>
        <v>#DIV/0!</v>
      </c>
      <c r="CJ5" s="12" t="e">
        <f t="shared" si="26"/>
        <v>#DIV/0!</v>
      </c>
      <c r="CK5" s="12">
        <f t="shared" si="26"/>
        <v>1.6666666666666665</v>
      </c>
      <c r="CL5" s="12" t="e">
        <f t="shared" si="26"/>
        <v>#DIV/0!</v>
      </c>
      <c r="CM5" s="12">
        <f t="shared" si="26"/>
        <v>-1</v>
      </c>
      <c r="CN5" s="12">
        <f t="shared" si="26"/>
        <v>1.5</v>
      </c>
      <c r="CO5" s="12" t="e">
        <f t="shared" si="26"/>
        <v>#DIV/0!</v>
      </c>
      <c r="CP5" s="12">
        <f t="shared" si="26"/>
        <v>-1</v>
      </c>
      <c r="CQ5" s="12">
        <f t="shared" si="26"/>
        <v>-1</v>
      </c>
      <c r="CR5" s="12">
        <f t="shared" si="26"/>
        <v>0.66666666666666674</v>
      </c>
      <c r="CS5" s="12" t="e">
        <f t="shared" si="26"/>
        <v>#DIV/0!</v>
      </c>
      <c r="CT5" s="12">
        <f t="shared" si="26"/>
        <v>0.66666666666666674</v>
      </c>
      <c r="CV5" s="59">
        <v>0.29166666666666702</v>
      </c>
      <c r="CW5" s="60">
        <v>3</v>
      </c>
      <c r="CX5" s="86"/>
      <c r="CY5" s="60"/>
      <c r="CZ5" s="86"/>
      <c r="DA5" s="60">
        <v>1</v>
      </c>
      <c r="DB5" s="86"/>
      <c r="DC5" s="60">
        <v>2</v>
      </c>
      <c r="DD5" s="86"/>
      <c r="DE5" s="60"/>
      <c r="DF5" s="86"/>
      <c r="DG5" s="60"/>
      <c r="DH5" s="86"/>
      <c r="DI5" s="60"/>
      <c r="DJ5" s="86"/>
      <c r="DK5" s="60"/>
      <c r="DL5" s="86"/>
      <c r="DN5" s="55">
        <f t="shared" ref="DN5:DO12" si="27">CW5+CY5+DA5+DC5+DE5+DG5+DI5+DK5</f>
        <v>6</v>
      </c>
      <c r="DO5" s="3">
        <f t="shared" si="27"/>
        <v>0</v>
      </c>
      <c r="DP5" s="56">
        <f t="shared" ref="DP5:DP12" si="28">DO5/(DO5+DN5)</f>
        <v>0</v>
      </c>
      <c r="DQ5" s="3">
        <f t="shared" ref="DQ5:DQ12" si="29">CW5+CX5+DE5+DF5</f>
        <v>3</v>
      </c>
      <c r="DR5" s="3">
        <f t="shared" ref="DR5:DR12" si="30">CY5+CZ5+DG5+DH5</f>
        <v>0</v>
      </c>
      <c r="DS5" s="3">
        <f t="shared" ref="DS5:DS12" si="31">DA5+DB5+DI5+DJ5</f>
        <v>1</v>
      </c>
      <c r="DT5" s="3">
        <f t="shared" ref="DT5:DT12" si="32">SUM(DQ5:DS5)</f>
        <v>4</v>
      </c>
      <c r="DU5" s="12">
        <f t="shared" ref="DU5:DU12" si="33">DR5/DT5</f>
        <v>0</v>
      </c>
      <c r="DV5" s="12">
        <f t="shared" ref="DV5:DV12" si="34">DS5/DT5</f>
        <v>0.25</v>
      </c>
      <c r="DW5" s="3">
        <f t="shared" ref="DW5:DW12" si="35">DC5+DD5+DK5+DL5</f>
        <v>2</v>
      </c>
      <c r="DX5" s="3">
        <f t="shared" ref="DX5:DX12" si="36">SUM(CW5:DD5)</f>
        <v>6</v>
      </c>
      <c r="DY5" s="57">
        <f t="shared" ref="DY5:DY12" si="37">SUM(DE5:DL5)</f>
        <v>0</v>
      </c>
      <c r="DZ5" s="58">
        <f t="shared" ref="DZ5:DZ12" si="38">SUM(CW5:DL5)</f>
        <v>6</v>
      </c>
      <c r="EC5" s="12">
        <f t="shared" ref="EC5:EO12" si="39">(DN5/FI5) - 1</f>
        <v>0.5</v>
      </c>
      <c r="ED5" s="12">
        <f t="shared" si="39"/>
        <v>-1</v>
      </c>
      <c r="EE5" s="12">
        <f t="shared" si="39"/>
        <v>-1</v>
      </c>
      <c r="EF5" s="12">
        <f t="shared" si="39"/>
        <v>0</v>
      </c>
      <c r="EG5" s="12" t="e">
        <f t="shared" si="39"/>
        <v>#DIV/0!</v>
      </c>
      <c r="EH5" s="12" t="e">
        <f t="shared" si="39"/>
        <v>#DIV/0!</v>
      </c>
      <c r="EI5" s="12">
        <f t="shared" si="39"/>
        <v>0.33333333333333326</v>
      </c>
      <c r="EJ5" s="12" t="e">
        <f t="shared" si="39"/>
        <v>#DIV/0!</v>
      </c>
      <c r="EK5" s="12" t="e">
        <f t="shared" si="39"/>
        <v>#DIV/0!</v>
      </c>
      <c r="EL5" s="12">
        <f t="shared" si="39"/>
        <v>-0.33333333333333337</v>
      </c>
      <c r="EM5" s="12">
        <f t="shared" si="39"/>
        <v>0</v>
      </c>
      <c r="EN5" s="12" t="e">
        <f t="shared" si="39"/>
        <v>#DIV/0!</v>
      </c>
      <c r="EO5" s="12">
        <f t="shared" si="39"/>
        <v>0</v>
      </c>
      <c r="EQ5" s="59">
        <v>0.29166666666666702</v>
      </c>
      <c r="ER5" s="60">
        <v>2</v>
      </c>
      <c r="ES5" s="86">
        <v>1</v>
      </c>
      <c r="ET5" s="60"/>
      <c r="EU5" s="86"/>
      <c r="EV5" s="60"/>
      <c r="EW5" s="86"/>
      <c r="EX5" s="60">
        <v>2</v>
      </c>
      <c r="EY5" s="86">
        <v>1</v>
      </c>
      <c r="EZ5" s="60"/>
      <c r="FA5" s="86"/>
      <c r="FB5" s="60"/>
      <c r="FC5" s="86"/>
      <c r="FD5" s="60"/>
      <c r="FE5" s="86"/>
      <c r="FF5" s="60"/>
      <c r="FG5" s="86"/>
      <c r="FI5" s="55">
        <f t="shared" ref="FI5:FJ12" si="40">ER5+ET5+EV5+EX5+EZ5+FB5+FD5+FF5</f>
        <v>4</v>
      </c>
      <c r="FJ5" s="3">
        <f t="shared" si="40"/>
        <v>2</v>
      </c>
      <c r="FK5" s="56">
        <f t="shared" ref="FK5:FK12" si="41">FJ5/(FJ5+FI5)</f>
        <v>0.33333333333333331</v>
      </c>
      <c r="FL5" s="3">
        <f t="shared" ref="FL5:FL12" si="42">ER5+ES5+EZ5+FA5</f>
        <v>3</v>
      </c>
      <c r="FM5" s="3">
        <f t="shared" ref="FM5:FM12" si="43">ET5+EU5+FB5+FC5</f>
        <v>0</v>
      </c>
      <c r="FN5" s="3">
        <f t="shared" ref="FN5:FN12" si="44">EV5+EW5+FD5+FE5</f>
        <v>0</v>
      </c>
      <c r="FO5" s="3">
        <f t="shared" ref="FO5:FO12" si="45">SUM(FL5:FN5)</f>
        <v>3</v>
      </c>
      <c r="FP5" s="12">
        <f t="shared" ref="FP5:FP12" si="46">FM5/FO5</f>
        <v>0</v>
      </c>
      <c r="FQ5" s="12">
        <f t="shared" ref="FQ5:FQ12" si="47">FN5/FO5</f>
        <v>0</v>
      </c>
      <c r="FR5" s="3">
        <f t="shared" ref="FR5:FR12" si="48">EX5+EY5+FF5+FG5</f>
        <v>3</v>
      </c>
      <c r="FS5" s="3">
        <f t="shared" ref="FS5:FS12" si="49">SUM(ER5:EY5)</f>
        <v>6</v>
      </c>
      <c r="FT5" s="57">
        <f t="shared" ref="FT5:FT12" si="50">SUM(EZ5:FG5)</f>
        <v>0</v>
      </c>
      <c r="FU5" s="58">
        <f t="shared" ref="FU5:FU12" si="51">SUM(ER5:FG5)</f>
        <v>6</v>
      </c>
      <c r="FX5" s="12">
        <f t="shared" ref="FX5:GJ12" si="52">(FI5/HD5) - 1</f>
        <v>-0.4285714285714286</v>
      </c>
      <c r="FY5" s="12">
        <f t="shared" si="52"/>
        <v>1</v>
      </c>
      <c r="FZ5" s="12">
        <f t="shared" si="52"/>
        <v>1.6666666666666665</v>
      </c>
      <c r="GA5" s="12">
        <f t="shared" si="52"/>
        <v>-0.5</v>
      </c>
      <c r="GB5" s="12">
        <f t="shared" si="52"/>
        <v>-1</v>
      </c>
      <c r="GC5" s="12" t="e">
        <f t="shared" si="52"/>
        <v>#DIV/0!</v>
      </c>
      <c r="GD5" s="12">
        <f t="shared" si="52"/>
        <v>-0.625</v>
      </c>
      <c r="GE5" s="12">
        <f t="shared" si="52"/>
        <v>-1</v>
      </c>
      <c r="GF5" s="12" t="e">
        <f t="shared" si="52"/>
        <v>#DIV/0!</v>
      </c>
      <c r="GG5" s="12" t="e">
        <f t="shared" si="52"/>
        <v>#DIV/0!</v>
      </c>
      <c r="GH5" s="12">
        <f t="shared" si="52"/>
        <v>-0.25</v>
      </c>
      <c r="GI5" s="12" t="e">
        <f t="shared" si="52"/>
        <v>#DIV/0!</v>
      </c>
      <c r="GJ5" s="12">
        <f t="shared" si="52"/>
        <v>-0.25</v>
      </c>
      <c r="GL5" s="61">
        <v>0.29166666666666702</v>
      </c>
      <c r="GM5" s="60">
        <v>6</v>
      </c>
      <c r="GN5" s="86"/>
      <c r="GO5" s="127">
        <v>1</v>
      </c>
      <c r="GP5" s="128">
        <v>1</v>
      </c>
      <c r="GQ5" s="127"/>
      <c r="GR5" s="128"/>
      <c r="GS5" s="60">
        <v>0</v>
      </c>
      <c r="GT5" s="86"/>
      <c r="GU5" s="60"/>
      <c r="GV5" s="86"/>
      <c r="GW5" s="127"/>
      <c r="GX5" s="128"/>
      <c r="GY5" s="127"/>
      <c r="GZ5" s="128"/>
      <c r="HA5" s="60"/>
      <c r="HB5" s="86"/>
      <c r="HD5" s="55">
        <f t="shared" ref="HD5:HE12" si="53">GM5+GO5+GQ5+GS5+GU5+GW5+GY5+HA5</f>
        <v>7</v>
      </c>
      <c r="HE5" s="3">
        <f t="shared" si="53"/>
        <v>1</v>
      </c>
      <c r="HF5" s="56">
        <f t="shared" ref="HF5:HF12" si="54">HE5/(HE5+HD5)</f>
        <v>0.125</v>
      </c>
      <c r="HG5" s="3">
        <f t="shared" ref="HG5:HG12" si="55">GM5+GN5+GU5+GV5</f>
        <v>6</v>
      </c>
      <c r="HH5" s="3">
        <f t="shared" ref="HH5:HH12" si="56">GO5+GP5+GW5+GX5</f>
        <v>2</v>
      </c>
      <c r="HI5" s="3">
        <f t="shared" ref="HI5:HI12" si="57">GQ5+GR5+GY5+GZ5</f>
        <v>0</v>
      </c>
      <c r="HJ5" s="3">
        <f t="shared" ref="HJ5:HJ12" si="58">SUM(HG5:HI5)</f>
        <v>8</v>
      </c>
      <c r="HK5" s="12">
        <f t="shared" ref="HK5:HK12" si="59">HH5/HJ5</f>
        <v>0.25</v>
      </c>
      <c r="HL5" s="12">
        <f t="shared" ref="HL5:HL12" si="60">HI5/HJ5</f>
        <v>0</v>
      </c>
      <c r="HM5" s="3">
        <f t="shared" ref="HM5:HM12" si="61">GS5+GT5+HA5+HB5</f>
        <v>0</v>
      </c>
      <c r="HN5" s="3">
        <f t="shared" ref="HN5:HN12" si="62">SUM(GM5:GT5)</f>
        <v>8</v>
      </c>
      <c r="HO5" s="57">
        <f t="shared" ref="HO5:HO12" si="63">SUM(GU5:HB5)</f>
        <v>0</v>
      </c>
      <c r="HP5" s="58">
        <f t="shared" ref="HP5:HP12" si="64">SUM(GM5:HB5)</f>
        <v>8</v>
      </c>
      <c r="HR5">
        <v>4</v>
      </c>
      <c r="HS5">
        <v>0</v>
      </c>
      <c r="HT5">
        <v>0</v>
      </c>
      <c r="HU5">
        <v>3</v>
      </c>
      <c r="HV5">
        <v>0</v>
      </c>
      <c r="HW5">
        <v>0</v>
      </c>
      <c r="HX5">
        <v>3</v>
      </c>
      <c r="HY5">
        <v>0</v>
      </c>
      <c r="HZ5">
        <v>0</v>
      </c>
      <c r="IA5">
        <v>1</v>
      </c>
      <c r="IB5">
        <v>4</v>
      </c>
      <c r="IC5">
        <v>0</v>
      </c>
      <c r="ID5">
        <v>4</v>
      </c>
      <c r="IF5" s="62">
        <f t="shared" ref="IF5:IR12" si="65">(HD5/HR5) - 1</f>
        <v>0.75</v>
      </c>
      <c r="IG5" s="12" t="e">
        <f t="shared" si="65"/>
        <v>#DIV/0!</v>
      </c>
      <c r="IH5" s="12" t="e">
        <f t="shared" si="65"/>
        <v>#DIV/0!</v>
      </c>
      <c r="II5" s="12">
        <f t="shared" si="65"/>
        <v>1</v>
      </c>
      <c r="IJ5" s="12" t="e">
        <f t="shared" si="65"/>
        <v>#DIV/0!</v>
      </c>
      <c r="IK5" s="12" t="e">
        <f t="shared" si="65"/>
        <v>#DIV/0!</v>
      </c>
      <c r="IL5" s="12">
        <f t="shared" si="65"/>
        <v>1.6666666666666665</v>
      </c>
      <c r="IM5" s="12" t="e">
        <f t="shared" si="65"/>
        <v>#DIV/0!</v>
      </c>
      <c r="IN5" s="12" t="e">
        <f t="shared" si="65"/>
        <v>#DIV/0!</v>
      </c>
      <c r="IO5" s="12">
        <f t="shared" si="65"/>
        <v>-1</v>
      </c>
      <c r="IP5" s="12">
        <f t="shared" si="65"/>
        <v>1</v>
      </c>
      <c r="IQ5" s="12" t="e">
        <f t="shared" si="65"/>
        <v>#DIV/0!</v>
      </c>
      <c r="IR5" s="63">
        <f t="shared" si="65"/>
        <v>1</v>
      </c>
    </row>
    <row r="6" spans="1:252" ht="18" thickBot="1" x14ac:dyDescent="0.3">
      <c r="A6" s="64">
        <v>0.30208333333333298</v>
      </c>
      <c r="B6" s="91">
        <v>6</v>
      </c>
      <c r="C6" s="92">
        <v>4</v>
      </c>
      <c r="D6" s="91">
        <v>4</v>
      </c>
      <c r="E6" s="92">
        <v>2</v>
      </c>
      <c r="F6" s="91"/>
      <c r="G6" s="92"/>
      <c r="H6" s="91">
        <v>2</v>
      </c>
      <c r="I6" s="92">
        <v>1</v>
      </c>
      <c r="J6" s="91">
        <v>2</v>
      </c>
      <c r="K6" s="92">
        <v>2</v>
      </c>
      <c r="L6" s="91"/>
      <c r="M6" s="92"/>
      <c r="N6" s="203"/>
      <c r="O6" s="192"/>
      <c r="P6" s="91"/>
      <c r="Q6" s="92"/>
      <c r="R6" s="91"/>
      <c r="S6" s="92"/>
      <c r="T6" s="91"/>
      <c r="U6" s="92"/>
      <c r="W6" s="55">
        <f t="shared" ref="W6:W12" si="66">B6+D6+F6+H6+J6+L6+N6+P6+R6+T6</f>
        <v>14</v>
      </c>
      <c r="X6" s="3">
        <f t="shared" ref="X6:X12" si="67">C6+E6+G6+I6+K6+M6+O6+Q6+S6+U6</f>
        <v>9</v>
      </c>
      <c r="Y6" s="56">
        <f t="shared" ref="Y6:Y12" si="68">X6/(X6+W6)</f>
        <v>0.39130434782608697</v>
      </c>
      <c r="Z6" s="3">
        <f t="shared" ref="Z6:Z12" si="69">B6+C6+L6+M6</f>
        <v>10</v>
      </c>
      <c r="AA6" s="3">
        <f t="shared" ref="AA6:AA12" si="70">D6+E6+N6+O6+F6+G6+P6+Q6</f>
        <v>6</v>
      </c>
      <c r="AB6" s="3">
        <f t="shared" ref="AB6:AB15" si="71">F6+G6+P6+Q6</f>
        <v>0</v>
      </c>
      <c r="AC6" s="3">
        <f t="shared" ref="AC6:AC12" si="72">H6+I6+R6+S6</f>
        <v>3</v>
      </c>
      <c r="AD6" s="3">
        <f t="shared" si="0"/>
        <v>19</v>
      </c>
      <c r="AE6" s="12">
        <f t="shared" si="1"/>
        <v>0.375</v>
      </c>
      <c r="AF6" s="12">
        <f t="shared" ref="AF6:AF12" si="73">AC6/AD6</f>
        <v>0.15789473684210525</v>
      </c>
      <c r="AG6" s="3">
        <f t="shared" ref="AG6:AG12" si="74">J6+K6+T6+U6</f>
        <v>4</v>
      </c>
      <c r="AH6" s="3">
        <f t="shared" ref="AH6:AH12" si="75">SUM(B6:K6)</f>
        <v>23</v>
      </c>
      <c r="AI6" s="57">
        <f t="shared" ref="AI6:AI12" si="76">SUM(L6:U6)</f>
        <v>0</v>
      </c>
      <c r="AJ6" s="58">
        <f t="shared" ref="AJ6:AJ12" si="77">SUM(B6:U6)</f>
        <v>23</v>
      </c>
      <c r="AM6" s="12">
        <f t="shared" si="2"/>
        <v>0.55555555555555558</v>
      </c>
      <c r="AN6" s="12">
        <f t="shared" si="3"/>
        <v>3.5</v>
      </c>
      <c r="AO6" s="12">
        <f t="shared" si="4"/>
        <v>1.1521739130434785</v>
      </c>
      <c r="AP6" s="12">
        <f t="shared" si="5"/>
        <v>0.4285714285714286</v>
      </c>
      <c r="AQ6" s="12" t="e">
        <f t="shared" ref="AQ6:AQ12" si="78">(AA6/BW6) - 1</f>
        <v>#DIV/0!</v>
      </c>
      <c r="AR6" s="12" t="e">
        <f t="shared" si="6"/>
        <v>#DIV/0!</v>
      </c>
      <c r="AS6" s="12">
        <f t="shared" si="7"/>
        <v>1.7142857142857144</v>
      </c>
      <c r="AT6" s="12" t="e">
        <f t="shared" si="8"/>
        <v>#DIV/0!</v>
      </c>
      <c r="AU6" s="12" t="e">
        <f t="shared" si="9"/>
        <v>#DIV/0!</v>
      </c>
      <c r="AV6" s="12">
        <f t="shared" si="10"/>
        <v>0</v>
      </c>
      <c r="AW6" s="12">
        <f t="shared" si="11"/>
        <v>1.0909090909090908</v>
      </c>
      <c r="AX6" s="12" t="e">
        <f t="shared" si="12"/>
        <v>#DIV/0!</v>
      </c>
      <c r="AY6" s="12">
        <f t="shared" si="13"/>
        <v>1.0909090909090908</v>
      </c>
      <c r="BA6" s="64">
        <v>0.30208333333333298</v>
      </c>
      <c r="BB6" s="91">
        <v>5</v>
      </c>
      <c r="BC6" s="92">
        <v>2</v>
      </c>
      <c r="BD6" s="91"/>
      <c r="BE6" s="92"/>
      <c r="BF6" s="91"/>
      <c r="BG6" s="92"/>
      <c r="BH6" s="91">
        <v>4</v>
      </c>
      <c r="BI6" s="92"/>
      <c r="BJ6" s="91"/>
      <c r="BK6" s="92"/>
      <c r="BL6" s="91"/>
      <c r="BM6" s="92"/>
      <c r="BN6" s="91"/>
      <c r="BO6" s="92"/>
      <c r="BP6" s="91"/>
      <c r="BQ6" s="92"/>
      <c r="BS6" s="55">
        <f t="shared" si="14"/>
        <v>9</v>
      </c>
      <c r="BT6" s="3">
        <f t="shared" si="14"/>
        <v>2</v>
      </c>
      <c r="BU6" s="56">
        <f t="shared" si="15"/>
        <v>0.18181818181818182</v>
      </c>
      <c r="BV6" s="3">
        <f t="shared" si="16"/>
        <v>7</v>
      </c>
      <c r="BW6" s="3">
        <f t="shared" si="17"/>
        <v>0</v>
      </c>
      <c r="BX6" s="3">
        <f t="shared" si="18"/>
        <v>0</v>
      </c>
      <c r="BY6" s="3">
        <f t="shared" si="19"/>
        <v>7</v>
      </c>
      <c r="BZ6" s="12">
        <f t="shared" si="20"/>
        <v>0</v>
      </c>
      <c r="CA6" s="12">
        <f t="shared" si="21"/>
        <v>0</v>
      </c>
      <c r="CB6" s="3">
        <f t="shared" si="22"/>
        <v>4</v>
      </c>
      <c r="CC6" s="3">
        <f t="shared" si="23"/>
        <v>11</v>
      </c>
      <c r="CD6" s="57">
        <f t="shared" si="24"/>
        <v>0</v>
      </c>
      <c r="CE6" s="58">
        <f t="shared" si="25"/>
        <v>11</v>
      </c>
      <c r="CH6" s="12">
        <f t="shared" si="26"/>
        <v>-0.18181818181818177</v>
      </c>
      <c r="CI6" s="12" t="e">
        <f t="shared" si="26"/>
        <v>#DIV/0!</v>
      </c>
      <c r="CJ6" s="12" t="e">
        <f t="shared" si="26"/>
        <v>#DIV/0!</v>
      </c>
      <c r="CK6" s="12">
        <f t="shared" si="26"/>
        <v>-0.22222222222222221</v>
      </c>
      <c r="CL6" s="12" t="e">
        <f t="shared" si="26"/>
        <v>#DIV/0!</v>
      </c>
      <c r="CM6" s="12" t="e">
        <f t="shared" si="26"/>
        <v>#DIV/0!</v>
      </c>
      <c r="CN6" s="12">
        <f t="shared" si="26"/>
        <v>-0.22222222222222221</v>
      </c>
      <c r="CO6" s="12" t="e">
        <f t="shared" si="26"/>
        <v>#DIV/0!</v>
      </c>
      <c r="CP6" s="12" t="e">
        <f t="shared" si="26"/>
        <v>#DIV/0!</v>
      </c>
      <c r="CQ6" s="12">
        <f t="shared" si="26"/>
        <v>1</v>
      </c>
      <c r="CR6" s="12">
        <f t="shared" si="26"/>
        <v>0</v>
      </c>
      <c r="CS6" s="12" t="e">
        <f t="shared" si="26"/>
        <v>#DIV/0!</v>
      </c>
      <c r="CT6" s="12">
        <f t="shared" si="26"/>
        <v>0</v>
      </c>
      <c r="CV6" s="64">
        <v>0.30208333333333298</v>
      </c>
      <c r="CW6" s="91">
        <v>9</v>
      </c>
      <c r="CX6" s="92"/>
      <c r="CY6" s="91"/>
      <c r="CZ6" s="92"/>
      <c r="DA6" s="91"/>
      <c r="DB6" s="92"/>
      <c r="DC6" s="91">
        <v>2</v>
      </c>
      <c r="DD6" s="92"/>
      <c r="DE6" s="91"/>
      <c r="DF6" s="92"/>
      <c r="DG6" s="91"/>
      <c r="DH6" s="92"/>
      <c r="DI6" s="91"/>
      <c r="DJ6" s="92"/>
      <c r="DK6" s="91"/>
      <c r="DL6" s="92"/>
      <c r="DN6" s="55">
        <f t="shared" si="27"/>
        <v>11</v>
      </c>
      <c r="DO6" s="3">
        <f t="shared" si="27"/>
        <v>0</v>
      </c>
      <c r="DP6" s="56">
        <f t="shared" si="28"/>
        <v>0</v>
      </c>
      <c r="DQ6" s="3">
        <f t="shared" si="29"/>
        <v>9</v>
      </c>
      <c r="DR6" s="3">
        <f t="shared" si="30"/>
        <v>0</v>
      </c>
      <c r="DS6" s="3">
        <f t="shared" si="31"/>
        <v>0</v>
      </c>
      <c r="DT6" s="3">
        <f t="shared" si="32"/>
        <v>9</v>
      </c>
      <c r="DU6" s="12">
        <f t="shared" si="33"/>
        <v>0</v>
      </c>
      <c r="DV6" s="12">
        <f t="shared" si="34"/>
        <v>0</v>
      </c>
      <c r="DW6" s="3">
        <f t="shared" si="35"/>
        <v>2</v>
      </c>
      <c r="DX6" s="3">
        <f t="shared" si="36"/>
        <v>11</v>
      </c>
      <c r="DY6" s="57">
        <f t="shared" si="37"/>
        <v>0</v>
      </c>
      <c r="DZ6" s="58">
        <f t="shared" si="38"/>
        <v>11</v>
      </c>
      <c r="EC6" s="12">
        <f t="shared" si="39"/>
        <v>0.22222222222222232</v>
      </c>
      <c r="ED6" s="12">
        <f t="shared" si="39"/>
        <v>-1</v>
      </c>
      <c r="EE6" s="12">
        <f t="shared" si="39"/>
        <v>-1</v>
      </c>
      <c r="EF6" s="12">
        <f t="shared" si="39"/>
        <v>0.28571428571428581</v>
      </c>
      <c r="EG6" s="12">
        <f t="shared" si="39"/>
        <v>-1</v>
      </c>
      <c r="EH6" s="12" t="e">
        <f t="shared" si="39"/>
        <v>#DIV/0!</v>
      </c>
      <c r="EI6" s="12">
        <f t="shared" si="39"/>
        <v>0</v>
      </c>
      <c r="EJ6" s="12">
        <f t="shared" si="39"/>
        <v>-1</v>
      </c>
      <c r="EK6" s="12" t="e">
        <f t="shared" si="39"/>
        <v>#DIV/0!</v>
      </c>
      <c r="EL6" s="12">
        <f t="shared" si="39"/>
        <v>0</v>
      </c>
      <c r="EM6" s="12">
        <f t="shared" si="39"/>
        <v>0</v>
      </c>
      <c r="EN6" s="12" t="e">
        <f t="shared" si="39"/>
        <v>#DIV/0!</v>
      </c>
      <c r="EO6" s="12">
        <f t="shared" si="39"/>
        <v>0</v>
      </c>
      <c r="EQ6" s="64">
        <v>0.30208333333333298</v>
      </c>
      <c r="ER6" s="91">
        <v>5</v>
      </c>
      <c r="ES6" s="92">
        <v>2</v>
      </c>
      <c r="ET6" s="91">
        <v>2</v>
      </c>
      <c r="EU6" s="92"/>
      <c r="EV6" s="91"/>
      <c r="EW6" s="92"/>
      <c r="EX6" s="91">
        <v>2</v>
      </c>
      <c r="EY6" s="92"/>
      <c r="EZ6" s="91"/>
      <c r="FA6" s="92"/>
      <c r="FB6" s="91"/>
      <c r="FC6" s="92"/>
      <c r="FD6" s="91"/>
      <c r="FE6" s="92"/>
      <c r="FF6" s="91"/>
      <c r="FG6" s="92"/>
      <c r="FI6" s="55">
        <f t="shared" si="40"/>
        <v>9</v>
      </c>
      <c r="FJ6" s="3">
        <f t="shared" si="40"/>
        <v>2</v>
      </c>
      <c r="FK6" s="56">
        <f t="shared" si="41"/>
        <v>0.18181818181818182</v>
      </c>
      <c r="FL6" s="3">
        <f t="shared" si="42"/>
        <v>7</v>
      </c>
      <c r="FM6" s="3">
        <f t="shared" si="43"/>
        <v>2</v>
      </c>
      <c r="FN6" s="3">
        <f t="shared" si="44"/>
        <v>0</v>
      </c>
      <c r="FO6" s="3">
        <f t="shared" si="45"/>
        <v>9</v>
      </c>
      <c r="FP6" s="12">
        <f t="shared" si="46"/>
        <v>0.22222222222222221</v>
      </c>
      <c r="FQ6" s="12">
        <f t="shared" si="47"/>
        <v>0</v>
      </c>
      <c r="FR6" s="3">
        <f t="shared" si="48"/>
        <v>2</v>
      </c>
      <c r="FS6" s="3">
        <f t="shared" si="49"/>
        <v>11</v>
      </c>
      <c r="FT6" s="57">
        <f t="shared" si="50"/>
        <v>0</v>
      </c>
      <c r="FU6" s="58">
        <f t="shared" si="51"/>
        <v>11</v>
      </c>
      <c r="FX6" s="12">
        <f t="shared" si="52"/>
        <v>1.25</v>
      </c>
      <c r="FY6" s="12" t="e">
        <f t="shared" si="52"/>
        <v>#DIV/0!</v>
      </c>
      <c r="FZ6" s="12" t="e">
        <f t="shared" si="52"/>
        <v>#DIV/0!</v>
      </c>
      <c r="GA6" s="12">
        <f t="shared" si="52"/>
        <v>1.3333333333333335</v>
      </c>
      <c r="GB6" s="12">
        <f t="shared" si="52"/>
        <v>1</v>
      </c>
      <c r="GC6" s="12" t="e">
        <f t="shared" si="52"/>
        <v>#DIV/0!</v>
      </c>
      <c r="GD6" s="12">
        <f t="shared" si="52"/>
        <v>1.25</v>
      </c>
      <c r="GE6" s="12">
        <f t="shared" si="52"/>
        <v>-0.11111111111111116</v>
      </c>
      <c r="GF6" s="12" t="e">
        <f t="shared" si="52"/>
        <v>#DIV/0!</v>
      </c>
      <c r="GG6" s="12" t="e">
        <f t="shared" si="52"/>
        <v>#DIV/0!</v>
      </c>
      <c r="GH6" s="12">
        <f t="shared" si="52"/>
        <v>1.75</v>
      </c>
      <c r="GI6" s="12" t="e">
        <f t="shared" si="52"/>
        <v>#DIV/0!</v>
      </c>
      <c r="GJ6" s="12">
        <f t="shared" si="52"/>
        <v>1.75</v>
      </c>
      <c r="GL6" s="65">
        <v>0.30208333333333298</v>
      </c>
      <c r="GM6" s="60">
        <v>3</v>
      </c>
      <c r="GN6" s="86"/>
      <c r="GO6" s="127">
        <v>1</v>
      </c>
      <c r="GP6" s="128">
        <v>0</v>
      </c>
      <c r="GQ6" s="127"/>
      <c r="GR6" s="128"/>
      <c r="GS6" s="60">
        <v>0</v>
      </c>
      <c r="GT6" s="86"/>
      <c r="GU6" s="60"/>
      <c r="GV6" s="86"/>
      <c r="GW6" s="127"/>
      <c r="GX6" s="128"/>
      <c r="GY6" s="127"/>
      <c r="GZ6" s="128"/>
      <c r="HA6" s="60"/>
      <c r="HB6" s="86"/>
      <c r="HD6" s="55">
        <f t="shared" si="53"/>
        <v>4</v>
      </c>
      <c r="HE6" s="3">
        <f t="shared" si="53"/>
        <v>0</v>
      </c>
      <c r="HF6" s="56">
        <f t="shared" si="54"/>
        <v>0</v>
      </c>
      <c r="HG6" s="3">
        <f t="shared" si="55"/>
        <v>3</v>
      </c>
      <c r="HH6" s="3">
        <f t="shared" si="56"/>
        <v>1</v>
      </c>
      <c r="HI6" s="3">
        <f t="shared" si="57"/>
        <v>0</v>
      </c>
      <c r="HJ6" s="3">
        <f t="shared" si="58"/>
        <v>4</v>
      </c>
      <c r="HK6" s="12">
        <f t="shared" si="59"/>
        <v>0.25</v>
      </c>
      <c r="HL6" s="12">
        <f t="shared" si="60"/>
        <v>0</v>
      </c>
      <c r="HM6" s="3">
        <f t="shared" si="61"/>
        <v>0</v>
      </c>
      <c r="HN6" s="3">
        <f t="shared" si="62"/>
        <v>4</v>
      </c>
      <c r="HO6" s="57">
        <f t="shared" si="63"/>
        <v>0</v>
      </c>
      <c r="HP6" s="58">
        <f t="shared" si="64"/>
        <v>4</v>
      </c>
      <c r="HR6">
        <v>11</v>
      </c>
      <c r="HS6">
        <v>0</v>
      </c>
      <c r="HT6">
        <v>0</v>
      </c>
      <c r="HU6">
        <v>8</v>
      </c>
      <c r="HV6">
        <v>0</v>
      </c>
      <c r="HW6">
        <v>0</v>
      </c>
      <c r="HX6">
        <v>8</v>
      </c>
      <c r="HY6">
        <v>0</v>
      </c>
      <c r="HZ6">
        <v>0</v>
      </c>
      <c r="IA6">
        <v>3</v>
      </c>
      <c r="IB6">
        <v>11</v>
      </c>
      <c r="IC6">
        <v>0</v>
      </c>
      <c r="ID6">
        <v>11</v>
      </c>
      <c r="IF6" s="62">
        <f t="shared" si="65"/>
        <v>-0.63636363636363635</v>
      </c>
      <c r="IG6" s="12" t="e">
        <f t="shared" si="65"/>
        <v>#DIV/0!</v>
      </c>
      <c r="IH6" s="12" t="e">
        <f t="shared" si="65"/>
        <v>#DIV/0!</v>
      </c>
      <c r="II6" s="12">
        <f t="shared" si="65"/>
        <v>-0.625</v>
      </c>
      <c r="IJ6" s="12" t="e">
        <f t="shared" si="65"/>
        <v>#DIV/0!</v>
      </c>
      <c r="IK6" s="12" t="e">
        <f t="shared" si="65"/>
        <v>#DIV/0!</v>
      </c>
      <c r="IL6" s="12">
        <f t="shared" si="65"/>
        <v>-0.5</v>
      </c>
      <c r="IM6" s="12" t="e">
        <f t="shared" si="65"/>
        <v>#DIV/0!</v>
      </c>
      <c r="IN6" s="12" t="e">
        <f t="shared" si="65"/>
        <v>#DIV/0!</v>
      </c>
      <c r="IO6" s="12">
        <f t="shared" si="65"/>
        <v>-1</v>
      </c>
      <c r="IP6" s="12">
        <f t="shared" si="65"/>
        <v>-0.63636363636363635</v>
      </c>
      <c r="IQ6" s="12" t="e">
        <f t="shared" si="65"/>
        <v>#DIV/0!</v>
      </c>
      <c r="IR6" s="63">
        <f t="shared" si="65"/>
        <v>-0.63636363636363635</v>
      </c>
    </row>
    <row r="7" spans="1:252" ht="18" thickBot="1" x14ac:dyDescent="0.3">
      <c r="A7" s="64">
        <v>0.3125</v>
      </c>
      <c r="B7" s="91">
        <v>15</v>
      </c>
      <c r="C7" s="92"/>
      <c r="D7" s="91">
        <v>7</v>
      </c>
      <c r="E7" s="92">
        <v>7</v>
      </c>
      <c r="F7" s="91">
        <v>2</v>
      </c>
      <c r="G7" s="92"/>
      <c r="H7" s="91">
        <v>1</v>
      </c>
      <c r="I7" s="92">
        <v>1</v>
      </c>
      <c r="J7" s="91">
        <v>2</v>
      </c>
      <c r="K7" s="92">
        <v>1</v>
      </c>
      <c r="L7" s="91"/>
      <c r="M7" s="92"/>
      <c r="N7" s="203"/>
      <c r="O7" s="192"/>
      <c r="P7" s="91"/>
      <c r="Q7" s="92"/>
      <c r="R7" s="91"/>
      <c r="S7" s="92"/>
      <c r="T7" s="91"/>
      <c r="U7" s="92"/>
      <c r="W7" s="55">
        <f t="shared" si="66"/>
        <v>27</v>
      </c>
      <c r="X7" s="3">
        <f t="shared" si="67"/>
        <v>9</v>
      </c>
      <c r="Y7" s="56">
        <f t="shared" si="68"/>
        <v>0.25</v>
      </c>
      <c r="Z7" s="3">
        <f t="shared" si="69"/>
        <v>15</v>
      </c>
      <c r="AA7" s="3">
        <f t="shared" si="70"/>
        <v>16</v>
      </c>
      <c r="AB7" s="3">
        <f t="shared" si="71"/>
        <v>2</v>
      </c>
      <c r="AC7" s="3">
        <f t="shared" si="72"/>
        <v>2</v>
      </c>
      <c r="AD7" s="3">
        <f t="shared" si="0"/>
        <v>33</v>
      </c>
      <c r="AE7" s="12">
        <f t="shared" si="1"/>
        <v>0.5161290322580645</v>
      </c>
      <c r="AF7" s="12">
        <f t="shared" si="73"/>
        <v>6.0606060606060608E-2</v>
      </c>
      <c r="AG7" s="3">
        <f t="shared" si="74"/>
        <v>3</v>
      </c>
      <c r="AH7" s="3">
        <f t="shared" si="75"/>
        <v>36</v>
      </c>
      <c r="AI7" s="57">
        <f t="shared" si="76"/>
        <v>0</v>
      </c>
      <c r="AJ7" s="58">
        <f t="shared" si="77"/>
        <v>36</v>
      </c>
      <c r="AM7" s="12">
        <f t="shared" si="2"/>
        <v>1.0769230769230771</v>
      </c>
      <c r="AN7" s="12">
        <f t="shared" si="3"/>
        <v>3.5</v>
      </c>
      <c r="AO7" s="12">
        <f t="shared" si="4"/>
        <v>0.875</v>
      </c>
      <c r="AP7" s="12">
        <f t="shared" si="5"/>
        <v>0.5</v>
      </c>
      <c r="AQ7" s="12">
        <f t="shared" si="78"/>
        <v>7</v>
      </c>
      <c r="AR7" s="12">
        <f t="shared" si="6"/>
        <v>1</v>
      </c>
      <c r="AS7" s="12">
        <f t="shared" si="7"/>
        <v>1.5384615384615383</v>
      </c>
      <c r="AT7" s="12">
        <f t="shared" si="8"/>
        <v>2.096774193548387</v>
      </c>
      <c r="AU7" s="12">
        <f t="shared" si="9"/>
        <v>-0.21212121212121215</v>
      </c>
      <c r="AV7" s="12">
        <f t="shared" si="10"/>
        <v>0.5</v>
      </c>
      <c r="AW7" s="12">
        <f t="shared" si="11"/>
        <v>1.4</v>
      </c>
      <c r="AX7" s="12" t="e">
        <f t="shared" si="12"/>
        <v>#DIV/0!</v>
      </c>
      <c r="AY7" s="12">
        <f t="shared" si="13"/>
        <v>1.4</v>
      </c>
      <c r="BA7" s="64">
        <v>0.3125</v>
      </c>
      <c r="BB7" s="91">
        <v>9</v>
      </c>
      <c r="BC7" s="92">
        <v>1</v>
      </c>
      <c r="BD7" s="91">
        <v>1</v>
      </c>
      <c r="BE7" s="92">
        <v>1</v>
      </c>
      <c r="BF7" s="91">
        <v>1</v>
      </c>
      <c r="BG7" s="92"/>
      <c r="BH7" s="91">
        <v>2</v>
      </c>
      <c r="BI7" s="92"/>
      <c r="BJ7" s="91"/>
      <c r="BK7" s="92"/>
      <c r="BL7" s="91"/>
      <c r="BM7" s="92"/>
      <c r="BN7" s="91"/>
      <c r="BO7" s="92"/>
      <c r="BP7" s="91"/>
      <c r="BQ7" s="92"/>
      <c r="BS7" s="55">
        <f t="shared" si="14"/>
        <v>13</v>
      </c>
      <c r="BT7" s="3">
        <f t="shared" si="14"/>
        <v>2</v>
      </c>
      <c r="BU7" s="56">
        <f t="shared" si="15"/>
        <v>0.13333333333333333</v>
      </c>
      <c r="BV7" s="3">
        <f t="shared" si="16"/>
        <v>10</v>
      </c>
      <c r="BW7" s="3">
        <f t="shared" si="17"/>
        <v>2</v>
      </c>
      <c r="BX7" s="3">
        <f t="shared" si="18"/>
        <v>1</v>
      </c>
      <c r="BY7" s="3">
        <f t="shared" si="19"/>
        <v>13</v>
      </c>
      <c r="BZ7" s="12">
        <f t="shared" si="20"/>
        <v>0.16666666666666666</v>
      </c>
      <c r="CA7" s="12">
        <f t="shared" si="21"/>
        <v>7.6923076923076927E-2</v>
      </c>
      <c r="CB7" s="3">
        <f t="shared" si="22"/>
        <v>2</v>
      </c>
      <c r="CC7" s="3">
        <f t="shared" si="23"/>
        <v>15</v>
      </c>
      <c r="CD7" s="57">
        <f t="shared" si="24"/>
        <v>0</v>
      </c>
      <c r="CE7" s="58">
        <f t="shared" si="25"/>
        <v>15</v>
      </c>
      <c r="CH7" s="12">
        <f t="shared" si="26"/>
        <v>0.85714285714285721</v>
      </c>
      <c r="CI7" s="12">
        <f t="shared" si="26"/>
        <v>1</v>
      </c>
      <c r="CJ7" s="12">
        <f t="shared" si="26"/>
        <v>6.6666666666666652E-2</v>
      </c>
      <c r="CK7" s="12">
        <f t="shared" si="26"/>
        <v>0.66666666666666674</v>
      </c>
      <c r="CL7" s="12" t="e">
        <f t="shared" si="26"/>
        <v>#DIV/0!</v>
      </c>
      <c r="CM7" s="12" t="e">
        <f t="shared" si="26"/>
        <v>#DIV/0!</v>
      </c>
      <c r="CN7" s="12">
        <f t="shared" si="26"/>
        <v>1.1666666666666665</v>
      </c>
      <c r="CO7" s="12" t="e">
        <f t="shared" si="26"/>
        <v>#DIV/0!</v>
      </c>
      <c r="CP7" s="12" t="e">
        <f t="shared" si="26"/>
        <v>#DIV/0!</v>
      </c>
      <c r="CQ7" s="12">
        <f t="shared" si="26"/>
        <v>0</v>
      </c>
      <c r="CR7" s="12">
        <f t="shared" si="26"/>
        <v>1.1428571428571428</v>
      </c>
      <c r="CS7" s="12">
        <f t="shared" si="26"/>
        <v>-1</v>
      </c>
      <c r="CT7" s="12">
        <f t="shared" si="26"/>
        <v>0.875</v>
      </c>
      <c r="CV7" s="64">
        <v>0.3125</v>
      </c>
      <c r="CW7" s="91">
        <v>5</v>
      </c>
      <c r="CX7" s="92">
        <v>1</v>
      </c>
      <c r="CY7" s="91"/>
      <c r="CZ7" s="92"/>
      <c r="DA7" s="91"/>
      <c r="DB7" s="92"/>
      <c r="DC7" s="91">
        <v>1</v>
      </c>
      <c r="DD7" s="92"/>
      <c r="DE7" s="91"/>
      <c r="DF7" s="92"/>
      <c r="DG7" s="91"/>
      <c r="DH7" s="92"/>
      <c r="DI7" s="91"/>
      <c r="DJ7" s="92"/>
      <c r="DK7" s="91">
        <v>1</v>
      </c>
      <c r="DL7" s="92"/>
      <c r="DN7" s="55">
        <f t="shared" si="27"/>
        <v>7</v>
      </c>
      <c r="DO7" s="3">
        <f t="shared" si="27"/>
        <v>1</v>
      </c>
      <c r="DP7" s="56">
        <f t="shared" si="28"/>
        <v>0.125</v>
      </c>
      <c r="DQ7" s="3">
        <f t="shared" si="29"/>
        <v>6</v>
      </c>
      <c r="DR7" s="3">
        <f t="shared" si="30"/>
        <v>0</v>
      </c>
      <c r="DS7" s="3">
        <f t="shared" si="31"/>
        <v>0</v>
      </c>
      <c r="DT7" s="3">
        <f t="shared" si="32"/>
        <v>6</v>
      </c>
      <c r="DU7" s="12">
        <f t="shared" si="33"/>
        <v>0</v>
      </c>
      <c r="DV7" s="12">
        <f t="shared" si="34"/>
        <v>0</v>
      </c>
      <c r="DW7" s="3">
        <f t="shared" si="35"/>
        <v>2</v>
      </c>
      <c r="DX7" s="3">
        <f t="shared" si="36"/>
        <v>7</v>
      </c>
      <c r="DY7" s="57">
        <f t="shared" si="37"/>
        <v>1</v>
      </c>
      <c r="DZ7" s="58">
        <f t="shared" si="38"/>
        <v>8</v>
      </c>
      <c r="EC7" s="12">
        <f t="shared" si="39"/>
        <v>-0.41666666666666663</v>
      </c>
      <c r="ED7" s="12">
        <f t="shared" si="39"/>
        <v>-0.5</v>
      </c>
      <c r="EE7" s="12">
        <f t="shared" si="39"/>
        <v>-0.125</v>
      </c>
      <c r="EF7" s="12">
        <f t="shared" si="39"/>
        <v>-0.25</v>
      </c>
      <c r="EG7" s="12" t="e">
        <f t="shared" si="39"/>
        <v>#DIV/0!</v>
      </c>
      <c r="EH7" s="12">
        <f t="shared" si="39"/>
        <v>-1</v>
      </c>
      <c r="EI7" s="12">
        <f t="shared" si="39"/>
        <v>-0.33333333333333337</v>
      </c>
      <c r="EJ7" s="12" t="e">
        <f t="shared" si="39"/>
        <v>#DIV/0!</v>
      </c>
      <c r="EK7" s="12">
        <f t="shared" si="39"/>
        <v>-1</v>
      </c>
      <c r="EL7" s="12">
        <f t="shared" si="39"/>
        <v>-0.6</v>
      </c>
      <c r="EM7" s="12">
        <f t="shared" si="39"/>
        <v>-0.5</v>
      </c>
      <c r="EN7" s="12" t="e">
        <f t="shared" si="39"/>
        <v>#DIV/0!</v>
      </c>
      <c r="EO7" s="12">
        <f t="shared" si="39"/>
        <v>-0.4285714285714286</v>
      </c>
      <c r="EQ7" s="64">
        <v>0.3125</v>
      </c>
      <c r="ER7" s="91">
        <v>7</v>
      </c>
      <c r="ES7" s="92">
        <v>1</v>
      </c>
      <c r="ET7" s="91"/>
      <c r="EU7" s="92"/>
      <c r="EV7" s="91">
        <v>1</v>
      </c>
      <c r="EW7" s="92"/>
      <c r="EX7" s="91">
        <v>4</v>
      </c>
      <c r="EY7" s="92">
        <v>1</v>
      </c>
      <c r="EZ7" s="91"/>
      <c r="FA7" s="92"/>
      <c r="FB7" s="91"/>
      <c r="FC7" s="92"/>
      <c r="FD7" s="91"/>
      <c r="FE7" s="92"/>
      <c r="FF7" s="91"/>
      <c r="FG7" s="92"/>
      <c r="FI7" s="55">
        <f t="shared" si="40"/>
        <v>12</v>
      </c>
      <c r="FJ7" s="3">
        <f t="shared" si="40"/>
        <v>2</v>
      </c>
      <c r="FK7" s="56">
        <f t="shared" si="41"/>
        <v>0.14285714285714285</v>
      </c>
      <c r="FL7" s="3">
        <f t="shared" si="42"/>
        <v>8</v>
      </c>
      <c r="FM7" s="3">
        <f t="shared" si="43"/>
        <v>0</v>
      </c>
      <c r="FN7" s="3">
        <f t="shared" si="44"/>
        <v>1</v>
      </c>
      <c r="FO7" s="3">
        <f t="shared" si="45"/>
        <v>9</v>
      </c>
      <c r="FP7" s="12">
        <f t="shared" si="46"/>
        <v>0</v>
      </c>
      <c r="FQ7" s="12">
        <f t="shared" si="47"/>
        <v>0.1111111111111111</v>
      </c>
      <c r="FR7" s="3">
        <f t="shared" si="48"/>
        <v>5</v>
      </c>
      <c r="FS7" s="3">
        <f t="shared" si="49"/>
        <v>14</v>
      </c>
      <c r="FT7" s="57">
        <f t="shared" si="50"/>
        <v>0</v>
      </c>
      <c r="FU7" s="58">
        <f t="shared" si="51"/>
        <v>14</v>
      </c>
      <c r="FX7" s="12">
        <f t="shared" si="52"/>
        <v>0.5</v>
      </c>
      <c r="FY7" s="12" t="e">
        <f t="shared" si="52"/>
        <v>#DIV/0!</v>
      </c>
      <c r="FZ7" s="12" t="e">
        <f t="shared" si="52"/>
        <v>#DIV/0!</v>
      </c>
      <c r="GA7" s="12">
        <f t="shared" si="52"/>
        <v>0.60000000000000009</v>
      </c>
      <c r="GB7" s="12" t="e">
        <f t="shared" si="52"/>
        <v>#DIV/0!</v>
      </c>
      <c r="GC7" s="12" t="e">
        <f t="shared" si="52"/>
        <v>#DIV/0!</v>
      </c>
      <c r="GD7" s="12">
        <f t="shared" si="52"/>
        <v>0.8</v>
      </c>
      <c r="GE7" s="12" t="e">
        <f t="shared" si="52"/>
        <v>#DIV/0!</v>
      </c>
      <c r="GF7" s="12" t="e">
        <f t="shared" si="52"/>
        <v>#DIV/0!</v>
      </c>
      <c r="GG7" s="12">
        <f t="shared" si="52"/>
        <v>0.66666666666666674</v>
      </c>
      <c r="GH7" s="12">
        <f t="shared" si="52"/>
        <v>0.75</v>
      </c>
      <c r="GI7" s="12" t="e">
        <f t="shared" si="52"/>
        <v>#DIV/0!</v>
      </c>
      <c r="GJ7" s="12">
        <f t="shared" si="52"/>
        <v>0.75</v>
      </c>
      <c r="GL7" s="65">
        <v>0.3125</v>
      </c>
      <c r="GM7" s="60">
        <v>5</v>
      </c>
      <c r="GN7" s="86"/>
      <c r="GO7" s="127">
        <v>0</v>
      </c>
      <c r="GP7" s="128">
        <v>0</v>
      </c>
      <c r="GQ7" s="127"/>
      <c r="GR7" s="128"/>
      <c r="GS7" s="60">
        <v>3</v>
      </c>
      <c r="GT7" s="86"/>
      <c r="GU7" s="60"/>
      <c r="GV7" s="86"/>
      <c r="GW7" s="127"/>
      <c r="GX7" s="128"/>
      <c r="GY7" s="127"/>
      <c r="GZ7" s="128"/>
      <c r="HA7" s="60"/>
      <c r="HB7" s="86"/>
      <c r="HD7" s="55">
        <f t="shared" si="53"/>
        <v>8</v>
      </c>
      <c r="HE7" s="3">
        <f t="shared" si="53"/>
        <v>0</v>
      </c>
      <c r="HF7" s="56">
        <f t="shared" si="54"/>
        <v>0</v>
      </c>
      <c r="HG7" s="3">
        <f t="shared" si="55"/>
        <v>5</v>
      </c>
      <c r="HH7" s="3">
        <f t="shared" si="56"/>
        <v>0</v>
      </c>
      <c r="HI7" s="3">
        <f t="shared" si="57"/>
        <v>0</v>
      </c>
      <c r="HJ7" s="3">
        <f t="shared" si="58"/>
        <v>5</v>
      </c>
      <c r="HK7" s="12">
        <f t="shared" si="59"/>
        <v>0</v>
      </c>
      <c r="HL7" s="12">
        <f t="shared" si="60"/>
        <v>0</v>
      </c>
      <c r="HM7" s="3">
        <f t="shared" si="61"/>
        <v>3</v>
      </c>
      <c r="HN7" s="3">
        <f t="shared" si="62"/>
        <v>8</v>
      </c>
      <c r="HO7" s="57">
        <f t="shared" si="63"/>
        <v>0</v>
      </c>
      <c r="HP7" s="58">
        <f t="shared" si="64"/>
        <v>8</v>
      </c>
      <c r="HR7">
        <v>4</v>
      </c>
      <c r="HS7">
        <v>1</v>
      </c>
      <c r="HT7">
        <v>0.2</v>
      </c>
      <c r="HU7">
        <v>4</v>
      </c>
      <c r="HV7">
        <v>0</v>
      </c>
      <c r="HW7">
        <v>0</v>
      </c>
      <c r="HX7">
        <v>4</v>
      </c>
      <c r="HY7">
        <v>0</v>
      </c>
      <c r="HZ7">
        <v>0</v>
      </c>
      <c r="IA7">
        <v>1</v>
      </c>
      <c r="IB7">
        <v>5</v>
      </c>
      <c r="IC7">
        <v>0</v>
      </c>
      <c r="ID7">
        <v>5</v>
      </c>
      <c r="IF7" s="62">
        <f t="shared" si="65"/>
        <v>1</v>
      </c>
      <c r="IG7" s="12">
        <f t="shared" si="65"/>
        <v>-1</v>
      </c>
      <c r="IH7" s="12">
        <f t="shared" si="65"/>
        <v>-1</v>
      </c>
      <c r="II7" s="12">
        <f t="shared" si="65"/>
        <v>0.25</v>
      </c>
      <c r="IJ7" s="12" t="e">
        <f t="shared" si="65"/>
        <v>#DIV/0!</v>
      </c>
      <c r="IK7" s="12" t="e">
        <f t="shared" si="65"/>
        <v>#DIV/0!</v>
      </c>
      <c r="IL7" s="12">
        <f t="shared" si="65"/>
        <v>0.25</v>
      </c>
      <c r="IM7" s="12" t="e">
        <f t="shared" si="65"/>
        <v>#DIV/0!</v>
      </c>
      <c r="IN7" s="12" t="e">
        <f t="shared" si="65"/>
        <v>#DIV/0!</v>
      </c>
      <c r="IO7" s="12">
        <f t="shared" si="65"/>
        <v>2</v>
      </c>
      <c r="IP7" s="12">
        <f t="shared" si="65"/>
        <v>0.60000000000000009</v>
      </c>
      <c r="IQ7" s="12" t="e">
        <f t="shared" si="65"/>
        <v>#DIV/0!</v>
      </c>
      <c r="IR7" s="63">
        <f t="shared" si="65"/>
        <v>0.60000000000000009</v>
      </c>
    </row>
    <row r="8" spans="1:252" ht="18" thickBot="1" x14ac:dyDescent="0.3">
      <c r="A8" s="64">
        <v>0.32291666666666702</v>
      </c>
      <c r="B8" s="91">
        <v>11</v>
      </c>
      <c r="C8" s="92">
        <v>1</v>
      </c>
      <c r="D8" s="91">
        <v>6</v>
      </c>
      <c r="E8" s="92">
        <v>5</v>
      </c>
      <c r="F8" s="91"/>
      <c r="G8" s="92"/>
      <c r="H8" s="91">
        <v>1</v>
      </c>
      <c r="I8" s="92"/>
      <c r="J8" s="91">
        <v>2</v>
      </c>
      <c r="K8" s="92">
        <v>1</v>
      </c>
      <c r="L8" s="91"/>
      <c r="M8" s="92"/>
      <c r="N8" s="203"/>
      <c r="O8" s="192"/>
      <c r="P8" s="91"/>
      <c r="Q8" s="92"/>
      <c r="R8" s="91"/>
      <c r="S8" s="92"/>
      <c r="T8" s="91"/>
      <c r="U8" s="92"/>
      <c r="W8" s="55">
        <f t="shared" si="66"/>
        <v>20</v>
      </c>
      <c r="X8" s="3">
        <f t="shared" si="67"/>
        <v>7</v>
      </c>
      <c r="Y8" s="56">
        <f t="shared" si="68"/>
        <v>0.25925925925925924</v>
      </c>
      <c r="Z8" s="3">
        <f t="shared" si="69"/>
        <v>12</v>
      </c>
      <c r="AA8" s="3">
        <f t="shared" si="70"/>
        <v>11</v>
      </c>
      <c r="AB8" s="3">
        <f t="shared" si="71"/>
        <v>0</v>
      </c>
      <c r="AC8" s="3">
        <f t="shared" si="72"/>
        <v>1</v>
      </c>
      <c r="AD8" s="3">
        <f t="shared" si="0"/>
        <v>24</v>
      </c>
      <c r="AE8" s="12">
        <f t="shared" si="1"/>
        <v>0.47826086956521741</v>
      </c>
      <c r="AF8" s="12">
        <f t="shared" si="73"/>
        <v>4.1666666666666664E-2</v>
      </c>
      <c r="AG8" s="3">
        <f t="shared" si="74"/>
        <v>3</v>
      </c>
      <c r="AH8" s="3">
        <f t="shared" si="75"/>
        <v>27</v>
      </c>
      <c r="AI8" s="57">
        <f t="shared" si="76"/>
        <v>0</v>
      </c>
      <c r="AJ8" s="58">
        <f t="shared" si="77"/>
        <v>27</v>
      </c>
      <c r="AM8" s="12">
        <f t="shared" si="2"/>
        <v>0.81818181818181812</v>
      </c>
      <c r="AN8" s="12">
        <f t="shared" si="3"/>
        <v>0.39999999999999991</v>
      </c>
      <c r="AO8" s="12">
        <f t="shared" si="4"/>
        <v>-0.17037037037037039</v>
      </c>
      <c r="AP8" s="12">
        <f t="shared" si="5"/>
        <v>0.19999999999999996</v>
      </c>
      <c r="AQ8" s="12">
        <f t="shared" si="78"/>
        <v>4.5</v>
      </c>
      <c r="AR8" s="12" t="e">
        <f t="shared" si="6"/>
        <v>#DIV/0!</v>
      </c>
      <c r="AS8" s="12">
        <f t="shared" si="7"/>
        <v>1</v>
      </c>
      <c r="AT8" s="12">
        <f t="shared" si="8"/>
        <v>1.8695652173913047</v>
      </c>
      <c r="AU8" s="12" t="e">
        <f t="shared" si="9"/>
        <v>#DIV/0!</v>
      </c>
      <c r="AV8" s="12">
        <f t="shared" si="10"/>
        <v>-0.25</v>
      </c>
      <c r="AW8" s="12">
        <f t="shared" si="11"/>
        <v>0.6875</v>
      </c>
      <c r="AX8" s="12" t="e">
        <f t="shared" si="12"/>
        <v>#DIV/0!</v>
      </c>
      <c r="AY8" s="12">
        <f t="shared" si="13"/>
        <v>0.6875</v>
      </c>
      <c r="BA8" s="64">
        <v>0.32291666666666702</v>
      </c>
      <c r="BB8" s="91">
        <v>6</v>
      </c>
      <c r="BC8" s="92">
        <v>4</v>
      </c>
      <c r="BD8" s="91">
        <v>1</v>
      </c>
      <c r="BE8" s="92">
        <v>1</v>
      </c>
      <c r="BF8" s="91"/>
      <c r="BG8" s="92"/>
      <c r="BH8" s="91">
        <v>4</v>
      </c>
      <c r="BI8" s="92"/>
      <c r="BJ8" s="91"/>
      <c r="BK8" s="92"/>
      <c r="BL8" s="91"/>
      <c r="BM8" s="92"/>
      <c r="BN8" s="91"/>
      <c r="BO8" s="92"/>
      <c r="BP8" s="91"/>
      <c r="BQ8" s="92"/>
      <c r="BS8" s="55">
        <f t="shared" si="14"/>
        <v>11</v>
      </c>
      <c r="BT8" s="3">
        <f t="shared" si="14"/>
        <v>5</v>
      </c>
      <c r="BU8" s="56">
        <f t="shared" si="15"/>
        <v>0.3125</v>
      </c>
      <c r="BV8" s="3">
        <f t="shared" si="16"/>
        <v>10</v>
      </c>
      <c r="BW8" s="3">
        <f t="shared" si="17"/>
        <v>2</v>
      </c>
      <c r="BX8" s="3">
        <f t="shared" si="18"/>
        <v>0</v>
      </c>
      <c r="BY8" s="3">
        <f t="shared" si="19"/>
        <v>12</v>
      </c>
      <c r="BZ8" s="12">
        <f t="shared" si="20"/>
        <v>0.16666666666666666</v>
      </c>
      <c r="CA8" s="12">
        <f t="shared" si="21"/>
        <v>0</v>
      </c>
      <c r="CB8" s="3">
        <f t="shared" si="22"/>
        <v>4</v>
      </c>
      <c r="CC8" s="3">
        <f t="shared" si="23"/>
        <v>16</v>
      </c>
      <c r="CD8" s="57">
        <f t="shared" si="24"/>
        <v>0</v>
      </c>
      <c r="CE8" s="58">
        <f t="shared" si="25"/>
        <v>16</v>
      </c>
      <c r="CH8" s="12">
        <f t="shared" si="26"/>
        <v>0.5714285714285714</v>
      </c>
      <c r="CI8" s="12">
        <f t="shared" si="26"/>
        <v>1.5</v>
      </c>
      <c r="CJ8" s="12">
        <f t="shared" si="26"/>
        <v>0.40625</v>
      </c>
      <c r="CK8" s="12">
        <f t="shared" si="26"/>
        <v>0.66666666666666674</v>
      </c>
      <c r="CL8" s="12" t="e">
        <f t="shared" si="26"/>
        <v>#DIV/0!</v>
      </c>
      <c r="CM8" s="12" t="e">
        <f t="shared" si="26"/>
        <v>#DIV/0!</v>
      </c>
      <c r="CN8" s="12">
        <f t="shared" si="26"/>
        <v>1</v>
      </c>
      <c r="CO8" s="12" t="e">
        <f t="shared" si="26"/>
        <v>#DIV/0!</v>
      </c>
      <c r="CP8" s="12" t="e">
        <f t="shared" si="26"/>
        <v>#DIV/0!</v>
      </c>
      <c r="CQ8" s="12">
        <f t="shared" si="26"/>
        <v>0.33333333333333326</v>
      </c>
      <c r="CR8" s="12">
        <f t="shared" si="26"/>
        <v>0.77777777777777768</v>
      </c>
      <c r="CS8" s="12" t="e">
        <f t="shared" si="26"/>
        <v>#DIV/0!</v>
      </c>
      <c r="CT8" s="12">
        <f t="shared" si="26"/>
        <v>0.77777777777777768</v>
      </c>
      <c r="CV8" s="64">
        <v>0.32291666666666702</v>
      </c>
      <c r="CW8" s="91">
        <v>6</v>
      </c>
      <c r="CX8" s="92"/>
      <c r="CY8" s="91"/>
      <c r="CZ8" s="92"/>
      <c r="DA8" s="91"/>
      <c r="DB8" s="92"/>
      <c r="DC8" s="91">
        <v>1</v>
      </c>
      <c r="DD8" s="92">
        <v>2</v>
      </c>
      <c r="DE8" s="91"/>
      <c r="DF8" s="92"/>
      <c r="DG8" s="91"/>
      <c r="DH8" s="92"/>
      <c r="DI8" s="91"/>
      <c r="DJ8" s="92"/>
      <c r="DK8" s="91"/>
      <c r="DL8" s="92"/>
      <c r="DN8" s="55">
        <f t="shared" si="27"/>
        <v>7</v>
      </c>
      <c r="DO8" s="3">
        <f t="shared" si="27"/>
        <v>2</v>
      </c>
      <c r="DP8" s="56">
        <f t="shared" si="28"/>
        <v>0.22222222222222221</v>
      </c>
      <c r="DQ8" s="3">
        <f t="shared" si="29"/>
        <v>6</v>
      </c>
      <c r="DR8" s="3">
        <f t="shared" si="30"/>
        <v>0</v>
      </c>
      <c r="DS8" s="3">
        <f t="shared" si="31"/>
        <v>0</v>
      </c>
      <c r="DT8" s="3">
        <f t="shared" si="32"/>
        <v>6</v>
      </c>
      <c r="DU8" s="12">
        <f t="shared" si="33"/>
        <v>0</v>
      </c>
      <c r="DV8" s="12">
        <f t="shared" si="34"/>
        <v>0</v>
      </c>
      <c r="DW8" s="3">
        <f t="shared" si="35"/>
        <v>3</v>
      </c>
      <c r="DX8" s="3">
        <f t="shared" si="36"/>
        <v>9</v>
      </c>
      <c r="DY8" s="57">
        <f t="shared" si="37"/>
        <v>0</v>
      </c>
      <c r="DZ8" s="58">
        <f t="shared" si="38"/>
        <v>9</v>
      </c>
      <c r="EC8" s="12">
        <f t="shared" si="39"/>
        <v>-0.5</v>
      </c>
      <c r="ED8" s="12">
        <f t="shared" si="39"/>
        <v>0</v>
      </c>
      <c r="EE8" s="12">
        <f t="shared" si="39"/>
        <v>0.77777777777777768</v>
      </c>
      <c r="EF8" s="12">
        <f t="shared" si="39"/>
        <v>-0.4</v>
      </c>
      <c r="EG8" s="12">
        <f t="shared" si="39"/>
        <v>-1</v>
      </c>
      <c r="EH8" s="12" t="e">
        <f t="shared" si="39"/>
        <v>#DIV/0!</v>
      </c>
      <c r="EI8" s="12">
        <f t="shared" si="39"/>
        <v>-0.5714285714285714</v>
      </c>
      <c r="EJ8" s="12">
        <f t="shared" si="39"/>
        <v>-1</v>
      </c>
      <c r="EK8" s="12" t="e">
        <f t="shared" si="39"/>
        <v>#DIV/0!</v>
      </c>
      <c r="EL8" s="12">
        <f t="shared" si="39"/>
        <v>0.5</v>
      </c>
      <c r="EM8" s="12">
        <f t="shared" si="39"/>
        <v>-0.4</v>
      </c>
      <c r="EN8" s="12">
        <f t="shared" si="39"/>
        <v>-1</v>
      </c>
      <c r="EO8" s="12">
        <f t="shared" si="39"/>
        <v>-0.4375</v>
      </c>
      <c r="EQ8" s="64">
        <v>0.32291666666666702</v>
      </c>
      <c r="ER8" s="91">
        <v>9</v>
      </c>
      <c r="ES8" s="92">
        <v>1</v>
      </c>
      <c r="ET8" s="91">
        <v>2</v>
      </c>
      <c r="EU8" s="92">
        <v>1</v>
      </c>
      <c r="EV8" s="91"/>
      <c r="EW8" s="92"/>
      <c r="EX8" s="91">
        <v>2</v>
      </c>
      <c r="EY8" s="92"/>
      <c r="EZ8" s="91"/>
      <c r="FA8" s="92"/>
      <c r="FB8" s="91">
        <v>1</v>
      </c>
      <c r="FC8" s="92"/>
      <c r="FD8" s="91"/>
      <c r="FE8" s="92"/>
      <c r="FF8" s="91"/>
      <c r="FG8" s="92"/>
      <c r="FI8" s="55">
        <f t="shared" si="40"/>
        <v>14</v>
      </c>
      <c r="FJ8" s="3">
        <f t="shared" si="40"/>
        <v>2</v>
      </c>
      <c r="FK8" s="56">
        <f t="shared" si="41"/>
        <v>0.125</v>
      </c>
      <c r="FL8" s="3">
        <f t="shared" si="42"/>
        <v>10</v>
      </c>
      <c r="FM8" s="3">
        <f t="shared" si="43"/>
        <v>4</v>
      </c>
      <c r="FN8" s="3">
        <f t="shared" si="44"/>
        <v>0</v>
      </c>
      <c r="FO8" s="3">
        <f t="shared" si="45"/>
        <v>14</v>
      </c>
      <c r="FP8" s="12">
        <f t="shared" si="46"/>
        <v>0.2857142857142857</v>
      </c>
      <c r="FQ8" s="12">
        <f t="shared" si="47"/>
        <v>0</v>
      </c>
      <c r="FR8" s="3">
        <f t="shared" si="48"/>
        <v>2</v>
      </c>
      <c r="FS8" s="3">
        <f t="shared" si="49"/>
        <v>15</v>
      </c>
      <c r="FT8" s="57">
        <f t="shared" si="50"/>
        <v>1</v>
      </c>
      <c r="FU8" s="58">
        <f t="shared" si="51"/>
        <v>16</v>
      </c>
      <c r="FX8" s="12">
        <f t="shared" si="52"/>
        <v>0</v>
      </c>
      <c r="FY8" s="12">
        <f t="shared" si="52"/>
        <v>-0.33333333333333337</v>
      </c>
      <c r="FZ8" s="12">
        <f t="shared" si="52"/>
        <v>-0.29166666666666674</v>
      </c>
      <c r="GA8" s="12">
        <f t="shared" si="52"/>
        <v>-9.0909090909090939E-2</v>
      </c>
      <c r="GB8" s="12">
        <f t="shared" si="52"/>
        <v>1</v>
      </c>
      <c r="GC8" s="12" t="e">
        <f t="shared" si="52"/>
        <v>#DIV/0!</v>
      </c>
      <c r="GD8" s="12">
        <f t="shared" si="52"/>
        <v>7.6923076923076872E-2</v>
      </c>
      <c r="GE8" s="12">
        <f t="shared" si="52"/>
        <v>0.85714285714285698</v>
      </c>
      <c r="GF8" s="12" t="e">
        <f t="shared" si="52"/>
        <v>#DIV/0!</v>
      </c>
      <c r="GG8" s="12">
        <f t="shared" si="52"/>
        <v>-0.5</v>
      </c>
      <c r="GH8" s="12">
        <f t="shared" si="52"/>
        <v>-0.11764705882352944</v>
      </c>
      <c r="GI8" s="12" t="e">
        <f t="shared" si="52"/>
        <v>#DIV/0!</v>
      </c>
      <c r="GJ8" s="12">
        <f t="shared" si="52"/>
        <v>-5.8823529411764719E-2</v>
      </c>
      <c r="GL8" s="65">
        <v>0.32291666666666702</v>
      </c>
      <c r="GM8" s="60">
        <v>9</v>
      </c>
      <c r="GN8" s="86">
        <v>2</v>
      </c>
      <c r="GO8" s="127">
        <v>1</v>
      </c>
      <c r="GP8" s="128">
        <v>1</v>
      </c>
      <c r="GQ8" s="127"/>
      <c r="GR8" s="128"/>
      <c r="GS8" s="60">
        <v>4</v>
      </c>
      <c r="GT8" s="86"/>
      <c r="GU8" s="60"/>
      <c r="GV8" s="86"/>
      <c r="GW8" s="127"/>
      <c r="GX8" s="128"/>
      <c r="GY8" s="127"/>
      <c r="GZ8" s="128"/>
      <c r="HA8" s="60"/>
      <c r="HB8" s="86"/>
      <c r="HD8" s="55">
        <f t="shared" si="53"/>
        <v>14</v>
      </c>
      <c r="HE8" s="3">
        <f t="shared" si="53"/>
        <v>3</v>
      </c>
      <c r="HF8" s="56">
        <f t="shared" si="54"/>
        <v>0.17647058823529413</v>
      </c>
      <c r="HG8" s="3">
        <f t="shared" si="55"/>
        <v>11</v>
      </c>
      <c r="HH8" s="3">
        <f t="shared" si="56"/>
        <v>2</v>
      </c>
      <c r="HI8" s="3">
        <f t="shared" si="57"/>
        <v>0</v>
      </c>
      <c r="HJ8" s="3">
        <f t="shared" si="58"/>
        <v>13</v>
      </c>
      <c r="HK8" s="12">
        <f t="shared" si="59"/>
        <v>0.15384615384615385</v>
      </c>
      <c r="HL8" s="12">
        <f t="shared" si="60"/>
        <v>0</v>
      </c>
      <c r="HM8" s="3">
        <f t="shared" si="61"/>
        <v>4</v>
      </c>
      <c r="HN8" s="3">
        <f t="shared" si="62"/>
        <v>17</v>
      </c>
      <c r="HO8" s="57">
        <f t="shared" si="63"/>
        <v>0</v>
      </c>
      <c r="HP8" s="58">
        <f t="shared" si="64"/>
        <v>17</v>
      </c>
      <c r="HR8">
        <v>0</v>
      </c>
      <c r="HS8">
        <v>1</v>
      </c>
      <c r="HT8">
        <v>1</v>
      </c>
      <c r="HU8">
        <v>1</v>
      </c>
      <c r="HV8">
        <v>0</v>
      </c>
      <c r="HW8">
        <v>0</v>
      </c>
      <c r="HX8">
        <v>1</v>
      </c>
      <c r="HY8">
        <v>0</v>
      </c>
      <c r="HZ8">
        <v>0</v>
      </c>
      <c r="IA8">
        <v>0</v>
      </c>
      <c r="IB8">
        <v>1</v>
      </c>
      <c r="IC8">
        <v>0</v>
      </c>
      <c r="ID8">
        <v>1</v>
      </c>
      <c r="IF8" s="62" t="e">
        <f t="shared" si="65"/>
        <v>#DIV/0!</v>
      </c>
      <c r="IG8" s="12">
        <f t="shared" si="65"/>
        <v>2</v>
      </c>
      <c r="IH8" s="12">
        <f t="shared" si="65"/>
        <v>-0.82352941176470584</v>
      </c>
      <c r="II8" s="12">
        <f t="shared" si="65"/>
        <v>10</v>
      </c>
      <c r="IJ8" s="12" t="e">
        <f t="shared" si="65"/>
        <v>#DIV/0!</v>
      </c>
      <c r="IK8" s="12" t="e">
        <f t="shared" si="65"/>
        <v>#DIV/0!</v>
      </c>
      <c r="IL8" s="12">
        <f t="shared" si="65"/>
        <v>12</v>
      </c>
      <c r="IM8" s="12" t="e">
        <f t="shared" si="65"/>
        <v>#DIV/0!</v>
      </c>
      <c r="IN8" s="12" t="e">
        <f t="shared" si="65"/>
        <v>#DIV/0!</v>
      </c>
      <c r="IO8" s="12" t="e">
        <f t="shared" si="65"/>
        <v>#DIV/0!</v>
      </c>
      <c r="IP8" s="12">
        <f t="shared" si="65"/>
        <v>16</v>
      </c>
      <c r="IQ8" s="12" t="e">
        <f t="shared" si="65"/>
        <v>#DIV/0!</v>
      </c>
      <c r="IR8" s="63">
        <f t="shared" si="65"/>
        <v>16</v>
      </c>
    </row>
    <row r="9" spans="1:252" ht="18" thickBot="1" x14ac:dyDescent="0.3">
      <c r="A9" s="59">
        <v>0.33333333333333298</v>
      </c>
      <c r="B9" s="91">
        <v>20</v>
      </c>
      <c r="C9" s="92">
        <v>4</v>
      </c>
      <c r="D9" s="91">
        <v>9</v>
      </c>
      <c r="E9" s="92">
        <v>3</v>
      </c>
      <c r="F9" s="91">
        <v>1</v>
      </c>
      <c r="G9" s="92"/>
      <c r="H9" s="91"/>
      <c r="I9" s="92"/>
      <c r="J9" s="91">
        <v>7</v>
      </c>
      <c r="K9" s="92"/>
      <c r="L9" s="91"/>
      <c r="M9" s="92"/>
      <c r="N9" s="203"/>
      <c r="O9" s="192"/>
      <c r="P9" s="91"/>
      <c r="Q9" s="92"/>
      <c r="R9" s="91"/>
      <c r="S9" s="92"/>
      <c r="T9" s="91"/>
      <c r="U9" s="92"/>
      <c r="W9" s="55">
        <f t="shared" si="66"/>
        <v>37</v>
      </c>
      <c r="X9" s="3">
        <f t="shared" si="67"/>
        <v>7</v>
      </c>
      <c r="Y9" s="56">
        <f t="shared" si="68"/>
        <v>0.15909090909090909</v>
      </c>
      <c r="Z9" s="3">
        <f t="shared" si="69"/>
        <v>24</v>
      </c>
      <c r="AA9" s="3">
        <f t="shared" si="70"/>
        <v>13</v>
      </c>
      <c r="AB9" s="3">
        <f t="shared" si="71"/>
        <v>1</v>
      </c>
      <c r="AC9" s="3">
        <f t="shared" si="72"/>
        <v>0</v>
      </c>
      <c r="AD9" s="3">
        <f t="shared" si="0"/>
        <v>37</v>
      </c>
      <c r="AE9" s="12">
        <f t="shared" si="1"/>
        <v>0.35135135135135137</v>
      </c>
      <c r="AF9" s="12">
        <f t="shared" si="73"/>
        <v>0</v>
      </c>
      <c r="AG9" s="3">
        <f t="shared" si="74"/>
        <v>7</v>
      </c>
      <c r="AH9" s="3">
        <f t="shared" si="75"/>
        <v>44</v>
      </c>
      <c r="AI9" s="57">
        <f t="shared" si="76"/>
        <v>0</v>
      </c>
      <c r="AJ9" s="58">
        <f t="shared" si="77"/>
        <v>44</v>
      </c>
      <c r="AM9" s="12">
        <f t="shared" si="2"/>
        <v>0.85000000000000009</v>
      </c>
      <c r="AN9" s="12">
        <f t="shared" si="3"/>
        <v>6</v>
      </c>
      <c r="AO9" s="12">
        <f t="shared" si="4"/>
        <v>2.3409090909090908</v>
      </c>
      <c r="AP9" s="12">
        <f t="shared" si="5"/>
        <v>0.41176470588235303</v>
      </c>
      <c r="AQ9" s="12">
        <f t="shared" si="78"/>
        <v>12</v>
      </c>
      <c r="AR9" s="12" t="e">
        <f t="shared" si="6"/>
        <v>#DIV/0!</v>
      </c>
      <c r="AS9" s="12">
        <f t="shared" si="7"/>
        <v>1.0555555555555554</v>
      </c>
      <c r="AT9" s="12">
        <f t="shared" si="8"/>
        <v>5.3243243243243255</v>
      </c>
      <c r="AU9" s="12" t="e">
        <f t="shared" si="9"/>
        <v>#DIV/0!</v>
      </c>
      <c r="AV9" s="12">
        <f t="shared" si="10"/>
        <v>1.3333333333333335</v>
      </c>
      <c r="AW9" s="12">
        <f t="shared" si="11"/>
        <v>1.0952380952380953</v>
      </c>
      <c r="AX9" s="12" t="e">
        <f t="shared" si="12"/>
        <v>#DIV/0!</v>
      </c>
      <c r="AY9" s="12">
        <f t="shared" si="13"/>
        <v>1.0952380952380953</v>
      </c>
      <c r="BA9" s="59">
        <v>0.33333333333333298</v>
      </c>
      <c r="BB9" s="91">
        <v>16</v>
      </c>
      <c r="BC9" s="92">
        <v>1</v>
      </c>
      <c r="BD9" s="91">
        <v>1</v>
      </c>
      <c r="BE9" s="92"/>
      <c r="BF9" s="91"/>
      <c r="BG9" s="92"/>
      <c r="BH9" s="91">
        <v>3</v>
      </c>
      <c r="BI9" s="92"/>
      <c r="BJ9" s="91"/>
      <c r="BK9" s="92"/>
      <c r="BL9" s="91"/>
      <c r="BM9" s="92"/>
      <c r="BN9" s="91"/>
      <c r="BO9" s="92"/>
      <c r="BP9" s="91"/>
      <c r="BQ9" s="92"/>
      <c r="BS9" s="55">
        <f t="shared" si="14"/>
        <v>20</v>
      </c>
      <c r="BT9" s="3">
        <f t="shared" si="14"/>
        <v>1</v>
      </c>
      <c r="BU9" s="56">
        <f t="shared" si="15"/>
        <v>4.7619047619047616E-2</v>
      </c>
      <c r="BV9" s="3">
        <f t="shared" si="16"/>
        <v>17</v>
      </c>
      <c r="BW9" s="3">
        <f t="shared" si="17"/>
        <v>1</v>
      </c>
      <c r="BX9" s="3">
        <f t="shared" si="18"/>
        <v>0</v>
      </c>
      <c r="BY9" s="3">
        <f t="shared" si="19"/>
        <v>18</v>
      </c>
      <c r="BZ9" s="12">
        <f t="shared" si="20"/>
        <v>5.5555555555555552E-2</v>
      </c>
      <c r="CA9" s="12">
        <f t="shared" si="21"/>
        <v>0</v>
      </c>
      <c r="CB9" s="3">
        <f t="shared" si="22"/>
        <v>3</v>
      </c>
      <c r="CC9" s="3">
        <f t="shared" si="23"/>
        <v>21</v>
      </c>
      <c r="CD9" s="57">
        <f t="shared" si="24"/>
        <v>0</v>
      </c>
      <c r="CE9" s="58">
        <f t="shared" si="25"/>
        <v>21</v>
      </c>
      <c r="CH9" s="12">
        <f t="shared" si="26"/>
        <v>5.2631578947368363E-2</v>
      </c>
      <c r="CI9" s="12">
        <f t="shared" si="26"/>
        <v>-0.83333333333333337</v>
      </c>
      <c r="CJ9" s="12">
        <f t="shared" si="26"/>
        <v>-0.80158730158730163</v>
      </c>
      <c r="CK9" s="12">
        <f t="shared" si="26"/>
        <v>-5.555555555555558E-2</v>
      </c>
      <c r="CL9" s="12" t="e">
        <f t="shared" si="26"/>
        <v>#DIV/0!</v>
      </c>
      <c r="CM9" s="12" t="e">
        <f t="shared" si="26"/>
        <v>#DIV/0!</v>
      </c>
      <c r="CN9" s="12">
        <f t="shared" si="26"/>
        <v>0</v>
      </c>
      <c r="CO9" s="12" t="e">
        <f t="shared" si="26"/>
        <v>#DIV/0!</v>
      </c>
      <c r="CP9" s="12" t="e">
        <f t="shared" si="26"/>
        <v>#DIV/0!</v>
      </c>
      <c r="CQ9" s="12">
        <f t="shared" si="26"/>
        <v>-0.5714285714285714</v>
      </c>
      <c r="CR9" s="12">
        <f t="shared" si="26"/>
        <v>-0.16000000000000003</v>
      </c>
      <c r="CS9" s="12" t="e">
        <f t="shared" si="26"/>
        <v>#DIV/0!</v>
      </c>
      <c r="CT9" s="12">
        <f t="shared" si="26"/>
        <v>-0.16000000000000003</v>
      </c>
      <c r="CV9" s="59">
        <v>0.33333333333333298</v>
      </c>
      <c r="CW9" s="91">
        <v>14</v>
      </c>
      <c r="CX9" s="92">
        <v>4</v>
      </c>
      <c r="CY9" s="91"/>
      <c r="CZ9" s="92"/>
      <c r="DA9" s="91"/>
      <c r="DB9" s="92"/>
      <c r="DC9" s="91">
        <v>5</v>
      </c>
      <c r="DD9" s="92">
        <v>2</v>
      </c>
      <c r="DE9" s="91"/>
      <c r="DF9" s="92"/>
      <c r="DG9" s="91"/>
      <c r="DH9" s="92"/>
      <c r="DI9" s="91"/>
      <c r="DJ9" s="92"/>
      <c r="DK9" s="91"/>
      <c r="DL9" s="92"/>
      <c r="DN9" s="55">
        <f t="shared" si="27"/>
        <v>19</v>
      </c>
      <c r="DO9" s="3">
        <f t="shared" si="27"/>
        <v>6</v>
      </c>
      <c r="DP9" s="56">
        <f t="shared" si="28"/>
        <v>0.24</v>
      </c>
      <c r="DQ9" s="3">
        <f t="shared" si="29"/>
        <v>18</v>
      </c>
      <c r="DR9" s="3">
        <f t="shared" si="30"/>
        <v>0</v>
      </c>
      <c r="DS9" s="3">
        <f t="shared" si="31"/>
        <v>0</v>
      </c>
      <c r="DT9" s="3">
        <f t="shared" si="32"/>
        <v>18</v>
      </c>
      <c r="DU9" s="12">
        <f t="shared" si="33"/>
        <v>0</v>
      </c>
      <c r="DV9" s="12">
        <f t="shared" si="34"/>
        <v>0</v>
      </c>
      <c r="DW9" s="3">
        <f t="shared" si="35"/>
        <v>7</v>
      </c>
      <c r="DX9" s="3">
        <f t="shared" si="36"/>
        <v>25</v>
      </c>
      <c r="DY9" s="57">
        <f t="shared" si="37"/>
        <v>0</v>
      </c>
      <c r="DZ9" s="58">
        <f t="shared" si="38"/>
        <v>25</v>
      </c>
      <c r="EC9" s="12">
        <f t="shared" si="39"/>
        <v>-9.5238095238095233E-2</v>
      </c>
      <c r="ED9" s="12">
        <f t="shared" si="39"/>
        <v>0</v>
      </c>
      <c r="EE9" s="12">
        <f t="shared" si="39"/>
        <v>8.0000000000000071E-2</v>
      </c>
      <c r="EF9" s="12">
        <f t="shared" si="39"/>
        <v>0.28571428571428581</v>
      </c>
      <c r="EG9" s="12">
        <f t="shared" si="39"/>
        <v>-1</v>
      </c>
      <c r="EH9" s="12">
        <f t="shared" si="39"/>
        <v>-1</v>
      </c>
      <c r="EI9" s="12">
        <f t="shared" si="39"/>
        <v>-5.2631578947368474E-2</v>
      </c>
      <c r="EJ9" s="12">
        <f t="shared" si="39"/>
        <v>-1</v>
      </c>
      <c r="EK9" s="12">
        <f t="shared" si="39"/>
        <v>-1</v>
      </c>
      <c r="EL9" s="12">
        <f t="shared" si="39"/>
        <v>-0.125</v>
      </c>
      <c r="EM9" s="12">
        <f t="shared" si="39"/>
        <v>-7.407407407407407E-2</v>
      </c>
      <c r="EN9" s="12" t="e">
        <f t="shared" si="39"/>
        <v>#DIV/0!</v>
      </c>
      <c r="EO9" s="12">
        <f t="shared" si="39"/>
        <v>-7.407407407407407E-2</v>
      </c>
      <c r="EQ9" s="59">
        <v>0.33333333333333298</v>
      </c>
      <c r="ER9" s="91">
        <v>12</v>
      </c>
      <c r="ES9" s="92">
        <v>2</v>
      </c>
      <c r="ET9" s="91">
        <v>2</v>
      </c>
      <c r="EU9" s="92">
        <v>2</v>
      </c>
      <c r="EV9" s="91">
        <v>1</v>
      </c>
      <c r="EW9" s="92"/>
      <c r="EX9" s="91">
        <v>6</v>
      </c>
      <c r="EY9" s="92">
        <v>2</v>
      </c>
      <c r="EZ9" s="91"/>
      <c r="FA9" s="92"/>
      <c r="FB9" s="91"/>
      <c r="FC9" s="92"/>
      <c r="FD9" s="91"/>
      <c r="FE9" s="92"/>
      <c r="FF9" s="91"/>
      <c r="FG9" s="92"/>
      <c r="FI9" s="55">
        <f t="shared" si="40"/>
        <v>21</v>
      </c>
      <c r="FJ9" s="3">
        <f t="shared" si="40"/>
        <v>6</v>
      </c>
      <c r="FK9" s="56">
        <f t="shared" si="41"/>
        <v>0.22222222222222221</v>
      </c>
      <c r="FL9" s="3">
        <f t="shared" si="42"/>
        <v>14</v>
      </c>
      <c r="FM9" s="3">
        <f t="shared" si="43"/>
        <v>4</v>
      </c>
      <c r="FN9" s="3">
        <f t="shared" si="44"/>
        <v>1</v>
      </c>
      <c r="FO9" s="3">
        <f t="shared" si="45"/>
        <v>19</v>
      </c>
      <c r="FP9" s="12">
        <f t="shared" si="46"/>
        <v>0.21052631578947367</v>
      </c>
      <c r="FQ9" s="12">
        <f t="shared" si="47"/>
        <v>5.2631578947368418E-2</v>
      </c>
      <c r="FR9" s="3">
        <f t="shared" si="48"/>
        <v>8</v>
      </c>
      <c r="FS9" s="3">
        <f t="shared" si="49"/>
        <v>27</v>
      </c>
      <c r="FT9" s="57">
        <f t="shared" si="50"/>
        <v>0</v>
      </c>
      <c r="FU9" s="58">
        <f t="shared" si="51"/>
        <v>27</v>
      </c>
      <c r="FX9" s="12">
        <f t="shared" si="52"/>
        <v>0.3125</v>
      </c>
      <c r="FY9" s="12">
        <f t="shared" si="52"/>
        <v>0.5</v>
      </c>
      <c r="FZ9" s="12">
        <f t="shared" si="52"/>
        <v>0.11111111111111094</v>
      </c>
      <c r="GA9" s="12">
        <f t="shared" si="52"/>
        <v>7.6923076923076872E-2</v>
      </c>
      <c r="GB9" s="12" t="e">
        <f t="shared" si="52"/>
        <v>#DIV/0!</v>
      </c>
      <c r="GC9" s="12">
        <f t="shared" si="52"/>
        <v>0</v>
      </c>
      <c r="GD9" s="12">
        <f t="shared" si="52"/>
        <v>0.35714285714285721</v>
      </c>
      <c r="GE9" s="12" t="e">
        <f t="shared" si="52"/>
        <v>#DIV/0!</v>
      </c>
      <c r="GF9" s="12">
        <f t="shared" si="52"/>
        <v>-0.26315789473684215</v>
      </c>
      <c r="GG9" s="12">
        <f t="shared" si="52"/>
        <v>0.33333333333333326</v>
      </c>
      <c r="GH9" s="12">
        <f t="shared" si="52"/>
        <v>0.35000000000000009</v>
      </c>
      <c r="GI9" s="12" t="e">
        <f t="shared" si="52"/>
        <v>#DIV/0!</v>
      </c>
      <c r="GJ9" s="12">
        <f t="shared" si="52"/>
        <v>0.35000000000000009</v>
      </c>
      <c r="GL9" s="61">
        <v>0.33333333333333298</v>
      </c>
      <c r="GM9" s="60">
        <v>11</v>
      </c>
      <c r="GN9" s="86">
        <v>2</v>
      </c>
      <c r="GO9" s="127"/>
      <c r="GP9" s="128"/>
      <c r="GQ9" s="127">
        <v>0</v>
      </c>
      <c r="GR9" s="128">
        <v>1</v>
      </c>
      <c r="GS9" s="60">
        <v>5</v>
      </c>
      <c r="GT9" s="86">
        <v>1</v>
      </c>
      <c r="GU9" s="60"/>
      <c r="GV9" s="86"/>
      <c r="GW9" s="127"/>
      <c r="GX9" s="128"/>
      <c r="GY9" s="127"/>
      <c r="GZ9" s="128"/>
      <c r="HA9" s="60"/>
      <c r="HB9" s="86"/>
      <c r="HD9" s="55">
        <f t="shared" si="53"/>
        <v>16</v>
      </c>
      <c r="HE9" s="3">
        <f t="shared" si="53"/>
        <v>4</v>
      </c>
      <c r="HF9" s="56">
        <f t="shared" si="54"/>
        <v>0.2</v>
      </c>
      <c r="HG9" s="3">
        <f t="shared" si="55"/>
        <v>13</v>
      </c>
      <c r="HH9" s="3">
        <f t="shared" si="56"/>
        <v>0</v>
      </c>
      <c r="HI9" s="3">
        <f t="shared" si="57"/>
        <v>1</v>
      </c>
      <c r="HJ9" s="3">
        <f t="shared" si="58"/>
        <v>14</v>
      </c>
      <c r="HK9" s="12">
        <f t="shared" si="59"/>
        <v>0</v>
      </c>
      <c r="HL9" s="12">
        <f t="shared" si="60"/>
        <v>7.1428571428571425E-2</v>
      </c>
      <c r="HM9" s="3">
        <f t="shared" si="61"/>
        <v>6</v>
      </c>
      <c r="HN9" s="3">
        <f t="shared" si="62"/>
        <v>20</v>
      </c>
      <c r="HO9" s="57">
        <f t="shared" si="63"/>
        <v>0</v>
      </c>
      <c r="HP9" s="58">
        <f t="shared" si="64"/>
        <v>20</v>
      </c>
      <c r="HR9">
        <v>6</v>
      </c>
      <c r="HS9">
        <v>2</v>
      </c>
      <c r="HT9">
        <v>0.25</v>
      </c>
      <c r="HU9">
        <v>4</v>
      </c>
      <c r="HV9">
        <v>1</v>
      </c>
      <c r="HW9">
        <v>0</v>
      </c>
      <c r="HX9">
        <v>5</v>
      </c>
      <c r="HY9">
        <v>0.2</v>
      </c>
      <c r="HZ9">
        <v>0</v>
      </c>
      <c r="IA9">
        <v>3</v>
      </c>
      <c r="IB9">
        <v>8</v>
      </c>
      <c r="IC9">
        <v>0</v>
      </c>
      <c r="ID9">
        <v>8</v>
      </c>
      <c r="IF9" s="62">
        <f t="shared" si="65"/>
        <v>1.6666666666666665</v>
      </c>
      <c r="IG9" s="12">
        <f t="shared" si="65"/>
        <v>1</v>
      </c>
      <c r="IH9" s="12">
        <f t="shared" si="65"/>
        <v>-0.19999999999999996</v>
      </c>
      <c r="II9" s="12">
        <f t="shared" si="65"/>
        <v>2.25</v>
      </c>
      <c r="IJ9" s="12">
        <f t="shared" si="65"/>
        <v>-1</v>
      </c>
      <c r="IK9" s="12" t="e">
        <f t="shared" si="65"/>
        <v>#DIV/0!</v>
      </c>
      <c r="IL9" s="12">
        <f t="shared" si="65"/>
        <v>1.7999999999999998</v>
      </c>
      <c r="IM9" s="12">
        <f t="shared" si="65"/>
        <v>-1</v>
      </c>
      <c r="IN9" s="12" t="e">
        <f t="shared" si="65"/>
        <v>#DIV/0!</v>
      </c>
      <c r="IO9" s="12">
        <f t="shared" si="65"/>
        <v>1</v>
      </c>
      <c r="IP9" s="12">
        <f t="shared" si="65"/>
        <v>1.5</v>
      </c>
      <c r="IQ9" s="12" t="e">
        <f t="shared" si="65"/>
        <v>#DIV/0!</v>
      </c>
      <c r="IR9" s="63">
        <f t="shared" si="65"/>
        <v>1.5</v>
      </c>
    </row>
    <row r="10" spans="1:252" ht="18" thickBot="1" x14ac:dyDescent="0.3">
      <c r="A10" s="64">
        <v>0.34375</v>
      </c>
      <c r="B10" s="91">
        <v>22</v>
      </c>
      <c r="C10" s="92">
        <v>5</v>
      </c>
      <c r="D10" s="91">
        <v>3</v>
      </c>
      <c r="E10" s="92">
        <v>6</v>
      </c>
      <c r="F10" s="91"/>
      <c r="G10" s="92"/>
      <c r="H10" s="91"/>
      <c r="I10" s="92"/>
      <c r="J10" s="91">
        <v>10</v>
      </c>
      <c r="K10" s="92">
        <v>2</v>
      </c>
      <c r="L10" s="91"/>
      <c r="M10" s="92"/>
      <c r="N10" s="203"/>
      <c r="O10" s="192"/>
      <c r="P10" s="91"/>
      <c r="Q10" s="92"/>
      <c r="R10" s="91"/>
      <c r="S10" s="92"/>
      <c r="T10" s="91"/>
      <c r="U10" s="92"/>
      <c r="W10" s="55">
        <f t="shared" si="66"/>
        <v>35</v>
      </c>
      <c r="X10" s="3">
        <f t="shared" si="67"/>
        <v>13</v>
      </c>
      <c r="Y10" s="56">
        <f t="shared" si="68"/>
        <v>0.27083333333333331</v>
      </c>
      <c r="Z10" s="3">
        <f t="shared" si="69"/>
        <v>27</v>
      </c>
      <c r="AA10" s="3">
        <f t="shared" si="70"/>
        <v>9</v>
      </c>
      <c r="AB10" s="3">
        <f>F10+G10+P10+Q10</f>
        <v>0</v>
      </c>
      <c r="AC10" s="3">
        <f t="shared" si="72"/>
        <v>0</v>
      </c>
      <c r="AD10" s="3">
        <f t="shared" si="0"/>
        <v>36</v>
      </c>
      <c r="AE10" s="12">
        <f t="shared" si="1"/>
        <v>0.25</v>
      </c>
      <c r="AF10" s="12">
        <f t="shared" si="73"/>
        <v>0</v>
      </c>
      <c r="AG10" s="3">
        <f t="shared" si="74"/>
        <v>12</v>
      </c>
      <c r="AH10" s="3">
        <f t="shared" si="75"/>
        <v>48</v>
      </c>
      <c r="AI10" s="57">
        <f t="shared" si="76"/>
        <v>0</v>
      </c>
      <c r="AJ10" s="58">
        <f t="shared" si="77"/>
        <v>48</v>
      </c>
      <c r="AM10" s="12">
        <f t="shared" si="2"/>
        <v>6.0606060606060552E-2</v>
      </c>
      <c r="AN10" s="12">
        <f t="shared" si="3"/>
        <v>-0.1333333333333333</v>
      </c>
      <c r="AO10" s="12">
        <f t="shared" si="4"/>
        <v>-0.13333333333333341</v>
      </c>
      <c r="AP10" s="12">
        <f t="shared" si="5"/>
        <v>0.125</v>
      </c>
      <c r="AQ10" s="12">
        <f t="shared" si="78"/>
        <v>-9.9999999999999978E-2</v>
      </c>
      <c r="AR10" s="12">
        <f t="shared" si="6"/>
        <v>-1</v>
      </c>
      <c r="AS10" s="12">
        <f t="shared" si="7"/>
        <v>2.857142857142847E-2</v>
      </c>
      <c r="AT10" s="12">
        <f t="shared" si="8"/>
        <v>-0.15000000000000002</v>
      </c>
      <c r="AU10" s="12">
        <f t="shared" si="9"/>
        <v>-1</v>
      </c>
      <c r="AV10" s="12">
        <f t="shared" si="10"/>
        <v>-7.6923076923076872E-2</v>
      </c>
      <c r="AW10" s="12">
        <f t="shared" si="11"/>
        <v>0</v>
      </c>
      <c r="AX10" s="12" t="e">
        <f t="shared" si="12"/>
        <v>#DIV/0!</v>
      </c>
      <c r="AY10" s="12">
        <f t="shared" si="13"/>
        <v>0</v>
      </c>
      <c r="BA10" s="64">
        <v>0.34375</v>
      </c>
      <c r="BB10" s="91">
        <v>19</v>
      </c>
      <c r="BC10" s="92">
        <v>5</v>
      </c>
      <c r="BD10" s="91">
        <v>5</v>
      </c>
      <c r="BE10" s="92">
        <v>5</v>
      </c>
      <c r="BF10" s="91">
        <v>1</v>
      </c>
      <c r="BG10" s="92"/>
      <c r="BH10" s="91">
        <v>8</v>
      </c>
      <c r="BI10" s="92">
        <v>5</v>
      </c>
      <c r="BJ10" s="91"/>
      <c r="BK10" s="92"/>
      <c r="BL10" s="91"/>
      <c r="BM10" s="92"/>
      <c r="BN10" s="91"/>
      <c r="BO10" s="92"/>
      <c r="BP10" s="91"/>
      <c r="BQ10" s="92"/>
      <c r="BS10" s="55">
        <f t="shared" si="14"/>
        <v>33</v>
      </c>
      <c r="BT10" s="3">
        <f t="shared" si="14"/>
        <v>15</v>
      </c>
      <c r="BU10" s="56">
        <f t="shared" si="15"/>
        <v>0.3125</v>
      </c>
      <c r="BV10" s="3">
        <f t="shared" si="16"/>
        <v>24</v>
      </c>
      <c r="BW10" s="3">
        <f t="shared" si="17"/>
        <v>10</v>
      </c>
      <c r="BX10" s="3">
        <f t="shared" si="18"/>
        <v>1</v>
      </c>
      <c r="BY10" s="3">
        <f t="shared" si="19"/>
        <v>35</v>
      </c>
      <c r="BZ10" s="12">
        <f t="shared" si="20"/>
        <v>0.29411764705882354</v>
      </c>
      <c r="CA10" s="12">
        <f t="shared" si="21"/>
        <v>2.8571428571428571E-2</v>
      </c>
      <c r="CB10" s="3">
        <f t="shared" si="22"/>
        <v>13</v>
      </c>
      <c r="CC10" s="3">
        <f t="shared" si="23"/>
        <v>48</v>
      </c>
      <c r="CD10" s="57">
        <f t="shared" si="24"/>
        <v>0</v>
      </c>
      <c r="CE10" s="58">
        <f t="shared" si="25"/>
        <v>48</v>
      </c>
      <c r="CH10" s="12">
        <f t="shared" si="26"/>
        <v>-0.19512195121951215</v>
      </c>
      <c r="CI10" s="12">
        <f t="shared" si="26"/>
        <v>0.5</v>
      </c>
      <c r="CJ10" s="12">
        <f t="shared" si="26"/>
        <v>0.59375</v>
      </c>
      <c r="CK10" s="12">
        <f t="shared" si="26"/>
        <v>-0.31428571428571428</v>
      </c>
      <c r="CL10" s="12" t="e">
        <f t="shared" si="26"/>
        <v>#DIV/0!</v>
      </c>
      <c r="CM10" s="12">
        <f t="shared" si="26"/>
        <v>0</v>
      </c>
      <c r="CN10" s="12">
        <f t="shared" si="26"/>
        <v>-2.777777777777779E-2</v>
      </c>
      <c r="CO10" s="12" t="e">
        <f t="shared" si="26"/>
        <v>#DIV/0!</v>
      </c>
      <c r="CP10" s="12">
        <f t="shared" si="26"/>
        <v>2.8571428571428692E-2</v>
      </c>
      <c r="CQ10" s="12">
        <f t="shared" si="26"/>
        <v>-0.1333333333333333</v>
      </c>
      <c r="CR10" s="12">
        <f t="shared" si="26"/>
        <v>-5.8823529411764719E-2</v>
      </c>
      <c r="CS10" s="12" t="e">
        <f t="shared" si="26"/>
        <v>#DIV/0!</v>
      </c>
      <c r="CT10" s="12">
        <f t="shared" si="26"/>
        <v>-5.8823529411764719E-2</v>
      </c>
      <c r="CV10" s="64">
        <v>0.34375</v>
      </c>
      <c r="CW10" s="91">
        <v>31</v>
      </c>
      <c r="CX10" s="92">
        <v>4</v>
      </c>
      <c r="CY10" s="91"/>
      <c r="CZ10" s="92"/>
      <c r="DA10" s="91">
        <v>1</v>
      </c>
      <c r="DB10" s="92"/>
      <c r="DC10" s="48">
        <v>9</v>
      </c>
      <c r="DD10" s="92">
        <v>6</v>
      </c>
      <c r="DE10" s="91"/>
      <c r="DF10" s="92"/>
      <c r="DG10" s="91"/>
      <c r="DH10" s="92"/>
      <c r="DI10" s="91"/>
      <c r="DJ10" s="92"/>
      <c r="DK10" s="91"/>
      <c r="DL10" s="92"/>
      <c r="DN10" s="55">
        <f t="shared" si="27"/>
        <v>41</v>
      </c>
      <c r="DO10" s="3">
        <f t="shared" si="27"/>
        <v>10</v>
      </c>
      <c r="DP10" s="56">
        <f t="shared" si="28"/>
        <v>0.19607843137254902</v>
      </c>
      <c r="DQ10" s="3">
        <f t="shared" si="29"/>
        <v>35</v>
      </c>
      <c r="DR10" s="3">
        <f t="shared" si="30"/>
        <v>0</v>
      </c>
      <c r="DS10" s="3">
        <f t="shared" si="31"/>
        <v>1</v>
      </c>
      <c r="DT10" s="3">
        <f t="shared" si="32"/>
        <v>36</v>
      </c>
      <c r="DU10" s="12">
        <f t="shared" si="33"/>
        <v>0</v>
      </c>
      <c r="DV10" s="12">
        <f t="shared" si="34"/>
        <v>2.7777777777777776E-2</v>
      </c>
      <c r="DW10" s="3">
        <f t="shared" si="35"/>
        <v>15</v>
      </c>
      <c r="DX10" s="3">
        <f t="shared" si="36"/>
        <v>51</v>
      </c>
      <c r="DY10" s="57">
        <f t="shared" si="37"/>
        <v>0</v>
      </c>
      <c r="DZ10" s="58">
        <f t="shared" si="38"/>
        <v>51</v>
      </c>
      <c r="EC10" s="12">
        <f t="shared" si="39"/>
        <v>0.78260869565217384</v>
      </c>
      <c r="ED10" s="12">
        <f t="shared" si="39"/>
        <v>1</v>
      </c>
      <c r="EE10" s="12">
        <f t="shared" si="39"/>
        <v>9.8039215686274384E-2</v>
      </c>
      <c r="EF10" s="12">
        <f t="shared" si="39"/>
        <v>1.5</v>
      </c>
      <c r="EG10" s="12">
        <f t="shared" si="39"/>
        <v>-1</v>
      </c>
      <c r="EH10" s="12" t="e">
        <f t="shared" si="39"/>
        <v>#DIV/0!</v>
      </c>
      <c r="EI10" s="12">
        <f t="shared" si="39"/>
        <v>0.8</v>
      </c>
      <c r="EJ10" s="12">
        <f t="shared" si="39"/>
        <v>-1</v>
      </c>
      <c r="EK10" s="12" t="e">
        <f t="shared" si="39"/>
        <v>#DIV/0!</v>
      </c>
      <c r="EL10" s="12">
        <f t="shared" si="39"/>
        <v>0.875</v>
      </c>
      <c r="EM10" s="12">
        <f t="shared" si="39"/>
        <v>0.8214285714285714</v>
      </c>
      <c r="EN10" s="12" t="e">
        <f t="shared" si="39"/>
        <v>#DIV/0!</v>
      </c>
      <c r="EO10" s="12">
        <f t="shared" si="39"/>
        <v>0.8214285714285714</v>
      </c>
      <c r="EQ10" s="64">
        <v>0.34375</v>
      </c>
      <c r="ER10" s="91">
        <v>13</v>
      </c>
      <c r="ES10" s="92">
        <v>1</v>
      </c>
      <c r="ET10" s="91">
        <v>4</v>
      </c>
      <c r="EU10" s="92">
        <v>2</v>
      </c>
      <c r="EV10" s="91"/>
      <c r="EW10" s="92"/>
      <c r="EX10" s="48">
        <v>6</v>
      </c>
      <c r="EY10" s="92">
        <v>2</v>
      </c>
      <c r="EZ10" s="91"/>
      <c r="FA10" s="92"/>
      <c r="FB10" s="91"/>
      <c r="FC10" s="92"/>
      <c r="FD10" s="91"/>
      <c r="FE10" s="92"/>
      <c r="FF10" s="91"/>
      <c r="FG10" s="92"/>
      <c r="FI10" s="55">
        <f t="shared" si="40"/>
        <v>23</v>
      </c>
      <c r="FJ10" s="3">
        <f t="shared" si="40"/>
        <v>5</v>
      </c>
      <c r="FK10" s="56">
        <f t="shared" si="41"/>
        <v>0.17857142857142858</v>
      </c>
      <c r="FL10" s="3">
        <f t="shared" si="42"/>
        <v>14</v>
      </c>
      <c r="FM10" s="3">
        <f t="shared" si="43"/>
        <v>6</v>
      </c>
      <c r="FN10" s="3">
        <f t="shared" si="44"/>
        <v>0</v>
      </c>
      <c r="FO10" s="3">
        <f t="shared" si="45"/>
        <v>20</v>
      </c>
      <c r="FP10" s="12">
        <f t="shared" si="46"/>
        <v>0.3</v>
      </c>
      <c r="FQ10" s="12">
        <f t="shared" si="47"/>
        <v>0</v>
      </c>
      <c r="FR10" s="3">
        <f t="shared" si="48"/>
        <v>8</v>
      </c>
      <c r="FS10" s="3">
        <f t="shared" si="49"/>
        <v>28</v>
      </c>
      <c r="FT10" s="57">
        <f t="shared" si="50"/>
        <v>0</v>
      </c>
      <c r="FU10" s="58">
        <f t="shared" si="51"/>
        <v>28</v>
      </c>
      <c r="FX10" s="12">
        <f t="shared" si="52"/>
        <v>-0.2068965517241379</v>
      </c>
      <c r="FY10" s="12">
        <f t="shared" si="52"/>
        <v>0.25</v>
      </c>
      <c r="FZ10" s="12">
        <f t="shared" si="52"/>
        <v>0.47321428571428581</v>
      </c>
      <c r="GA10" s="12">
        <f t="shared" si="52"/>
        <v>-0.26315789473684215</v>
      </c>
      <c r="GB10" s="12" t="e">
        <f t="shared" si="52"/>
        <v>#DIV/0!</v>
      </c>
      <c r="GC10" s="12" t="e">
        <f t="shared" si="52"/>
        <v>#DIV/0!</v>
      </c>
      <c r="GD10" s="12">
        <f t="shared" si="52"/>
        <v>5.2631578947368363E-2</v>
      </c>
      <c r="GE10" s="12" t="e">
        <f t="shared" si="52"/>
        <v>#DIV/0!</v>
      </c>
      <c r="GF10" s="12" t="e">
        <f t="shared" si="52"/>
        <v>#DIV/0!</v>
      </c>
      <c r="GG10" s="12">
        <f t="shared" si="52"/>
        <v>-0.4285714285714286</v>
      </c>
      <c r="GH10" s="12">
        <f t="shared" si="52"/>
        <v>-0.15151515151515149</v>
      </c>
      <c r="GI10" s="12" t="e">
        <f t="shared" si="52"/>
        <v>#DIV/0!</v>
      </c>
      <c r="GJ10" s="12">
        <f t="shared" si="52"/>
        <v>-0.15151515151515149</v>
      </c>
      <c r="GL10" s="65">
        <v>0.34375</v>
      </c>
      <c r="GM10" s="60">
        <v>16</v>
      </c>
      <c r="GN10" s="86">
        <v>3</v>
      </c>
      <c r="GO10" s="127">
        <v>0</v>
      </c>
      <c r="GP10" s="128"/>
      <c r="GQ10" s="127"/>
      <c r="GR10" s="128"/>
      <c r="GS10" s="42">
        <v>13</v>
      </c>
      <c r="GT10" s="86">
        <v>1</v>
      </c>
      <c r="GU10" s="60"/>
      <c r="GV10" s="86"/>
      <c r="GW10" s="127"/>
      <c r="GX10" s="128"/>
      <c r="GY10" s="127"/>
      <c r="GZ10" s="128"/>
      <c r="HA10" s="60"/>
      <c r="HB10" s="86"/>
      <c r="HD10" s="55">
        <f t="shared" si="53"/>
        <v>29</v>
      </c>
      <c r="HE10" s="3">
        <f t="shared" si="53"/>
        <v>4</v>
      </c>
      <c r="HF10" s="56">
        <f t="shared" si="54"/>
        <v>0.12121212121212122</v>
      </c>
      <c r="HG10" s="3">
        <f t="shared" si="55"/>
        <v>19</v>
      </c>
      <c r="HH10" s="3">
        <f t="shared" si="56"/>
        <v>0</v>
      </c>
      <c r="HI10" s="3">
        <f t="shared" si="57"/>
        <v>0</v>
      </c>
      <c r="HJ10" s="3">
        <f t="shared" si="58"/>
        <v>19</v>
      </c>
      <c r="HK10" s="12">
        <f t="shared" si="59"/>
        <v>0</v>
      </c>
      <c r="HL10" s="12">
        <f t="shared" si="60"/>
        <v>0</v>
      </c>
      <c r="HM10" s="3">
        <f t="shared" si="61"/>
        <v>14</v>
      </c>
      <c r="HN10" s="3">
        <f t="shared" si="62"/>
        <v>33</v>
      </c>
      <c r="HO10" s="57">
        <f t="shared" si="63"/>
        <v>0</v>
      </c>
      <c r="HP10" s="58">
        <f t="shared" si="64"/>
        <v>33</v>
      </c>
      <c r="HR10">
        <v>7</v>
      </c>
      <c r="HS10">
        <v>1</v>
      </c>
      <c r="HT10">
        <v>0.125</v>
      </c>
      <c r="HU10">
        <v>5</v>
      </c>
      <c r="HV10">
        <v>0</v>
      </c>
      <c r="HW10">
        <v>0</v>
      </c>
      <c r="HX10">
        <v>5</v>
      </c>
      <c r="HY10">
        <v>0</v>
      </c>
      <c r="HZ10">
        <v>0</v>
      </c>
      <c r="IA10">
        <v>3</v>
      </c>
      <c r="IB10">
        <v>8</v>
      </c>
      <c r="IC10">
        <v>0</v>
      </c>
      <c r="ID10">
        <v>8</v>
      </c>
      <c r="IF10" s="62">
        <f t="shared" si="65"/>
        <v>3.1428571428571432</v>
      </c>
      <c r="IG10" s="12">
        <f t="shared" si="65"/>
        <v>3</v>
      </c>
      <c r="IH10" s="12">
        <f t="shared" si="65"/>
        <v>-3.0303030303030276E-2</v>
      </c>
      <c r="II10" s="12">
        <f t="shared" si="65"/>
        <v>2.8</v>
      </c>
      <c r="IJ10" s="12" t="e">
        <f t="shared" si="65"/>
        <v>#DIV/0!</v>
      </c>
      <c r="IK10" s="12" t="e">
        <f t="shared" si="65"/>
        <v>#DIV/0!</v>
      </c>
      <c r="IL10" s="12">
        <f t="shared" si="65"/>
        <v>2.8</v>
      </c>
      <c r="IM10" s="12" t="e">
        <f t="shared" si="65"/>
        <v>#DIV/0!</v>
      </c>
      <c r="IN10" s="12" t="e">
        <f t="shared" si="65"/>
        <v>#DIV/0!</v>
      </c>
      <c r="IO10" s="12">
        <f t="shared" si="65"/>
        <v>3.666666666666667</v>
      </c>
      <c r="IP10" s="12">
        <f t="shared" si="65"/>
        <v>3.125</v>
      </c>
      <c r="IQ10" s="12" t="e">
        <f t="shared" si="65"/>
        <v>#DIV/0!</v>
      </c>
      <c r="IR10" s="63">
        <f t="shared" si="65"/>
        <v>3.125</v>
      </c>
    </row>
    <row r="11" spans="1:252" ht="18" thickBot="1" x14ac:dyDescent="0.3">
      <c r="A11" s="64">
        <v>0.35416666666666702</v>
      </c>
      <c r="B11" s="91">
        <v>17</v>
      </c>
      <c r="C11" s="92">
        <v>5</v>
      </c>
      <c r="D11" s="91">
        <v>11</v>
      </c>
      <c r="E11" s="92">
        <v>6</v>
      </c>
      <c r="F11" s="91">
        <v>2</v>
      </c>
      <c r="G11" s="92"/>
      <c r="H11" s="91">
        <v>2</v>
      </c>
      <c r="I11" s="92">
        <v>1</v>
      </c>
      <c r="J11" s="91">
        <v>4</v>
      </c>
      <c r="K11" s="92">
        <v>4</v>
      </c>
      <c r="L11" s="91"/>
      <c r="M11" s="92"/>
      <c r="N11" s="203"/>
      <c r="O11" s="192"/>
      <c r="P11" s="91"/>
      <c r="Q11" s="92"/>
      <c r="R11" s="91"/>
      <c r="S11" s="92"/>
      <c r="T11" s="91"/>
      <c r="U11" s="92"/>
      <c r="W11" s="55">
        <f t="shared" si="66"/>
        <v>36</v>
      </c>
      <c r="X11" s="3">
        <f t="shared" si="67"/>
        <v>16</v>
      </c>
      <c r="Y11" s="56">
        <f t="shared" si="68"/>
        <v>0.30769230769230771</v>
      </c>
      <c r="Z11" s="3">
        <f t="shared" si="69"/>
        <v>22</v>
      </c>
      <c r="AA11" s="3">
        <f t="shared" si="70"/>
        <v>19</v>
      </c>
      <c r="AB11" s="3">
        <f t="shared" si="71"/>
        <v>2</v>
      </c>
      <c r="AC11" s="3">
        <f t="shared" si="72"/>
        <v>3</v>
      </c>
      <c r="AD11" s="3">
        <f t="shared" si="0"/>
        <v>44</v>
      </c>
      <c r="AE11" s="12">
        <f t="shared" si="1"/>
        <v>0.46341463414634149</v>
      </c>
      <c r="AF11" s="12">
        <f t="shared" si="73"/>
        <v>6.8181818181818177E-2</v>
      </c>
      <c r="AG11" s="3">
        <f t="shared" si="74"/>
        <v>8</v>
      </c>
      <c r="AH11" s="3">
        <f t="shared" si="75"/>
        <v>52</v>
      </c>
      <c r="AI11" s="57">
        <f t="shared" si="76"/>
        <v>0</v>
      </c>
      <c r="AJ11" s="58">
        <f t="shared" si="77"/>
        <v>52</v>
      </c>
      <c r="AM11" s="12">
        <f t="shared" si="2"/>
        <v>0.33333333333333326</v>
      </c>
      <c r="AN11" s="12">
        <f t="shared" si="3"/>
        <v>1</v>
      </c>
      <c r="AO11" s="12">
        <f t="shared" si="4"/>
        <v>0.34615384615384626</v>
      </c>
      <c r="AP11" s="12">
        <f t="shared" si="5"/>
        <v>0.15789473684210531</v>
      </c>
      <c r="AQ11" s="12">
        <f t="shared" si="78"/>
        <v>2.8</v>
      </c>
      <c r="AR11" s="12">
        <f t="shared" si="6"/>
        <v>-0.25</v>
      </c>
      <c r="AS11" s="12">
        <f t="shared" si="7"/>
        <v>0.5714285714285714</v>
      </c>
      <c r="AT11" s="12">
        <f t="shared" si="8"/>
        <v>1.2243902439024392</v>
      </c>
      <c r="AU11" s="12">
        <f t="shared" si="9"/>
        <v>-0.52272727272727271</v>
      </c>
      <c r="AV11" s="12">
        <f t="shared" si="10"/>
        <v>0.14285714285714279</v>
      </c>
      <c r="AW11" s="12">
        <f t="shared" si="11"/>
        <v>0.48571428571428577</v>
      </c>
      <c r="AX11" s="12" t="e">
        <f t="shared" si="12"/>
        <v>#DIV/0!</v>
      </c>
      <c r="AY11" s="12">
        <f t="shared" si="13"/>
        <v>0.48571428571428577</v>
      </c>
      <c r="BA11" s="64">
        <v>0.35416666666666702</v>
      </c>
      <c r="BB11" s="91">
        <v>18</v>
      </c>
      <c r="BC11" s="92">
        <v>1</v>
      </c>
      <c r="BD11" s="91">
        <v>3</v>
      </c>
      <c r="BE11" s="92">
        <v>2</v>
      </c>
      <c r="BF11" s="91">
        <v>2</v>
      </c>
      <c r="BG11" s="92">
        <v>2</v>
      </c>
      <c r="BH11" s="91">
        <v>4</v>
      </c>
      <c r="BI11" s="92">
        <v>3</v>
      </c>
      <c r="BJ11" s="91"/>
      <c r="BK11" s="92"/>
      <c r="BL11" s="91"/>
      <c r="BM11" s="92"/>
      <c r="BN11" s="91"/>
      <c r="BO11" s="92"/>
      <c r="BP11" s="91"/>
      <c r="BQ11" s="92"/>
      <c r="BS11" s="55">
        <f t="shared" si="14"/>
        <v>27</v>
      </c>
      <c r="BT11" s="3">
        <f t="shared" si="14"/>
        <v>8</v>
      </c>
      <c r="BU11" s="56">
        <f t="shared" si="15"/>
        <v>0.22857142857142856</v>
      </c>
      <c r="BV11" s="3">
        <f t="shared" si="16"/>
        <v>19</v>
      </c>
      <c r="BW11" s="3">
        <f t="shared" si="17"/>
        <v>5</v>
      </c>
      <c r="BX11" s="3">
        <f t="shared" si="18"/>
        <v>4</v>
      </c>
      <c r="BY11" s="3">
        <f t="shared" si="19"/>
        <v>28</v>
      </c>
      <c r="BZ11" s="12">
        <f t="shared" si="20"/>
        <v>0.20833333333333334</v>
      </c>
      <c r="CA11" s="12">
        <f t="shared" si="21"/>
        <v>0.14285714285714285</v>
      </c>
      <c r="CB11" s="3">
        <f t="shared" si="22"/>
        <v>7</v>
      </c>
      <c r="CC11" s="3">
        <f t="shared" si="23"/>
        <v>35</v>
      </c>
      <c r="CD11" s="57">
        <f t="shared" si="24"/>
        <v>0</v>
      </c>
      <c r="CE11" s="58">
        <f t="shared" si="25"/>
        <v>35</v>
      </c>
      <c r="CH11" s="12">
        <f t="shared" si="26"/>
        <v>-0.28947368421052633</v>
      </c>
      <c r="CI11" s="12">
        <f t="shared" si="26"/>
        <v>-0.11111111111111116</v>
      </c>
      <c r="CJ11" s="12">
        <f t="shared" si="26"/>
        <v>0.19365079365079363</v>
      </c>
      <c r="CK11" s="12">
        <f t="shared" si="26"/>
        <v>-0.40625</v>
      </c>
      <c r="CL11" s="12" t="e">
        <f t="shared" si="26"/>
        <v>#DIV/0!</v>
      </c>
      <c r="CM11" s="12">
        <f t="shared" si="26"/>
        <v>1</v>
      </c>
      <c r="CN11" s="12">
        <f t="shared" si="26"/>
        <v>-0.17647058823529416</v>
      </c>
      <c r="CO11" s="12" t="e">
        <f t="shared" si="26"/>
        <v>#DIV/0!</v>
      </c>
      <c r="CP11" s="12">
        <f t="shared" si="26"/>
        <v>1.4285714285714284</v>
      </c>
      <c r="CQ11" s="12">
        <f t="shared" si="26"/>
        <v>-0.46153846153846156</v>
      </c>
      <c r="CR11" s="12">
        <f t="shared" si="26"/>
        <v>-0.25531914893617025</v>
      </c>
      <c r="CS11" s="12" t="e">
        <f t="shared" si="26"/>
        <v>#DIV/0!</v>
      </c>
      <c r="CT11" s="12">
        <f t="shared" si="26"/>
        <v>-0.25531914893617025</v>
      </c>
      <c r="CV11" s="64">
        <v>0.35416666666666702</v>
      </c>
      <c r="CW11" s="91">
        <v>28</v>
      </c>
      <c r="CX11" s="92">
        <v>4</v>
      </c>
      <c r="CY11" s="91"/>
      <c r="CZ11" s="92"/>
      <c r="DA11" s="91">
        <v>2</v>
      </c>
      <c r="DB11" s="92"/>
      <c r="DC11" s="91">
        <v>8</v>
      </c>
      <c r="DD11" s="92">
        <v>5</v>
      </c>
      <c r="DE11" s="91"/>
      <c r="DF11" s="92"/>
      <c r="DG11" s="91"/>
      <c r="DH11" s="92"/>
      <c r="DI11" s="91"/>
      <c r="DJ11" s="92"/>
      <c r="DK11" s="91"/>
      <c r="DL11" s="92"/>
      <c r="DN11" s="55">
        <f t="shared" si="27"/>
        <v>38</v>
      </c>
      <c r="DO11" s="3">
        <f t="shared" si="27"/>
        <v>9</v>
      </c>
      <c r="DP11" s="56">
        <f t="shared" si="28"/>
        <v>0.19148936170212766</v>
      </c>
      <c r="DQ11" s="3">
        <f t="shared" si="29"/>
        <v>32</v>
      </c>
      <c r="DR11" s="3">
        <f t="shared" si="30"/>
        <v>0</v>
      </c>
      <c r="DS11" s="3">
        <f t="shared" si="31"/>
        <v>2</v>
      </c>
      <c r="DT11" s="3">
        <f t="shared" si="32"/>
        <v>34</v>
      </c>
      <c r="DU11" s="12">
        <f t="shared" si="33"/>
        <v>0</v>
      </c>
      <c r="DV11" s="12">
        <f t="shared" si="34"/>
        <v>5.8823529411764705E-2</v>
      </c>
      <c r="DW11" s="3">
        <f t="shared" si="35"/>
        <v>13</v>
      </c>
      <c r="DX11" s="3">
        <f t="shared" si="36"/>
        <v>47</v>
      </c>
      <c r="DY11" s="57">
        <f t="shared" si="37"/>
        <v>0</v>
      </c>
      <c r="DZ11" s="58">
        <f t="shared" si="38"/>
        <v>47</v>
      </c>
      <c r="EC11" s="12">
        <f t="shared" si="39"/>
        <v>0.40740740740740744</v>
      </c>
      <c r="ED11" s="12">
        <f t="shared" si="39"/>
        <v>0.5</v>
      </c>
      <c r="EE11" s="12">
        <f t="shared" si="39"/>
        <v>5.3191489361702038E-2</v>
      </c>
      <c r="EF11" s="12">
        <f t="shared" si="39"/>
        <v>0.39130434782608692</v>
      </c>
      <c r="EG11" s="12" t="e">
        <f t="shared" si="39"/>
        <v>#DIV/0!</v>
      </c>
      <c r="EH11" s="12">
        <f t="shared" si="39"/>
        <v>-0.33333333333333337</v>
      </c>
      <c r="EI11" s="12">
        <f t="shared" si="39"/>
        <v>0.30769230769230771</v>
      </c>
      <c r="EJ11" s="12" t="e">
        <f t="shared" si="39"/>
        <v>#DIV/0!</v>
      </c>
      <c r="EK11" s="12">
        <f t="shared" si="39"/>
        <v>-0.49019607843137258</v>
      </c>
      <c r="EL11" s="12">
        <f t="shared" si="39"/>
        <v>0.85714285714285721</v>
      </c>
      <c r="EM11" s="12">
        <f t="shared" si="39"/>
        <v>0.42424242424242431</v>
      </c>
      <c r="EN11" s="12" t="e">
        <f t="shared" si="39"/>
        <v>#DIV/0!</v>
      </c>
      <c r="EO11" s="12">
        <f t="shared" si="39"/>
        <v>0.42424242424242431</v>
      </c>
      <c r="EQ11" s="64">
        <v>0.35416666666666702</v>
      </c>
      <c r="ER11" s="91">
        <v>19</v>
      </c>
      <c r="ES11" s="92">
        <v>4</v>
      </c>
      <c r="ET11" s="91"/>
      <c r="EU11" s="92"/>
      <c r="EV11" s="91">
        <v>3</v>
      </c>
      <c r="EW11" s="92"/>
      <c r="EX11" s="91">
        <v>5</v>
      </c>
      <c r="EY11" s="92">
        <v>2</v>
      </c>
      <c r="EZ11" s="91"/>
      <c r="FA11" s="92"/>
      <c r="FB11" s="91"/>
      <c r="FC11" s="92"/>
      <c r="FD11" s="91"/>
      <c r="FE11" s="92"/>
      <c r="FF11" s="91"/>
      <c r="FG11" s="92"/>
      <c r="FI11" s="55">
        <f t="shared" si="40"/>
        <v>27</v>
      </c>
      <c r="FJ11" s="3">
        <f t="shared" si="40"/>
        <v>6</v>
      </c>
      <c r="FK11" s="56">
        <f t="shared" si="41"/>
        <v>0.18181818181818182</v>
      </c>
      <c r="FL11" s="3">
        <f t="shared" si="42"/>
        <v>23</v>
      </c>
      <c r="FM11" s="3">
        <f t="shared" si="43"/>
        <v>0</v>
      </c>
      <c r="FN11" s="3">
        <f t="shared" si="44"/>
        <v>3</v>
      </c>
      <c r="FO11" s="3">
        <f t="shared" si="45"/>
        <v>26</v>
      </c>
      <c r="FP11" s="12">
        <f t="shared" si="46"/>
        <v>0</v>
      </c>
      <c r="FQ11" s="12">
        <f t="shared" si="47"/>
        <v>0.11538461538461539</v>
      </c>
      <c r="FR11" s="3">
        <f t="shared" si="48"/>
        <v>7</v>
      </c>
      <c r="FS11" s="3">
        <f t="shared" si="49"/>
        <v>33</v>
      </c>
      <c r="FT11" s="57">
        <f t="shared" si="50"/>
        <v>0</v>
      </c>
      <c r="FU11" s="58">
        <f t="shared" si="51"/>
        <v>33</v>
      </c>
      <c r="FX11" s="12">
        <f t="shared" si="52"/>
        <v>3.8461538461538547E-2</v>
      </c>
      <c r="FY11" s="12">
        <f t="shared" si="52"/>
        <v>0.19999999999999996</v>
      </c>
      <c r="FZ11" s="12">
        <f t="shared" si="52"/>
        <v>0.12727272727272743</v>
      </c>
      <c r="GA11" s="12">
        <f t="shared" si="52"/>
        <v>9.5238095238095344E-2</v>
      </c>
      <c r="GB11" s="12">
        <f t="shared" si="52"/>
        <v>-1</v>
      </c>
      <c r="GC11" s="12">
        <f t="shared" si="52"/>
        <v>0.5</v>
      </c>
      <c r="GD11" s="12">
        <f t="shared" si="52"/>
        <v>0</v>
      </c>
      <c r="GE11" s="12">
        <f t="shared" si="52"/>
        <v>-1</v>
      </c>
      <c r="GF11" s="12">
        <f t="shared" si="52"/>
        <v>0.5</v>
      </c>
      <c r="GG11" s="12">
        <f t="shared" si="52"/>
        <v>0.39999999999999991</v>
      </c>
      <c r="GH11" s="12">
        <f t="shared" si="52"/>
        <v>6.4516129032258007E-2</v>
      </c>
      <c r="GI11" s="12" t="e">
        <f t="shared" si="52"/>
        <v>#DIV/0!</v>
      </c>
      <c r="GJ11" s="12">
        <f t="shared" si="52"/>
        <v>6.4516129032258007E-2</v>
      </c>
      <c r="GL11" s="65">
        <v>0.35416666666666702</v>
      </c>
      <c r="GM11" s="60">
        <v>18</v>
      </c>
      <c r="GN11" s="86">
        <v>3</v>
      </c>
      <c r="GO11" s="127">
        <v>3</v>
      </c>
      <c r="GP11" s="128"/>
      <c r="GQ11" s="127">
        <v>1</v>
      </c>
      <c r="GR11" s="128">
        <v>1</v>
      </c>
      <c r="GS11" s="60">
        <v>4</v>
      </c>
      <c r="GT11" s="86">
        <v>1</v>
      </c>
      <c r="GU11" s="60"/>
      <c r="GV11" s="86"/>
      <c r="GW11" s="127"/>
      <c r="GX11" s="128"/>
      <c r="GY11" s="127"/>
      <c r="GZ11" s="128"/>
      <c r="HA11" s="60"/>
      <c r="HB11" s="86"/>
      <c r="HD11" s="55">
        <f t="shared" si="53"/>
        <v>26</v>
      </c>
      <c r="HE11" s="3">
        <f t="shared" si="53"/>
        <v>5</v>
      </c>
      <c r="HF11" s="56">
        <f t="shared" si="54"/>
        <v>0.16129032258064516</v>
      </c>
      <c r="HG11" s="3">
        <f t="shared" si="55"/>
        <v>21</v>
      </c>
      <c r="HH11" s="3">
        <f t="shared" si="56"/>
        <v>3</v>
      </c>
      <c r="HI11" s="3">
        <f t="shared" si="57"/>
        <v>2</v>
      </c>
      <c r="HJ11" s="3">
        <f t="shared" si="58"/>
        <v>26</v>
      </c>
      <c r="HK11" s="12">
        <f t="shared" si="59"/>
        <v>0.11538461538461539</v>
      </c>
      <c r="HL11" s="12">
        <f t="shared" si="60"/>
        <v>7.6923076923076927E-2</v>
      </c>
      <c r="HM11" s="3">
        <f t="shared" si="61"/>
        <v>5</v>
      </c>
      <c r="HN11" s="3">
        <f t="shared" si="62"/>
        <v>31</v>
      </c>
      <c r="HO11" s="57">
        <f t="shared" si="63"/>
        <v>0</v>
      </c>
      <c r="HP11" s="58">
        <f t="shared" si="64"/>
        <v>31</v>
      </c>
      <c r="HR11">
        <v>9</v>
      </c>
      <c r="HS11">
        <v>1</v>
      </c>
      <c r="HT11">
        <v>0.1</v>
      </c>
      <c r="HU11">
        <v>5</v>
      </c>
      <c r="HV11">
        <v>0</v>
      </c>
      <c r="HW11">
        <v>0</v>
      </c>
      <c r="HX11">
        <v>5</v>
      </c>
      <c r="HY11">
        <v>0</v>
      </c>
      <c r="HZ11">
        <v>0</v>
      </c>
      <c r="IA11">
        <v>5</v>
      </c>
      <c r="IB11">
        <v>10</v>
      </c>
      <c r="IC11">
        <v>0</v>
      </c>
      <c r="ID11">
        <v>10</v>
      </c>
      <c r="IF11" s="62">
        <f t="shared" si="65"/>
        <v>1.8888888888888888</v>
      </c>
      <c r="IG11" s="12">
        <f t="shared" si="65"/>
        <v>4</v>
      </c>
      <c r="IH11" s="12">
        <f t="shared" si="65"/>
        <v>0.61290322580645151</v>
      </c>
      <c r="II11" s="12">
        <f t="shared" si="65"/>
        <v>3.2</v>
      </c>
      <c r="IJ11" s="12" t="e">
        <f t="shared" si="65"/>
        <v>#DIV/0!</v>
      </c>
      <c r="IK11" s="12" t="e">
        <f t="shared" si="65"/>
        <v>#DIV/0!</v>
      </c>
      <c r="IL11" s="12">
        <f t="shared" si="65"/>
        <v>4.2</v>
      </c>
      <c r="IM11" s="12" t="e">
        <f t="shared" si="65"/>
        <v>#DIV/0!</v>
      </c>
      <c r="IN11" s="12" t="e">
        <f t="shared" si="65"/>
        <v>#DIV/0!</v>
      </c>
      <c r="IO11" s="12">
        <f t="shared" si="65"/>
        <v>0</v>
      </c>
      <c r="IP11" s="12">
        <f t="shared" si="65"/>
        <v>2.1</v>
      </c>
      <c r="IQ11" s="12" t="e">
        <f t="shared" si="65"/>
        <v>#DIV/0!</v>
      </c>
      <c r="IR11" s="63">
        <f t="shared" si="65"/>
        <v>2.1</v>
      </c>
    </row>
    <row r="12" spans="1:252" ht="18" thickBot="1" x14ac:dyDescent="0.3">
      <c r="A12" s="64">
        <v>0.36458333333333298</v>
      </c>
      <c r="B12" s="91">
        <v>21</v>
      </c>
      <c r="C12" s="92">
        <v>4</v>
      </c>
      <c r="D12" s="91">
        <v>6</v>
      </c>
      <c r="E12" s="92">
        <v>4</v>
      </c>
      <c r="F12" s="91">
        <v>4</v>
      </c>
      <c r="G12" s="92">
        <v>1</v>
      </c>
      <c r="H12" s="91"/>
      <c r="I12" s="92"/>
      <c r="J12" s="91">
        <v>14</v>
      </c>
      <c r="K12" s="92">
        <v>8</v>
      </c>
      <c r="L12" s="91"/>
      <c r="M12" s="92"/>
      <c r="N12" s="203"/>
      <c r="O12" s="192"/>
      <c r="P12" s="91"/>
      <c r="Q12" s="92"/>
      <c r="R12" s="91"/>
      <c r="S12" s="92"/>
      <c r="T12" s="91"/>
      <c r="U12" s="92"/>
      <c r="W12" s="55">
        <f t="shared" si="66"/>
        <v>45</v>
      </c>
      <c r="X12" s="3">
        <f t="shared" si="67"/>
        <v>17</v>
      </c>
      <c r="Y12" s="56">
        <f t="shared" si="68"/>
        <v>0.27419354838709675</v>
      </c>
      <c r="Z12" s="3">
        <f t="shared" si="69"/>
        <v>25</v>
      </c>
      <c r="AA12" s="3">
        <f t="shared" si="70"/>
        <v>15</v>
      </c>
      <c r="AB12" s="3">
        <f t="shared" si="71"/>
        <v>5</v>
      </c>
      <c r="AC12" s="3">
        <f t="shared" si="72"/>
        <v>0</v>
      </c>
      <c r="AD12" s="3">
        <f t="shared" si="0"/>
        <v>40</v>
      </c>
      <c r="AE12" s="12">
        <f t="shared" si="1"/>
        <v>0.375</v>
      </c>
      <c r="AF12" s="12">
        <f t="shared" si="73"/>
        <v>0</v>
      </c>
      <c r="AG12" s="3">
        <f t="shared" si="74"/>
        <v>22</v>
      </c>
      <c r="AH12" s="3">
        <f t="shared" si="75"/>
        <v>62</v>
      </c>
      <c r="AI12" s="57">
        <f t="shared" si="76"/>
        <v>0</v>
      </c>
      <c r="AJ12" s="58">
        <f t="shared" si="77"/>
        <v>62</v>
      </c>
      <c r="AM12" s="12">
        <f t="shared" si="2"/>
        <v>7.1428571428571397E-2</v>
      </c>
      <c r="AN12" s="12">
        <f t="shared" si="3"/>
        <v>-0.34615384615384615</v>
      </c>
      <c r="AO12" s="12">
        <f t="shared" si="4"/>
        <v>-0.28287841191066998</v>
      </c>
      <c r="AP12" s="12">
        <f t="shared" si="5"/>
        <v>-0.2857142857142857</v>
      </c>
      <c r="AQ12" s="12">
        <f t="shared" si="78"/>
        <v>1.5</v>
      </c>
      <c r="AR12" s="12">
        <f t="shared" si="6"/>
        <v>-1</v>
      </c>
      <c r="AS12" s="12">
        <f t="shared" si="7"/>
        <v>-4.7619047619047672E-2</v>
      </c>
      <c r="AT12" s="12">
        <f t="shared" si="8"/>
        <v>1.5625</v>
      </c>
      <c r="AU12" s="12">
        <f t="shared" si="9"/>
        <v>-1</v>
      </c>
      <c r="AV12" s="12">
        <f t="shared" si="10"/>
        <v>-0.15384615384615385</v>
      </c>
      <c r="AW12" s="12">
        <f t="shared" si="11"/>
        <v>-8.8235294117647078E-2</v>
      </c>
      <c r="AX12" s="12" t="e">
        <f t="shared" si="12"/>
        <v>#DIV/0!</v>
      </c>
      <c r="AY12" s="12">
        <f t="shared" si="13"/>
        <v>-8.8235294117647078E-2</v>
      </c>
      <c r="BA12" s="64">
        <v>0.36458333333333298</v>
      </c>
      <c r="BB12" s="91">
        <v>23</v>
      </c>
      <c r="BC12" s="92">
        <v>12</v>
      </c>
      <c r="BD12" s="91">
        <v>3</v>
      </c>
      <c r="BE12" s="92">
        <v>3</v>
      </c>
      <c r="BF12" s="91">
        <v>1</v>
      </c>
      <c r="BG12" s="92"/>
      <c r="BH12" s="91">
        <v>15</v>
      </c>
      <c r="BI12" s="92">
        <v>11</v>
      </c>
      <c r="BJ12" s="91"/>
      <c r="BK12" s="92"/>
      <c r="BL12" s="91"/>
      <c r="BM12" s="92"/>
      <c r="BN12" s="91"/>
      <c r="BO12" s="92"/>
      <c r="BP12" s="91"/>
      <c r="BQ12" s="92"/>
      <c r="BS12" s="55">
        <f t="shared" si="14"/>
        <v>42</v>
      </c>
      <c r="BT12" s="3">
        <f t="shared" si="14"/>
        <v>26</v>
      </c>
      <c r="BU12" s="56">
        <f t="shared" si="15"/>
        <v>0.38235294117647056</v>
      </c>
      <c r="BV12" s="3">
        <f t="shared" si="16"/>
        <v>35</v>
      </c>
      <c r="BW12" s="3">
        <f t="shared" si="17"/>
        <v>6</v>
      </c>
      <c r="BX12" s="3">
        <f t="shared" si="18"/>
        <v>1</v>
      </c>
      <c r="BY12" s="3">
        <f t="shared" si="19"/>
        <v>42</v>
      </c>
      <c r="BZ12" s="12">
        <f t="shared" si="20"/>
        <v>0.14634146341463414</v>
      </c>
      <c r="CA12" s="12">
        <f t="shared" si="21"/>
        <v>2.3809523809523808E-2</v>
      </c>
      <c r="CB12" s="3">
        <f t="shared" si="22"/>
        <v>26</v>
      </c>
      <c r="CC12" s="3">
        <f t="shared" si="23"/>
        <v>68</v>
      </c>
      <c r="CD12" s="57">
        <f t="shared" si="24"/>
        <v>0</v>
      </c>
      <c r="CE12" s="58">
        <f t="shared" si="25"/>
        <v>68</v>
      </c>
      <c r="CH12" s="12">
        <f t="shared" si="26"/>
        <v>7.6923076923076872E-2</v>
      </c>
      <c r="CI12" s="12">
        <f t="shared" si="26"/>
        <v>1.8888888888888888</v>
      </c>
      <c r="CJ12" s="12">
        <f t="shared" si="26"/>
        <v>1.0392156862745097</v>
      </c>
      <c r="CK12" s="12">
        <f t="shared" si="26"/>
        <v>0.2068965517241379</v>
      </c>
      <c r="CL12" s="12" t="e">
        <f t="shared" si="26"/>
        <v>#DIV/0!</v>
      </c>
      <c r="CM12" s="12">
        <f t="shared" si="26"/>
        <v>-0.8</v>
      </c>
      <c r="CN12" s="12">
        <f t="shared" si="26"/>
        <v>0.23529411764705888</v>
      </c>
      <c r="CO12" s="12" t="e">
        <f t="shared" si="26"/>
        <v>#DIV/0!</v>
      </c>
      <c r="CP12" s="12">
        <f t="shared" si="26"/>
        <v>-0.83809523809523812</v>
      </c>
      <c r="CQ12" s="12">
        <f t="shared" si="26"/>
        <v>0.85714285714285721</v>
      </c>
      <c r="CR12" s="12">
        <f t="shared" si="26"/>
        <v>0.44680851063829796</v>
      </c>
      <c r="CS12" s="12">
        <f t="shared" si="26"/>
        <v>-1</v>
      </c>
      <c r="CT12" s="12">
        <f t="shared" si="26"/>
        <v>0.41666666666666674</v>
      </c>
      <c r="CV12" s="64">
        <v>0.36458333333333298</v>
      </c>
      <c r="CW12" s="91">
        <v>22</v>
      </c>
      <c r="CX12" s="92">
        <v>7</v>
      </c>
      <c r="CY12" s="91"/>
      <c r="CZ12" s="92"/>
      <c r="DA12" s="91">
        <v>5</v>
      </c>
      <c r="DB12" s="92"/>
      <c r="DC12" s="91">
        <v>11</v>
      </c>
      <c r="DD12" s="92">
        <v>2</v>
      </c>
      <c r="DE12" s="91"/>
      <c r="DF12" s="92"/>
      <c r="DG12" s="91"/>
      <c r="DH12" s="92"/>
      <c r="DI12" s="91"/>
      <c r="DJ12" s="92"/>
      <c r="DK12" s="91">
        <v>1</v>
      </c>
      <c r="DL12" s="92"/>
      <c r="DN12" s="55">
        <f t="shared" si="27"/>
        <v>39</v>
      </c>
      <c r="DO12" s="3">
        <f t="shared" si="27"/>
        <v>9</v>
      </c>
      <c r="DP12" s="56">
        <f t="shared" si="28"/>
        <v>0.1875</v>
      </c>
      <c r="DQ12" s="3">
        <f t="shared" si="29"/>
        <v>29</v>
      </c>
      <c r="DR12" s="3">
        <f t="shared" si="30"/>
        <v>0</v>
      </c>
      <c r="DS12" s="3">
        <f t="shared" si="31"/>
        <v>5</v>
      </c>
      <c r="DT12" s="3">
        <f t="shared" si="32"/>
        <v>34</v>
      </c>
      <c r="DU12" s="12">
        <f t="shared" si="33"/>
        <v>0</v>
      </c>
      <c r="DV12" s="12">
        <f t="shared" si="34"/>
        <v>0.14705882352941177</v>
      </c>
      <c r="DW12" s="3">
        <f t="shared" si="35"/>
        <v>14</v>
      </c>
      <c r="DX12" s="3">
        <f t="shared" si="36"/>
        <v>47</v>
      </c>
      <c r="DY12" s="57">
        <f t="shared" si="37"/>
        <v>1</v>
      </c>
      <c r="DZ12" s="58">
        <f t="shared" si="38"/>
        <v>48</v>
      </c>
      <c r="EC12" s="12">
        <f t="shared" si="39"/>
        <v>-0.15217391304347827</v>
      </c>
      <c r="ED12" s="12">
        <f t="shared" si="39"/>
        <v>-0.47058823529411764</v>
      </c>
      <c r="EE12" s="12">
        <f t="shared" si="39"/>
        <v>-0.30514705882352933</v>
      </c>
      <c r="EF12" s="12">
        <f t="shared" si="39"/>
        <v>-0.23684210526315785</v>
      </c>
      <c r="EG12" s="12" t="e">
        <f t="shared" si="39"/>
        <v>#DIV/0!</v>
      </c>
      <c r="EH12" s="12">
        <f t="shared" si="39"/>
        <v>0.66666666666666674</v>
      </c>
      <c r="EI12" s="12">
        <f t="shared" si="39"/>
        <v>-0.17073170731707321</v>
      </c>
      <c r="EJ12" s="12" t="e">
        <f t="shared" si="39"/>
        <v>#DIV/0!</v>
      </c>
      <c r="EK12" s="12">
        <f t="shared" si="39"/>
        <v>1.0098039215686279</v>
      </c>
      <c r="EL12" s="12">
        <f t="shared" si="39"/>
        <v>-0.36363636363636365</v>
      </c>
      <c r="EM12" s="12">
        <f t="shared" si="39"/>
        <v>-0.25396825396825395</v>
      </c>
      <c r="EN12" s="12" t="e">
        <f t="shared" si="39"/>
        <v>#DIV/0!</v>
      </c>
      <c r="EO12" s="12">
        <f t="shared" si="39"/>
        <v>-0.23809523809523814</v>
      </c>
      <c r="EQ12" s="64">
        <v>0.36458333333333298</v>
      </c>
      <c r="ER12" s="91">
        <v>27</v>
      </c>
      <c r="ES12" s="92">
        <v>11</v>
      </c>
      <c r="ET12" s="91"/>
      <c r="EU12" s="92"/>
      <c r="EV12" s="91">
        <v>2</v>
      </c>
      <c r="EW12" s="92">
        <v>1</v>
      </c>
      <c r="EX12" s="91">
        <v>17</v>
      </c>
      <c r="EY12" s="92">
        <v>5</v>
      </c>
      <c r="EZ12" s="91"/>
      <c r="FA12" s="92"/>
      <c r="FB12" s="91"/>
      <c r="FC12" s="92"/>
      <c r="FD12" s="91"/>
      <c r="FE12" s="92"/>
      <c r="FF12" s="91"/>
      <c r="FG12" s="92"/>
      <c r="FI12" s="55">
        <f t="shared" si="40"/>
        <v>46</v>
      </c>
      <c r="FJ12" s="3">
        <f t="shared" si="40"/>
        <v>17</v>
      </c>
      <c r="FK12" s="56">
        <f t="shared" si="41"/>
        <v>0.26984126984126983</v>
      </c>
      <c r="FL12" s="3">
        <f t="shared" si="42"/>
        <v>38</v>
      </c>
      <c r="FM12" s="3">
        <f t="shared" si="43"/>
        <v>0</v>
      </c>
      <c r="FN12" s="3">
        <f t="shared" si="44"/>
        <v>3</v>
      </c>
      <c r="FO12" s="3">
        <f t="shared" si="45"/>
        <v>41</v>
      </c>
      <c r="FP12" s="12">
        <f t="shared" si="46"/>
        <v>0</v>
      </c>
      <c r="FQ12" s="12">
        <f t="shared" si="47"/>
        <v>7.3170731707317069E-2</v>
      </c>
      <c r="FR12" s="3">
        <f t="shared" si="48"/>
        <v>22</v>
      </c>
      <c r="FS12" s="3">
        <f t="shared" si="49"/>
        <v>63</v>
      </c>
      <c r="FT12" s="57">
        <f t="shared" si="50"/>
        <v>0</v>
      </c>
      <c r="FU12" s="58">
        <f t="shared" si="51"/>
        <v>63</v>
      </c>
      <c r="FX12" s="12">
        <f t="shared" si="52"/>
        <v>1.1904761904761907</v>
      </c>
      <c r="FY12" s="12">
        <f t="shared" si="52"/>
        <v>1.125</v>
      </c>
      <c r="FZ12" s="12">
        <f t="shared" si="52"/>
        <v>-2.1825396825396859E-2</v>
      </c>
      <c r="GA12" s="12">
        <f t="shared" si="52"/>
        <v>0.72727272727272729</v>
      </c>
      <c r="GB12" s="12">
        <f t="shared" si="52"/>
        <v>-1</v>
      </c>
      <c r="GC12" s="12" t="e">
        <f t="shared" si="52"/>
        <v>#DIV/0!</v>
      </c>
      <c r="GD12" s="12">
        <f t="shared" si="52"/>
        <v>0.70833333333333326</v>
      </c>
      <c r="GE12" s="12">
        <f t="shared" si="52"/>
        <v>-1</v>
      </c>
      <c r="GF12" s="12" t="e">
        <f t="shared" si="52"/>
        <v>#DIV/0!</v>
      </c>
      <c r="GG12" s="12">
        <f t="shared" si="52"/>
        <v>3.4000000000000004</v>
      </c>
      <c r="GH12" s="12">
        <f t="shared" si="52"/>
        <v>1.1724137931034484</v>
      </c>
      <c r="GI12" s="12" t="e">
        <f t="shared" si="52"/>
        <v>#DIV/0!</v>
      </c>
      <c r="GJ12" s="12">
        <f t="shared" si="52"/>
        <v>1.1724137931034484</v>
      </c>
      <c r="GL12" s="65">
        <v>0.36458333333333298</v>
      </c>
      <c r="GM12" s="129">
        <v>17</v>
      </c>
      <c r="GN12" s="86">
        <v>5</v>
      </c>
      <c r="GO12" s="131">
        <v>2</v>
      </c>
      <c r="GP12" s="132"/>
      <c r="GQ12" s="131"/>
      <c r="GR12" s="132"/>
      <c r="GS12" s="129">
        <v>2</v>
      </c>
      <c r="GT12" s="130">
        <v>3</v>
      </c>
      <c r="GU12" s="129"/>
      <c r="GV12" s="130"/>
      <c r="GW12" s="131"/>
      <c r="GX12" s="132"/>
      <c r="GY12" s="131"/>
      <c r="GZ12" s="132"/>
      <c r="HA12" s="129"/>
      <c r="HB12" s="130"/>
      <c r="HD12" s="55">
        <f t="shared" si="53"/>
        <v>21</v>
      </c>
      <c r="HE12" s="3">
        <f t="shared" si="53"/>
        <v>8</v>
      </c>
      <c r="HF12" s="56">
        <f t="shared" si="54"/>
        <v>0.27586206896551724</v>
      </c>
      <c r="HG12" s="3">
        <f t="shared" si="55"/>
        <v>22</v>
      </c>
      <c r="HH12" s="3">
        <f t="shared" si="56"/>
        <v>2</v>
      </c>
      <c r="HI12" s="3">
        <f t="shared" si="57"/>
        <v>0</v>
      </c>
      <c r="HJ12" s="3">
        <f t="shared" si="58"/>
        <v>24</v>
      </c>
      <c r="HK12" s="12">
        <f t="shared" si="59"/>
        <v>8.3333333333333329E-2</v>
      </c>
      <c r="HL12" s="12">
        <f t="shared" si="60"/>
        <v>0</v>
      </c>
      <c r="HM12" s="3">
        <f t="shared" si="61"/>
        <v>5</v>
      </c>
      <c r="HN12" s="3">
        <f t="shared" si="62"/>
        <v>29</v>
      </c>
      <c r="HO12" s="57">
        <f t="shared" si="63"/>
        <v>0</v>
      </c>
      <c r="HP12" s="58">
        <f t="shared" si="64"/>
        <v>29</v>
      </c>
      <c r="HR12">
        <v>10</v>
      </c>
      <c r="HS12">
        <v>4</v>
      </c>
      <c r="HT12">
        <v>0.28571428571428598</v>
      </c>
      <c r="HU12">
        <v>8</v>
      </c>
      <c r="HV12">
        <v>0</v>
      </c>
      <c r="HW12">
        <v>0</v>
      </c>
      <c r="HX12">
        <v>8</v>
      </c>
      <c r="HY12">
        <v>0</v>
      </c>
      <c r="HZ12">
        <v>0</v>
      </c>
      <c r="IA12">
        <v>6</v>
      </c>
      <c r="IB12">
        <v>14</v>
      </c>
      <c r="IC12">
        <v>0</v>
      </c>
      <c r="ID12">
        <v>14</v>
      </c>
      <c r="IF12" s="62">
        <f t="shared" si="65"/>
        <v>1.1000000000000001</v>
      </c>
      <c r="IG12" s="12">
        <f t="shared" si="65"/>
        <v>1</v>
      </c>
      <c r="IH12" s="12">
        <f t="shared" si="65"/>
        <v>-3.4482758620690501E-2</v>
      </c>
      <c r="II12" s="12">
        <f t="shared" si="65"/>
        <v>1.75</v>
      </c>
      <c r="IJ12" s="12" t="e">
        <f t="shared" si="65"/>
        <v>#DIV/0!</v>
      </c>
      <c r="IK12" s="12" t="e">
        <f t="shared" si="65"/>
        <v>#DIV/0!</v>
      </c>
      <c r="IL12" s="12">
        <f t="shared" si="65"/>
        <v>2</v>
      </c>
      <c r="IM12" s="12" t="e">
        <f t="shared" si="65"/>
        <v>#DIV/0!</v>
      </c>
      <c r="IN12" s="12" t="e">
        <f t="shared" si="65"/>
        <v>#DIV/0!</v>
      </c>
      <c r="IO12" s="12">
        <f t="shared" si="65"/>
        <v>-0.16666666666666663</v>
      </c>
      <c r="IP12" s="12">
        <f t="shared" si="65"/>
        <v>1.0714285714285716</v>
      </c>
      <c r="IQ12" s="12" t="e">
        <f t="shared" si="65"/>
        <v>#DIV/0!</v>
      </c>
      <c r="IR12" s="63">
        <f t="shared" si="65"/>
        <v>1.0714285714285716</v>
      </c>
    </row>
    <row r="13" spans="1:25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v>23</v>
      </c>
      <c r="BC13" s="95">
        <v>3</v>
      </c>
      <c r="BD13" s="94">
        <v>3</v>
      </c>
      <c r="BE13" s="95">
        <v>1</v>
      </c>
      <c r="BF13" s="94">
        <v>2</v>
      </c>
      <c r="BG13" s="95"/>
      <c r="BH13" s="94">
        <v>9</v>
      </c>
      <c r="BI13" s="95">
        <v>1</v>
      </c>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U13" s="133"/>
      <c r="GV13" s="134"/>
      <c r="GW13" s="135"/>
      <c r="GX13" s="135"/>
      <c r="GY13" s="135"/>
      <c r="GZ13" s="135"/>
      <c r="HA13" s="133"/>
      <c r="HB13" s="130"/>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116</v>
      </c>
      <c r="C14" s="72">
        <f t="shared" si="79"/>
        <v>23</v>
      </c>
      <c r="D14" s="72">
        <f t="shared" si="79"/>
        <v>48</v>
      </c>
      <c r="E14" s="72">
        <f t="shared" si="79"/>
        <v>33</v>
      </c>
      <c r="F14" s="72">
        <f>SUM(F5:F12)</f>
        <v>9</v>
      </c>
      <c r="G14" s="72">
        <f>SUM(G5:G12)</f>
        <v>1</v>
      </c>
      <c r="H14" s="72">
        <f t="shared" si="79"/>
        <v>6</v>
      </c>
      <c r="I14" s="72">
        <f t="shared" si="79"/>
        <v>3</v>
      </c>
      <c r="J14" s="72">
        <f t="shared" si="79"/>
        <v>45</v>
      </c>
      <c r="K14" s="72">
        <f t="shared" si="79"/>
        <v>18</v>
      </c>
      <c r="L14" s="72">
        <f>SUM(L5:L12)</f>
        <v>0</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215</v>
      </c>
      <c r="X14" s="74">
        <f>C14+E14+I14+K14+M14+O14+S14+U14</f>
        <v>77</v>
      </c>
      <c r="Y14" s="75">
        <f>X14/(X14+W14)</f>
        <v>0.2636986301369863</v>
      </c>
      <c r="Z14" s="74">
        <f>B14+C14+L14+M14</f>
        <v>139</v>
      </c>
      <c r="AA14" s="74">
        <f>D14+E14+N14+O14+F14+G14+P14+Q14</f>
        <v>91</v>
      </c>
      <c r="AB14" s="74">
        <f t="shared" si="71"/>
        <v>10</v>
      </c>
      <c r="AC14" s="74">
        <f>H14+I14+R14+S14</f>
        <v>9</v>
      </c>
      <c r="AD14" s="74">
        <f>Z14+AA14+AC14</f>
        <v>239</v>
      </c>
      <c r="AE14" s="12">
        <f>AA14/(Z14+AA14)</f>
        <v>0.39565217391304347</v>
      </c>
      <c r="AF14" s="12">
        <f>AC14/AD14</f>
        <v>3.7656903765690378E-2</v>
      </c>
      <c r="AG14" s="74">
        <f>J14+K14+T14+U14</f>
        <v>63</v>
      </c>
      <c r="AH14" s="74">
        <f>SUM(B14:K14)</f>
        <v>302</v>
      </c>
      <c r="AI14" s="76">
        <f>SUM(L14:U14)</f>
        <v>0</v>
      </c>
      <c r="AJ14" s="77">
        <f>SUM(B14:U14)</f>
        <v>302</v>
      </c>
      <c r="AM14" s="12">
        <f t="shared" ref="AM14:AQ15" si="80">(W14/BS14) - 1</f>
        <v>0.31901840490797539</v>
      </c>
      <c r="AN14" s="12">
        <f t="shared" si="80"/>
        <v>0.26229508196721318</v>
      </c>
      <c r="AO14" s="12">
        <f t="shared" si="80"/>
        <v>-3.1664046710083049E-2</v>
      </c>
      <c r="AP14" s="12">
        <f t="shared" si="80"/>
        <v>6.9230769230769207E-2</v>
      </c>
      <c r="AQ14" s="12">
        <f t="shared" si="80"/>
        <v>2.25</v>
      </c>
      <c r="AR14" s="12">
        <f t="shared" ref="AR14:AY15" si="81">(AC14/BX14) - 1</f>
        <v>0.28571428571428581</v>
      </c>
      <c r="AS14" s="12">
        <f t="shared" si="81"/>
        <v>0.44848484848484849</v>
      </c>
      <c r="AT14" s="12">
        <f t="shared" si="81"/>
        <v>1.232608695652174</v>
      </c>
      <c r="AU14" s="12">
        <f t="shared" si="81"/>
        <v>-0.1123729826658697</v>
      </c>
      <c r="AV14" s="12">
        <f t="shared" si="81"/>
        <v>6.7796610169491567E-2</v>
      </c>
      <c r="AW14" s="12">
        <f t="shared" si="81"/>
        <v>0.34821428571428581</v>
      </c>
      <c r="AX14" s="12" t="e">
        <f t="shared" si="81"/>
        <v>#DIV/0!</v>
      </c>
      <c r="AY14" s="12">
        <f t="shared" si="81"/>
        <v>0.34821428571428581</v>
      </c>
      <c r="BA14" s="71" t="s">
        <v>17</v>
      </c>
      <c r="BB14" s="72">
        <f t="shared" ref="BB14:BQ14" si="82">SUM(BB5:BB12)</f>
        <v>103</v>
      </c>
      <c r="BC14" s="72">
        <f t="shared" si="82"/>
        <v>27</v>
      </c>
      <c r="BD14" s="72">
        <f t="shared" si="82"/>
        <v>15</v>
      </c>
      <c r="BE14" s="72">
        <f t="shared" si="82"/>
        <v>13</v>
      </c>
      <c r="BF14" s="72">
        <f t="shared" si="82"/>
        <v>5</v>
      </c>
      <c r="BG14" s="72">
        <f t="shared" si="82"/>
        <v>2</v>
      </c>
      <c r="BH14" s="72">
        <f t="shared" si="82"/>
        <v>40</v>
      </c>
      <c r="BI14" s="72">
        <f t="shared" si="82"/>
        <v>19</v>
      </c>
      <c r="BJ14" s="72">
        <f t="shared" si="82"/>
        <v>0</v>
      </c>
      <c r="BK14" s="72">
        <f t="shared" si="82"/>
        <v>0</v>
      </c>
      <c r="BL14" s="72">
        <f t="shared" si="82"/>
        <v>0</v>
      </c>
      <c r="BM14" s="72">
        <f t="shared" si="82"/>
        <v>0</v>
      </c>
      <c r="BN14" s="72">
        <f t="shared" si="82"/>
        <v>0</v>
      </c>
      <c r="BO14" s="72">
        <f t="shared" si="82"/>
        <v>0</v>
      </c>
      <c r="BP14" s="72">
        <f t="shared" si="82"/>
        <v>0</v>
      </c>
      <c r="BQ14" s="72">
        <f t="shared" si="82"/>
        <v>0</v>
      </c>
      <c r="BS14" s="73">
        <f>BB14+BD14+BF14+BH14+BJ14+BL14+BN14+BP14</f>
        <v>163</v>
      </c>
      <c r="BT14" s="74">
        <f>BC14+BE14+BG14+BI14+BK14+BM14+BO14+BQ14</f>
        <v>61</v>
      </c>
      <c r="BU14" s="75">
        <f>BT14/(BT14+BS14)</f>
        <v>0.27232142857142855</v>
      </c>
      <c r="BV14" s="74">
        <f>BB14+BC14+BJ14+BK14</f>
        <v>130</v>
      </c>
      <c r="BW14" s="74">
        <f>BD14+BE14+BL14+BM14</f>
        <v>28</v>
      </c>
      <c r="BX14" s="74">
        <f>BF14+BG14+BN14+BO14</f>
        <v>7</v>
      </c>
      <c r="BY14" s="74">
        <f>SUM(BV14:BX14)</f>
        <v>165</v>
      </c>
      <c r="BZ14" s="12">
        <f>BW14/(BW14+BV14)</f>
        <v>0.17721518987341772</v>
      </c>
      <c r="CA14" s="12">
        <f>BX14/BY14</f>
        <v>4.2424242424242427E-2</v>
      </c>
      <c r="CB14" s="74">
        <f>BH14+BI14+BP14+BQ14</f>
        <v>59</v>
      </c>
      <c r="CC14" s="74">
        <f>SUM(BB14:BI14)</f>
        <v>224</v>
      </c>
      <c r="CD14" s="76">
        <f>SUM(BJ14:BQ14)</f>
        <v>0</v>
      </c>
      <c r="CE14" s="77">
        <f>SUM(BB14:BQ14)</f>
        <v>224</v>
      </c>
      <c r="CH14" s="12">
        <f t="shared" ref="CH14:CT15" si="83">(BS14/DN14) - 1</f>
        <v>-2.9761904761904767E-2</v>
      </c>
      <c r="CI14" s="12">
        <f t="shared" si="83"/>
        <v>0.64864864864864868</v>
      </c>
      <c r="CJ14" s="12">
        <f t="shared" si="83"/>
        <v>0.50880791505791501</v>
      </c>
      <c r="CK14" s="12">
        <f t="shared" si="83"/>
        <v>-5.7971014492753659E-2</v>
      </c>
      <c r="CL14" s="12" t="e">
        <f t="shared" si="83"/>
        <v>#DIV/0!</v>
      </c>
      <c r="CM14" s="12">
        <f t="shared" si="83"/>
        <v>-0.22222222222222221</v>
      </c>
      <c r="CN14" s="12">
        <f t="shared" si="83"/>
        <v>0.12244897959183665</v>
      </c>
      <c r="CO14" s="12" t="e">
        <f t="shared" si="83"/>
        <v>#DIV/0!</v>
      </c>
      <c r="CP14" s="12">
        <f t="shared" si="83"/>
        <v>-0.30707070707070705</v>
      </c>
      <c r="CQ14" s="12">
        <f t="shared" si="83"/>
        <v>1.7241379310344751E-2</v>
      </c>
      <c r="CR14" s="12">
        <f t="shared" si="83"/>
        <v>0.10344827586206895</v>
      </c>
      <c r="CS14" s="12">
        <f t="shared" si="83"/>
        <v>-1</v>
      </c>
      <c r="CT14" s="12">
        <f t="shared" si="83"/>
        <v>9.2682926829268375E-2</v>
      </c>
      <c r="CV14" s="71" t="s">
        <v>17</v>
      </c>
      <c r="CW14" s="72">
        <f t="shared" ref="CW14:DL14" si="84">SUM(CW5:CW12)</f>
        <v>118</v>
      </c>
      <c r="CX14" s="72">
        <f t="shared" si="84"/>
        <v>20</v>
      </c>
      <c r="CY14" s="72">
        <f t="shared" si="84"/>
        <v>0</v>
      </c>
      <c r="CZ14" s="72">
        <f t="shared" si="84"/>
        <v>0</v>
      </c>
      <c r="DA14" s="72">
        <f t="shared" si="84"/>
        <v>9</v>
      </c>
      <c r="DB14" s="72">
        <f t="shared" si="84"/>
        <v>0</v>
      </c>
      <c r="DC14" s="72">
        <f t="shared" si="84"/>
        <v>39</v>
      </c>
      <c r="DD14" s="72">
        <f t="shared" si="84"/>
        <v>17</v>
      </c>
      <c r="DE14" s="72">
        <f t="shared" si="84"/>
        <v>0</v>
      </c>
      <c r="DF14" s="72">
        <f t="shared" si="84"/>
        <v>0</v>
      </c>
      <c r="DG14" s="72">
        <f t="shared" si="84"/>
        <v>0</v>
      </c>
      <c r="DH14" s="72">
        <f t="shared" si="84"/>
        <v>0</v>
      </c>
      <c r="DI14" s="72">
        <f t="shared" si="84"/>
        <v>0</v>
      </c>
      <c r="DJ14" s="72">
        <f t="shared" si="84"/>
        <v>0</v>
      </c>
      <c r="DK14" s="72">
        <f t="shared" si="84"/>
        <v>2</v>
      </c>
      <c r="DL14" s="72">
        <f t="shared" si="84"/>
        <v>0</v>
      </c>
      <c r="DN14" s="73">
        <f>CW14+CY14+DA14+DC14+DE14+DG14+DI14+DK14</f>
        <v>168</v>
      </c>
      <c r="DO14" s="74">
        <f>CX14+CZ14+DB14+DD14+DF14+DH14+DJ14+DL14</f>
        <v>37</v>
      </c>
      <c r="DP14" s="75">
        <f>DO14/(DO14+DN14)</f>
        <v>0.18048780487804877</v>
      </c>
      <c r="DQ14" s="74">
        <f>CW14+CX14+DE14+DF14</f>
        <v>138</v>
      </c>
      <c r="DR14" s="74">
        <f>CY14+CZ14+DG14+DH14</f>
        <v>0</v>
      </c>
      <c r="DS14" s="74">
        <f>DA14+DB14+DI14+DJ14</f>
        <v>9</v>
      </c>
      <c r="DT14" s="74">
        <f>SUM(DQ14:DS14)</f>
        <v>147</v>
      </c>
      <c r="DU14" s="12">
        <f>DR14/DT14</f>
        <v>0</v>
      </c>
      <c r="DV14" s="12">
        <f>DS14/DT14</f>
        <v>6.1224489795918366E-2</v>
      </c>
      <c r="DW14" s="74">
        <f>DC14+DD14+DK14+DL14</f>
        <v>58</v>
      </c>
      <c r="DX14" s="74">
        <f>SUM(CW14:DD14)</f>
        <v>203</v>
      </c>
      <c r="DY14" s="76">
        <f>SUM(DE14:DL14)</f>
        <v>2</v>
      </c>
      <c r="DZ14" s="77">
        <f>SUM(CW14:DL14)</f>
        <v>205</v>
      </c>
      <c r="EC14" s="12">
        <f t="shared" ref="EC14:EO15" si="85">(DN14/FI14) - 1</f>
        <v>7.6923076923076872E-2</v>
      </c>
      <c r="ED14" s="12">
        <f t="shared" si="85"/>
        <v>-0.11904761904761907</v>
      </c>
      <c r="EE14" s="12">
        <f t="shared" si="85"/>
        <v>-0.14912891986062726</v>
      </c>
      <c r="EF14" s="12">
        <f t="shared" si="85"/>
        <v>0.17948717948717952</v>
      </c>
      <c r="EG14" s="12">
        <f t="shared" si="85"/>
        <v>-1</v>
      </c>
      <c r="EH14" s="12">
        <f t="shared" si="85"/>
        <v>0.125</v>
      </c>
      <c r="EI14" s="12">
        <f t="shared" si="85"/>
        <v>4.2553191489361764E-2</v>
      </c>
      <c r="EJ14" s="12">
        <f t="shared" si="85"/>
        <v>-1</v>
      </c>
      <c r="EK14" s="12">
        <f t="shared" si="85"/>
        <v>7.9081632653061229E-2</v>
      </c>
      <c r="EL14" s="12">
        <f t="shared" si="85"/>
        <v>1.7543859649122862E-2</v>
      </c>
      <c r="EM14" s="12">
        <f t="shared" si="85"/>
        <v>3.0456852791878264E-2</v>
      </c>
      <c r="EN14" s="12">
        <f t="shared" si="85"/>
        <v>1</v>
      </c>
      <c r="EO14" s="12">
        <f t="shared" si="85"/>
        <v>3.5353535353535248E-2</v>
      </c>
      <c r="EQ14" s="71" t="s">
        <v>17</v>
      </c>
      <c r="ER14" s="72">
        <f t="shared" ref="ER14:FG14" si="86">SUM(ER5:ER12)</f>
        <v>94</v>
      </c>
      <c r="ES14" s="72">
        <f t="shared" si="86"/>
        <v>23</v>
      </c>
      <c r="ET14" s="72">
        <f t="shared" si="86"/>
        <v>10</v>
      </c>
      <c r="EU14" s="72">
        <f t="shared" si="86"/>
        <v>5</v>
      </c>
      <c r="EV14" s="72">
        <f t="shared" si="86"/>
        <v>7</v>
      </c>
      <c r="EW14" s="72">
        <f t="shared" si="86"/>
        <v>1</v>
      </c>
      <c r="EX14" s="72">
        <f t="shared" si="86"/>
        <v>44</v>
      </c>
      <c r="EY14" s="72">
        <f t="shared" si="86"/>
        <v>13</v>
      </c>
      <c r="EZ14" s="72">
        <f t="shared" si="86"/>
        <v>0</v>
      </c>
      <c r="FA14" s="72">
        <f t="shared" si="86"/>
        <v>0</v>
      </c>
      <c r="FB14" s="72">
        <f t="shared" si="86"/>
        <v>1</v>
      </c>
      <c r="FC14" s="72">
        <f t="shared" si="86"/>
        <v>0</v>
      </c>
      <c r="FD14" s="72">
        <f t="shared" si="86"/>
        <v>0</v>
      </c>
      <c r="FE14" s="72">
        <f t="shared" si="86"/>
        <v>0</v>
      </c>
      <c r="FF14" s="72">
        <f t="shared" si="86"/>
        <v>0</v>
      </c>
      <c r="FG14" s="72">
        <f t="shared" si="86"/>
        <v>0</v>
      </c>
      <c r="FI14" s="73">
        <f>ER14+ET14+EV14+EX14+EZ14+FB14+FD14+FF14</f>
        <v>156</v>
      </c>
      <c r="FJ14" s="74">
        <f>ES14+EU14+EW14+EY14+FA14+FC14+FE14+FG14</f>
        <v>42</v>
      </c>
      <c r="FK14" s="75">
        <f>FJ14/(FJ14+FI14)</f>
        <v>0.21212121212121213</v>
      </c>
      <c r="FL14" s="74">
        <f>ER14+ES14+EZ14+FA14</f>
        <v>117</v>
      </c>
      <c r="FM14" s="74">
        <f>ET14+EU14+FB14+FC14</f>
        <v>16</v>
      </c>
      <c r="FN14" s="74">
        <f>EV14+EW14+FD14+FE14</f>
        <v>8</v>
      </c>
      <c r="FO14" s="74">
        <f>SUM(FL14:FN14)</f>
        <v>141</v>
      </c>
      <c r="FP14" s="12">
        <f>FM14/FO14</f>
        <v>0.11347517730496454</v>
      </c>
      <c r="FQ14" s="12">
        <f>FN14/FO14</f>
        <v>5.6737588652482268E-2</v>
      </c>
      <c r="FR14" s="74">
        <f>EX14+EY14+FF14+FG14</f>
        <v>57</v>
      </c>
      <c r="FS14" s="74">
        <f>SUM(ER14:EY14)</f>
        <v>197</v>
      </c>
      <c r="FT14" s="76">
        <f>SUM(EZ14:FG14)</f>
        <v>1</v>
      </c>
      <c r="FU14" s="77">
        <f>SUM(ER14:FG14)</f>
        <v>198</v>
      </c>
      <c r="FX14" s="12">
        <f t="shared" ref="FX14:GJ15" si="87">(FI14/HD14) - 1</f>
        <v>0.248</v>
      </c>
      <c r="FY14" s="12">
        <f t="shared" si="87"/>
        <v>0.67999999999999994</v>
      </c>
      <c r="FZ14" s="12">
        <f t="shared" si="87"/>
        <v>0.27272727272727293</v>
      </c>
      <c r="GA14" s="12">
        <f t="shared" si="87"/>
        <v>0.16999999999999993</v>
      </c>
      <c r="GB14" s="12">
        <f t="shared" si="87"/>
        <v>0.60000000000000009</v>
      </c>
      <c r="GC14" s="12">
        <f t="shared" si="87"/>
        <v>1.6666666666666665</v>
      </c>
      <c r="GD14" s="12">
        <f t="shared" si="87"/>
        <v>0.24778761061946897</v>
      </c>
      <c r="GE14" s="12">
        <f t="shared" si="87"/>
        <v>0.28226950354609937</v>
      </c>
      <c r="GF14" s="12">
        <f t="shared" si="87"/>
        <v>1.1371158392434988</v>
      </c>
      <c r="GG14" s="12">
        <f t="shared" si="87"/>
        <v>0.54054054054054057</v>
      </c>
      <c r="GH14" s="12">
        <f t="shared" si="87"/>
        <v>0.31333333333333324</v>
      </c>
      <c r="GI14" s="12" t="e">
        <f t="shared" si="87"/>
        <v>#DIV/0!</v>
      </c>
      <c r="GJ14" s="12">
        <f t="shared" si="87"/>
        <v>0.32000000000000006</v>
      </c>
      <c r="GL14" s="71" t="s">
        <v>17</v>
      </c>
      <c r="GM14" s="78">
        <f t="shared" ref="GM14:HB14" si="88">SUM(GM5:GM12)</f>
        <v>85</v>
      </c>
      <c r="GN14" s="78">
        <f t="shared" si="88"/>
        <v>15</v>
      </c>
      <c r="GO14" s="78">
        <f t="shared" si="88"/>
        <v>8</v>
      </c>
      <c r="GP14" s="78">
        <f t="shared" si="88"/>
        <v>2</v>
      </c>
      <c r="GQ14" s="78">
        <f t="shared" si="88"/>
        <v>1</v>
      </c>
      <c r="GR14" s="78">
        <f t="shared" si="88"/>
        <v>2</v>
      </c>
      <c r="GS14" s="78">
        <f t="shared" si="88"/>
        <v>31</v>
      </c>
      <c r="GT14" s="78">
        <f t="shared" si="88"/>
        <v>6</v>
      </c>
      <c r="GU14" s="78">
        <f t="shared" si="88"/>
        <v>0</v>
      </c>
      <c r="GV14" s="78">
        <f t="shared" si="88"/>
        <v>0</v>
      </c>
      <c r="GW14" s="78">
        <f t="shared" si="88"/>
        <v>0</v>
      </c>
      <c r="GX14" s="78">
        <f t="shared" si="88"/>
        <v>0</v>
      </c>
      <c r="GY14" s="78">
        <f t="shared" si="88"/>
        <v>0</v>
      </c>
      <c r="GZ14" s="78">
        <f t="shared" si="88"/>
        <v>0</v>
      </c>
      <c r="HA14" s="78">
        <f t="shared" si="88"/>
        <v>0</v>
      </c>
      <c r="HB14" s="82">
        <f t="shared" si="88"/>
        <v>0</v>
      </c>
      <c r="HD14" s="73">
        <f>GM14+GO14+GQ14+GS14+GU14+GW14+GY14+HA14</f>
        <v>125</v>
      </c>
      <c r="HE14" s="74">
        <f>GN14+GP14+GR14+GT14+GV14+GX14+GZ14+HB14</f>
        <v>25</v>
      </c>
      <c r="HF14" s="75">
        <f>HE14/(HE14+HD14)</f>
        <v>0.16666666666666666</v>
      </c>
      <c r="HG14" s="74">
        <f>GM14+GN14+GU14+GV14</f>
        <v>100</v>
      </c>
      <c r="HH14" s="74">
        <f>GO14+GP14+GW14+GX14</f>
        <v>10</v>
      </c>
      <c r="HI14" s="74">
        <f>GQ14+GR14+GY14+GZ14</f>
        <v>3</v>
      </c>
      <c r="HJ14" s="74">
        <f>SUM(HG14:HI14)</f>
        <v>113</v>
      </c>
      <c r="HK14" s="12">
        <f>HH14/HJ14</f>
        <v>8.8495575221238937E-2</v>
      </c>
      <c r="HL14" s="12">
        <f>HI14/HJ14</f>
        <v>2.6548672566371681E-2</v>
      </c>
      <c r="HM14" s="74">
        <f>GS14+GT14+HA14+HB14</f>
        <v>37</v>
      </c>
      <c r="HN14" s="74">
        <f>SUM(GM14:GT14)</f>
        <v>150</v>
      </c>
      <c r="HO14" s="76">
        <f>SUM(GU14:HB14)</f>
        <v>0</v>
      </c>
      <c r="HP14" s="77">
        <f>SUM(GM14:HB14)</f>
        <v>150</v>
      </c>
      <c r="HR14">
        <v>51</v>
      </c>
      <c r="HS14">
        <v>10</v>
      </c>
      <c r="HT14">
        <v>0.16393442622950799</v>
      </c>
      <c r="HU14">
        <v>38</v>
      </c>
      <c r="HV14">
        <v>1</v>
      </c>
      <c r="HW14">
        <v>0</v>
      </c>
      <c r="HX14">
        <v>39</v>
      </c>
      <c r="HY14">
        <v>2.5641025641025599E-2</v>
      </c>
      <c r="HZ14">
        <v>0</v>
      </c>
      <c r="IA14">
        <v>22</v>
      </c>
      <c r="IB14">
        <v>61</v>
      </c>
      <c r="IC14">
        <v>0</v>
      </c>
      <c r="ID14">
        <v>61</v>
      </c>
      <c r="IF14" s="62">
        <f t="shared" ref="IF14:IR15" si="89">(HD14/HR14) - 1</f>
        <v>1.4509803921568629</v>
      </c>
      <c r="IG14" s="12">
        <f t="shared" si="89"/>
        <v>1.5</v>
      </c>
      <c r="IH14" s="12">
        <f t="shared" si="89"/>
        <v>1.666666666666794E-2</v>
      </c>
      <c r="II14" s="12">
        <f t="shared" si="89"/>
        <v>1.6315789473684212</v>
      </c>
      <c r="IJ14" s="12">
        <f t="shared" si="89"/>
        <v>9</v>
      </c>
      <c r="IK14" s="12" t="e">
        <f t="shared" si="89"/>
        <v>#DIV/0!</v>
      </c>
      <c r="IL14" s="12">
        <f t="shared" si="89"/>
        <v>1.8974358974358974</v>
      </c>
      <c r="IM14" s="12">
        <f t="shared" si="89"/>
        <v>2.4513274336283244</v>
      </c>
      <c r="IN14" s="12" t="e">
        <f t="shared" si="89"/>
        <v>#DIV/0!</v>
      </c>
      <c r="IO14" s="12">
        <f t="shared" si="89"/>
        <v>0.68181818181818188</v>
      </c>
      <c r="IP14" s="12">
        <f t="shared" si="89"/>
        <v>1.459016393442623</v>
      </c>
      <c r="IQ14" s="12" t="e">
        <f t="shared" si="89"/>
        <v>#DIV/0!</v>
      </c>
      <c r="IR14" s="63">
        <f t="shared" si="89"/>
        <v>1.459016393442623</v>
      </c>
    </row>
    <row r="15" spans="1:252" ht="15.75" thickBot="1" x14ac:dyDescent="0.3">
      <c r="A15" s="71" t="s">
        <v>117</v>
      </c>
      <c r="B15" s="71">
        <f t="shared" ref="B15:U15" si="90">SUM(B7:B10)</f>
        <v>68</v>
      </c>
      <c r="C15" s="71">
        <f t="shared" si="90"/>
        <v>10</v>
      </c>
      <c r="D15" s="71">
        <f t="shared" si="90"/>
        <v>25</v>
      </c>
      <c r="E15" s="71">
        <f t="shared" si="90"/>
        <v>21</v>
      </c>
      <c r="F15" s="71">
        <f>SUM(F7:F10)</f>
        <v>3</v>
      </c>
      <c r="G15" s="71">
        <f>SUM(G7:G10)</f>
        <v>0</v>
      </c>
      <c r="H15" s="71">
        <f t="shared" si="90"/>
        <v>2</v>
      </c>
      <c r="I15" s="71">
        <f t="shared" si="90"/>
        <v>1</v>
      </c>
      <c r="J15" s="71">
        <f t="shared" si="90"/>
        <v>21</v>
      </c>
      <c r="K15" s="71">
        <f t="shared" si="90"/>
        <v>4</v>
      </c>
      <c r="L15" s="71">
        <f>SUM(L7:L10)</f>
        <v>0</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116</v>
      </c>
      <c r="X15" s="78">
        <f>C15+E15+I15+K15+M15+O15+S15+U15</f>
        <v>36</v>
      </c>
      <c r="Y15" s="80">
        <f>X15/(X15+W15)</f>
        <v>0.23684210526315788</v>
      </c>
      <c r="Z15" s="78">
        <f>B15+C15+L15+M15</f>
        <v>78</v>
      </c>
      <c r="AA15" s="78">
        <f>D15+E15+N15+O15+F15+G15+P15+Q15</f>
        <v>49</v>
      </c>
      <c r="AB15" s="78">
        <f t="shared" si="71"/>
        <v>3</v>
      </c>
      <c r="AC15" s="78">
        <f>H15+I15+R15+S15</f>
        <v>3</v>
      </c>
      <c r="AD15" s="78">
        <f>Z15+AA15+AC15</f>
        <v>130</v>
      </c>
      <c r="AE15" s="81">
        <f>AA15/(Z15+AA15)</f>
        <v>0.38582677165354329</v>
      </c>
      <c r="AF15" s="81">
        <f>AC15/AD15</f>
        <v>2.3076923076923078E-2</v>
      </c>
      <c r="AG15" s="78">
        <f>J15+K15+T15+U15</f>
        <v>25</v>
      </c>
      <c r="AH15" s="78">
        <f>SUM(B15:K15)</f>
        <v>155</v>
      </c>
      <c r="AI15" s="82">
        <f>SUM(L15:U15)</f>
        <v>0</v>
      </c>
      <c r="AJ15" s="29">
        <f>SUM(B15:U15)</f>
        <v>155</v>
      </c>
      <c r="AM15" s="12">
        <f t="shared" si="80"/>
        <v>0.50649350649350655</v>
      </c>
      <c r="AN15" s="12">
        <f t="shared" si="80"/>
        <v>0.56521739130434789</v>
      </c>
      <c r="AO15" s="12">
        <f t="shared" si="80"/>
        <v>2.9748283752860205E-2</v>
      </c>
      <c r="AP15" s="12">
        <f t="shared" si="80"/>
        <v>0.27868852459016402</v>
      </c>
      <c r="AQ15" s="12">
        <f t="shared" si="80"/>
        <v>2.2666666666666666</v>
      </c>
      <c r="AR15" s="12">
        <f t="shared" si="81"/>
        <v>0.5</v>
      </c>
      <c r="AS15" s="12">
        <f t="shared" si="81"/>
        <v>0.66666666666666674</v>
      </c>
      <c r="AT15" s="12">
        <f t="shared" si="81"/>
        <v>0.95485564304461934</v>
      </c>
      <c r="AU15" s="12">
        <f t="shared" si="81"/>
        <v>-9.9999999999999867E-2</v>
      </c>
      <c r="AV15" s="12">
        <f t="shared" si="81"/>
        <v>0.13636363636363646</v>
      </c>
      <c r="AW15" s="12">
        <f t="shared" si="81"/>
        <v>0.55000000000000004</v>
      </c>
      <c r="AX15" s="12" t="e">
        <f t="shared" si="81"/>
        <v>#DIV/0!</v>
      </c>
      <c r="AY15" s="12">
        <f t="shared" si="81"/>
        <v>0.55000000000000004</v>
      </c>
      <c r="BA15" s="71" t="s">
        <v>117</v>
      </c>
      <c r="BB15" s="71">
        <f t="shared" ref="BB15:BQ15" si="91">SUM(BB7:BB10)</f>
        <v>50</v>
      </c>
      <c r="BC15" s="71">
        <f t="shared" si="91"/>
        <v>11</v>
      </c>
      <c r="BD15" s="71">
        <f t="shared" si="91"/>
        <v>8</v>
      </c>
      <c r="BE15" s="71">
        <f t="shared" si="91"/>
        <v>7</v>
      </c>
      <c r="BF15" s="71">
        <f t="shared" si="91"/>
        <v>2</v>
      </c>
      <c r="BG15" s="71">
        <f t="shared" si="91"/>
        <v>0</v>
      </c>
      <c r="BH15" s="71">
        <f t="shared" si="91"/>
        <v>17</v>
      </c>
      <c r="BI15" s="71">
        <f t="shared" si="91"/>
        <v>5</v>
      </c>
      <c r="BJ15" s="71">
        <f t="shared" si="91"/>
        <v>0</v>
      </c>
      <c r="BK15" s="71">
        <f t="shared" si="91"/>
        <v>0</v>
      </c>
      <c r="BL15" s="71">
        <f t="shared" si="91"/>
        <v>0</v>
      </c>
      <c r="BM15" s="71">
        <f t="shared" si="91"/>
        <v>0</v>
      </c>
      <c r="BN15" s="71">
        <f t="shared" si="91"/>
        <v>0</v>
      </c>
      <c r="BO15" s="71">
        <f t="shared" si="91"/>
        <v>0</v>
      </c>
      <c r="BP15" s="71">
        <f t="shared" si="91"/>
        <v>0</v>
      </c>
      <c r="BQ15" s="71">
        <f t="shared" si="91"/>
        <v>0</v>
      </c>
      <c r="BS15" s="79">
        <f>BB15+BD15+BF15+BH15+BJ15+BL15+BN15+BP15</f>
        <v>77</v>
      </c>
      <c r="BT15" s="78">
        <f>BC15+BE15+BG15+BI15+BK15+BM15+BO15+BQ15</f>
        <v>23</v>
      </c>
      <c r="BU15" s="80">
        <f>BT15/(BT15+BS15)</f>
        <v>0.23</v>
      </c>
      <c r="BV15" s="78">
        <f>BB15+BC15+BJ15+BK15</f>
        <v>61</v>
      </c>
      <c r="BW15" s="78">
        <f>BD15+BE15+BL15+BM15</f>
        <v>15</v>
      </c>
      <c r="BX15" s="78">
        <f>BF15+BG15+BN15+BO15</f>
        <v>2</v>
      </c>
      <c r="BY15" s="78">
        <f>SUM(BV15:BX15)</f>
        <v>78</v>
      </c>
      <c r="BZ15" s="81">
        <f>BW15/(BW15+BV15)</f>
        <v>0.19736842105263158</v>
      </c>
      <c r="CA15" s="81">
        <f>BX15/BY15</f>
        <v>2.564102564102564E-2</v>
      </c>
      <c r="CB15" s="78">
        <f>BH15+BI15+BP15+BQ15</f>
        <v>22</v>
      </c>
      <c r="CC15" s="78">
        <f>SUM(BB15:BI15)</f>
        <v>100</v>
      </c>
      <c r="CD15" s="82">
        <f>SUM(BJ15:BQ15)</f>
        <v>0</v>
      </c>
      <c r="CE15" s="29">
        <f>SUM(BB15:BQ15)</f>
        <v>100</v>
      </c>
      <c r="CH15" s="12">
        <f t="shared" si="83"/>
        <v>4.0540540540540571E-2</v>
      </c>
      <c r="CI15" s="12">
        <f t="shared" si="83"/>
        <v>0.21052631578947367</v>
      </c>
      <c r="CJ15" s="12">
        <f t="shared" si="83"/>
        <v>0.12578947368421045</v>
      </c>
      <c r="CK15" s="12">
        <f t="shared" si="83"/>
        <v>-6.1538461538461542E-2</v>
      </c>
      <c r="CL15" s="12" t="e">
        <f t="shared" si="83"/>
        <v>#DIV/0!</v>
      </c>
      <c r="CM15" s="12">
        <f t="shared" si="83"/>
        <v>1</v>
      </c>
      <c r="CN15" s="12">
        <f t="shared" si="83"/>
        <v>0.18181818181818188</v>
      </c>
      <c r="CO15" s="12" t="e">
        <f t="shared" si="83"/>
        <v>#DIV/0!</v>
      </c>
      <c r="CP15" s="12">
        <f t="shared" si="83"/>
        <v>0.69230769230769229</v>
      </c>
      <c r="CQ15" s="12">
        <f t="shared" si="83"/>
        <v>-0.18518518518518523</v>
      </c>
      <c r="CR15" s="12">
        <f t="shared" si="83"/>
        <v>8.6956521739130377E-2</v>
      </c>
      <c r="CS15" s="12">
        <f t="shared" si="83"/>
        <v>-1</v>
      </c>
      <c r="CT15" s="12">
        <f t="shared" si="83"/>
        <v>7.5268817204301008E-2</v>
      </c>
      <c r="CV15" s="71" t="s">
        <v>117</v>
      </c>
      <c r="CW15" s="71">
        <f t="shared" ref="CW15:DL15" si="92">SUM(CW7:CW10)</f>
        <v>56</v>
      </c>
      <c r="CX15" s="71">
        <f t="shared" si="92"/>
        <v>9</v>
      </c>
      <c r="CY15" s="71">
        <f t="shared" si="92"/>
        <v>0</v>
      </c>
      <c r="CZ15" s="71">
        <f t="shared" si="92"/>
        <v>0</v>
      </c>
      <c r="DA15" s="71">
        <f t="shared" si="92"/>
        <v>1</v>
      </c>
      <c r="DB15" s="71">
        <f t="shared" si="92"/>
        <v>0</v>
      </c>
      <c r="DC15" s="71">
        <f t="shared" si="92"/>
        <v>16</v>
      </c>
      <c r="DD15" s="71">
        <f t="shared" si="92"/>
        <v>10</v>
      </c>
      <c r="DE15" s="71">
        <f t="shared" si="92"/>
        <v>0</v>
      </c>
      <c r="DF15" s="71">
        <f t="shared" si="92"/>
        <v>0</v>
      </c>
      <c r="DG15" s="71">
        <f t="shared" si="92"/>
        <v>0</v>
      </c>
      <c r="DH15" s="71">
        <f t="shared" si="92"/>
        <v>0</v>
      </c>
      <c r="DI15" s="71">
        <f t="shared" si="92"/>
        <v>0</v>
      </c>
      <c r="DJ15" s="71">
        <f t="shared" si="92"/>
        <v>0</v>
      </c>
      <c r="DK15" s="71">
        <f t="shared" si="92"/>
        <v>1</v>
      </c>
      <c r="DL15" s="71">
        <f t="shared" si="92"/>
        <v>0</v>
      </c>
      <c r="DN15" s="79">
        <f>CW15+CY15+DA15+DC15+DE15+DG15+DI15+DK15</f>
        <v>74</v>
      </c>
      <c r="DO15" s="78">
        <f>CX15+CZ15+DB15+DD15+DF15+DH15+DJ15+DL15</f>
        <v>19</v>
      </c>
      <c r="DP15" s="80">
        <f>DO15/(DO15+DN15)</f>
        <v>0.20430107526881722</v>
      </c>
      <c r="DQ15" s="78">
        <f>CW15+CX15+DE15+DF15</f>
        <v>65</v>
      </c>
      <c r="DR15" s="78">
        <f>CY15+CZ15+DG15+DH15</f>
        <v>0</v>
      </c>
      <c r="DS15" s="78">
        <f>DA15+DB15+DI15+DJ15</f>
        <v>1</v>
      </c>
      <c r="DT15" s="78">
        <f>SUM(DQ15:DS15)</f>
        <v>66</v>
      </c>
      <c r="DU15" s="81">
        <f>DR15/DT15</f>
        <v>0</v>
      </c>
      <c r="DV15" s="81">
        <f>DS15/DT15</f>
        <v>1.5151515151515152E-2</v>
      </c>
      <c r="DW15" s="78">
        <f>DC15+DD15+DK15+DL15</f>
        <v>27</v>
      </c>
      <c r="DX15" s="78">
        <f>SUM(CW15:DD15)</f>
        <v>92</v>
      </c>
      <c r="DY15" s="82">
        <f>SUM(DE15:DL15)</f>
        <v>1</v>
      </c>
      <c r="DZ15" s="29">
        <f>SUM(CW15:DL15)</f>
        <v>93</v>
      </c>
      <c r="EC15" s="12">
        <f t="shared" si="85"/>
        <v>5.7142857142857162E-2</v>
      </c>
      <c r="ED15" s="12">
        <f t="shared" si="85"/>
        <v>0.26666666666666661</v>
      </c>
      <c r="EE15" s="12">
        <f t="shared" si="85"/>
        <v>0.15770609318996409</v>
      </c>
      <c r="EF15" s="12">
        <f t="shared" si="85"/>
        <v>0.41304347826086962</v>
      </c>
      <c r="EG15" s="12">
        <f t="shared" si="85"/>
        <v>-1</v>
      </c>
      <c r="EH15" s="12">
        <f t="shared" si="85"/>
        <v>-0.5</v>
      </c>
      <c r="EI15" s="12">
        <f t="shared" si="85"/>
        <v>6.4516129032258007E-2</v>
      </c>
      <c r="EJ15" s="12">
        <f t="shared" si="85"/>
        <v>-1</v>
      </c>
      <c r="EK15" s="12">
        <f t="shared" si="85"/>
        <v>-0.53030303030303028</v>
      </c>
      <c r="EL15" s="12">
        <f t="shared" si="85"/>
        <v>0.17391304347826098</v>
      </c>
      <c r="EM15" s="12">
        <f t="shared" si="85"/>
        <v>9.5238095238095344E-2</v>
      </c>
      <c r="EN15" s="12">
        <f t="shared" si="85"/>
        <v>0</v>
      </c>
      <c r="EO15" s="12">
        <f t="shared" si="85"/>
        <v>9.4117647058823639E-2</v>
      </c>
      <c r="EQ15" s="71" t="s">
        <v>117</v>
      </c>
      <c r="ER15" s="71">
        <f t="shared" ref="ER15:FG15" si="93">SUM(ER7:ER10)</f>
        <v>41</v>
      </c>
      <c r="ES15" s="71">
        <f t="shared" si="93"/>
        <v>5</v>
      </c>
      <c r="ET15" s="71">
        <f t="shared" si="93"/>
        <v>8</v>
      </c>
      <c r="EU15" s="71">
        <f t="shared" si="93"/>
        <v>5</v>
      </c>
      <c r="EV15" s="71">
        <f t="shared" si="93"/>
        <v>2</v>
      </c>
      <c r="EW15" s="71">
        <f t="shared" si="93"/>
        <v>0</v>
      </c>
      <c r="EX15" s="71">
        <f t="shared" si="93"/>
        <v>18</v>
      </c>
      <c r="EY15" s="71">
        <f t="shared" si="93"/>
        <v>5</v>
      </c>
      <c r="EZ15" s="71">
        <f t="shared" si="93"/>
        <v>0</v>
      </c>
      <c r="FA15" s="71">
        <f t="shared" si="93"/>
        <v>0</v>
      </c>
      <c r="FB15" s="71">
        <f t="shared" si="93"/>
        <v>1</v>
      </c>
      <c r="FC15" s="71">
        <f t="shared" si="93"/>
        <v>0</v>
      </c>
      <c r="FD15" s="71">
        <f t="shared" si="93"/>
        <v>0</v>
      </c>
      <c r="FE15" s="71">
        <f t="shared" si="93"/>
        <v>0</v>
      </c>
      <c r="FF15" s="71">
        <f t="shared" si="93"/>
        <v>0</v>
      </c>
      <c r="FG15" s="71">
        <f t="shared" si="93"/>
        <v>0</v>
      </c>
      <c r="FI15" s="79">
        <f>ER15+ET15+EV15+EX15+EZ15+FB15+FD15+FF15</f>
        <v>70</v>
      </c>
      <c r="FJ15" s="78">
        <f>ES15+EU15+EW15+EY15+FA15+FC15+FE15+FG15</f>
        <v>15</v>
      </c>
      <c r="FK15" s="80">
        <f>FJ15/(FJ15+FI15)</f>
        <v>0.17647058823529413</v>
      </c>
      <c r="FL15" s="78">
        <f>ER15+ES15+EZ15+FA15</f>
        <v>46</v>
      </c>
      <c r="FM15" s="78">
        <f>ET15+EU15+FB15+FC15</f>
        <v>14</v>
      </c>
      <c r="FN15" s="78">
        <f>EV15+EW15+FD15+FE15</f>
        <v>2</v>
      </c>
      <c r="FO15" s="78">
        <f>SUM(FL15:FN15)</f>
        <v>62</v>
      </c>
      <c r="FP15" s="81">
        <f>FM15/FO15</f>
        <v>0.22580645161290322</v>
      </c>
      <c r="FQ15" s="81">
        <f>FN15/FO15</f>
        <v>3.2258064516129031E-2</v>
      </c>
      <c r="FR15" s="78">
        <f>EX15+EY15+FF15+FG15</f>
        <v>23</v>
      </c>
      <c r="FS15" s="78">
        <f>SUM(ER15:EY15)</f>
        <v>84</v>
      </c>
      <c r="FT15" s="82">
        <f>SUM(EZ15:FG15)</f>
        <v>1</v>
      </c>
      <c r="FU15" s="29">
        <f>SUM(ER15:FG15)</f>
        <v>85</v>
      </c>
      <c r="FX15" s="12">
        <f t="shared" si="87"/>
        <v>4.4776119402984982E-2</v>
      </c>
      <c r="FY15" s="12">
        <f t="shared" si="87"/>
        <v>0.36363636363636354</v>
      </c>
      <c r="FZ15" s="12">
        <f t="shared" si="87"/>
        <v>0.25133689839572204</v>
      </c>
      <c r="GA15" s="12">
        <f t="shared" si="87"/>
        <v>-4.166666666666663E-2</v>
      </c>
      <c r="GB15" s="12">
        <f t="shared" si="87"/>
        <v>6</v>
      </c>
      <c r="GC15" s="12">
        <f t="shared" si="87"/>
        <v>1</v>
      </c>
      <c r="GD15" s="12">
        <f t="shared" si="87"/>
        <v>0.21568627450980382</v>
      </c>
      <c r="GE15" s="12">
        <f t="shared" si="87"/>
        <v>4.758064516129032</v>
      </c>
      <c r="GF15" s="12">
        <f t="shared" si="87"/>
        <v>0.64516129032258052</v>
      </c>
      <c r="GG15" s="12">
        <f t="shared" si="87"/>
        <v>-0.14814814814814814</v>
      </c>
      <c r="GH15" s="12">
        <f t="shared" si="87"/>
        <v>7.6923076923076872E-2</v>
      </c>
      <c r="GI15" s="12" t="e">
        <f t="shared" si="87"/>
        <v>#DIV/0!</v>
      </c>
      <c r="GJ15" s="12">
        <f t="shared" si="87"/>
        <v>8.9743589743589647E-2</v>
      </c>
      <c r="GL15" s="71" t="s">
        <v>117</v>
      </c>
      <c r="GM15" s="71">
        <f t="shared" ref="GM15:HB15" si="94">SUM(GM7:GM10)</f>
        <v>41</v>
      </c>
      <c r="GN15" s="71">
        <f t="shared" si="94"/>
        <v>7</v>
      </c>
      <c r="GO15" s="71">
        <f t="shared" si="94"/>
        <v>1</v>
      </c>
      <c r="GP15" s="71">
        <f t="shared" si="94"/>
        <v>1</v>
      </c>
      <c r="GQ15" s="71">
        <f t="shared" si="94"/>
        <v>0</v>
      </c>
      <c r="GR15" s="71">
        <f t="shared" si="94"/>
        <v>1</v>
      </c>
      <c r="GS15" s="71">
        <f t="shared" si="94"/>
        <v>25</v>
      </c>
      <c r="GT15" s="71">
        <f t="shared" si="94"/>
        <v>2</v>
      </c>
      <c r="GU15" s="71">
        <f t="shared" si="94"/>
        <v>0</v>
      </c>
      <c r="GV15" s="71">
        <f t="shared" si="94"/>
        <v>0</v>
      </c>
      <c r="GW15" s="71">
        <f t="shared" si="94"/>
        <v>0</v>
      </c>
      <c r="GX15" s="71">
        <f t="shared" si="94"/>
        <v>0</v>
      </c>
      <c r="GY15" s="71">
        <f t="shared" si="94"/>
        <v>0</v>
      </c>
      <c r="GZ15" s="71">
        <f t="shared" si="94"/>
        <v>0</v>
      </c>
      <c r="HA15" s="71">
        <f t="shared" si="94"/>
        <v>0</v>
      </c>
      <c r="HB15" s="71">
        <f t="shared" si="94"/>
        <v>0</v>
      </c>
      <c r="HD15" s="79">
        <f>GM15+GO15+GQ15+GS15+GU15+GW15+GY15+HA15</f>
        <v>67</v>
      </c>
      <c r="HE15" s="78">
        <f>GN15+GP15+GR15+GT15+GV15+GX15+GZ15+HB15</f>
        <v>11</v>
      </c>
      <c r="HF15" s="80">
        <f>HE15/(HE15+HD15)</f>
        <v>0.14102564102564102</v>
      </c>
      <c r="HG15" s="78">
        <f>GM15+GN15+GU15+GV15</f>
        <v>48</v>
      </c>
      <c r="HH15" s="78">
        <f>GO15+GP15+GW15+GX15</f>
        <v>2</v>
      </c>
      <c r="HI15" s="78">
        <f>GQ15+GR15+GY15+GZ15</f>
        <v>1</v>
      </c>
      <c r="HJ15" s="78">
        <f>SUM(HG15:HI15)</f>
        <v>51</v>
      </c>
      <c r="HK15" s="81">
        <f>HH15/HJ15</f>
        <v>3.9215686274509803E-2</v>
      </c>
      <c r="HL15" s="81">
        <f>HI15/HJ15</f>
        <v>1.9607843137254902E-2</v>
      </c>
      <c r="HM15" s="78">
        <f>GS15+GT15+HA15+HB15</f>
        <v>27</v>
      </c>
      <c r="HN15" s="78">
        <f>SUM(GM15:GT15)</f>
        <v>78</v>
      </c>
      <c r="HO15" s="82">
        <f>SUM(GU15:HB15)</f>
        <v>0</v>
      </c>
      <c r="HP15" s="29">
        <f>SUM(GM15:HB15)</f>
        <v>78</v>
      </c>
      <c r="HR15">
        <v>17</v>
      </c>
      <c r="HS15">
        <v>5</v>
      </c>
      <c r="HT15">
        <v>0.22727272727272699</v>
      </c>
      <c r="HU15">
        <v>14</v>
      </c>
      <c r="HV15">
        <v>1</v>
      </c>
      <c r="HW15">
        <v>0</v>
      </c>
      <c r="HX15">
        <v>15</v>
      </c>
      <c r="HY15">
        <v>6.6666666666666693E-2</v>
      </c>
      <c r="HZ15">
        <v>0</v>
      </c>
      <c r="IA15">
        <v>7</v>
      </c>
      <c r="IB15">
        <v>22</v>
      </c>
      <c r="IC15">
        <v>0</v>
      </c>
      <c r="ID15">
        <v>22</v>
      </c>
      <c r="IF15" s="83">
        <f t="shared" si="89"/>
        <v>2.9411764705882355</v>
      </c>
      <c r="IG15" s="84">
        <f t="shared" si="89"/>
        <v>1.2000000000000002</v>
      </c>
      <c r="IH15" s="84">
        <f t="shared" si="89"/>
        <v>-0.37948717948717869</v>
      </c>
      <c r="II15" s="84">
        <f t="shared" si="89"/>
        <v>2.4285714285714284</v>
      </c>
      <c r="IJ15" s="84">
        <f t="shared" si="89"/>
        <v>1</v>
      </c>
      <c r="IK15" s="84" t="e">
        <f t="shared" si="89"/>
        <v>#DIV/0!</v>
      </c>
      <c r="IL15" s="84">
        <f t="shared" si="89"/>
        <v>2.4</v>
      </c>
      <c r="IM15" s="84">
        <f t="shared" si="89"/>
        <v>-0.41176470588235314</v>
      </c>
      <c r="IN15" s="84" t="e">
        <f t="shared" si="89"/>
        <v>#DIV/0!</v>
      </c>
      <c r="IO15" s="84">
        <f t="shared" si="89"/>
        <v>2.8571428571428572</v>
      </c>
      <c r="IP15" s="84">
        <f t="shared" si="89"/>
        <v>2.5454545454545454</v>
      </c>
      <c r="IQ15" s="84" t="e">
        <f t="shared" si="89"/>
        <v>#DIV/0!</v>
      </c>
      <c r="IR15" s="85">
        <f t="shared" si="89"/>
        <v>2.5454545454545454</v>
      </c>
    </row>
    <row r="17" spans="1:210" x14ac:dyDescent="0.25">
      <c r="A17" t="s">
        <v>118</v>
      </c>
      <c r="B17">
        <f>SUM(B5:B8)</f>
        <v>36</v>
      </c>
      <c r="C17">
        <f>SUM(C5:C8)</f>
        <v>5</v>
      </c>
      <c r="D17">
        <f t="shared" ref="D17:U17" si="95">SUM(D5:D8)</f>
        <v>19</v>
      </c>
      <c r="E17">
        <f t="shared" si="95"/>
        <v>14</v>
      </c>
      <c r="F17">
        <f t="shared" si="95"/>
        <v>2</v>
      </c>
      <c r="G17">
        <f t="shared" si="95"/>
        <v>0</v>
      </c>
      <c r="H17">
        <f t="shared" si="95"/>
        <v>4</v>
      </c>
      <c r="I17">
        <f t="shared" si="95"/>
        <v>2</v>
      </c>
      <c r="J17">
        <f t="shared" si="95"/>
        <v>10</v>
      </c>
      <c r="K17">
        <f t="shared" si="95"/>
        <v>4</v>
      </c>
      <c r="L17">
        <f t="shared" si="95"/>
        <v>0</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27</v>
      </c>
      <c r="BC17">
        <f t="shared" si="96"/>
        <v>8</v>
      </c>
      <c r="BD17">
        <f t="shared" si="96"/>
        <v>3</v>
      </c>
      <c r="BE17">
        <f t="shared" si="96"/>
        <v>3</v>
      </c>
      <c r="BF17">
        <f t="shared" si="96"/>
        <v>1</v>
      </c>
      <c r="BG17">
        <f t="shared" si="96"/>
        <v>0</v>
      </c>
      <c r="BH17">
        <f t="shared" si="96"/>
        <v>10</v>
      </c>
      <c r="BI17">
        <f t="shared" si="96"/>
        <v>0</v>
      </c>
      <c r="BJ17">
        <f t="shared" si="96"/>
        <v>0</v>
      </c>
      <c r="BK17">
        <f t="shared" si="96"/>
        <v>0</v>
      </c>
      <c r="BL17">
        <f t="shared" si="96"/>
        <v>0</v>
      </c>
      <c r="BM17">
        <f t="shared" si="96"/>
        <v>0</v>
      </c>
      <c r="BN17">
        <f t="shared" si="96"/>
        <v>0</v>
      </c>
      <c r="BO17">
        <f t="shared" si="96"/>
        <v>0</v>
      </c>
      <c r="BP17">
        <f t="shared" si="96"/>
        <v>0</v>
      </c>
      <c r="BQ17">
        <f t="shared" si="96"/>
        <v>0</v>
      </c>
      <c r="CV17" t="s">
        <v>118</v>
      </c>
      <c r="CW17">
        <f t="shared" ref="CW17:DL17" si="97">SUM(CW5:CW8)</f>
        <v>23</v>
      </c>
      <c r="CX17">
        <f t="shared" si="97"/>
        <v>1</v>
      </c>
      <c r="CY17">
        <f t="shared" si="97"/>
        <v>0</v>
      </c>
      <c r="CZ17">
        <f t="shared" si="97"/>
        <v>0</v>
      </c>
      <c r="DA17">
        <f t="shared" si="97"/>
        <v>1</v>
      </c>
      <c r="DB17">
        <f t="shared" si="97"/>
        <v>0</v>
      </c>
      <c r="DC17">
        <f t="shared" si="97"/>
        <v>6</v>
      </c>
      <c r="DD17">
        <f t="shared" si="97"/>
        <v>2</v>
      </c>
      <c r="DE17">
        <f t="shared" si="97"/>
        <v>0</v>
      </c>
      <c r="DF17">
        <f t="shared" si="97"/>
        <v>0</v>
      </c>
      <c r="DG17">
        <f t="shared" si="97"/>
        <v>0</v>
      </c>
      <c r="DH17">
        <f t="shared" si="97"/>
        <v>0</v>
      </c>
      <c r="DI17">
        <f t="shared" si="97"/>
        <v>0</v>
      </c>
      <c r="DJ17">
        <f t="shared" si="97"/>
        <v>0</v>
      </c>
      <c r="DK17">
        <f t="shared" si="97"/>
        <v>1</v>
      </c>
      <c r="DL17">
        <f t="shared" si="97"/>
        <v>0</v>
      </c>
      <c r="EQ17" t="s">
        <v>118</v>
      </c>
      <c r="ER17">
        <f t="shared" ref="ER17:FG17" si="98">SUM(ER5:ER8)</f>
        <v>23</v>
      </c>
      <c r="ES17">
        <f t="shared" si="98"/>
        <v>5</v>
      </c>
      <c r="ET17">
        <f t="shared" si="98"/>
        <v>4</v>
      </c>
      <c r="EU17">
        <f t="shared" si="98"/>
        <v>1</v>
      </c>
      <c r="EV17">
        <f t="shared" si="98"/>
        <v>1</v>
      </c>
      <c r="EW17">
        <f t="shared" si="98"/>
        <v>0</v>
      </c>
      <c r="EX17">
        <f t="shared" si="98"/>
        <v>10</v>
      </c>
      <c r="EY17">
        <f t="shared" si="98"/>
        <v>2</v>
      </c>
      <c r="EZ17">
        <f t="shared" si="98"/>
        <v>0</v>
      </c>
      <c r="FA17">
        <f t="shared" si="98"/>
        <v>0</v>
      </c>
      <c r="FB17">
        <f t="shared" si="98"/>
        <v>1</v>
      </c>
      <c r="FC17">
        <f t="shared" si="98"/>
        <v>0</v>
      </c>
      <c r="FD17">
        <f t="shared" si="98"/>
        <v>0</v>
      </c>
      <c r="FE17">
        <f t="shared" si="98"/>
        <v>0</v>
      </c>
      <c r="FF17">
        <f t="shared" si="98"/>
        <v>0</v>
      </c>
      <c r="FG17">
        <f t="shared" si="98"/>
        <v>0</v>
      </c>
      <c r="GL17">
        <v>7</v>
      </c>
      <c r="GM17">
        <f t="shared" ref="GM17:HB17" si="99">SUM(GM5:GM8)</f>
        <v>23</v>
      </c>
      <c r="GN17">
        <f t="shared" si="99"/>
        <v>2</v>
      </c>
      <c r="GO17">
        <f t="shared" si="99"/>
        <v>3</v>
      </c>
      <c r="GP17">
        <f t="shared" si="99"/>
        <v>2</v>
      </c>
      <c r="GQ17">
        <f t="shared" si="99"/>
        <v>0</v>
      </c>
      <c r="GR17">
        <f t="shared" si="99"/>
        <v>0</v>
      </c>
      <c r="GS17">
        <f t="shared" si="99"/>
        <v>7</v>
      </c>
      <c r="GT17">
        <f t="shared" si="99"/>
        <v>0</v>
      </c>
      <c r="GU17">
        <f t="shared" si="99"/>
        <v>0</v>
      </c>
      <c r="GV17">
        <f t="shared" si="99"/>
        <v>0</v>
      </c>
      <c r="GW17">
        <f t="shared" si="99"/>
        <v>0</v>
      </c>
      <c r="GX17">
        <f t="shared" si="99"/>
        <v>0</v>
      </c>
      <c r="GY17">
        <f t="shared" si="99"/>
        <v>0</v>
      </c>
      <c r="GZ17">
        <f t="shared" si="99"/>
        <v>0</v>
      </c>
      <c r="HA17">
        <f t="shared" si="99"/>
        <v>0</v>
      </c>
      <c r="HB17">
        <f t="shared" si="99"/>
        <v>0</v>
      </c>
    </row>
    <row r="18" spans="1:210" x14ac:dyDescent="0.25">
      <c r="A18" t="s">
        <v>119</v>
      </c>
      <c r="B18">
        <f>SUM(B9:B12)</f>
        <v>80</v>
      </c>
      <c r="C18">
        <f>SUM(C9:C12)</f>
        <v>18</v>
      </c>
      <c r="D18">
        <f t="shared" ref="D18:U18" si="100">SUM(D9:D12)</f>
        <v>29</v>
      </c>
      <c r="E18">
        <f t="shared" si="100"/>
        <v>19</v>
      </c>
      <c r="F18">
        <f t="shared" si="100"/>
        <v>7</v>
      </c>
      <c r="G18">
        <f t="shared" si="100"/>
        <v>1</v>
      </c>
      <c r="H18">
        <f t="shared" si="100"/>
        <v>2</v>
      </c>
      <c r="I18">
        <f t="shared" si="100"/>
        <v>1</v>
      </c>
      <c r="J18">
        <f t="shared" si="100"/>
        <v>35</v>
      </c>
      <c r="K18">
        <f t="shared" si="100"/>
        <v>14</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76</v>
      </c>
      <c r="BC18">
        <f t="shared" si="101"/>
        <v>19</v>
      </c>
      <c r="BD18">
        <f t="shared" si="101"/>
        <v>12</v>
      </c>
      <c r="BE18">
        <f t="shared" si="101"/>
        <v>10</v>
      </c>
      <c r="BF18">
        <f t="shared" si="101"/>
        <v>4</v>
      </c>
      <c r="BG18">
        <f t="shared" si="101"/>
        <v>2</v>
      </c>
      <c r="BH18">
        <f t="shared" si="101"/>
        <v>30</v>
      </c>
      <c r="BI18">
        <f t="shared" si="101"/>
        <v>19</v>
      </c>
      <c r="BJ18">
        <f t="shared" si="101"/>
        <v>0</v>
      </c>
      <c r="BK18">
        <f t="shared" si="101"/>
        <v>0</v>
      </c>
      <c r="BL18">
        <f t="shared" si="101"/>
        <v>0</v>
      </c>
      <c r="BM18">
        <f t="shared" si="101"/>
        <v>0</v>
      </c>
      <c r="BN18">
        <f t="shared" si="101"/>
        <v>0</v>
      </c>
      <c r="BO18">
        <f t="shared" si="101"/>
        <v>0</v>
      </c>
      <c r="BP18">
        <f t="shared" si="101"/>
        <v>0</v>
      </c>
      <c r="BQ18">
        <f t="shared" si="101"/>
        <v>0</v>
      </c>
      <c r="CV18" t="s">
        <v>119</v>
      </c>
      <c r="CW18">
        <f t="shared" ref="CW18:DL18" si="102">SUM(CW9:CW12)</f>
        <v>95</v>
      </c>
      <c r="CX18">
        <f t="shared" si="102"/>
        <v>19</v>
      </c>
      <c r="CY18">
        <f t="shared" si="102"/>
        <v>0</v>
      </c>
      <c r="CZ18">
        <f t="shared" si="102"/>
        <v>0</v>
      </c>
      <c r="DA18">
        <f t="shared" si="102"/>
        <v>8</v>
      </c>
      <c r="DB18">
        <f t="shared" si="102"/>
        <v>0</v>
      </c>
      <c r="DC18">
        <f t="shared" si="102"/>
        <v>33</v>
      </c>
      <c r="DD18">
        <f t="shared" si="102"/>
        <v>15</v>
      </c>
      <c r="DE18">
        <f t="shared" si="102"/>
        <v>0</v>
      </c>
      <c r="DF18">
        <f t="shared" si="102"/>
        <v>0</v>
      </c>
      <c r="DG18">
        <f t="shared" si="102"/>
        <v>0</v>
      </c>
      <c r="DH18">
        <f t="shared" si="102"/>
        <v>0</v>
      </c>
      <c r="DI18">
        <f t="shared" si="102"/>
        <v>0</v>
      </c>
      <c r="DJ18">
        <f t="shared" si="102"/>
        <v>0</v>
      </c>
      <c r="DK18">
        <f t="shared" si="102"/>
        <v>1</v>
      </c>
      <c r="DL18">
        <f t="shared" si="102"/>
        <v>0</v>
      </c>
      <c r="EQ18" t="s">
        <v>119</v>
      </c>
      <c r="ER18">
        <f t="shared" ref="ER18:FG18" si="103">SUM(ER9:ER12)</f>
        <v>71</v>
      </c>
      <c r="ES18">
        <f t="shared" si="103"/>
        <v>18</v>
      </c>
      <c r="ET18">
        <f t="shared" si="103"/>
        <v>6</v>
      </c>
      <c r="EU18">
        <f t="shared" si="103"/>
        <v>4</v>
      </c>
      <c r="EV18">
        <f t="shared" si="103"/>
        <v>6</v>
      </c>
      <c r="EW18">
        <f t="shared" si="103"/>
        <v>1</v>
      </c>
      <c r="EX18">
        <f t="shared" si="103"/>
        <v>34</v>
      </c>
      <c r="EY18">
        <f t="shared" si="103"/>
        <v>11</v>
      </c>
      <c r="EZ18">
        <f t="shared" si="103"/>
        <v>0</v>
      </c>
      <c r="FA18">
        <f t="shared" si="103"/>
        <v>0</v>
      </c>
      <c r="FB18">
        <f t="shared" si="103"/>
        <v>0</v>
      </c>
      <c r="FC18">
        <f t="shared" si="103"/>
        <v>0</v>
      </c>
      <c r="FD18">
        <f t="shared" si="103"/>
        <v>0</v>
      </c>
      <c r="FE18">
        <f t="shared" si="103"/>
        <v>0</v>
      </c>
      <c r="FF18">
        <f t="shared" si="103"/>
        <v>0</v>
      </c>
      <c r="FG18">
        <f t="shared" si="103"/>
        <v>0</v>
      </c>
      <c r="GL18">
        <v>8</v>
      </c>
      <c r="GM18">
        <f t="shared" ref="GM18:HB18" si="104">SUM(GM9:GM12)</f>
        <v>62</v>
      </c>
      <c r="GN18">
        <f t="shared" si="104"/>
        <v>13</v>
      </c>
      <c r="GO18">
        <f t="shared" si="104"/>
        <v>5</v>
      </c>
      <c r="GP18">
        <f t="shared" si="104"/>
        <v>0</v>
      </c>
      <c r="GQ18">
        <f t="shared" si="104"/>
        <v>1</v>
      </c>
      <c r="GR18">
        <f t="shared" si="104"/>
        <v>2</v>
      </c>
      <c r="GS18">
        <f t="shared" si="104"/>
        <v>24</v>
      </c>
      <c r="GT18">
        <f t="shared" si="104"/>
        <v>6</v>
      </c>
      <c r="GU18">
        <f t="shared" si="104"/>
        <v>0</v>
      </c>
      <c r="GV18">
        <f t="shared" si="104"/>
        <v>0</v>
      </c>
      <c r="GW18">
        <f t="shared" si="104"/>
        <v>0</v>
      </c>
      <c r="GX18">
        <f t="shared" si="104"/>
        <v>0</v>
      </c>
      <c r="GY18">
        <f t="shared" si="104"/>
        <v>0</v>
      </c>
      <c r="GZ18">
        <f t="shared" si="104"/>
        <v>0</v>
      </c>
      <c r="HA18">
        <f t="shared" si="104"/>
        <v>0</v>
      </c>
      <c r="HB18">
        <f t="shared" si="104"/>
        <v>0</v>
      </c>
    </row>
    <row r="20" spans="1:210" x14ac:dyDescent="0.25">
      <c r="EQ20" t="s">
        <v>123</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239</v>
      </c>
      <c r="X24" s="32">
        <f>AD15</f>
        <v>130</v>
      </c>
      <c r="Y24" s="33">
        <f>Z24/W24</f>
        <v>0.3807531380753138</v>
      </c>
      <c r="Z24" s="34">
        <f>AA14</f>
        <v>91</v>
      </c>
      <c r="AA24" s="33">
        <f>AC24/W24</f>
        <v>0.24686192468619247</v>
      </c>
      <c r="AB24" s="33"/>
      <c r="AC24" s="34">
        <f>C14+E14+I14+M14+O14+S14</f>
        <v>59</v>
      </c>
      <c r="AD24" s="33">
        <f>AE24/AC24</f>
        <v>0.55932203389830504</v>
      </c>
      <c r="AE24" s="34">
        <f>E14+O14</f>
        <v>33</v>
      </c>
      <c r="AF24" s="35">
        <f>AC14</f>
        <v>9</v>
      </c>
      <c r="AG24" s="35">
        <f>AC15</f>
        <v>3</v>
      </c>
      <c r="AH24" s="35">
        <f>AG14</f>
        <v>63</v>
      </c>
      <c r="AI24" s="35">
        <f>AG15</f>
        <v>25</v>
      </c>
      <c r="AJ24" s="32">
        <f>AH14</f>
        <v>302</v>
      </c>
      <c r="AK24" s="32">
        <f>AH15</f>
        <v>155</v>
      </c>
      <c r="AL24" s="32">
        <f>AI14</f>
        <v>0</v>
      </c>
      <c r="AM24" s="32">
        <f>AI15</f>
        <v>0</v>
      </c>
      <c r="BS24" s="32">
        <f>BY14</f>
        <v>165</v>
      </c>
      <c r="BT24" s="32">
        <f>BY15</f>
        <v>78</v>
      </c>
      <c r="BU24" s="33">
        <f>BV24/BS24</f>
        <v>0.16969696969696971</v>
      </c>
      <c r="BV24" s="34">
        <f>BW14</f>
        <v>28</v>
      </c>
      <c r="BW24" s="33">
        <f>BX24/BS24</f>
        <v>0.25454545454545452</v>
      </c>
      <c r="BX24" s="34">
        <f>BC14+BE14+BG14+BK14+BM14+BO14</f>
        <v>42</v>
      </c>
      <c r="BY24" s="33">
        <f>BZ24/BX24</f>
        <v>0.30952380952380953</v>
      </c>
      <c r="BZ24" s="34">
        <f>BE14+BM14</f>
        <v>13</v>
      </c>
      <c r="CA24" s="35">
        <f>BX14</f>
        <v>7</v>
      </c>
      <c r="CB24" s="35">
        <f>BX15</f>
        <v>2</v>
      </c>
      <c r="CC24" s="35">
        <f>CB14</f>
        <v>59</v>
      </c>
      <c r="CD24" s="35">
        <f>CB15</f>
        <v>22</v>
      </c>
      <c r="CE24" s="32">
        <f>CC14</f>
        <v>224</v>
      </c>
      <c r="CF24" s="32">
        <f>CC15</f>
        <v>100</v>
      </c>
      <c r="CG24" s="32">
        <f>CD14</f>
        <v>0</v>
      </c>
      <c r="CH24" s="32">
        <f>CD15</f>
        <v>0</v>
      </c>
      <c r="DN24" s="32">
        <f>DT14</f>
        <v>147</v>
      </c>
      <c r="DO24" s="32">
        <f>DT15</f>
        <v>66</v>
      </c>
      <c r="DP24" s="33">
        <f>DQ24/DN24</f>
        <v>0</v>
      </c>
      <c r="DQ24" s="34">
        <f>DR14</f>
        <v>0</v>
      </c>
      <c r="DR24" s="33">
        <f>DS24/DN24</f>
        <v>0.1360544217687075</v>
      </c>
      <c r="DS24" s="34">
        <f>CX14+CZ14+DB14+DF14+DH14+DJ14</f>
        <v>20</v>
      </c>
      <c r="DT24" s="33">
        <f>DU24/DS24</f>
        <v>0</v>
      </c>
      <c r="DU24" s="34">
        <f>CZ14+DH14</f>
        <v>0</v>
      </c>
      <c r="DV24" s="35">
        <f>DS14</f>
        <v>9</v>
      </c>
      <c r="DW24" s="35">
        <f>DS15</f>
        <v>1</v>
      </c>
      <c r="DX24" s="35">
        <f>DW14</f>
        <v>58</v>
      </c>
      <c r="DY24" s="35">
        <f>DW15</f>
        <v>27</v>
      </c>
      <c r="DZ24" s="32">
        <f>DX14</f>
        <v>203</v>
      </c>
      <c r="EA24" s="32">
        <f>DX15</f>
        <v>92</v>
      </c>
      <c r="EB24" s="32">
        <f>DY14</f>
        <v>2</v>
      </c>
      <c r="EC24" s="32">
        <f>DY15</f>
        <v>1</v>
      </c>
    </row>
    <row r="29" spans="1:210" x14ac:dyDescent="0.25">
      <c r="A29" s="136" t="s">
        <v>125</v>
      </c>
      <c r="C29" t="s">
        <v>141</v>
      </c>
      <c r="BA29" s="136" t="s">
        <v>125</v>
      </c>
      <c r="BC29" t="s">
        <v>141</v>
      </c>
    </row>
    <row r="31" spans="1:210" x14ac:dyDescent="0.25">
      <c r="A31" s="136" t="s">
        <v>128</v>
      </c>
      <c r="C31" t="s">
        <v>134</v>
      </c>
      <c r="BA31" s="136" t="s">
        <v>128</v>
      </c>
      <c r="BC31" t="s">
        <v>134</v>
      </c>
    </row>
    <row r="33" spans="1:53" x14ac:dyDescent="0.25">
      <c r="A33" s="136" t="s">
        <v>135</v>
      </c>
      <c r="BA33" s="136" t="s">
        <v>135</v>
      </c>
    </row>
    <row r="34" spans="1:53" x14ac:dyDescent="0.25">
      <c r="A34" s="136" t="s">
        <v>142</v>
      </c>
      <c r="BA34" s="136" t="s">
        <v>142</v>
      </c>
    </row>
    <row r="35" spans="1:53" x14ac:dyDescent="0.25">
      <c r="A35" t="s">
        <v>143</v>
      </c>
      <c r="BA35" t="s">
        <v>143</v>
      </c>
    </row>
    <row r="36" spans="1:53" x14ac:dyDescent="0.25">
      <c r="A36" t="s">
        <v>144</v>
      </c>
      <c r="BA36" t="s">
        <v>144</v>
      </c>
    </row>
    <row r="37" spans="1:53" x14ac:dyDescent="0.25">
      <c r="A37" t="s">
        <v>145</v>
      </c>
      <c r="BA37" t="s">
        <v>145</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sheetPr>
  <dimension ref="A1:IR38"/>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RteEurope-&gt;Meyrin</v>
      </c>
      <c r="BA1" s="36">
        <v>2024</v>
      </c>
      <c r="BB1" s="37" t="s">
        <v>106</v>
      </c>
      <c r="BC1" s="38" t="str">
        <f t="array" aca="1" ref="BC1" ca="1">MID(CELL("filename",BA1),FIND("]",CELL("filename",BA1))+1,255)</f>
        <v>RteEurope-&gt;Meyrin</v>
      </c>
      <c r="CV1" s="36">
        <v>2023</v>
      </c>
      <c r="CW1" s="37" t="s">
        <v>106</v>
      </c>
      <c r="CX1" s="38" t="str">
        <f t="array" aca="1" ref="CX1" ca="1">MID(CELL("filename",CV1),FIND("]",CELL("filename",CV1))+1,255)</f>
        <v>RteEurope-&gt;Meyrin</v>
      </c>
      <c r="EQ1" s="36">
        <v>2022</v>
      </c>
      <c r="ER1" s="37" t="s">
        <v>106</v>
      </c>
      <c r="ES1" s="38" t="str">
        <f t="array" aca="1" ref="ES1" ca="1">MID(CELL("filename",EQ1),FIND("]",CELL("filename",EQ1))+1,255)</f>
        <v>RteEurope-&gt;Meyrin</v>
      </c>
      <c r="GL1" s="39">
        <v>2021</v>
      </c>
      <c r="GM1" s="40" t="s">
        <v>106</v>
      </c>
      <c r="GN1" s="38" t="s">
        <v>146</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RteEurope-&gt;Meyrin</v>
      </c>
      <c r="X2" s="225"/>
      <c r="Y2" s="225"/>
      <c r="Z2" s="225"/>
      <c r="AA2" s="225"/>
      <c r="AB2" s="225"/>
      <c r="AC2" s="225"/>
      <c r="AD2" s="225"/>
      <c r="AE2" s="225"/>
      <c r="AF2" s="225"/>
      <c r="AG2" s="225"/>
      <c r="AH2" s="225"/>
      <c r="AI2" s="225"/>
      <c r="AM2" s="226" t="str">
        <f ca="1">"Changement depuis " &amp; (A1 - 1) &amp; " " &amp; $C1</f>
        <v>Changement depuis 2024 RteEurope-&gt;Meyrin</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RteEurope-&gt;Meyrin</v>
      </c>
      <c r="BT2" s="225"/>
      <c r="BU2" s="225"/>
      <c r="BV2" s="225"/>
      <c r="BW2" s="225"/>
      <c r="BX2" s="225"/>
      <c r="BY2" s="225"/>
      <c r="BZ2" s="225"/>
      <c r="CA2" s="225"/>
      <c r="CB2" s="225"/>
      <c r="CC2" s="225"/>
      <c r="CD2" s="225"/>
      <c r="CH2" s="226" t="str">
        <f ca="1">"Changement depuis 2023 " &amp; $CX1</f>
        <v>Changement depuis 2023 RteEurope-&gt;Meyrin</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RteEurope-&gt;Meyrin</v>
      </c>
      <c r="DO2" s="225"/>
      <c r="DP2" s="225"/>
      <c r="DQ2" s="225"/>
      <c r="DR2" s="225"/>
      <c r="DS2" s="225"/>
      <c r="DT2" s="225"/>
      <c r="DU2" s="225"/>
      <c r="DV2" s="225"/>
      <c r="DW2" s="225"/>
      <c r="DX2" s="225"/>
      <c r="DY2" s="225"/>
      <c r="EC2" s="226" t="str">
        <f ca="1">"Changement depuis 2022 " &amp; $CX1</f>
        <v>Changement depuis 2022 RteEurope-&gt;Meyrin</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RteEurope-&gt;Meyrin</v>
      </c>
      <c r="FJ2" s="225"/>
      <c r="FK2" s="225"/>
      <c r="FL2" s="225"/>
      <c r="FM2" s="225"/>
      <c r="FN2" s="225"/>
      <c r="FO2" s="225"/>
      <c r="FP2" s="225"/>
      <c r="FQ2" s="225"/>
      <c r="FR2" s="225"/>
      <c r="FS2" s="225"/>
      <c r="FT2" s="225"/>
      <c r="FX2" s="226" t="str">
        <f ca="1">"Changement depuis 2021 " &amp; $ES1</f>
        <v>Changement depuis 2021 RteEurope-&gt;Meyrin</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RteEurope-Meyrin</v>
      </c>
      <c r="HE2" s="225"/>
      <c r="HF2" s="225"/>
      <c r="HG2" s="225"/>
      <c r="HH2" s="225"/>
      <c r="HI2" s="225"/>
      <c r="HJ2" s="225"/>
      <c r="HK2" s="225"/>
      <c r="HL2" s="225"/>
      <c r="HM2" s="225"/>
      <c r="HN2" s="225"/>
      <c r="HO2" s="225"/>
      <c r="HR2" s="225" t="str">
        <f>"Totaux 2020 " &amp; $GN1</f>
        <v>Totaux 2020 RteEurope-Meyrin</v>
      </c>
      <c r="HS2" s="225"/>
      <c r="HT2" s="225"/>
      <c r="HU2" s="225"/>
      <c r="HV2" s="225"/>
      <c r="HW2" s="225"/>
      <c r="HX2" s="225"/>
      <c r="HY2" s="225"/>
      <c r="HZ2" s="225"/>
      <c r="IA2" s="225"/>
      <c r="IB2" s="225"/>
      <c r="IC2" s="225"/>
      <c r="IF2" s="226" t="str">
        <f>"Changement depuis 2020 " &amp; $GN1</f>
        <v>Changement depuis 2020 RteEurope-Meyrin</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f t="shared" ref="AM5:AM12" si="2">(W5/BS5) - 1</f>
        <v>-1</v>
      </c>
      <c r="AN5" s="12" t="e">
        <f t="shared" ref="AN5:AN12" si="3">(X5/BT5) - 1</f>
        <v>#DIV/0!</v>
      </c>
      <c r="AO5" s="12" t="e">
        <f t="shared" ref="AO5:AO12" si="4">(Y5/BU5) - 1</f>
        <v>#DIV/0!</v>
      </c>
      <c r="AP5" s="12">
        <f t="shared" ref="AP5:AP12" si="5">(Z5/BV5) - 1</f>
        <v>-1</v>
      </c>
      <c r="AQ5" s="12">
        <f>(AA5/BW5) - 1</f>
        <v>-1</v>
      </c>
      <c r="AR5" s="12">
        <f t="shared" ref="AR5:AR12" si="6">(AC5/BX5) - 1</f>
        <v>-1</v>
      </c>
      <c r="AS5" s="12">
        <f t="shared" ref="AS5:AS12" si="7">(AD5/BY5) - 1</f>
        <v>-1</v>
      </c>
      <c r="AT5" s="12" t="e">
        <f t="shared" ref="AT5:AT12" si="8">(AE5/BZ5) - 1</f>
        <v>#DIV/0!</v>
      </c>
      <c r="AU5" s="12" t="e">
        <f t="shared" ref="AU5:AU12" si="9">(AF5/CA5) - 1</f>
        <v>#DIV/0!</v>
      </c>
      <c r="AV5" s="12">
        <f t="shared" ref="AV5:AV12" si="10">(AG5/CB5) - 1</f>
        <v>-1</v>
      </c>
      <c r="AW5" s="12">
        <f t="shared" ref="AW5:AW12" si="11">(AH5/CC5) - 1</f>
        <v>-1</v>
      </c>
      <c r="AX5" s="12">
        <f t="shared" ref="AX5:AX12" si="12">(AI5/CD5) - 1</f>
        <v>-1</v>
      </c>
      <c r="AY5" s="12">
        <f t="shared" ref="AY5:AY12" si="13">(AJ5/CE5) - 1</f>
        <v>-1</v>
      </c>
      <c r="BA5" s="59">
        <v>0.29166666666666702</v>
      </c>
      <c r="BB5" s="60">
        <v>1</v>
      </c>
      <c r="BC5" s="86">
        <v>0</v>
      </c>
      <c r="BD5" s="60">
        <v>1</v>
      </c>
      <c r="BE5" s="86">
        <v>0</v>
      </c>
      <c r="BF5" s="60">
        <v>0</v>
      </c>
      <c r="BG5" s="86">
        <v>0</v>
      </c>
      <c r="BH5" s="60">
        <v>1</v>
      </c>
      <c r="BI5" s="86">
        <v>0</v>
      </c>
      <c r="BJ5" s="60">
        <v>0</v>
      </c>
      <c r="BK5" s="86">
        <v>0</v>
      </c>
      <c r="BL5" s="60">
        <v>1</v>
      </c>
      <c r="BM5" s="60">
        <v>0</v>
      </c>
      <c r="BN5" s="60">
        <v>1</v>
      </c>
      <c r="BO5" s="86">
        <v>0</v>
      </c>
      <c r="BP5" s="60">
        <v>1</v>
      </c>
      <c r="BQ5" s="86">
        <v>0</v>
      </c>
      <c r="BS5" s="55">
        <f t="shared" ref="BS5:BT12" si="14">BB5+BD5+BF5+BH5+BJ5+BL5+BN5+BP5</f>
        <v>6</v>
      </c>
      <c r="BT5" s="3">
        <f t="shared" si="14"/>
        <v>0</v>
      </c>
      <c r="BU5" s="56">
        <f t="shared" ref="BU5:BU12" si="15">BT5/(BT5+BS5)</f>
        <v>0</v>
      </c>
      <c r="BV5" s="3">
        <f t="shared" ref="BV5:BV12" si="16">BB5+BC5+BJ5+BK5</f>
        <v>1</v>
      </c>
      <c r="BW5" s="3">
        <f t="shared" ref="BW5:BW12" si="17">BD5+BE5+BL5+BM5</f>
        <v>2</v>
      </c>
      <c r="BX5" s="3">
        <f t="shared" ref="BX5:BX12" si="18">BF5+BG5+BN5+BO5</f>
        <v>1</v>
      </c>
      <c r="BY5" s="3">
        <f t="shared" ref="BY5:BY12" si="19">SUM(BV5:BX5)</f>
        <v>4</v>
      </c>
      <c r="BZ5" s="12">
        <f t="shared" ref="BZ5:BZ12" si="20">BW5/(BW5+BV5)</f>
        <v>0.66666666666666663</v>
      </c>
      <c r="CA5" s="12">
        <f t="shared" ref="CA5:CA12" si="21">BX5/BY5</f>
        <v>0.25</v>
      </c>
      <c r="CB5" s="3">
        <f t="shared" ref="CB5:CB12" si="22">BH5+BI5+BP5+BQ5</f>
        <v>2</v>
      </c>
      <c r="CC5" s="3">
        <f t="shared" ref="CC5:CC12" si="23">SUM(BB5:BI5)</f>
        <v>3</v>
      </c>
      <c r="CD5" s="57">
        <f t="shared" ref="CD5:CD12" si="24">SUM(BJ5:BQ5)</f>
        <v>3</v>
      </c>
      <c r="CE5" s="58">
        <f t="shared" ref="CE5:CE12" si="25">SUM(BB5:BQ5)</f>
        <v>6</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t="e">
        <f t="shared" ref="EC5:EO12" si="39">(DN5/FI5) - 1</f>
        <v>#DIV/0!</v>
      </c>
      <c r="ED5" s="12" t="e">
        <f t="shared" si="39"/>
        <v>#DIV/0!</v>
      </c>
      <c r="EE5" s="12" t="e">
        <f t="shared" si="39"/>
        <v>#DIV/0!</v>
      </c>
      <c r="EF5" s="12" t="e">
        <f t="shared" si="39"/>
        <v>#DIV/0!</v>
      </c>
      <c r="EG5" s="12" t="e">
        <f t="shared" si="39"/>
        <v>#DIV/0!</v>
      </c>
      <c r="EH5" s="12" t="e">
        <f t="shared" si="39"/>
        <v>#DIV/0!</v>
      </c>
      <c r="EI5" s="12" t="e">
        <f t="shared" si="39"/>
        <v>#DIV/0!</v>
      </c>
      <c r="EJ5" s="12" t="e">
        <f t="shared" si="39"/>
        <v>#DIV/0!</v>
      </c>
      <c r="EK5" s="12" t="e">
        <f t="shared" si="39"/>
        <v>#DIV/0!</v>
      </c>
      <c r="EL5" s="12" t="e">
        <f t="shared" si="39"/>
        <v>#DIV/0!</v>
      </c>
      <c r="EM5" s="12" t="e">
        <f t="shared" si="39"/>
        <v>#DIV/0!</v>
      </c>
      <c r="EN5" s="12" t="e">
        <f t="shared" si="39"/>
        <v>#DIV/0!</v>
      </c>
      <c r="EO5" s="12" t="e">
        <f t="shared" si="39"/>
        <v>#DIV/0!</v>
      </c>
      <c r="EQ5" s="59">
        <v>0.29166666666666702</v>
      </c>
      <c r="ER5" s="60"/>
      <c r="ES5" s="86"/>
      <c r="ET5" s="60"/>
      <c r="EU5" s="86"/>
      <c r="EV5" s="60"/>
      <c r="EW5" s="86"/>
      <c r="EX5" s="60"/>
      <c r="EY5" s="86"/>
      <c r="EZ5" s="60"/>
      <c r="FA5" s="86"/>
      <c r="FB5" s="60"/>
      <c r="FC5" s="86"/>
      <c r="FD5" s="60"/>
      <c r="FE5" s="86"/>
      <c r="FF5" s="60"/>
      <c r="FG5" s="86"/>
      <c r="FI5" s="55">
        <f t="shared" ref="FI5:FJ12" si="40">ER5+ET5+EV5+EX5+EZ5+FB5+FD5+FF5</f>
        <v>0</v>
      </c>
      <c r="FJ5" s="3">
        <f t="shared" si="40"/>
        <v>0</v>
      </c>
      <c r="FK5" s="56" t="e">
        <f t="shared" ref="FK5:FK12" si="41">FJ5/(FJ5+FI5)</f>
        <v>#DIV/0!</v>
      </c>
      <c r="FL5" s="3">
        <f t="shared" ref="FL5:FL12" si="42">ER5+ES5+EZ5+FA5</f>
        <v>0</v>
      </c>
      <c r="FM5" s="3">
        <f t="shared" ref="FM5:FM12" si="43">ET5+EU5+FB5+FC5</f>
        <v>0</v>
      </c>
      <c r="FN5" s="3">
        <f t="shared" ref="FN5:FN12" si="44">EV5+EW5+FD5+FE5</f>
        <v>0</v>
      </c>
      <c r="FO5" s="3">
        <f t="shared" ref="FO5:FO12" si="45">SUM(FL5:FN5)</f>
        <v>0</v>
      </c>
      <c r="FP5" s="12" t="e">
        <f t="shared" ref="FP5:FP12" si="46">FM5/FO5</f>
        <v>#DIV/0!</v>
      </c>
      <c r="FQ5" s="12" t="e">
        <f t="shared" ref="FQ5:FQ12" si="47">FN5/FO5</f>
        <v>#DIV/0!</v>
      </c>
      <c r="FR5" s="3">
        <f t="shared" ref="FR5:FR12" si="48">EX5+EY5+FF5+FG5</f>
        <v>0</v>
      </c>
      <c r="FS5" s="3">
        <f t="shared" ref="FS5:FS12" si="49">SUM(ER5:EY5)</f>
        <v>0</v>
      </c>
      <c r="FT5" s="57">
        <f t="shared" ref="FT5:FT12" si="50">SUM(EZ5:FG5)</f>
        <v>0</v>
      </c>
      <c r="FU5" s="58">
        <f t="shared" ref="FU5:FU12" si="51">SUM(ER5:FG5)</f>
        <v>0</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c r="GL5" s="61">
        <v>0.29166666666666702</v>
      </c>
      <c r="GM5" s="60"/>
      <c r="GN5" s="86"/>
      <c r="GO5" s="127"/>
      <c r="GP5" s="128"/>
      <c r="GQ5" s="127"/>
      <c r="GR5" s="128"/>
      <c r="GS5" s="60"/>
      <c r="GT5" s="86"/>
      <c r="GU5" s="60"/>
      <c r="GV5" s="86"/>
      <c r="GW5" s="127"/>
      <c r="GX5" s="128"/>
      <c r="GY5" s="127"/>
      <c r="GZ5" s="128"/>
      <c r="HA5" s="60"/>
      <c r="HB5" s="86"/>
      <c r="HD5" s="55">
        <f t="shared" ref="HD5:HE12" si="53">GM5+GO5+GQ5+GS5+GU5+GW5+GY5+HA5</f>
        <v>0</v>
      </c>
      <c r="HE5" s="3">
        <f t="shared" si="53"/>
        <v>0</v>
      </c>
      <c r="HF5" s="56" t="e">
        <f t="shared" ref="HF5:HF12" si="54">HE5/(HE5+HD5)</f>
        <v>#DIV/0!</v>
      </c>
      <c r="HG5" s="3">
        <f t="shared" ref="HG5:HG12" si="55">GM5+GN5+GU5+GV5</f>
        <v>0</v>
      </c>
      <c r="HH5" s="3">
        <f t="shared" ref="HH5:HH12" si="56">GO5+GP5+GW5+GX5</f>
        <v>0</v>
      </c>
      <c r="HI5" s="3">
        <f t="shared" ref="HI5:HI12" si="57">GQ5+GR5+GY5+GZ5</f>
        <v>0</v>
      </c>
      <c r="HJ5" s="3">
        <f t="shared" ref="HJ5:HJ12" si="58">SUM(HG5:HI5)</f>
        <v>0</v>
      </c>
      <c r="HK5" s="12" t="e">
        <f t="shared" ref="HK5:HK12" si="59">HH5/HJ5</f>
        <v>#DIV/0!</v>
      </c>
      <c r="HL5" s="12" t="e">
        <f t="shared" ref="HL5:HL12" si="60">HI5/HJ5</f>
        <v>#DIV/0!</v>
      </c>
      <c r="HM5" s="3">
        <f t="shared" ref="HM5:HM12" si="61">GS5+GT5+HA5+HB5</f>
        <v>0</v>
      </c>
      <c r="HN5" s="3">
        <f t="shared" ref="HN5:HN12" si="62">SUM(GM5:GT5)</f>
        <v>0</v>
      </c>
      <c r="HO5" s="57">
        <f t="shared" ref="HO5:HO12" si="63">SUM(GU5:HB5)</f>
        <v>0</v>
      </c>
      <c r="HP5" s="58">
        <f t="shared" ref="HP5:HP12" si="64">SUM(GM5:HB5)</f>
        <v>0</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138"/>
      <c r="C6" s="92"/>
      <c r="D6" s="91"/>
      <c r="E6" s="92"/>
      <c r="F6" s="91"/>
      <c r="G6" s="92"/>
      <c r="H6" s="91"/>
      <c r="I6" s="92"/>
      <c r="J6" s="91"/>
      <c r="K6" s="92"/>
      <c r="L6" s="91"/>
      <c r="M6" s="92"/>
      <c r="N6" s="203"/>
      <c r="O6" s="192"/>
      <c r="P6" s="91"/>
      <c r="Q6" s="92"/>
      <c r="R6" s="138"/>
      <c r="S6" s="92"/>
      <c r="T6" s="91"/>
      <c r="U6" s="92"/>
      <c r="W6" s="55">
        <f t="shared" ref="W6:W12" si="66">B6+D6+F6+H6+J6+L6+N6+P6+R6+T6</f>
        <v>0</v>
      </c>
      <c r="X6" s="3">
        <f t="shared" ref="X6:X12" si="67">C6+E6+G6+I6+K6+M6+O6+Q6+S6+U6</f>
        <v>0</v>
      </c>
      <c r="Y6" s="56" t="e">
        <f t="shared" ref="Y6:Y12" si="68">X6/(X6+W6)</f>
        <v>#DIV/0!</v>
      </c>
      <c r="Z6" s="3">
        <f t="shared" ref="Z6:Z12" si="69">B6+C6+L6+M6</f>
        <v>0</v>
      </c>
      <c r="AA6" s="3">
        <f t="shared" ref="AA6:AA12" si="70">D6+E6+N6+O6+F6+G6+P6+Q6</f>
        <v>0</v>
      </c>
      <c r="AB6" s="3">
        <f t="shared" ref="AB6:AB15" si="71">F6+G6+P6+Q6</f>
        <v>0</v>
      </c>
      <c r="AC6" s="3">
        <f t="shared" ref="AC6:AC12" si="72">H6+I6+R6+S6</f>
        <v>0</v>
      </c>
      <c r="AD6" s="3">
        <f t="shared" si="0"/>
        <v>0</v>
      </c>
      <c r="AE6" s="12" t="e">
        <f t="shared" si="1"/>
        <v>#DIV/0!</v>
      </c>
      <c r="AF6" s="12" t="e">
        <f t="shared" ref="AF6:AF12" si="73">AC6/AD6</f>
        <v>#DIV/0!</v>
      </c>
      <c r="AG6" s="3">
        <f t="shared" ref="AG6:AG12" si="74">J6+K6+T6+U6</f>
        <v>0</v>
      </c>
      <c r="AH6" s="3">
        <f t="shared" ref="AH6:AH12" si="75">SUM(B6:K6)</f>
        <v>0</v>
      </c>
      <c r="AI6" s="57">
        <f t="shared" ref="AI6:AI12" si="76">SUM(L6:U6)</f>
        <v>0</v>
      </c>
      <c r="AJ6" s="58">
        <f t="shared" ref="AJ6:AJ12" si="77">SUM(B6:U6)</f>
        <v>0</v>
      </c>
      <c r="AM6" s="12">
        <f t="shared" si="2"/>
        <v>-1</v>
      </c>
      <c r="AN6" s="12" t="e">
        <f t="shared" si="3"/>
        <v>#DIV/0!</v>
      </c>
      <c r="AO6" s="12" t="e">
        <f t="shared" si="4"/>
        <v>#DIV/0!</v>
      </c>
      <c r="AP6" s="12">
        <f t="shared" si="5"/>
        <v>-1</v>
      </c>
      <c r="AQ6" s="12">
        <f t="shared" ref="AQ6:AQ12" si="78">(AA6/BW6) - 1</f>
        <v>-1</v>
      </c>
      <c r="AR6" s="12">
        <f t="shared" si="6"/>
        <v>-1</v>
      </c>
      <c r="AS6" s="12">
        <f t="shared" si="7"/>
        <v>-1</v>
      </c>
      <c r="AT6" s="12" t="e">
        <f t="shared" si="8"/>
        <v>#DIV/0!</v>
      </c>
      <c r="AU6" s="12" t="e">
        <f t="shared" si="9"/>
        <v>#DIV/0!</v>
      </c>
      <c r="AV6" s="12">
        <f t="shared" si="10"/>
        <v>-1</v>
      </c>
      <c r="AW6" s="12">
        <f t="shared" si="11"/>
        <v>-1</v>
      </c>
      <c r="AX6" s="12">
        <f t="shared" si="12"/>
        <v>-1</v>
      </c>
      <c r="AY6" s="12">
        <f t="shared" si="13"/>
        <v>-1</v>
      </c>
      <c r="BA6" s="64">
        <v>0.30208333333333298</v>
      </c>
      <c r="BB6" s="138">
        <v>5</v>
      </c>
      <c r="BC6" s="92">
        <v>0</v>
      </c>
      <c r="BD6" s="91">
        <v>3</v>
      </c>
      <c r="BE6" s="92">
        <v>0</v>
      </c>
      <c r="BF6" s="91">
        <v>0</v>
      </c>
      <c r="BG6" s="92">
        <v>0</v>
      </c>
      <c r="BH6" s="139">
        <v>1</v>
      </c>
      <c r="BI6" s="92">
        <v>0</v>
      </c>
      <c r="BJ6" s="91">
        <v>1</v>
      </c>
      <c r="BK6" s="92">
        <v>0</v>
      </c>
      <c r="BL6" s="91">
        <v>0</v>
      </c>
      <c r="BM6" s="91">
        <v>0</v>
      </c>
      <c r="BN6" s="138">
        <v>5</v>
      </c>
      <c r="BO6" s="92">
        <v>0</v>
      </c>
      <c r="BP6" s="91">
        <v>3</v>
      </c>
      <c r="BQ6" s="92">
        <v>0</v>
      </c>
      <c r="BS6" s="55">
        <f t="shared" si="14"/>
        <v>18</v>
      </c>
      <c r="BT6" s="3">
        <f t="shared" si="14"/>
        <v>0</v>
      </c>
      <c r="BU6" s="56">
        <f t="shared" si="15"/>
        <v>0</v>
      </c>
      <c r="BV6" s="3">
        <f t="shared" si="16"/>
        <v>6</v>
      </c>
      <c r="BW6" s="3">
        <f t="shared" si="17"/>
        <v>3</v>
      </c>
      <c r="BX6" s="3">
        <f t="shared" si="18"/>
        <v>5</v>
      </c>
      <c r="BY6" s="3">
        <f t="shared" si="19"/>
        <v>14</v>
      </c>
      <c r="BZ6" s="12">
        <f t="shared" si="20"/>
        <v>0.33333333333333331</v>
      </c>
      <c r="CA6" s="12">
        <f t="shared" si="21"/>
        <v>0.35714285714285715</v>
      </c>
      <c r="CB6" s="3">
        <f t="shared" si="22"/>
        <v>4</v>
      </c>
      <c r="CC6" s="3">
        <f t="shared" si="23"/>
        <v>9</v>
      </c>
      <c r="CD6" s="57">
        <f t="shared" si="24"/>
        <v>9</v>
      </c>
      <c r="CE6" s="58">
        <f t="shared" si="25"/>
        <v>18</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c r="EQ6" s="64">
        <v>0.30208333333333298</v>
      </c>
      <c r="ER6" s="91"/>
      <c r="ES6" s="92"/>
      <c r="ET6" s="91"/>
      <c r="EU6" s="92"/>
      <c r="EV6" s="91"/>
      <c r="EW6" s="92"/>
      <c r="EX6" s="91"/>
      <c r="EY6" s="92"/>
      <c r="EZ6" s="91"/>
      <c r="FA6" s="92"/>
      <c r="FB6" s="91"/>
      <c r="FC6" s="92"/>
      <c r="FD6" s="91"/>
      <c r="FE6" s="92"/>
      <c r="FF6" s="91"/>
      <c r="FG6" s="92"/>
      <c r="FI6" s="55">
        <f t="shared" si="40"/>
        <v>0</v>
      </c>
      <c r="FJ6" s="3">
        <f t="shared" si="40"/>
        <v>0</v>
      </c>
      <c r="FK6" s="56" t="e">
        <f t="shared" si="41"/>
        <v>#DIV/0!</v>
      </c>
      <c r="FL6" s="3">
        <f t="shared" si="42"/>
        <v>0</v>
      </c>
      <c r="FM6" s="3">
        <f t="shared" si="43"/>
        <v>0</v>
      </c>
      <c r="FN6" s="3">
        <f t="shared" si="44"/>
        <v>0</v>
      </c>
      <c r="FO6" s="3">
        <f t="shared" si="45"/>
        <v>0</v>
      </c>
      <c r="FP6" s="12" t="e">
        <f t="shared" si="46"/>
        <v>#DIV/0!</v>
      </c>
      <c r="FQ6" s="12" t="e">
        <f t="shared" si="47"/>
        <v>#DIV/0!</v>
      </c>
      <c r="FR6" s="3">
        <f t="shared" si="48"/>
        <v>0</v>
      </c>
      <c r="FS6" s="3">
        <f t="shared" si="49"/>
        <v>0</v>
      </c>
      <c r="FT6" s="57">
        <f t="shared" si="50"/>
        <v>0</v>
      </c>
      <c r="FU6" s="58">
        <f t="shared" si="51"/>
        <v>0</v>
      </c>
      <c r="FX6" s="12">
        <f t="shared" si="52"/>
        <v>-1</v>
      </c>
      <c r="FY6" s="12" t="e">
        <f t="shared" si="52"/>
        <v>#DIV/0!</v>
      </c>
      <c r="FZ6" s="12" t="e">
        <f t="shared" si="52"/>
        <v>#DIV/0!</v>
      </c>
      <c r="GA6" s="12">
        <f t="shared" si="52"/>
        <v>-1</v>
      </c>
      <c r="GB6" s="12">
        <f t="shared" si="52"/>
        <v>-1</v>
      </c>
      <c r="GC6" s="12" t="e">
        <f t="shared" si="52"/>
        <v>#DIV/0!</v>
      </c>
      <c r="GD6" s="12">
        <f t="shared" si="52"/>
        <v>-1</v>
      </c>
      <c r="GE6" s="12" t="e">
        <f t="shared" si="52"/>
        <v>#DIV/0!</v>
      </c>
      <c r="GF6" s="12" t="e">
        <f t="shared" si="52"/>
        <v>#DIV/0!</v>
      </c>
      <c r="GG6" s="12" t="e">
        <f t="shared" si="52"/>
        <v>#DIV/0!</v>
      </c>
      <c r="GH6" s="12">
        <f t="shared" si="52"/>
        <v>-1</v>
      </c>
      <c r="GI6" s="12" t="e">
        <f t="shared" si="52"/>
        <v>#DIV/0!</v>
      </c>
      <c r="GJ6" s="12">
        <f t="shared" si="52"/>
        <v>-1</v>
      </c>
      <c r="GL6" s="65">
        <v>0.30208333333333298</v>
      </c>
      <c r="GM6" s="60">
        <v>3</v>
      </c>
      <c r="GN6" s="86"/>
      <c r="GO6" s="127">
        <v>2</v>
      </c>
      <c r="GP6" s="128"/>
      <c r="GQ6" s="127"/>
      <c r="GR6" s="128"/>
      <c r="GS6" s="60"/>
      <c r="GT6" s="86"/>
      <c r="GU6" s="60"/>
      <c r="GV6" s="86"/>
      <c r="GW6" s="127"/>
      <c r="GX6" s="128"/>
      <c r="GY6" s="127"/>
      <c r="GZ6" s="128"/>
      <c r="HA6" s="60"/>
      <c r="HB6" s="86"/>
      <c r="HD6" s="55">
        <f t="shared" si="53"/>
        <v>5</v>
      </c>
      <c r="HE6" s="3">
        <f t="shared" si="53"/>
        <v>0</v>
      </c>
      <c r="HF6" s="56">
        <f t="shared" si="54"/>
        <v>0</v>
      </c>
      <c r="HG6" s="3">
        <f t="shared" si="55"/>
        <v>3</v>
      </c>
      <c r="HH6" s="3">
        <f t="shared" si="56"/>
        <v>2</v>
      </c>
      <c r="HI6" s="3">
        <f t="shared" si="57"/>
        <v>0</v>
      </c>
      <c r="HJ6" s="3">
        <f t="shared" si="58"/>
        <v>5</v>
      </c>
      <c r="HK6" s="12">
        <f t="shared" si="59"/>
        <v>0.4</v>
      </c>
      <c r="HL6" s="12">
        <f t="shared" si="60"/>
        <v>0</v>
      </c>
      <c r="HM6" s="3">
        <f t="shared" si="61"/>
        <v>0</v>
      </c>
      <c r="HN6" s="3">
        <f t="shared" si="62"/>
        <v>5</v>
      </c>
      <c r="HO6" s="57">
        <f t="shared" si="63"/>
        <v>0</v>
      </c>
      <c r="HP6" s="58">
        <f t="shared" si="64"/>
        <v>5</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thickBot="1" x14ac:dyDescent="0.3">
      <c r="A7" s="64">
        <v>0.3125</v>
      </c>
      <c r="B7" s="91"/>
      <c r="C7" s="92"/>
      <c r="D7" s="91"/>
      <c r="E7" s="92"/>
      <c r="F7" s="91"/>
      <c r="G7" s="92"/>
      <c r="H7" s="91"/>
      <c r="I7" s="92"/>
      <c r="J7" s="91"/>
      <c r="K7" s="92"/>
      <c r="L7" s="91"/>
      <c r="M7" s="92"/>
      <c r="N7" s="203"/>
      <c r="O7" s="192"/>
      <c r="P7" s="91"/>
      <c r="Q7" s="92"/>
      <c r="R7" s="91"/>
      <c r="S7" s="92"/>
      <c r="T7" s="91"/>
      <c r="U7" s="92"/>
      <c r="W7" s="55">
        <f t="shared" si="66"/>
        <v>0</v>
      </c>
      <c r="X7" s="3">
        <f t="shared" si="67"/>
        <v>0</v>
      </c>
      <c r="Y7" s="56" t="e">
        <f t="shared" si="68"/>
        <v>#DIV/0!</v>
      </c>
      <c r="Z7" s="3">
        <f t="shared" si="69"/>
        <v>0</v>
      </c>
      <c r="AA7" s="3">
        <f t="shared" si="70"/>
        <v>0</v>
      </c>
      <c r="AB7" s="3">
        <f t="shared" si="71"/>
        <v>0</v>
      </c>
      <c r="AC7" s="3">
        <f t="shared" si="72"/>
        <v>0</v>
      </c>
      <c r="AD7" s="3">
        <f t="shared" si="0"/>
        <v>0</v>
      </c>
      <c r="AE7" s="12" t="e">
        <f t="shared" si="1"/>
        <v>#DIV/0!</v>
      </c>
      <c r="AF7" s="12" t="e">
        <f t="shared" si="73"/>
        <v>#DIV/0!</v>
      </c>
      <c r="AG7" s="3">
        <f t="shared" si="74"/>
        <v>0</v>
      </c>
      <c r="AH7" s="3">
        <f t="shared" si="75"/>
        <v>0</v>
      </c>
      <c r="AI7" s="57">
        <f t="shared" si="76"/>
        <v>0</v>
      </c>
      <c r="AJ7" s="58">
        <f t="shared" si="77"/>
        <v>0</v>
      </c>
      <c r="AM7" s="12">
        <f t="shared" si="2"/>
        <v>-1</v>
      </c>
      <c r="AN7" s="12" t="e">
        <f t="shared" si="3"/>
        <v>#DIV/0!</v>
      </c>
      <c r="AO7" s="12" t="e">
        <f t="shared" si="4"/>
        <v>#DIV/0!</v>
      </c>
      <c r="AP7" s="12">
        <f t="shared" si="5"/>
        <v>-1</v>
      </c>
      <c r="AQ7" s="12">
        <f t="shared" si="78"/>
        <v>-1</v>
      </c>
      <c r="AR7" s="12">
        <f t="shared" si="6"/>
        <v>-1</v>
      </c>
      <c r="AS7" s="12">
        <f t="shared" si="7"/>
        <v>-1</v>
      </c>
      <c r="AT7" s="12" t="e">
        <f t="shared" si="8"/>
        <v>#DIV/0!</v>
      </c>
      <c r="AU7" s="12" t="e">
        <f t="shared" si="9"/>
        <v>#DIV/0!</v>
      </c>
      <c r="AV7" s="12">
        <f t="shared" si="10"/>
        <v>-1</v>
      </c>
      <c r="AW7" s="12">
        <f t="shared" si="11"/>
        <v>-1</v>
      </c>
      <c r="AX7" s="12">
        <f t="shared" si="12"/>
        <v>-1</v>
      </c>
      <c r="AY7" s="12">
        <f t="shared" si="13"/>
        <v>-1</v>
      </c>
      <c r="BA7" s="64">
        <v>0.3125</v>
      </c>
      <c r="BB7" s="91">
        <v>2</v>
      </c>
      <c r="BC7" s="92">
        <v>0</v>
      </c>
      <c r="BD7" s="91">
        <v>2</v>
      </c>
      <c r="BE7" s="92">
        <v>0</v>
      </c>
      <c r="BF7" s="91">
        <v>0</v>
      </c>
      <c r="BG7" s="92">
        <v>0</v>
      </c>
      <c r="BH7" s="91">
        <v>0</v>
      </c>
      <c r="BI7" s="92">
        <v>0</v>
      </c>
      <c r="BJ7" s="91">
        <v>0</v>
      </c>
      <c r="BK7" s="92">
        <v>0</v>
      </c>
      <c r="BL7" s="91">
        <v>0</v>
      </c>
      <c r="BM7" s="91">
        <v>0</v>
      </c>
      <c r="BN7" s="91">
        <v>2</v>
      </c>
      <c r="BO7" s="92">
        <v>0</v>
      </c>
      <c r="BP7" s="91">
        <v>2</v>
      </c>
      <c r="BQ7" s="92">
        <v>0</v>
      </c>
      <c r="BS7" s="55">
        <f t="shared" si="14"/>
        <v>8</v>
      </c>
      <c r="BT7" s="3">
        <f t="shared" si="14"/>
        <v>0</v>
      </c>
      <c r="BU7" s="56">
        <f t="shared" si="15"/>
        <v>0</v>
      </c>
      <c r="BV7" s="3">
        <f t="shared" si="16"/>
        <v>2</v>
      </c>
      <c r="BW7" s="3">
        <f t="shared" si="17"/>
        <v>2</v>
      </c>
      <c r="BX7" s="3">
        <f t="shared" si="18"/>
        <v>2</v>
      </c>
      <c r="BY7" s="3">
        <f t="shared" si="19"/>
        <v>6</v>
      </c>
      <c r="BZ7" s="12">
        <f t="shared" si="20"/>
        <v>0.5</v>
      </c>
      <c r="CA7" s="12">
        <f t="shared" si="21"/>
        <v>0.33333333333333331</v>
      </c>
      <c r="CB7" s="3">
        <f t="shared" si="22"/>
        <v>2</v>
      </c>
      <c r="CC7" s="3">
        <f t="shared" si="23"/>
        <v>4</v>
      </c>
      <c r="CD7" s="57">
        <f t="shared" si="24"/>
        <v>4</v>
      </c>
      <c r="CE7" s="58">
        <f t="shared" si="25"/>
        <v>8</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91"/>
      <c r="ES7" s="92"/>
      <c r="ET7" s="91"/>
      <c r="EU7" s="92"/>
      <c r="EV7" s="91"/>
      <c r="EW7" s="92"/>
      <c r="EX7" s="91"/>
      <c r="EY7" s="92"/>
      <c r="EZ7" s="91"/>
      <c r="FA7" s="92"/>
      <c r="FB7" s="91"/>
      <c r="FC7" s="92"/>
      <c r="FD7" s="91"/>
      <c r="FE7" s="92"/>
      <c r="FF7" s="91"/>
      <c r="FG7" s="92"/>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f t="shared" si="52"/>
        <v>-1</v>
      </c>
      <c r="FY7" s="12" t="e">
        <f t="shared" si="52"/>
        <v>#DIV/0!</v>
      </c>
      <c r="FZ7" s="12" t="e">
        <f t="shared" si="52"/>
        <v>#DIV/0!</v>
      </c>
      <c r="GA7" s="12">
        <f t="shared" si="52"/>
        <v>-1</v>
      </c>
      <c r="GB7" s="12">
        <f t="shared" si="52"/>
        <v>-1</v>
      </c>
      <c r="GC7" s="12" t="e">
        <f t="shared" si="52"/>
        <v>#DIV/0!</v>
      </c>
      <c r="GD7" s="12">
        <f t="shared" si="52"/>
        <v>-1</v>
      </c>
      <c r="GE7" s="12" t="e">
        <f t="shared" si="52"/>
        <v>#DIV/0!</v>
      </c>
      <c r="GF7" s="12" t="e">
        <f t="shared" si="52"/>
        <v>#DIV/0!</v>
      </c>
      <c r="GG7" s="12" t="e">
        <f t="shared" si="52"/>
        <v>#DIV/0!</v>
      </c>
      <c r="GH7" s="12">
        <f t="shared" si="52"/>
        <v>-1</v>
      </c>
      <c r="GI7" s="12">
        <f t="shared" si="52"/>
        <v>-1</v>
      </c>
      <c r="GJ7" s="12">
        <f t="shared" si="52"/>
        <v>-1</v>
      </c>
      <c r="GL7" s="65">
        <v>0.3125</v>
      </c>
      <c r="GM7" s="60"/>
      <c r="GN7" s="86"/>
      <c r="GO7" s="127">
        <v>1</v>
      </c>
      <c r="GP7" s="128"/>
      <c r="GQ7" s="127"/>
      <c r="GR7" s="128"/>
      <c r="GS7" s="60"/>
      <c r="GT7" s="86"/>
      <c r="GU7" s="60">
        <v>5</v>
      </c>
      <c r="GV7" s="86"/>
      <c r="GW7" s="127"/>
      <c r="GX7" s="128"/>
      <c r="GY7" s="127"/>
      <c r="GZ7" s="128"/>
      <c r="HA7" s="60"/>
      <c r="HB7" s="86"/>
      <c r="HD7" s="55">
        <f t="shared" si="53"/>
        <v>6</v>
      </c>
      <c r="HE7" s="3">
        <f t="shared" si="53"/>
        <v>0</v>
      </c>
      <c r="HF7" s="56">
        <f t="shared" si="54"/>
        <v>0</v>
      </c>
      <c r="HG7" s="3">
        <f t="shared" si="55"/>
        <v>5</v>
      </c>
      <c r="HH7" s="3">
        <f t="shared" si="56"/>
        <v>1</v>
      </c>
      <c r="HI7" s="3">
        <f t="shared" si="57"/>
        <v>0</v>
      </c>
      <c r="HJ7" s="3">
        <f t="shared" si="58"/>
        <v>6</v>
      </c>
      <c r="HK7" s="12">
        <f t="shared" si="59"/>
        <v>0.16666666666666666</v>
      </c>
      <c r="HL7" s="12">
        <f t="shared" si="60"/>
        <v>0</v>
      </c>
      <c r="HM7" s="3">
        <f t="shared" si="61"/>
        <v>0</v>
      </c>
      <c r="HN7" s="3">
        <f t="shared" si="62"/>
        <v>1</v>
      </c>
      <c r="HO7" s="57">
        <f t="shared" si="63"/>
        <v>5</v>
      </c>
      <c r="HP7" s="58">
        <f t="shared" si="64"/>
        <v>6</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66"/>
        <v>0</v>
      </c>
      <c r="X8" s="3">
        <f t="shared" si="67"/>
        <v>0</v>
      </c>
      <c r="Y8" s="56" t="e">
        <f t="shared" si="68"/>
        <v>#DIV/0!</v>
      </c>
      <c r="Z8" s="3">
        <f t="shared" si="69"/>
        <v>0</v>
      </c>
      <c r="AA8" s="3">
        <f t="shared" si="70"/>
        <v>0</v>
      </c>
      <c r="AB8" s="3">
        <f t="shared" si="71"/>
        <v>0</v>
      </c>
      <c r="AC8" s="3">
        <f t="shared" si="72"/>
        <v>0</v>
      </c>
      <c r="AD8" s="3">
        <f t="shared" si="0"/>
        <v>0</v>
      </c>
      <c r="AE8" s="12" t="e">
        <f t="shared" si="1"/>
        <v>#DIV/0!</v>
      </c>
      <c r="AF8" s="12" t="e">
        <f t="shared" si="73"/>
        <v>#DIV/0!</v>
      </c>
      <c r="AG8" s="3">
        <f t="shared" si="74"/>
        <v>0</v>
      </c>
      <c r="AH8" s="3">
        <f t="shared" si="75"/>
        <v>0</v>
      </c>
      <c r="AI8" s="57">
        <f t="shared" si="76"/>
        <v>0</v>
      </c>
      <c r="AJ8" s="58">
        <f t="shared" si="77"/>
        <v>0</v>
      </c>
      <c r="AM8" s="12">
        <f t="shared" si="2"/>
        <v>-1</v>
      </c>
      <c r="AN8" s="12">
        <f t="shared" si="3"/>
        <v>-1</v>
      </c>
      <c r="AO8" s="12" t="e">
        <f t="shared" si="4"/>
        <v>#DIV/0!</v>
      </c>
      <c r="AP8" s="12">
        <f t="shared" si="5"/>
        <v>-1</v>
      </c>
      <c r="AQ8" s="12">
        <f t="shared" si="78"/>
        <v>-1</v>
      </c>
      <c r="AR8" s="12">
        <f t="shared" si="6"/>
        <v>-1</v>
      </c>
      <c r="AS8" s="12">
        <f t="shared" si="7"/>
        <v>-1</v>
      </c>
      <c r="AT8" s="12" t="e">
        <f t="shared" si="8"/>
        <v>#DIV/0!</v>
      </c>
      <c r="AU8" s="12" t="e">
        <f t="shared" si="9"/>
        <v>#DIV/0!</v>
      </c>
      <c r="AV8" s="12">
        <f t="shared" si="10"/>
        <v>-1</v>
      </c>
      <c r="AW8" s="12">
        <f t="shared" si="11"/>
        <v>-1</v>
      </c>
      <c r="AX8" s="12">
        <f t="shared" si="12"/>
        <v>-1</v>
      </c>
      <c r="AY8" s="12">
        <f t="shared" si="13"/>
        <v>-1</v>
      </c>
      <c r="BA8" s="64">
        <v>0.32291666666666702</v>
      </c>
      <c r="BB8" s="91">
        <v>5</v>
      </c>
      <c r="BC8" s="92">
        <v>0</v>
      </c>
      <c r="BD8" s="91">
        <v>1</v>
      </c>
      <c r="BE8" s="92">
        <v>0</v>
      </c>
      <c r="BF8" s="91">
        <v>1</v>
      </c>
      <c r="BG8" s="92">
        <v>0</v>
      </c>
      <c r="BH8" s="91">
        <v>1</v>
      </c>
      <c r="BI8" s="140">
        <v>1</v>
      </c>
      <c r="BJ8" s="91">
        <v>0</v>
      </c>
      <c r="BK8" s="92">
        <v>0</v>
      </c>
      <c r="BL8" s="91">
        <v>0</v>
      </c>
      <c r="BM8" s="91">
        <v>0</v>
      </c>
      <c r="BN8" s="91">
        <v>5</v>
      </c>
      <c r="BO8" s="92">
        <v>0</v>
      </c>
      <c r="BP8" s="91">
        <v>1</v>
      </c>
      <c r="BQ8" s="92">
        <v>0</v>
      </c>
      <c r="BS8" s="55">
        <f t="shared" si="14"/>
        <v>14</v>
      </c>
      <c r="BT8" s="3">
        <f t="shared" si="14"/>
        <v>1</v>
      </c>
      <c r="BU8" s="56">
        <f t="shared" si="15"/>
        <v>6.6666666666666666E-2</v>
      </c>
      <c r="BV8" s="3">
        <f t="shared" si="16"/>
        <v>5</v>
      </c>
      <c r="BW8" s="3">
        <f t="shared" si="17"/>
        <v>1</v>
      </c>
      <c r="BX8" s="3">
        <f t="shared" si="18"/>
        <v>6</v>
      </c>
      <c r="BY8" s="3">
        <f t="shared" si="19"/>
        <v>12</v>
      </c>
      <c r="BZ8" s="12">
        <f t="shared" si="20"/>
        <v>0.16666666666666666</v>
      </c>
      <c r="CA8" s="12">
        <f t="shared" si="21"/>
        <v>0.5</v>
      </c>
      <c r="CB8" s="3">
        <f t="shared" si="22"/>
        <v>3</v>
      </c>
      <c r="CC8" s="3">
        <f t="shared" si="23"/>
        <v>9</v>
      </c>
      <c r="CD8" s="57">
        <f t="shared" si="24"/>
        <v>6</v>
      </c>
      <c r="CE8" s="58">
        <f t="shared" si="25"/>
        <v>15</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91"/>
      <c r="ES8" s="92"/>
      <c r="ET8" s="91"/>
      <c r="EU8" s="92"/>
      <c r="EV8" s="91"/>
      <c r="EW8" s="92"/>
      <c r="EX8" s="91"/>
      <c r="EY8" s="92"/>
      <c r="EZ8" s="91"/>
      <c r="FA8" s="92"/>
      <c r="FB8" s="91"/>
      <c r="FC8" s="92"/>
      <c r="FD8" s="91"/>
      <c r="FE8" s="92"/>
      <c r="FF8" s="91"/>
      <c r="FG8" s="92"/>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f t="shared" si="52"/>
        <v>-1</v>
      </c>
      <c r="FY8" s="12" t="e">
        <f t="shared" si="52"/>
        <v>#DIV/0!</v>
      </c>
      <c r="FZ8" s="12" t="e">
        <f t="shared" si="52"/>
        <v>#DIV/0!</v>
      </c>
      <c r="GA8" s="12">
        <f t="shared" si="52"/>
        <v>-1</v>
      </c>
      <c r="GB8" s="12" t="e">
        <f t="shared" si="52"/>
        <v>#DIV/0!</v>
      </c>
      <c r="GC8" s="12" t="e">
        <f t="shared" si="52"/>
        <v>#DIV/0!</v>
      </c>
      <c r="GD8" s="12">
        <f t="shared" si="52"/>
        <v>-1</v>
      </c>
      <c r="GE8" s="12" t="e">
        <f t="shared" si="52"/>
        <v>#DIV/0!</v>
      </c>
      <c r="GF8" s="12" t="e">
        <f t="shared" si="52"/>
        <v>#DIV/0!</v>
      </c>
      <c r="GG8" s="12" t="e">
        <f t="shared" si="52"/>
        <v>#DIV/0!</v>
      </c>
      <c r="GH8" s="12">
        <f t="shared" si="52"/>
        <v>-1</v>
      </c>
      <c r="GI8" s="12" t="e">
        <f t="shared" si="52"/>
        <v>#DIV/0!</v>
      </c>
      <c r="GJ8" s="12">
        <f t="shared" si="52"/>
        <v>-1</v>
      </c>
      <c r="GL8" s="65">
        <v>0.32291666666666702</v>
      </c>
      <c r="GM8" s="60">
        <v>1</v>
      </c>
      <c r="GN8" s="86"/>
      <c r="GO8" s="127"/>
      <c r="GP8" s="128"/>
      <c r="GQ8" s="127"/>
      <c r="GR8" s="128"/>
      <c r="GS8" s="60"/>
      <c r="GT8" s="86"/>
      <c r="GU8" s="60"/>
      <c r="GV8" s="86"/>
      <c r="GW8" s="127"/>
      <c r="GX8" s="128"/>
      <c r="GY8" s="127"/>
      <c r="GZ8" s="128"/>
      <c r="HA8" s="60"/>
      <c r="HB8" s="86"/>
      <c r="HD8" s="55">
        <f t="shared" si="53"/>
        <v>1</v>
      </c>
      <c r="HE8" s="3">
        <f t="shared" si="53"/>
        <v>0</v>
      </c>
      <c r="HF8" s="56">
        <f t="shared" si="54"/>
        <v>0</v>
      </c>
      <c r="HG8" s="3">
        <f t="shared" si="55"/>
        <v>1</v>
      </c>
      <c r="HH8" s="3">
        <f t="shared" si="56"/>
        <v>0</v>
      </c>
      <c r="HI8" s="3">
        <f t="shared" si="57"/>
        <v>0</v>
      </c>
      <c r="HJ8" s="3">
        <f t="shared" si="58"/>
        <v>1</v>
      </c>
      <c r="HK8" s="12">
        <f t="shared" si="59"/>
        <v>0</v>
      </c>
      <c r="HL8" s="12">
        <f t="shared" si="60"/>
        <v>0</v>
      </c>
      <c r="HM8" s="3">
        <f t="shared" si="61"/>
        <v>0</v>
      </c>
      <c r="HN8" s="3">
        <f t="shared" si="62"/>
        <v>1</v>
      </c>
      <c r="HO8" s="57">
        <f t="shared" si="63"/>
        <v>0</v>
      </c>
      <c r="HP8" s="58">
        <f t="shared" si="64"/>
        <v>1</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thickBot="1" x14ac:dyDescent="0.3">
      <c r="A9" s="59">
        <v>0.33333333333333298</v>
      </c>
      <c r="B9" s="91"/>
      <c r="C9" s="92"/>
      <c r="D9" s="91"/>
      <c r="E9" s="92"/>
      <c r="F9" s="91"/>
      <c r="G9" s="92"/>
      <c r="H9" s="91"/>
      <c r="I9" s="92"/>
      <c r="J9" s="91"/>
      <c r="K9" s="92"/>
      <c r="L9" s="91"/>
      <c r="M9" s="92"/>
      <c r="N9" s="203"/>
      <c r="O9" s="192"/>
      <c r="P9" s="91"/>
      <c r="Q9" s="92"/>
      <c r="R9" s="91"/>
      <c r="S9" s="92"/>
      <c r="T9" s="91"/>
      <c r="U9" s="92"/>
      <c r="W9" s="55">
        <f t="shared" si="66"/>
        <v>0</v>
      </c>
      <c r="X9" s="3">
        <f t="shared" si="67"/>
        <v>0</v>
      </c>
      <c r="Y9" s="56" t="e">
        <f t="shared" si="68"/>
        <v>#DIV/0!</v>
      </c>
      <c r="Z9" s="3">
        <f t="shared" si="69"/>
        <v>0</v>
      </c>
      <c r="AA9" s="3">
        <f t="shared" si="70"/>
        <v>0</v>
      </c>
      <c r="AB9" s="3">
        <f t="shared" si="71"/>
        <v>0</v>
      </c>
      <c r="AC9" s="3">
        <f t="shared" si="72"/>
        <v>0</v>
      </c>
      <c r="AD9" s="3">
        <f t="shared" si="0"/>
        <v>0</v>
      </c>
      <c r="AE9" s="12" t="e">
        <f t="shared" si="1"/>
        <v>#DIV/0!</v>
      </c>
      <c r="AF9" s="12" t="e">
        <f t="shared" si="73"/>
        <v>#DIV/0!</v>
      </c>
      <c r="AG9" s="3">
        <f t="shared" si="74"/>
        <v>0</v>
      </c>
      <c r="AH9" s="3">
        <f t="shared" si="75"/>
        <v>0</v>
      </c>
      <c r="AI9" s="57">
        <f t="shared" si="76"/>
        <v>0</v>
      </c>
      <c r="AJ9" s="58">
        <f t="shared" si="77"/>
        <v>0</v>
      </c>
      <c r="AM9" s="12">
        <f t="shared" si="2"/>
        <v>-1</v>
      </c>
      <c r="AN9" s="12">
        <f t="shared" si="3"/>
        <v>-1</v>
      </c>
      <c r="AO9" s="12" t="e">
        <f t="shared" si="4"/>
        <v>#DIV/0!</v>
      </c>
      <c r="AP9" s="12">
        <f t="shared" si="5"/>
        <v>-1</v>
      </c>
      <c r="AQ9" s="12" t="e">
        <f t="shared" si="78"/>
        <v>#DIV/0!</v>
      </c>
      <c r="AR9" s="12">
        <f t="shared" si="6"/>
        <v>-1</v>
      </c>
      <c r="AS9" s="12">
        <f t="shared" si="7"/>
        <v>-1</v>
      </c>
      <c r="AT9" s="12" t="e">
        <f t="shared" si="8"/>
        <v>#DIV/0!</v>
      </c>
      <c r="AU9" s="12" t="e">
        <f t="shared" si="9"/>
        <v>#DIV/0!</v>
      </c>
      <c r="AV9" s="12">
        <f t="shared" si="10"/>
        <v>-1</v>
      </c>
      <c r="AW9" s="12">
        <f t="shared" si="11"/>
        <v>-1</v>
      </c>
      <c r="AX9" s="12">
        <f t="shared" si="12"/>
        <v>-1</v>
      </c>
      <c r="AY9" s="12">
        <f t="shared" si="13"/>
        <v>-1</v>
      </c>
      <c r="BA9" s="59">
        <v>0.33333333333333298</v>
      </c>
      <c r="BB9" s="91">
        <v>6</v>
      </c>
      <c r="BC9" s="92">
        <v>0</v>
      </c>
      <c r="BD9" s="91">
        <v>0</v>
      </c>
      <c r="BE9" s="92">
        <v>0</v>
      </c>
      <c r="BF9" s="91">
        <v>0</v>
      </c>
      <c r="BG9" s="92">
        <v>0</v>
      </c>
      <c r="BH9" s="91">
        <v>1</v>
      </c>
      <c r="BI9" s="92">
        <v>0</v>
      </c>
      <c r="BJ9" s="138">
        <v>2</v>
      </c>
      <c r="BK9" s="92">
        <v>2</v>
      </c>
      <c r="BL9" s="91">
        <v>0</v>
      </c>
      <c r="BM9" s="91">
        <v>0</v>
      </c>
      <c r="BN9" s="91">
        <v>6</v>
      </c>
      <c r="BO9" s="92">
        <v>0</v>
      </c>
      <c r="BP9" s="91">
        <v>0</v>
      </c>
      <c r="BQ9" s="92">
        <v>0</v>
      </c>
      <c r="BS9" s="55">
        <f t="shared" si="14"/>
        <v>15</v>
      </c>
      <c r="BT9" s="3">
        <f t="shared" si="14"/>
        <v>2</v>
      </c>
      <c r="BU9" s="56">
        <f t="shared" si="15"/>
        <v>0.11764705882352941</v>
      </c>
      <c r="BV9" s="3">
        <f t="shared" si="16"/>
        <v>10</v>
      </c>
      <c r="BW9" s="3">
        <f t="shared" si="17"/>
        <v>0</v>
      </c>
      <c r="BX9" s="3">
        <f t="shared" si="18"/>
        <v>6</v>
      </c>
      <c r="BY9" s="3">
        <f t="shared" si="19"/>
        <v>16</v>
      </c>
      <c r="BZ9" s="12">
        <f t="shared" si="20"/>
        <v>0</v>
      </c>
      <c r="CA9" s="12">
        <f t="shared" si="21"/>
        <v>0.375</v>
      </c>
      <c r="CB9" s="3">
        <f t="shared" si="22"/>
        <v>1</v>
      </c>
      <c r="CC9" s="3">
        <f t="shared" si="23"/>
        <v>7</v>
      </c>
      <c r="CD9" s="57">
        <f t="shared" si="24"/>
        <v>10</v>
      </c>
      <c r="CE9" s="58">
        <f t="shared" si="25"/>
        <v>17</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t="e">
        <f t="shared" si="39"/>
        <v>#DIV/0!</v>
      </c>
      <c r="ED9" s="12" t="e">
        <f t="shared" si="39"/>
        <v>#DIV/0!</v>
      </c>
      <c r="EE9" s="12" t="e">
        <f t="shared" si="39"/>
        <v>#DIV/0!</v>
      </c>
      <c r="EF9" s="12" t="e">
        <f t="shared" si="39"/>
        <v>#DIV/0!</v>
      </c>
      <c r="EG9" s="12" t="e">
        <f t="shared" si="39"/>
        <v>#DIV/0!</v>
      </c>
      <c r="EH9" s="12" t="e">
        <f t="shared" si="39"/>
        <v>#DIV/0!</v>
      </c>
      <c r="EI9" s="12" t="e">
        <f t="shared" si="39"/>
        <v>#DIV/0!</v>
      </c>
      <c r="EJ9" s="12" t="e">
        <f t="shared" si="39"/>
        <v>#DIV/0!</v>
      </c>
      <c r="EK9" s="12" t="e">
        <f t="shared" si="39"/>
        <v>#DIV/0!</v>
      </c>
      <c r="EL9" s="12" t="e">
        <f t="shared" si="39"/>
        <v>#DIV/0!</v>
      </c>
      <c r="EM9" s="12" t="e">
        <f t="shared" si="39"/>
        <v>#DIV/0!</v>
      </c>
      <c r="EN9" s="12" t="e">
        <f t="shared" si="39"/>
        <v>#DIV/0!</v>
      </c>
      <c r="EO9" s="12" t="e">
        <f t="shared" si="39"/>
        <v>#DIV/0!</v>
      </c>
      <c r="EQ9" s="59">
        <v>0.33333333333333298</v>
      </c>
      <c r="ER9" s="91"/>
      <c r="ES9" s="92"/>
      <c r="ET9" s="91"/>
      <c r="EU9" s="92"/>
      <c r="EV9" s="91"/>
      <c r="EW9" s="92"/>
      <c r="EX9" s="91"/>
      <c r="EY9" s="92"/>
      <c r="EZ9" s="91"/>
      <c r="FA9" s="92"/>
      <c r="FB9" s="91"/>
      <c r="FC9" s="92"/>
      <c r="FD9" s="91"/>
      <c r="FE9" s="92"/>
      <c r="FF9" s="91"/>
      <c r="FG9" s="92"/>
      <c r="FI9" s="55">
        <f t="shared" si="40"/>
        <v>0</v>
      </c>
      <c r="FJ9" s="3">
        <f t="shared" si="40"/>
        <v>0</v>
      </c>
      <c r="FK9" s="56" t="e">
        <f t="shared" si="41"/>
        <v>#DIV/0!</v>
      </c>
      <c r="FL9" s="3">
        <f t="shared" si="42"/>
        <v>0</v>
      </c>
      <c r="FM9" s="3">
        <f t="shared" si="43"/>
        <v>0</v>
      </c>
      <c r="FN9" s="3">
        <f t="shared" si="44"/>
        <v>0</v>
      </c>
      <c r="FO9" s="3">
        <f t="shared" si="45"/>
        <v>0</v>
      </c>
      <c r="FP9" s="12" t="e">
        <f t="shared" si="46"/>
        <v>#DIV/0!</v>
      </c>
      <c r="FQ9" s="12" t="e">
        <f t="shared" si="47"/>
        <v>#DIV/0!</v>
      </c>
      <c r="FR9" s="3">
        <f t="shared" si="48"/>
        <v>0</v>
      </c>
      <c r="FS9" s="3">
        <f t="shared" si="49"/>
        <v>0</v>
      </c>
      <c r="FT9" s="57">
        <f t="shared" si="50"/>
        <v>0</v>
      </c>
      <c r="FU9" s="58">
        <f t="shared" si="51"/>
        <v>0</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c r="GL9" s="61">
        <v>0.33333333333333298</v>
      </c>
      <c r="GM9" s="60"/>
      <c r="GN9" s="86"/>
      <c r="GO9" s="127"/>
      <c r="GP9" s="128"/>
      <c r="GQ9" s="127"/>
      <c r="GR9" s="128"/>
      <c r="GS9" s="60"/>
      <c r="GT9" s="86"/>
      <c r="GU9" s="60"/>
      <c r="GV9" s="86"/>
      <c r="GW9" s="127"/>
      <c r="GX9" s="128"/>
      <c r="GY9" s="127"/>
      <c r="GZ9" s="128"/>
      <c r="HA9" s="60"/>
      <c r="HB9" s="86"/>
      <c r="HD9" s="55">
        <f t="shared" si="53"/>
        <v>0</v>
      </c>
      <c r="HE9" s="3">
        <f t="shared" si="53"/>
        <v>0</v>
      </c>
      <c r="HF9" s="56" t="e">
        <f t="shared" si="54"/>
        <v>#DIV/0!</v>
      </c>
      <c r="HG9" s="3">
        <f t="shared" si="55"/>
        <v>0</v>
      </c>
      <c r="HH9" s="3">
        <f t="shared" si="56"/>
        <v>0</v>
      </c>
      <c r="HI9" s="3">
        <f t="shared" si="57"/>
        <v>0</v>
      </c>
      <c r="HJ9" s="3">
        <f t="shared" si="58"/>
        <v>0</v>
      </c>
      <c r="HK9" s="12" t="e">
        <f t="shared" si="59"/>
        <v>#DIV/0!</v>
      </c>
      <c r="HL9" s="12" t="e">
        <f t="shared" si="60"/>
        <v>#DIV/0!</v>
      </c>
      <c r="HM9" s="3">
        <f t="shared" si="61"/>
        <v>0</v>
      </c>
      <c r="HN9" s="3">
        <f t="shared" si="62"/>
        <v>0</v>
      </c>
      <c r="HO9" s="57">
        <f t="shared" si="63"/>
        <v>0</v>
      </c>
      <c r="HP9" s="58">
        <f t="shared" si="64"/>
        <v>0</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thickBot="1" x14ac:dyDescent="0.3">
      <c r="A10" s="64">
        <v>0.34375</v>
      </c>
      <c r="B10" s="91"/>
      <c r="C10" s="92"/>
      <c r="D10" s="91"/>
      <c r="E10" s="92"/>
      <c r="F10" s="91"/>
      <c r="G10" s="92"/>
      <c r="H10" s="91"/>
      <c r="I10" s="92"/>
      <c r="J10" s="91"/>
      <c r="K10" s="92"/>
      <c r="L10" s="91"/>
      <c r="M10" s="92"/>
      <c r="N10" s="203"/>
      <c r="O10" s="192"/>
      <c r="P10" s="91"/>
      <c r="Q10" s="92"/>
      <c r="R10" s="91"/>
      <c r="S10" s="92"/>
      <c r="T10" s="91"/>
      <c r="U10" s="92"/>
      <c r="W10" s="55">
        <f t="shared" si="66"/>
        <v>0</v>
      </c>
      <c r="X10" s="3">
        <f t="shared" si="67"/>
        <v>0</v>
      </c>
      <c r="Y10" s="56" t="e">
        <f t="shared" si="68"/>
        <v>#DIV/0!</v>
      </c>
      <c r="Z10" s="3">
        <f t="shared" si="69"/>
        <v>0</v>
      </c>
      <c r="AA10" s="3">
        <f t="shared" si="70"/>
        <v>0</v>
      </c>
      <c r="AB10" s="3">
        <f>F10+G10+P10+Q10</f>
        <v>0</v>
      </c>
      <c r="AC10" s="3">
        <f t="shared" si="72"/>
        <v>0</v>
      </c>
      <c r="AD10" s="3">
        <f t="shared" si="0"/>
        <v>0</v>
      </c>
      <c r="AE10" s="12" t="e">
        <f t="shared" si="1"/>
        <v>#DIV/0!</v>
      </c>
      <c r="AF10" s="12" t="e">
        <f t="shared" si="73"/>
        <v>#DIV/0!</v>
      </c>
      <c r="AG10" s="3">
        <f t="shared" si="74"/>
        <v>0</v>
      </c>
      <c r="AH10" s="3">
        <f t="shared" si="75"/>
        <v>0</v>
      </c>
      <c r="AI10" s="57">
        <f t="shared" si="76"/>
        <v>0</v>
      </c>
      <c r="AJ10" s="58">
        <f t="shared" si="77"/>
        <v>0</v>
      </c>
      <c r="AM10" s="12">
        <f t="shared" si="2"/>
        <v>-1</v>
      </c>
      <c r="AN10" s="12">
        <f t="shared" si="3"/>
        <v>-1</v>
      </c>
      <c r="AO10" s="12" t="e">
        <f t="shared" si="4"/>
        <v>#DIV/0!</v>
      </c>
      <c r="AP10" s="12">
        <f t="shared" si="5"/>
        <v>-1</v>
      </c>
      <c r="AQ10" s="12">
        <f t="shared" si="78"/>
        <v>-1</v>
      </c>
      <c r="AR10" s="12">
        <f t="shared" si="6"/>
        <v>-1</v>
      </c>
      <c r="AS10" s="12">
        <f t="shared" si="7"/>
        <v>-1</v>
      </c>
      <c r="AT10" s="12" t="e">
        <f t="shared" si="8"/>
        <v>#DIV/0!</v>
      </c>
      <c r="AU10" s="12" t="e">
        <f t="shared" si="9"/>
        <v>#DIV/0!</v>
      </c>
      <c r="AV10" s="12">
        <f t="shared" si="10"/>
        <v>-1</v>
      </c>
      <c r="AW10" s="12">
        <f t="shared" si="11"/>
        <v>-1</v>
      </c>
      <c r="AX10" s="12">
        <f t="shared" si="12"/>
        <v>-1</v>
      </c>
      <c r="AY10" s="12">
        <f t="shared" si="13"/>
        <v>-1</v>
      </c>
      <c r="BA10" s="64">
        <v>0.34375</v>
      </c>
      <c r="BB10" s="91">
        <v>6</v>
      </c>
      <c r="BC10" s="92">
        <v>1</v>
      </c>
      <c r="BD10" s="91">
        <v>1</v>
      </c>
      <c r="BE10" s="92">
        <v>0</v>
      </c>
      <c r="BF10" s="91">
        <v>0</v>
      </c>
      <c r="BG10" s="92">
        <v>0</v>
      </c>
      <c r="BH10" s="91">
        <v>1</v>
      </c>
      <c r="BI10" s="92">
        <v>0</v>
      </c>
      <c r="BJ10" s="91">
        <v>3</v>
      </c>
      <c r="BK10" s="141">
        <v>0</v>
      </c>
      <c r="BL10" s="91">
        <v>0</v>
      </c>
      <c r="BM10" s="91">
        <v>0</v>
      </c>
      <c r="BN10" s="91">
        <v>6</v>
      </c>
      <c r="BO10" s="92">
        <v>1</v>
      </c>
      <c r="BP10" s="91">
        <v>1</v>
      </c>
      <c r="BQ10" s="92">
        <v>0</v>
      </c>
      <c r="BS10" s="55">
        <f t="shared" si="14"/>
        <v>18</v>
      </c>
      <c r="BT10" s="3">
        <f t="shared" si="14"/>
        <v>2</v>
      </c>
      <c r="BU10" s="56">
        <f t="shared" si="15"/>
        <v>0.1</v>
      </c>
      <c r="BV10" s="3">
        <f t="shared" si="16"/>
        <v>10</v>
      </c>
      <c r="BW10" s="3">
        <f t="shared" si="17"/>
        <v>1</v>
      </c>
      <c r="BX10" s="3">
        <f t="shared" si="18"/>
        <v>7</v>
      </c>
      <c r="BY10" s="3">
        <f t="shared" si="19"/>
        <v>18</v>
      </c>
      <c r="BZ10" s="12">
        <f t="shared" si="20"/>
        <v>9.0909090909090912E-2</v>
      </c>
      <c r="CA10" s="12">
        <f t="shared" si="21"/>
        <v>0.3888888888888889</v>
      </c>
      <c r="CB10" s="3">
        <f t="shared" si="22"/>
        <v>2</v>
      </c>
      <c r="CC10" s="3">
        <f t="shared" si="23"/>
        <v>9</v>
      </c>
      <c r="CD10" s="57">
        <f t="shared" si="24"/>
        <v>11</v>
      </c>
      <c r="CE10" s="58">
        <f t="shared" si="25"/>
        <v>20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t="e">
        <f t="shared" si="39"/>
        <v>#DIV/0!</v>
      </c>
      <c r="ED10" s="12" t="e">
        <f t="shared" si="39"/>
        <v>#DIV/0!</v>
      </c>
      <c r="EE10" s="12" t="e">
        <f t="shared" si="39"/>
        <v>#DIV/0!</v>
      </c>
      <c r="EF10" s="12" t="e">
        <f t="shared" si="39"/>
        <v>#DIV/0!</v>
      </c>
      <c r="EG10" s="12" t="e">
        <f t="shared" si="39"/>
        <v>#DIV/0!</v>
      </c>
      <c r="EH10" s="12" t="e">
        <f t="shared" si="39"/>
        <v>#DIV/0!</v>
      </c>
      <c r="EI10" s="12" t="e">
        <f t="shared" si="39"/>
        <v>#DIV/0!</v>
      </c>
      <c r="EJ10" s="12" t="e">
        <f t="shared" si="39"/>
        <v>#DIV/0!</v>
      </c>
      <c r="EK10" s="12" t="e">
        <f t="shared" si="39"/>
        <v>#DIV/0!</v>
      </c>
      <c r="EL10" s="12" t="e">
        <f t="shared" si="39"/>
        <v>#DIV/0!</v>
      </c>
      <c r="EM10" s="12" t="e">
        <f t="shared" si="39"/>
        <v>#DIV/0!</v>
      </c>
      <c r="EN10" s="12" t="e">
        <f t="shared" si="39"/>
        <v>#DIV/0!</v>
      </c>
      <c r="EO10" s="12" t="e">
        <f t="shared" si="39"/>
        <v>#DIV/0!</v>
      </c>
      <c r="EQ10" s="64">
        <v>0.34375</v>
      </c>
      <c r="ER10" s="91"/>
      <c r="ES10" s="92"/>
      <c r="ET10" s="91"/>
      <c r="EU10" s="92"/>
      <c r="EV10" s="91"/>
      <c r="EW10" s="92"/>
      <c r="EX10" s="48"/>
      <c r="EY10" s="92"/>
      <c r="EZ10" s="91"/>
      <c r="FA10" s="92"/>
      <c r="FB10" s="91"/>
      <c r="FC10" s="92"/>
      <c r="FD10" s="91"/>
      <c r="FE10" s="92"/>
      <c r="FF10" s="91"/>
      <c r="FG10" s="92"/>
      <c r="FI10" s="55">
        <f t="shared" si="40"/>
        <v>0</v>
      </c>
      <c r="FJ10" s="3">
        <f t="shared" si="40"/>
        <v>0</v>
      </c>
      <c r="FK10" s="56" t="e">
        <f t="shared" si="41"/>
        <v>#DIV/0!</v>
      </c>
      <c r="FL10" s="3">
        <f t="shared" si="42"/>
        <v>0</v>
      </c>
      <c r="FM10" s="3">
        <f t="shared" si="43"/>
        <v>0</v>
      </c>
      <c r="FN10" s="3">
        <f t="shared" si="44"/>
        <v>0</v>
      </c>
      <c r="FO10" s="3">
        <f t="shared" si="45"/>
        <v>0</v>
      </c>
      <c r="FP10" s="12" t="e">
        <f t="shared" si="46"/>
        <v>#DIV/0!</v>
      </c>
      <c r="FQ10" s="12" t="e">
        <f t="shared" si="47"/>
        <v>#DIV/0!</v>
      </c>
      <c r="FR10" s="3">
        <f t="shared" si="48"/>
        <v>0</v>
      </c>
      <c r="FS10" s="3">
        <f t="shared" si="49"/>
        <v>0</v>
      </c>
      <c r="FT10" s="57">
        <f t="shared" si="50"/>
        <v>0</v>
      </c>
      <c r="FU10" s="58">
        <f t="shared" si="51"/>
        <v>0</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c r="GL10" s="65">
        <v>0.34375</v>
      </c>
      <c r="GM10" s="60"/>
      <c r="GN10" s="86"/>
      <c r="GO10" s="127"/>
      <c r="GP10" s="128"/>
      <c r="GQ10" s="127"/>
      <c r="GR10" s="128"/>
      <c r="GS10" s="42"/>
      <c r="GT10" s="86"/>
      <c r="GU10" s="60"/>
      <c r="GV10" s="86"/>
      <c r="GW10" s="127"/>
      <c r="GX10" s="128"/>
      <c r="GY10" s="127"/>
      <c r="GZ10" s="128"/>
      <c r="HA10" s="60"/>
      <c r="HB10" s="86"/>
      <c r="HD10" s="55">
        <f t="shared" si="53"/>
        <v>0</v>
      </c>
      <c r="HE10" s="3">
        <f t="shared" si="53"/>
        <v>0</v>
      </c>
      <c r="HF10" s="56" t="e">
        <f t="shared" si="54"/>
        <v>#DIV/0!</v>
      </c>
      <c r="HG10" s="3">
        <f t="shared" si="55"/>
        <v>0</v>
      </c>
      <c r="HH10" s="3">
        <f t="shared" si="56"/>
        <v>0</v>
      </c>
      <c r="HI10" s="3">
        <f t="shared" si="57"/>
        <v>0</v>
      </c>
      <c r="HJ10" s="3">
        <f t="shared" si="58"/>
        <v>0</v>
      </c>
      <c r="HK10" s="12" t="e">
        <f t="shared" si="59"/>
        <v>#DIV/0!</v>
      </c>
      <c r="HL10" s="12" t="e">
        <f t="shared" si="60"/>
        <v>#DIV/0!</v>
      </c>
      <c r="HM10" s="3">
        <f t="shared" si="61"/>
        <v>0</v>
      </c>
      <c r="HN10" s="3">
        <f t="shared" si="62"/>
        <v>0</v>
      </c>
      <c r="HO10" s="57">
        <f t="shared" si="63"/>
        <v>0</v>
      </c>
      <c r="HP10" s="58">
        <f t="shared" si="64"/>
        <v>0</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thickBot="1" x14ac:dyDescent="0.3">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66"/>
        <v>0</v>
      </c>
      <c r="X11" s="3">
        <f t="shared" si="67"/>
        <v>0</v>
      </c>
      <c r="Y11" s="56" t="e">
        <f t="shared" si="68"/>
        <v>#DIV/0!</v>
      </c>
      <c r="Z11" s="3">
        <f t="shared" si="69"/>
        <v>0</v>
      </c>
      <c r="AA11" s="3">
        <f t="shared" si="70"/>
        <v>0</v>
      </c>
      <c r="AB11" s="3">
        <f t="shared" si="71"/>
        <v>0</v>
      </c>
      <c r="AC11" s="3">
        <f t="shared" si="72"/>
        <v>0</v>
      </c>
      <c r="AD11" s="3">
        <f t="shared" si="0"/>
        <v>0</v>
      </c>
      <c r="AE11" s="12" t="e">
        <f t="shared" si="1"/>
        <v>#DIV/0!</v>
      </c>
      <c r="AF11" s="12" t="e">
        <f t="shared" si="73"/>
        <v>#DIV/0!</v>
      </c>
      <c r="AG11" s="3">
        <f t="shared" si="74"/>
        <v>0</v>
      </c>
      <c r="AH11" s="3">
        <f t="shared" si="75"/>
        <v>0</v>
      </c>
      <c r="AI11" s="57">
        <f t="shared" si="76"/>
        <v>0</v>
      </c>
      <c r="AJ11" s="58">
        <f t="shared" si="77"/>
        <v>0</v>
      </c>
      <c r="AM11" s="12">
        <f t="shared" si="2"/>
        <v>-1</v>
      </c>
      <c r="AN11" s="12">
        <f t="shared" si="3"/>
        <v>-1</v>
      </c>
      <c r="AO11" s="12" t="e">
        <f t="shared" si="4"/>
        <v>#DIV/0!</v>
      </c>
      <c r="AP11" s="12">
        <f t="shared" si="5"/>
        <v>-1</v>
      </c>
      <c r="AQ11" s="12">
        <f t="shared" si="78"/>
        <v>-1</v>
      </c>
      <c r="AR11" s="12">
        <f t="shared" si="6"/>
        <v>-1</v>
      </c>
      <c r="AS11" s="12">
        <f t="shared" si="7"/>
        <v>-1</v>
      </c>
      <c r="AT11" s="12" t="e">
        <f t="shared" si="8"/>
        <v>#DIV/0!</v>
      </c>
      <c r="AU11" s="12" t="e">
        <f t="shared" si="9"/>
        <v>#DIV/0!</v>
      </c>
      <c r="AV11" s="12">
        <f t="shared" si="10"/>
        <v>-1</v>
      </c>
      <c r="AW11" s="12">
        <f t="shared" si="11"/>
        <v>-1</v>
      </c>
      <c r="AX11" s="12">
        <f t="shared" si="12"/>
        <v>-1</v>
      </c>
      <c r="AY11" s="12">
        <f t="shared" si="13"/>
        <v>-1</v>
      </c>
      <c r="BA11" s="64">
        <v>0.35416666666666702</v>
      </c>
      <c r="BB11" s="91">
        <v>4</v>
      </c>
      <c r="BC11" s="92">
        <v>1</v>
      </c>
      <c r="BD11" s="91">
        <v>6</v>
      </c>
      <c r="BE11" s="92">
        <v>2</v>
      </c>
      <c r="BF11" s="91">
        <v>0</v>
      </c>
      <c r="BG11" s="92">
        <v>0</v>
      </c>
      <c r="BH11" s="91">
        <v>1</v>
      </c>
      <c r="BI11" s="92">
        <v>0</v>
      </c>
      <c r="BJ11" s="91">
        <v>1</v>
      </c>
      <c r="BK11" s="92">
        <v>0</v>
      </c>
      <c r="BL11" s="91">
        <v>1</v>
      </c>
      <c r="BM11" s="92">
        <v>0</v>
      </c>
      <c r="BN11" s="91">
        <v>4</v>
      </c>
      <c r="BO11" s="92">
        <v>1</v>
      </c>
      <c r="BP11" s="91">
        <v>6</v>
      </c>
      <c r="BQ11" s="92">
        <v>2</v>
      </c>
      <c r="BS11" s="55">
        <f t="shared" si="14"/>
        <v>23</v>
      </c>
      <c r="BT11" s="3">
        <f t="shared" si="14"/>
        <v>6</v>
      </c>
      <c r="BU11" s="56">
        <f t="shared" si="15"/>
        <v>0.20689655172413793</v>
      </c>
      <c r="BV11" s="3">
        <f t="shared" si="16"/>
        <v>6</v>
      </c>
      <c r="BW11" s="3">
        <f t="shared" si="17"/>
        <v>9</v>
      </c>
      <c r="BX11" s="3">
        <f t="shared" si="18"/>
        <v>5</v>
      </c>
      <c r="BY11" s="3">
        <f t="shared" si="19"/>
        <v>20</v>
      </c>
      <c r="BZ11" s="12">
        <f t="shared" si="20"/>
        <v>0.6</v>
      </c>
      <c r="CA11" s="12">
        <f t="shared" si="21"/>
        <v>0.25</v>
      </c>
      <c r="CB11" s="3">
        <f t="shared" si="22"/>
        <v>9</v>
      </c>
      <c r="CC11" s="3">
        <f t="shared" si="23"/>
        <v>14</v>
      </c>
      <c r="CD11" s="57">
        <f t="shared" si="24"/>
        <v>15</v>
      </c>
      <c r="CE11" s="58">
        <f t="shared" si="25"/>
        <v>29</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c r="GL11" s="65">
        <v>0.35416666666666702</v>
      </c>
      <c r="GM11" s="60"/>
      <c r="GN11" s="86"/>
      <c r="GO11" s="127"/>
      <c r="GP11" s="128"/>
      <c r="GQ11" s="127"/>
      <c r="GR11" s="128"/>
      <c r="GS11" s="60"/>
      <c r="GT11" s="86"/>
      <c r="GU11" s="60"/>
      <c r="GV11" s="86"/>
      <c r="GW11" s="127"/>
      <c r="GX11" s="128"/>
      <c r="GY11" s="127"/>
      <c r="GZ11" s="128"/>
      <c r="HA11" s="60"/>
      <c r="HB11" s="86"/>
      <c r="HD11" s="55">
        <f t="shared" si="53"/>
        <v>0</v>
      </c>
      <c r="HE11" s="3">
        <f t="shared" si="53"/>
        <v>0</v>
      </c>
      <c r="HF11" s="56" t="e">
        <f t="shared" si="54"/>
        <v>#DIV/0!</v>
      </c>
      <c r="HG11" s="3">
        <f t="shared" si="55"/>
        <v>0</v>
      </c>
      <c r="HH11" s="3">
        <f t="shared" si="56"/>
        <v>0</v>
      </c>
      <c r="HI11" s="3">
        <f t="shared" si="57"/>
        <v>0</v>
      </c>
      <c r="HJ11" s="3">
        <f t="shared" si="58"/>
        <v>0</v>
      </c>
      <c r="HK11" s="12" t="e">
        <f t="shared" si="59"/>
        <v>#DIV/0!</v>
      </c>
      <c r="HL11" s="12" t="e">
        <f t="shared" si="60"/>
        <v>#DIV/0!</v>
      </c>
      <c r="HM11" s="3">
        <f t="shared" si="61"/>
        <v>0</v>
      </c>
      <c r="HN11" s="3">
        <f t="shared" si="62"/>
        <v>0</v>
      </c>
      <c r="HO11" s="57">
        <f t="shared" si="63"/>
        <v>0</v>
      </c>
      <c r="HP11" s="58">
        <f t="shared" si="64"/>
        <v>0</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66"/>
        <v>0</v>
      </c>
      <c r="X12" s="3">
        <f t="shared" si="67"/>
        <v>0</v>
      </c>
      <c r="Y12" s="56" t="e">
        <f t="shared" si="68"/>
        <v>#DIV/0!</v>
      </c>
      <c r="Z12" s="3">
        <f t="shared" si="69"/>
        <v>0</v>
      </c>
      <c r="AA12" s="3">
        <f t="shared" si="70"/>
        <v>0</v>
      </c>
      <c r="AB12" s="3">
        <f t="shared" si="71"/>
        <v>0</v>
      </c>
      <c r="AC12" s="3">
        <f t="shared" si="72"/>
        <v>0</v>
      </c>
      <c r="AD12" s="3">
        <f t="shared" si="0"/>
        <v>0</v>
      </c>
      <c r="AE12" s="12" t="e">
        <f t="shared" si="1"/>
        <v>#DIV/0!</v>
      </c>
      <c r="AF12" s="12" t="e">
        <f t="shared" si="73"/>
        <v>#DIV/0!</v>
      </c>
      <c r="AG12" s="3">
        <f t="shared" si="74"/>
        <v>0</v>
      </c>
      <c r="AH12" s="3">
        <f t="shared" si="75"/>
        <v>0</v>
      </c>
      <c r="AI12" s="57">
        <f t="shared" si="76"/>
        <v>0</v>
      </c>
      <c r="AJ12" s="58">
        <f t="shared" si="77"/>
        <v>0</v>
      </c>
      <c r="AM12" s="12">
        <f t="shared" si="2"/>
        <v>-1</v>
      </c>
      <c r="AN12" s="12">
        <f t="shared" si="3"/>
        <v>-1</v>
      </c>
      <c r="AO12" s="12" t="e">
        <f t="shared" si="4"/>
        <v>#DIV/0!</v>
      </c>
      <c r="AP12" s="12">
        <f t="shared" si="5"/>
        <v>-1</v>
      </c>
      <c r="AQ12" s="12">
        <f t="shared" si="78"/>
        <v>-1</v>
      </c>
      <c r="AR12" s="12">
        <f t="shared" si="6"/>
        <v>-1</v>
      </c>
      <c r="AS12" s="12">
        <f t="shared" si="7"/>
        <v>-1</v>
      </c>
      <c r="AT12" s="12" t="e">
        <f t="shared" si="8"/>
        <v>#DIV/0!</v>
      </c>
      <c r="AU12" s="12" t="e">
        <f t="shared" si="9"/>
        <v>#DIV/0!</v>
      </c>
      <c r="AV12" s="12">
        <f t="shared" si="10"/>
        <v>-1</v>
      </c>
      <c r="AW12" s="12">
        <f t="shared" si="11"/>
        <v>-1</v>
      </c>
      <c r="AX12" s="12">
        <f t="shared" si="12"/>
        <v>-1</v>
      </c>
      <c r="AY12" s="12">
        <f t="shared" si="13"/>
        <v>-1</v>
      </c>
      <c r="BA12" s="64">
        <v>0.36458333333333298</v>
      </c>
      <c r="BB12" s="91">
        <v>8</v>
      </c>
      <c r="BC12" s="92">
        <v>1</v>
      </c>
      <c r="BD12" s="91">
        <v>4</v>
      </c>
      <c r="BE12" s="92">
        <v>0</v>
      </c>
      <c r="BF12" s="91">
        <v>0</v>
      </c>
      <c r="BG12" s="92">
        <v>0</v>
      </c>
      <c r="BH12" s="91">
        <v>1</v>
      </c>
      <c r="BI12" s="92">
        <v>0</v>
      </c>
      <c r="BJ12" s="91">
        <v>1</v>
      </c>
      <c r="BK12" s="92">
        <v>0</v>
      </c>
      <c r="BL12" s="91">
        <v>1</v>
      </c>
      <c r="BM12" s="92">
        <v>0</v>
      </c>
      <c r="BN12" s="91">
        <v>8</v>
      </c>
      <c r="BO12" s="92">
        <v>1</v>
      </c>
      <c r="BP12" s="91">
        <v>4</v>
      </c>
      <c r="BQ12" s="92">
        <v>0</v>
      </c>
      <c r="BS12" s="55">
        <f t="shared" si="14"/>
        <v>27</v>
      </c>
      <c r="BT12" s="3">
        <f t="shared" si="14"/>
        <v>2</v>
      </c>
      <c r="BU12" s="56">
        <f t="shared" si="15"/>
        <v>6.8965517241379309E-2</v>
      </c>
      <c r="BV12" s="3">
        <f t="shared" si="16"/>
        <v>10</v>
      </c>
      <c r="BW12" s="3">
        <f t="shared" si="17"/>
        <v>5</v>
      </c>
      <c r="BX12" s="3">
        <f t="shared" si="18"/>
        <v>9</v>
      </c>
      <c r="BY12" s="3">
        <f t="shared" si="19"/>
        <v>24</v>
      </c>
      <c r="BZ12" s="12">
        <f t="shared" si="20"/>
        <v>0.33333333333333331</v>
      </c>
      <c r="CA12" s="12">
        <f t="shared" si="21"/>
        <v>0.375</v>
      </c>
      <c r="CB12" s="3">
        <f t="shared" si="22"/>
        <v>5</v>
      </c>
      <c r="CC12" s="3">
        <f t="shared" si="23"/>
        <v>14</v>
      </c>
      <c r="CD12" s="57">
        <f t="shared" si="24"/>
        <v>15</v>
      </c>
      <c r="CE12" s="58">
        <f t="shared" si="25"/>
        <v>29</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c r="GL12" s="65">
        <v>0.36458333333333298</v>
      </c>
      <c r="GM12" s="129"/>
      <c r="GN12" s="130"/>
      <c r="GO12" s="131"/>
      <c r="GP12" s="132"/>
      <c r="GQ12" s="131"/>
      <c r="GR12" s="132"/>
      <c r="GS12" s="129"/>
      <c r="GT12" s="130"/>
      <c r="GU12" s="129"/>
      <c r="GV12" s="130"/>
      <c r="GW12" s="131"/>
      <c r="GX12" s="132"/>
      <c r="GY12" s="131"/>
      <c r="GZ12" s="132"/>
      <c r="HA12" s="129"/>
      <c r="HB12" s="130"/>
      <c r="HD12" s="55">
        <f t="shared" si="53"/>
        <v>0</v>
      </c>
      <c r="HE12" s="3">
        <f t="shared" si="53"/>
        <v>0</v>
      </c>
      <c r="HF12" s="56" t="e">
        <f t="shared" si="54"/>
        <v>#DIV/0!</v>
      </c>
      <c r="HG12" s="3">
        <f t="shared" si="55"/>
        <v>0</v>
      </c>
      <c r="HH12" s="3">
        <f t="shared" si="56"/>
        <v>0</v>
      </c>
      <c r="HI12" s="3">
        <f t="shared" si="57"/>
        <v>0</v>
      </c>
      <c r="HJ12" s="3">
        <f t="shared" si="58"/>
        <v>0</v>
      </c>
      <c r="HK12" s="12" t="e">
        <f t="shared" si="59"/>
        <v>#DIV/0!</v>
      </c>
      <c r="HL12" s="12" t="e">
        <f t="shared" si="60"/>
        <v>#DIV/0!</v>
      </c>
      <c r="HM12" s="3">
        <f t="shared" si="61"/>
        <v>0</v>
      </c>
      <c r="HN12" s="3">
        <f t="shared" si="62"/>
        <v>0</v>
      </c>
      <c r="HO12" s="57">
        <f t="shared" si="63"/>
        <v>0</v>
      </c>
      <c r="HP12" s="58">
        <f t="shared" si="64"/>
        <v>0</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v>9</v>
      </c>
      <c r="BC13" s="95">
        <v>1</v>
      </c>
      <c r="BD13" s="94">
        <v>0</v>
      </c>
      <c r="BE13" s="95">
        <v>1</v>
      </c>
      <c r="BF13" s="94">
        <v>0</v>
      </c>
      <c r="BG13" s="95">
        <v>0</v>
      </c>
      <c r="BH13" s="94">
        <v>0</v>
      </c>
      <c r="BI13" s="95">
        <v>0</v>
      </c>
      <c r="BJ13" s="94">
        <v>2</v>
      </c>
      <c r="BK13" s="95">
        <v>1</v>
      </c>
      <c r="BL13" s="94">
        <v>1</v>
      </c>
      <c r="BM13" s="95">
        <v>0</v>
      </c>
      <c r="BN13" s="94">
        <v>9</v>
      </c>
      <c r="BO13" s="95">
        <v>1</v>
      </c>
      <c r="BP13" s="94">
        <v>0</v>
      </c>
      <c r="BQ13" s="95">
        <v>1</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U13" s="133"/>
      <c r="GV13" s="134"/>
      <c r="GW13" s="135"/>
      <c r="GX13" s="135"/>
      <c r="GY13" s="135"/>
      <c r="GZ13" s="135"/>
      <c r="HA13" s="133"/>
      <c r="HB13" s="134"/>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0</v>
      </c>
      <c r="C14" s="72">
        <f t="shared" si="79"/>
        <v>0</v>
      </c>
      <c r="D14" s="72">
        <f t="shared" si="79"/>
        <v>0</v>
      </c>
      <c r="E14" s="72">
        <f t="shared" si="79"/>
        <v>0</v>
      </c>
      <c r="F14" s="72">
        <f>SUM(F5:F12)</f>
        <v>0</v>
      </c>
      <c r="G14" s="72">
        <f>SUM(G5:G12)</f>
        <v>0</v>
      </c>
      <c r="H14" s="72">
        <f t="shared" si="79"/>
        <v>0</v>
      </c>
      <c r="I14" s="72">
        <f t="shared" si="79"/>
        <v>0</v>
      </c>
      <c r="J14" s="72">
        <f t="shared" si="79"/>
        <v>0</v>
      </c>
      <c r="K14" s="72">
        <f t="shared" si="79"/>
        <v>0</v>
      </c>
      <c r="L14" s="72">
        <f>SUM(L5:L12)</f>
        <v>0</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0</v>
      </c>
      <c r="X14" s="74">
        <f>C14+E14+I14+K14+M14+O14+S14+U14</f>
        <v>0</v>
      </c>
      <c r="Y14" s="75" t="e">
        <f>X14/(X14+W14)</f>
        <v>#DIV/0!</v>
      </c>
      <c r="Z14" s="74">
        <f>B14+C14+L14+M14</f>
        <v>0</v>
      </c>
      <c r="AA14" s="74">
        <f>D14+E14+N14+O14+F14+G14+P14+Q14</f>
        <v>0</v>
      </c>
      <c r="AB14" s="74">
        <f t="shared" si="71"/>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f t="shared" ref="AM14:AQ15" si="80">(W14/BS14) - 1</f>
        <v>-1</v>
      </c>
      <c r="AN14" s="12">
        <f t="shared" si="80"/>
        <v>-1</v>
      </c>
      <c r="AO14" s="12" t="e">
        <f t="shared" si="80"/>
        <v>#DIV/0!</v>
      </c>
      <c r="AP14" s="12">
        <f t="shared" si="80"/>
        <v>-1</v>
      </c>
      <c r="AQ14" s="12">
        <f t="shared" si="80"/>
        <v>-1</v>
      </c>
      <c r="AR14" s="12">
        <f t="shared" ref="AR14:AY15" si="81">(AC14/BX14) - 1</f>
        <v>-1</v>
      </c>
      <c r="AS14" s="12">
        <f t="shared" si="81"/>
        <v>-1</v>
      </c>
      <c r="AT14" s="12" t="e">
        <f t="shared" si="81"/>
        <v>#DIV/0!</v>
      </c>
      <c r="AU14" s="12" t="e">
        <f t="shared" si="81"/>
        <v>#DIV/0!</v>
      </c>
      <c r="AV14" s="12">
        <f t="shared" si="81"/>
        <v>-1</v>
      </c>
      <c r="AW14" s="12">
        <f t="shared" si="81"/>
        <v>-1</v>
      </c>
      <c r="AX14" s="12">
        <f t="shared" si="81"/>
        <v>-1</v>
      </c>
      <c r="AY14" s="12">
        <f t="shared" si="81"/>
        <v>-1</v>
      </c>
      <c r="BA14" s="71" t="s">
        <v>17</v>
      </c>
      <c r="BB14" s="72">
        <f t="shared" ref="BB14:BQ14" si="82">SUM(BB5:BB12)</f>
        <v>37</v>
      </c>
      <c r="BC14" s="72">
        <f t="shared" si="82"/>
        <v>3</v>
      </c>
      <c r="BD14" s="72">
        <f t="shared" si="82"/>
        <v>18</v>
      </c>
      <c r="BE14" s="72">
        <f t="shared" si="82"/>
        <v>2</v>
      </c>
      <c r="BF14" s="72">
        <f t="shared" si="82"/>
        <v>1</v>
      </c>
      <c r="BG14" s="72">
        <f t="shared" si="82"/>
        <v>0</v>
      </c>
      <c r="BH14" s="72">
        <f t="shared" si="82"/>
        <v>7</v>
      </c>
      <c r="BI14" s="72">
        <f t="shared" si="82"/>
        <v>1</v>
      </c>
      <c r="BJ14" s="72">
        <f t="shared" si="82"/>
        <v>8</v>
      </c>
      <c r="BK14" s="72">
        <f t="shared" si="82"/>
        <v>2</v>
      </c>
      <c r="BL14" s="72">
        <f t="shared" si="82"/>
        <v>3</v>
      </c>
      <c r="BM14" s="72">
        <f t="shared" si="82"/>
        <v>0</v>
      </c>
      <c r="BN14" s="72">
        <f t="shared" si="82"/>
        <v>37</v>
      </c>
      <c r="BO14" s="72">
        <f t="shared" si="82"/>
        <v>3</v>
      </c>
      <c r="BP14" s="72">
        <f t="shared" si="82"/>
        <v>18</v>
      </c>
      <c r="BQ14" s="72">
        <f t="shared" si="82"/>
        <v>2</v>
      </c>
      <c r="BS14" s="73">
        <f>BB14+BD14+BF14+BH14+BJ14+BL14+BN14+BP14</f>
        <v>129</v>
      </c>
      <c r="BT14" s="74">
        <f>BC14+BE14+BG14+BI14+BK14+BM14+BO14+BQ14</f>
        <v>13</v>
      </c>
      <c r="BU14" s="75">
        <f>BT14/(BT14+BS14)</f>
        <v>9.154929577464789E-2</v>
      </c>
      <c r="BV14" s="74">
        <f>BB14+BC14+BJ14+BK14</f>
        <v>50</v>
      </c>
      <c r="BW14" s="74">
        <f>BD14+BE14+BL14+BM14</f>
        <v>23</v>
      </c>
      <c r="BX14" s="74">
        <f>BF14+BG14+BN14+BO14</f>
        <v>41</v>
      </c>
      <c r="BY14" s="74">
        <f>SUM(BV14:BX14)</f>
        <v>114</v>
      </c>
      <c r="BZ14" s="12">
        <f>BW14/(BW14+BV14)</f>
        <v>0.31506849315068491</v>
      </c>
      <c r="CA14" s="12">
        <f>BX14/BY14</f>
        <v>0.35964912280701755</v>
      </c>
      <c r="CB14" s="74">
        <f>BH14+BI14+BP14+BQ14</f>
        <v>28</v>
      </c>
      <c r="CC14" s="74">
        <f>SUM(BB14:BI14)</f>
        <v>69</v>
      </c>
      <c r="CD14" s="76">
        <f>SUM(BJ14:BQ14)</f>
        <v>73</v>
      </c>
      <c r="CE14" s="77">
        <f>SUM(BB14:BQ14)</f>
        <v>142</v>
      </c>
      <c r="CH14" s="12" t="e">
        <f t="shared" ref="CH14:CT15" si="83">(BS14/DN14) - 1</f>
        <v>#DIV/0!</v>
      </c>
      <c r="CI14" s="12" t="e">
        <f t="shared" si="83"/>
        <v>#DIV/0!</v>
      </c>
      <c r="CJ14" s="12" t="e">
        <f t="shared" si="83"/>
        <v>#DIV/0!</v>
      </c>
      <c r="CK14" s="12" t="e">
        <f t="shared" si="83"/>
        <v>#DIV/0!</v>
      </c>
      <c r="CL14" s="12" t="e">
        <f t="shared" si="83"/>
        <v>#DIV/0!</v>
      </c>
      <c r="CM14" s="12" t="e">
        <f t="shared" si="83"/>
        <v>#DIV/0!</v>
      </c>
      <c r="CN14" s="12" t="e">
        <f t="shared" si="83"/>
        <v>#DIV/0!</v>
      </c>
      <c r="CO14" s="12" t="e">
        <f t="shared" si="83"/>
        <v>#DIV/0!</v>
      </c>
      <c r="CP14" s="12" t="e">
        <f t="shared" si="83"/>
        <v>#DIV/0!</v>
      </c>
      <c r="CQ14" s="12" t="e">
        <f t="shared" si="83"/>
        <v>#DIV/0!</v>
      </c>
      <c r="CR14" s="12" t="e">
        <f t="shared" si="83"/>
        <v>#DIV/0!</v>
      </c>
      <c r="CS14" s="12" t="e">
        <f t="shared" si="83"/>
        <v>#DIV/0!</v>
      </c>
      <c r="CT14" s="12" t="e">
        <f t="shared" si="83"/>
        <v>#DIV/0!</v>
      </c>
      <c r="CV14" s="71" t="s">
        <v>17</v>
      </c>
      <c r="CW14" s="72">
        <f t="shared" ref="CW14:DL14" si="84">SUM(CW5:CW12)</f>
        <v>0</v>
      </c>
      <c r="CX14" s="72">
        <f t="shared" si="84"/>
        <v>0</v>
      </c>
      <c r="CY14" s="72">
        <f t="shared" si="84"/>
        <v>0</v>
      </c>
      <c r="CZ14" s="72">
        <f t="shared" si="84"/>
        <v>0</v>
      </c>
      <c r="DA14" s="72">
        <f t="shared" si="84"/>
        <v>0</v>
      </c>
      <c r="DB14" s="72">
        <f t="shared" si="84"/>
        <v>0</v>
      </c>
      <c r="DC14" s="72">
        <f t="shared" si="84"/>
        <v>0</v>
      </c>
      <c r="DD14" s="72">
        <f t="shared" si="84"/>
        <v>0</v>
      </c>
      <c r="DE14" s="72">
        <f t="shared" si="84"/>
        <v>0</v>
      </c>
      <c r="DF14" s="72">
        <f t="shared" si="84"/>
        <v>0</v>
      </c>
      <c r="DG14" s="72">
        <f t="shared" si="84"/>
        <v>0</v>
      </c>
      <c r="DH14" s="72">
        <f t="shared" si="84"/>
        <v>0</v>
      </c>
      <c r="DI14" s="72">
        <f t="shared" si="84"/>
        <v>0</v>
      </c>
      <c r="DJ14" s="72">
        <f t="shared" si="84"/>
        <v>0</v>
      </c>
      <c r="DK14" s="72">
        <f t="shared" si="84"/>
        <v>0</v>
      </c>
      <c r="DL14" s="72">
        <f t="shared" si="84"/>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t="e">
        <f t="shared" ref="EC14:EO15" si="85">(DN14/FI14) - 1</f>
        <v>#DIV/0!</v>
      </c>
      <c r="ED14" s="12" t="e">
        <f t="shared" si="85"/>
        <v>#DIV/0!</v>
      </c>
      <c r="EE14" s="12" t="e">
        <f t="shared" si="85"/>
        <v>#DIV/0!</v>
      </c>
      <c r="EF14" s="12" t="e">
        <f t="shared" si="85"/>
        <v>#DIV/0!</v>
      </c>
      <c r="EG14" s="12" t="e">
        <f t="shared" si="85"/>
        <v>#DIV/0!</v>
      </c>
      <c r="EH14" s="12" t="e">
        <f t="shared" si="85"/>
        <v>#DIV/0!</v>
      </c>
      <c r="EI14" s="12" t="e">
        <f t="shared" si="85"/>
        <v>#DIV/0!</v>
      </c>
      <c r="EJ14" s="12" t="e">
        <f t="shared" si="85"/>
        <v>#DIV/0!</v>
      </c>
      <c r="EK14" s="12" t="e">
        <f t="shared" si="85"/>
        <v>#DIV/0!</v>
      </c>
      <c r="EL14" s="12" t="e">
        <f t="shared" si="85"/>
        <v>#DIV/0!</v>
      </c>
      <c r="EM14" s="12" t="e">
        <f t="shared" si="85"/>
        <v>#DIV/0!</v>
      </c>
      <c r="EN14" s="12" t="e">
        <f t="shared" si="85"/>
        <v>#DIV/0!</v>
      </c>
      <c r="EO14" s="12" t="e">
        <f t="shared" si="85"/>
        <v>#DIV/0!</v>
      </c>
      <c r="EQ14" s="71" t="s">
        <v>17</v>
      </c>
      <c r="ER14" s="72">
        <f t="shared" ref="ER14:FG14" si="86">SUM(ER5:ER12)</f>
        <v>0</v>
      </c>
      <c r="ES14" s="72">
        <f t="shared" si="86"/>
        <v>0</v>
      </c>
      <c r="ET14" s="72">
        <f t="shared" si="86"/>
        <v>0</v>
      </c>
      <c r="EU14" s="72">
        <f t="shared" si="86"/>
        <v>0</v>
      </c>
      <c r="EV14" s="72">
        <f t="shared" si="86"/>
        <v>0</v>
      </c>
      <c r="EW14" s="72">
        <f t="shared" si="86"/>
        <v>0</v>
      </c>
      <c r="EX14" s="72">
        <f t="shared" si="86"/>
        <v>0</v>
      </c>
      <c r="EY14" s="72">
        <f t="shared" si="86"/>
        <v>0</v>
      </c>
      <c r="EZ14" s="72">
        <f t="shared" si="86"/>
        <v>0</v>
      </c>
      <c r="FA14" s="72">
        <f t="shared" si="86"/>
        <v>0</v>
      </c>
      <c r="FB14" s="72">
        <f t="shared" si="86"/>
        <v>0</v>
      </c>
      <c r="FC14" s="72">
        <f t="shared" si="86"/>
        <v>0</v>
      </c>
      <c r="FD14" s="72">
        <f t="shared" si="86"/>
        <v>0</v>
      </c>
      <c r="FE14" s="72">
        <f t="shared" si="86"/>
        <v>0</v>
      </c>
      <c r="FF14" s="72">
        <f t="shared" si="86"/>
        <v>0</v>
      </c>
      <c r="FG14" s="72">
        <f t="shared" si="86"/>
        <v>0</v>
      </c>
      <c r="FI14" s="73">
        <f>ER14+ET14+EV14+EX14+EZ14+FB14+FD14+FF14</f>
        <v>0</v>
      </c>
      <c r="FJ14" s="74">
        <f>ES14+EU14+EW14+EY14+FA14+FC14+FE14+FG14</f>
        <v>0</v>
      </c>
      <c r="FK14" s="75" t="e">
        <f>FJ14/(FJ14+FI14)</f>
        <v>#DIV/0!</v>
      </c>
      <c r="FL14" s="74">
        <f>ER14+ES14+EZ14+FA14</f>
        <v>0</v>
      </c>
      <c r="FM14" s="74">
        <f>ET14+EU14+FB14+FC14</f>
        <v>0</v>
      </c>
      <c r="FN14" s="74">
        <f>EV14+EW14+FD14+FE14</f>
        <v>0</v>
      </c>
      <c r="FO14" s="74">
        <f>SUM(FL14:FN14)</f>
        <v>0</v>
      </c>
      <c r="FP14" s="12" t="e">
        <f>FM14/FO14</f>
        <v>#DIV/0!</v>
      </c>
      <c r="FQ14" s="12" t="e">
        <f>FN14/FO14</f>
        <v>#DIV/0!</v>
      </c>
      <c r="FR14" s="74">
        <f>EX14+EY14+FF14+FG14</f>
        <v>0</v>
      </c>
      <c r="FS14" s="74">
        <f>SUM(ER14:EY14)</f>
        <v>0</v>
      </c>
      <c r="FT14" s="76">
        <f>SUM(EZ14:FG14)</f>
        <v>0</v>
      </c>
      <c r="FU14" s="77">
        <f>SUM(ER14:FG14)</f>
        <v>0</v>
      </c>
      <c r="FX14" s="12">
        <f t="shared" ref="FX14:GJ15" si="87">(FI14/HD14) - 1</f>
        <v>-1</v>
      </c>
      <c r="FY14" s="12" t="e">
        <f t="shared" si="87"/>
        <v>#DIV/0!</v>
      </c>
      <c r="FZ14" s="12" t="e">
        <f t="shared" si="87"/>
        <v>#DIV/0!</v>
      </c>
      <c r="GA14" s="12">
        <f t="shared" si="87"/>
        <v>-1</v>
      </c>
      <c r="GB14" s="12">
        <f t="shared" si="87"/>
        <v>-1</v>
      </c>
      <c r="GC14" s="12" t="e">
        <f t="shared" si="87"/>
        <v>#DIV/0!</v>
      </c>
      <c r="GD14" s="12">
        <f t="shared" si="87"/>
        <v>-1</v>
      </c>
      <c r="GE14" s="12" t="e">
        <f t="shared" si="87"/>
        <v>#DIV/0!</v>
      </c>
      <c r="GF14" s="12" t="e">
        <f t="shared" si="87"/>
        <v>#DIV/0!</v>
      </c>
      <c r="GG14" s="12" t="e">
        <f t="shared" si="87"/>
        <v>#DIV/0!</v>
      </c>
      <c r="GH14" s="12">
        <f t="shared" si="87"/>
        <v>-1</v>
      </c>
      <c r="GI14" s="12">
        <f t="shared" si="87"/>
        <v>-1</v>
      </c>
      <c r="GJ14" s="12">
        <f t="shared" si="87"/>
        <v>-1</v>
      </c>
      <c r="GL14" s="71" t="s">
        <v>17</v>
      </c>
      <c r="GM14" s="78">
        <f t="shared" ref="GM14:HB14" si="88">SUM(GM5:GM12)</f>
        <v>4</v>
      </c>
      <c r="GN14" s="78">
        <f t="shared" si="88"/>
        <v>0</v>
      </c>
      <c r="GO14" s="78">
        <f t="shared" si="88"/>
        <v>3</v>
      </c>
      <c r="GP14" s="78">
        <f t="shared" si="88"/>
        <v>0</v>
      </c>
      <c r="GQ14" s="78">
        <f t="shared" si="88"/>
        <v>0</v>
      </c>
      <c r="GR14" s="78">
        <f t="shared" si="88"/>
        <v>0</v>
      </c>
      <c r="GS14" s="78">
        <f t="shared" si="88"/>
        <v>0</v>
      </c>
      <c r="GT14" s="78">
        <f t="shared" si="88"/>
        <v>0</v>
      </c>
      <c r="GU14" s="78">
        <f t="shared" si="88"/>
        <v>5</v>
      </c>
      <c r="GV14" s="78">
        <f t="shared" si="88"/>
        <v>0</v>
      </c>
      <c r="GW14" s="78">
        <f t="shared" si="88"/>
        <v>0</v>
      </c>
      <c r="GX14" s="78">
        <f t="shared" si="88"/>
        <v>0</v>
      </c>
      <c r="GY14" s="78">
        <f t="shared" si="88"/>
        <v>0</v>
      </c>
      <c r="GZ14" s="78">
        <f t="shared" si="88"/>
        <v>0</v>
      </c>
      <c r="HA14" s="78">
        <f t="shared" si="88"/>
        <v>0</v>
      </c>
      <c r="HB14" s="78">
        <f t="shared" si="88"/>
        <v>0</v>
      </c>
      <c r="HD14" s="73">
        <f>GM14+GO14+GQ14+GS14+GU14+GW14+GY14+HA14</f>
        <v>12</v>
      </c>
      <c r="HE14" s="74">
        <f>GN14+GP14+GR14+GT14+GV14+GX14+GZ14+HB14</f>
        <v>0</v>
      </c>
      <c r="HF14" s="75">
        <f>HE14/(HE14+HD14)</f>
        <v>0</v>
      </c>
      <c r="HG14" s="74">
        <f>GM14+GN14+GU14+GV14</f>
        <v>9</v>
      </c>
      <c r="HH14" s="74">
        <f>GO14+GP14+GW14+GX14</f>
        <v>3</v>
      </c>
      <c r="HI14" s="74">
        <f>GQ14+GR14+GY14+GZ14</f>
        <v>0</v>
      </c>
      <c r="HJ14" s="74">
        <f>SUM(HG14:HI14)</f>
        <v>12</v>
      </c>
      <c r="HK14" s="12">
        <f>HH14/HJ14</f>
        <v>0.25</v>
      </c>
      <c r="HL14" s="12">
        <f>HI14/HJ14</f>
        <v>0</v>
      </c>
      <c r="HM14" s="74">
        <f>GS14+GT14+HA14+HB14</f>
        <v>0</v>
      </c>
      <c r="HN14" s="74">
        <f>SUM(GM14:GT14)</f>
        <v>7</v>
      </c>
      <c r="HO14" s="76">
        <f>SUM(GU14:HB14)</f>
        <v>5</v>
      </c>
      <c r="HP14" s="77">
        <f>SUM(GM14:HB14)</f>
        <v>12</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0</v>
      </c>
      <c r="C15" s="71">
        <f t="shared" si="90"/>
        <v>0</v>
      </c>
      <c r="D15" s="71">
        <f t="shared" si="90"/>
        <v>0</v>
      </c>
      <c r="E15" s="71">
        <f t="shared" si="90"/>
        <v>0</v>
      </c>
      <c r="F15" s="71">
        <f>SUM(F7:F10)</f>
        <v>0</v>
      </c>
      <c r="G15" s="71">
        <f>SUM(G7:G10)</f>
        <v>0</v>
      </c>
      <c r="H15" s="71">
        <f t="shared" si="90"/>
        <v>0</v>
      </c>
      <c r="I15" s="71">
        <f t="shared" si="90"/>
        <v>0</v>
      </c>
      <c r="J15" s="71">
        <f t="shared" si="90"/>
        <v>0</v>
      </c>
      <c r="K15" s="71">
        <f t="shared" si="90"/>
        <v>0</v>
      </c>
      <c r="L15" s="71">
        <f>SUM(L7:L10)</f>
        <v>0</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0</v>
      </c>
      <c r="X15" s="78">
        <f>C15+E15+I15+K15+M15+O15+S15+U15</f>
        <v>0</v>
      </c>
      <c r="Y15" s="80" t="e">
        <f>X15/(X15+W15)</f>
        <v>#DIV/0!</v>
      </c>
      <c r="Z15" s="78">
        <f>B15+C15+L15+M15</f>
        <v>0</v>
      </c>
      <c r="AA15" s="78">
        <f>D15+E15+N15+O15+F15+G15+P15+Q15</f>
        <v>0</v>
      </c>
      <c r="AB15" s="78">
        <f t="shared" si="71"/>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f t="shared" si="80"/>
        <v>-1</v>
      </c>
      <c r="AN15" s="12">
        <f t="shared" si="80"/>
        <v>-1</v>
      </c>
      <c r="AO15" s="12" t="e">
        <f t="shared" si="80"/>
        <v>#DIV/0!</v>
      </c>
      <c r="AP15" s="12">
        <f t="shared" si="80"/>
        <v>-1</v>
      </c>
      <c r="AQ15" s="12">
        <f t="shared" si="80"/>
        <v>-1</v>
      </c>
      <c r="AR15" s="12">
        <f t="shared" si="81"/>
        <v>-1</v>
      </c>
      <c r="AS15" s="12">
        <f t="shared" si="81"/>
        <v>-1</v>
      </c>
      <c r="AT15" s="12" t="e">
        <f t="shared" si="81"/>
        <v>#DIV/0!</v>
      </c>
      <c r="AU15" s="12" t="e">
        <f t="shared" si="81"/>
        <v>#DIV/0!</v>
      </c>
      <c r="AV15" s="12">
        <f t="shared" si="81"/>
        <v>-1</v>
      </c>
      <c r="AW15" s="12">
        <f t="shared" si="81"/>
        <v>-1</v>
      </c>
      <c r="AX15" s="12">
        <f t="shared" si="81"/>
        <v>-1</v>
      </c>
      <c r="AY15" s="12">
        <f t="shared" si="81"/>
        <v>-1</v>
      </c>
      <c r="BA15" s="71" t="s">
        <v>117</v>
      </c>
      <c r="BB15" s="71">
        <f t="shared" ref="BB15:BQ15" si="91">SUM(BB7:BB10)</f>
        <v>19</v>
      </c>
      <c r="BC15" s="71">
        <f t="shared" si="91"/>
        <v>1</v>
      </c>
      <c r="BD15" s="71">
        <f t="shared" si="91"/>
        <v>4</v>
      </c>
      <c r="BE15" s="71">
        <f t="shared" si="91"/>
        <v>0</v>
      </c>
      <c r="BF15" s="71">
        <f t="shared" si="91"/>
        <v>1</v>
      </c>
      <c r="BG15" s="71">
        <f t="shared" si="91"/>
        <v>0</v>
      </c>
      <c r="BH15" s="71">
        <f t="shared" si="91"/>
        <v>3</v>
      </c>
      <c r="BI15" s="71">
        <f t="shared" si="91"/>
        <v>1</v>
      </c>
      <c r="BJ15" s="71">
        <f t="shared" si="91"/>
        <v>5</v>
      </c>
      <c r="BK15" s="71">
        <f t="shared" si="91"/>
        <v>2</v>
      </c>
      <c r="BL15" s="71">
        <f t="shared" si="91"/>
        <v>0</v>
      </c>
      <c r="BM15" s="71">
        <f t="shared" si="91"/>
        <v>0</v>
      </c>
      <c r="BN15" s="71">
        <f t="shared" si="91"/>
        <v>19</v>
      </c>
      <c r="BO15" s="71">
        <f t="shared" si="91"/>
        <v>1</v>
      </c>
      <c r="BP15" s="71">
        <f t="shared" si="91"/>
        <v>4</v>
      </c>
      <c r="BQ15" s="71">
        <f t="shared" si="91"/>
        <v>0</v>
      </c>
      <c r="BS15" s="79">
        <f>BB15+BD15+BF15+BH15+BJ15+BL15+BN15+BP15</f>
        <v>55</v>
      </c>
      <c r="BT15" s="78">
        <f>BC15+BE15+BG15+BI15+BK15+BM15+BO15+BQ15</f>
        <v>5</v>
      </c>
      <c r="BU15" s="80">
        <f>BT15/(BT15+BS15)</f>
        <v>8.3333333333333329E-2</v>
      </c>
      <c r="BV15" s="78">
        <f>BB15+BC15+BJ15+BK15</f>
        <v>27</v>
      </c>
      <c r="BW15" s="78">
        <f>BD15+BE15+BL15+BM15</f>
        <v>4</v>
      </c>
      <c r="BX15" s="78">
        <f>BF15+BG15+BN15+BO15</f>
        <v>21</v>
      </c>
      <c r="BY15" s="78">
        <f>SUM(BV15:BX15)</f>
        <v>52</v>
      </c>
      <c r="BZ15" s="81">
        <f>BW15/(BW15+BV15)</f>
        <v>0.12903225806451613</v>
      </c>
      <c r="CA15" s="81">
        <f>BX15/BY15</f>
        <v>0.40384615384615385</v>
      </c>
      <c r="CB15" s="78">
        <f>BH15+BI15+BP15+BQ15</f>
        <v>8</v>
      </c>
      <c r="CC15" s="78">
        <f>SUM(BB15:BI15)</f>
        <v>29</v>
      </c>
      <c r="CD15" s="82">
        <f>SUM(BJ15:BQ15)</f>
        <v>31</v>
      </c>
      <c r="CE15" s="29">
        <f>SUM(BB15:BQ15)</f>
        <v>60</v>
      </c>
      <c r="CH15" s="12" t="e">
        <f t="shared" si="83"/>
        <v>#DIV/0!</v>
      </c>
      <c r="CI15" s="12" t="e">
        <f t="shared" si="83"/>
        <v>#DIV/0!</v>
      </c>
      <c r="CJ15" s="12" t="e">
        <f t="shared" si="83"/>
        <v>#DIV/0!</v>
      </c>
      <c r="CK15" s="12" t="e">
        <f t="shared" si="83"/>
        <v>#DIV/0!</v>
      </c>
      <c r="CL15" s="12" t="e">
        <f t="shared" si="83"/>
        <v>#DIV/0!</v>
      </c>
      <c r="CM15" s="12" t="e">
        <f t="shared" si="83"/>
        <v>#DIV/0!</v>
      </c>
      <c r="CN15" s="12" t="e">
        <f t="shared" si="83"/>
        <v>#DIV/0!</v>
      </c>
      <c r="CO15" s="12" t="e">
        <f t="shared" si="83"/>
        <v>#DIV/0!</v>
      </c>
      <c r="CP15" s="12" t="e">
        <f t="shared" si="83"/>
        <v>#DIV/0!</v>
      </c>
      <c r="CQ15" s="12" t="e">
        <f t="shared" si="83"/>
        <v>#DIV/0!</v>
      </c>
      <c r="CR15" s="12" t="e">
        <f t="shared" si="83"/>
        <v>#DIV/0!</v>
      </c>
      <c r="CS15" s="12" t="e">
        <f t="shared" si="83"/>
        <v>#DIV/0!</v>
      </c>
      <c r="CT15" s="12" t="e">
        <f t="shared" si="83"/>
        <v>#DIV/0!</v>
      </c>
      <c r="CV15" s="71" t="s">
        <v>117</v>
      </c>
      <c r="CW15" s="71">
        <f t="shared" ref="CW15:DL15" si="92">SUM(CW7:CW10)</f>
        <v>0</v>
      </c>
      <c r="CX15" s="71">
        <f t="shared" si="92"/>
        <v>0</v>
      </c>
      <c r="CY15" s="71">
        <f t="shared" si="92"/>
        <v>0</v>
      </c>
      <c r="CZ15" s="71">
        <f t="shared" si="92"/>
        <v>0</v>
      </c>
      <c r="DA15" s="71">
        <f t="shared" si="92"/>
        <v>0</v>
      </c>
      <c r="DB15" s="71">
        <f t="shared" si="92"/>
        <v>0</v>
      </c>
      <c r="DC15" s="71">
        <f t="shared" si="92"/>
        <v>0</v>
      </c>
      <c r="DD15" s="71">
        <f t="shared" si="92"/>
        <v>0</v>
      </c>
      <c r="DE15" s="71">
        <f t="shared" si="92"/>
        <v>0</v>
      </c>
      <c r="DF15" s="71">
        <f t="shared" si="92"/>
        <v>0</v>
      </c>
      <c r="DG15" s="71">
        <f t="shared" si="92"/>
        <v>0</v>
      </c>
      <c r="DH15" s="71">
        <f t="shared" si="92"/>
        <v>0</v>
      </c>
      <c r="DI15" s="71">
        <f t="shared" si="92"/>
        <v>0</v>
      </c>
      <c r="DJ15" s="71">
        <f t="shared" si="92"/>
        <v>0</v>
      </c>
      <c r="DK15" s="71">
        <f t="shared" si="92"/>
        <v>0</v>
      </c>
      <c r="DL15" s="71">
        <f t="shared" si="92"/>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t="e">
        <f t="shared" si="85"/>
        <v>#DIV/0!</v>
      </c>
      <c r="ED15" s="12" t="e">
        <f t="shared" si="85"/>
        <v>#DIV/0!</v>
      </c>
      <c r="EE15" s="12" t="e">
        <f t="shared" si="85"/>
        <v>#DIV/0!</v>
      </c>
      <c r="EF15" s="12" t="e">
        <f t="shared" si="85"/>
        <v>#DIV/0!</v>
      </c>
      <c r="EG15" s="12" t="e">
        <f t="shared" si="85"/>
        <v>#DIV/0!</v>
      </c>
      <c r="EH15" s="12" t="e">
        <f t="shared" si="85"/>
        <v>#DIV/0!</v>
      </c>
      <c r="EI15" s="12" t="e">
        <f t="shared" si="85"/>
        <v>#DIV/0!</v>
      </c>
      <c r="EJ15" s="12" t="e">
        <f t="shared" si="85"/>
        <v>#DIV/0!</v>
      </c>
      <c r="EK15" s="12" t="e">
        <f t="shared" si="85"/>
        <v>#DIV/0!</v>
      </c>
      <c r="EL15" s="12" t="e">
        <f t="shared" si="85"/>
        <v>#DIV/0!</v>
      </c>
      <c r="EM15" s="12" t="e">
        <f t="shared" si="85"/>
        <v>#DIV/0!</v>
      </c>
      <c r="EN15" s="12" t="e">
        <f t="shared" si="85"/>
        <v>#DIV/0!</v>
      </c>
      <c r="EO15" s="12" t="e">
        <f t="shared" si="85"/>
        <v>#DIV/0!</v>
      </c>
      <c r="EQ15" s="71" t="s">
        <v>117</v>
      </c>
      <c r="ER15" s="71">
        <f t="shared" ref="ER15:FG15" si="93">SUM(ER7:ER10)</f>
        <v>0</v>
      </c>
      <c r="ES15" s="71">
        <f t="shared" si="93"/>
        <v>0</v>
      </c>
      <c r="ET15" s="71">
        <f t="shared" si="93"/>
        <v>0</v>
      </c>
      <c r="EU15" s="71">
        <f t="shared" si="93"/>
        <v>0</v>
      </c>
      <c r="EV15" s="71">
        <f t="shared" si="93"/>
        <v>0</v>
      </c>
      <c r="EW15" s="71">
        <f t="shared" si="93"/>
        <v>0</v>
      </c>
      <c r="EX15" s="71">
        <f t="shared" si="93"/>
        <v>0</v>
      </c>
      <c r="EY15" s="71">
        <f t="shared" si="93"/>
        <v>0</v>
      </c>
      <c r="EZ15" s="71">
        <f t="shared" si="93"/>
        <v>0</v>
      </c>
      <c r="FA15" s="71">
        <f t="shared" si="93"/>
        <v>0</v>
      </c>
      <c r="FB15" s="71">
        <f t="shared" si="93"/>
        <v>0</v>
      </c>
      <c r="FC15" s="71">
        <f t="shared" si="93"/>
        <v>0</v>
      </c>
      <c r="FD15" s="71">
        <f t="shared" si="93"/>
        <v>0</v>
      </c>
      <c r="FE15" s="71">
        <f t="shared" si="93"/>
        <v>0</v>
      </c>
      <c r="FF15" s="71">
        <f t="shared" si="93"/>
        <v>0</v>
      </c>
      <c r="FG15" s="71">
        <f t="shared" si="93"/>
        <v>0</v>
      </c>
      <c r="FI15" s="79">
        <f>ER15+ET15+EV15+EX15+EZ15+FB15+FD15+FF15</f>
        <v>0</v>
      </c>
      <c r="FJ15" s="78">
        <f>ES15+EU15+EW15+EY15+FA15+FC15+FE15+FG15</f>
        <v>0</v>
      </c>
      <c r="FK15" s="80" t="e">
        <f>FJ15/(FJ15+FI15)</f>
        <v>#DIV/0!</v>
      </c>
      <c r="FL15" s="78">
        <f>ER15+ES15+EZ15+FA15</f>
        <v>0</v>
      </c>
      <c r="FM15" s="78">
        <f>ET15+EU15+FB15+FC15</f>
        <v>0</v>
      </c>
      <c r="FN15" s="78">
        <f>EV15+EW15+FD15+FE15</f>
        <v>0</v>
      </c>
      <c r="FO15" s="78">
        <f>SUM(FL15:FN15)</f>
        <v>0</v>
      </c>
      <c r="FP15" s="81" t="e">
        <f>FM15/FO15</f>
        <v>#DIV/0!</v>
      </c>
      <c r="FQ15" s="81" t="e">
        <f>FN15/FO15</f>
        <v>#DIV/0!</v>
      </c>
      <c r="FR15" s="78">
        <f>EX15+EY15+FF15+FG15</f>
        <v>0</v>
      </c>
      <c r="FS15" s="78">
        <f>SUM(ER15:EY15)</f>
        <v>0</v>
      </c>
      <c r="FT15" s="82">
        <f>SUM(EZ15:FG15)</f>
        <v>0</v>
      </c>
      <c r="FU15" s="29">
        <f>SUM(ER15:FG15)</f>
        <v>0</v>
      </c>
      <c r="FX15" s="12">
        <f t="shared" si="87"/>
        <v>-1</v>
      </c>
      <c r="FY15" s="12" t="e">
        <f t="shared" si="87"/>
        <v>#DIV/0!</v>
      </c>
      <c r="FZ15" s="12" t="e">
        <f t="shared" si="87"/>
        <v>#DIV/0!</v>
      </c>
      <c r="GA15" s="12">
        <f t="shared" si="87"/>
        <v>-1</v>
      </c>
      <c r="GB15" s="12">
        <f t="shared" si="87"/>
        <v>-1</v>
      </c>
      <c r="GC15" s="12" t="e">
        <f t="shared" si="87"/>
        <v>#DIV/0!</v>
      </c>
      <c r="GD15" s="12">
        <f t="shared" si="87"/>
        <v>-1</v>
      </c>
      <c r="GE15" s="12" t="e">
        <f t="shared" si="87"/>
        <v>#DIV/0!</v>
      </c>
      <c r="GF15" s="12" t="e">
        <f t="shared" si="87"/>
        <v>#DIV/0!</v>
      </c>
      <c r="GG15" s="12" t="e">
        <f t="shared" si="87"/>
        <v>#DIV/0!</v>
      </c>
      <c r="GH15" s="12">
        <f t="shared" si="87"/>
        <v>-1</v>
      </c>
      <c r="GI15" s="12">
        <f t="shared" si="87"/>
        <v>-1</v>
      </c>
      <c r="GJ15" s="12">
        <f t="shared" si="87"/>
        <v>-1</v>
      </c>
      <c r="GL15" s="71" t="s">
        <v>117</v>
      </c>
      <c r="GM15" s="71">
        <f t="shared" ref="GM15:HB15" si="94">SUM(GM7:GM10)</f>
        <v>1</v>
      </c>
      <c r="GN15" s="71">
        <f t="shared" si="94"/>
        <v>0</v>
      </c>
      <c r="GO15" s="71">
        <f t="shared" si="94"/>
        <v>1</v>
      </c>
      <c r="GP15" s="71">
        <f t="shared" si="94"/>
        <v>0</v>
      </c>
      <c r="GQ15" s="71">
        <f t="shared" si="94"/>
        <v>0</v>
      </c>
      <c r="GR15" s="71">
        <f t="shared" si="94"/>
        <v>0</v>
      </c>
      <c r="GS15" s="71">
        <f t="shared" si="94"/>
        <v>0</v>
      </c>
      <c r="GT15" s="71">
        <f t="shared" si="94"/>
        <v>0</v>
      </c>
      <c r="GU15" s="71">
        <f t="shared" si="94"/>
        <v>5</v>
      </c>
      <c r="GV15" s="71">
        <f t="shared" si="94"/>
        <v>0</v>
      </c>
      <c r="GW15" s="71">
        <f t="shared" si="94"/>
        <v>0</v>
      </c>
      <c r="GX15" s="71">
        <f t="shared" si="94"/>
        <v>0</v>
      </c>
      <c r="GY15" s="71">
        <f t="shared" si="94"/>
        <v>0</v>
      </c>
      <c r="GZ15" s="71">
        <f t="shared" si="94"/>
        <v>0</v>
      </c>
      <c r="HA15" s="71">
        <f t="shared" si="94"/>
        <v>0</v>
      </c>
      <c r="HB15" s="71">
        <f t="shared" si="94"/>
        <v>0</v>
      </c>
      <c r="HD15" s="79">
        <f>GM15+GO15+GQ15+GS15+GU15+GW15+GY15+HA15</f>
        <v>7</v>
      </c>
      <c r="HE15" s="78">
        <f>GN15+GP15+GR15+GT15+GV15+GX15+GZ15+HB15</f>
        <v>0</v>
      </c>
      <c r="HF15" s="80">
        <f>HE15/(HE15+HD15)</f>
        <v>0</v>
      </c>
      <c r="HG15" s="78">
        <f>GM15+GN15+GU15+GV15</f>
        <v>6</v>
      </c>
      <c r="HH15" s="78">
        <f>GO15+GP15+GW15+GX15</f>
        <v>1</v>
      </c>
      <c r="HI15" s="78">
        <f>GQ15+GR15+GY15+GZ15</f>
        <v>0</v>
      </c>
      <c r="HJ15" s="78">
        <f>SUM(HG15:HI15)</f>
        <v>7</v>
      </c>
      <c r="HK15" s="81">
        <f>HH15/HJ15</f>
        <v>0.14285714285714285</v>
      </c>
      <c r="HL15" s="81">
        <f>HI15/HJ15</f>
        <v>0</v>
      </c>
      <c r="HM15" s="78">
        <f>GS15+GT15+HA15+HB15</f>
        <v>0</v>
      </c>
      <c r="HN15" s="78">
        <f>SUM(GM15:GT15)</f>
        <v>2</v>
      </c>
      <c r="HO15" s="82">
        <f>SUM(GU15:HB15)</f>
        <v>5</v>
      </c>
      <c r="HP15" s="29">
        <f>SUM(GM15:HB15)</f>
        <v>7</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0</v>
      </c>
      <c r="C17">
        <f>SUM(C5:C8)</f>
        <v>0</v>
      </c>
      <c r="D17">
        <f t="shared" ref="D17:U17" si="95">SUM(D5:D8)</f>
        <v>0</v>
      </c>
      <c r="E17">
        <f t="shared" si="95"/>
        <v>0</v>
      </c>
      <c r="F17">
        <f t="shared" si="95"/>
        <v>0</v>
      </c>
      <c r="G17">
        <f t="shared" si="95"/>
        <v>0</v>
      </c>
      <c r="H17">
        <f t="shared" si="95"/>
        <v>0</v>
      </c>
      <c r="I17">
        <f t="shared" si="95"/>
        <v>0</v>
      </c>
      <c r="J17">
        <f t="shared" si="95"/>
        <v>0</v>
      </c>
      <c r="K17">
        <f t="shared" si="95"/>
        <v>0</v>
      </c>
      <c r="L17">
        <f t="shared" si="95"/>
        <v>0</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13</v>
      </c>
      <c r="BC17">
        <f t="shared" si="96"/>
        <v>0</v>
      </c>
      <c r="BD17">
        <f t="shared" si="96"/>
        <v>7</v>
      </c>
      <c r="BE17">
        <f t="shared" si="96"/>
        <v>0</v>
      </c>
      <c r="BF17">
        <f t="shared" si="96"/>
        <v>1</v>
      </c>
      <c r="BG17">
        <f t="shared" si="96"/>
        <v>0</v>
      </c>
      <c r="BH17">
        <f t="shared" si="96"/>
        <v>3</v>
      </c>
      <c r="BI17">
        <f t="shared" si="96"/>
        <v>1</v>
      </c>
      <c r="BJ17">
        <f t="shared" si="96"/>
        <v>1</v>
      </c>
      <c r="BK17">
        <f t="shared" si="96"/>
        <v>0</v>
      </c>
      <c r="BL17">
        <f t="shared" si="96"/>
        <v>1</v>
      </c>
      <c r="BM17">
        <f t="shared" si="96"/>
        <v>0</v>
      </c>
      <c r="BN17">
        <f t="shared" si="96"/>
        <v>13</v>
      </c>
      <c r="BO17">
        <f t="shared" si="96"/>
        <v>0</v>
      </c>
      <c r="BP17">
        <f t="shared" si="96"/>
        <v>7</v>
      </c>
      <c r="BQ17">
        <f t="shared" si="96"/>
        <v>0</v>
      </c>
      <c r="CV17" t="s">
        <v>118</v>
      </c>
      <c r="CW17">
        <f t="shared" ref="CW17:DL17" si="97">SUM(CW5:CW8)</f>
        <v>0</v>
      </c>
      <c r="CX17">
        <f t="shared" si="97"/>
        <v>0</v>
      </c>
      <c r="CY17">
        <f t="shared" si="97"/>
        <v>0</v>
      </c>
      <c r="CZ17">
        <f t="shared" si="97"/>
        <v>0</v>
      </c>
      <c r="DA17">
        <f t="shared" si="97"/>
        <v>0</v>
      </c>
      <c r="DB17">
        <f t="shared" si="97"/>
        <v>0</v>
      </c>
      <c r="DC17">
        <f t="shared" si="97"/>
        <v>0</v>
      </c>
      <c r="DD17">
        <f t="shared" si="97"/>
        <v>0</v>
      </c>
      <c r="DE17">
        <f t="shared" si="97"/>
        <v>0</v>
      </c>
      <c r="DF17">
        <f t="shared" si="97"/>
        <v>0</v>
      </c>
      <c r="DG17">
        <f t="shared" si="97"/>
        <v>0</v>
      </c>
      <c r="DH17">
        <f t="shared" si="97"/>
        <v>0</v>
      </c>
      <c r="DI17">
        <f t="shared" si="97"/>
        <v>0</v>
      </c>
      <c r="DJ17">
        <f t="shared" si="97"/>
        <v>0</v>
      </c>
      <c r="DK17">
        <f t="shared" si="97"/>
        <v>0</v>
      </c>
      <c r="DL17">
        <f t="shared" si="97"/>
        <v>0</v>
      </c>
      <c r="EQ17" t="s">
        <v>118</v>
      </c>
      <c r="ER17">
        <f t="shared" ref="ER17:FG17" si="98">SUM(ER5:ER8)</f>
        <v>0</v>
      </c>
      <c r="ES17">
        <f t="shared" si="98"/>
        <v>0</v>
      </c>
      <c r="ET17">
        <f t="shared" si="98"/>
        <v>0</v>
      </c>
      <c r="EU17">
        <f t="shared" si="98"/>
        <v>0</v>
      </c>
      <c r="EV17">
        <f t="shared" si="98"/>
        <v>0</v>
      </c>
      <c r="EW17">
        <f t="shared" si="98"/>
        <v>0</v>
      </c>
      <c r="EX17">
        <f t="shared" si="98"/>
        <v>0</v>
      </c>
      <c r="EY17">
        <f t="shared" si="98"/>
        <v>0</v>
      </c>
      <c r="EZ17">
        <f t="shared" si="98"/>
        <v>0</v>
      </c>
      <c r="FA17">
        <f t="shared" si="98"/>
        <v>0</v>
      </c>
      <c r="FB17">
        <f t="shared" si="98"/>
        <v>0</v>
      </c>
      <c r="FC17">
        <f t="shared" si="98"/>
        <v>0</v>
      </c>
      <c r="FD17">
        <f t="shared" si="98"/>
        <v>0</v>
      </c>
      <c r="FE17">
        <f t="shared" si="98"/>
        <v>0</v>
      </c>
      <c r="FF17">
        <f t="shared" si="98"/>
        <v>0</v>
      </c>
      <c r="FG17">
        <f t="shared" si="98"/>
        <v>0</v>
      </c>
      <c r="GL17" t="s">
        <v>120</v>
      </c>
      <c r="GM17">
        <f t="shared" ref="GM17:HB17" si="99">SUM(GM5:GM8)</f>
        <v>4</v>
      </c>
      <c r="GN17">
        <f t="shared" si="99"/>
        <v>0</v>
      </c>
      <c r="GO17">
        <f t="shared" si="99"/>
        <v>3</v>
      </c>
      <c r="GP17">
        <f t="shared" si="99"/>
        <v>0</v>
      </c>
      <c r="GQ17">
        <f t="shared" si="99"/>
        <v>0</v>
      </c>
      <c r="GR17">
        <f t="shared" si="99"/>
        <v>0</v>
      </c>
      <c r="GS17">
        <f t="shared" si="99"/>
        <v>0</v>
      </c>
      <c r="GT17">
        <f t="shared" si="99"/>
        <v>0</v>
      </c>
      <c r="GU17">
        <f t="shared" si="99"/>
        <v>5</v>
      </c>
      <c r="GV17">
        <f t="shared" si="99"/>
        <v>0</v>
      </c>
      <c r="GW17">
        <f t="shared" si="99"/>
        <v>0</v>
      </c>
      <c r="GX17">
        <f t="shared" si="99"/>
        <v>0</v>
      </c>
      <c r="GY17">
        <f t="shared" si="99"/>
        <v>0</v>
      </c>
      <c r="GZ17">
        <f t="shared" si="99"/>
        <v>0</v>
      </c>
      <c r="HA17">
        <f t="shared" si="99"/>
        <v>0</v>
      </c>
      <c r="HB17">
        <f t="shared" si="99"/>
        <v>0</v>
      </c>
    </row>
    <row r="18" spans="1:210" x14ac:dyDescent="0.25">
      <c r="A18" t="s">
        <v>119</v>
      </c>
      <c r="B18">
        <f>SUM(B9:B12)</f>
        <v>0</v>
      </c>
      <c r="C18">
        <f>SUM(C9:C12)</f>
        <v>0</v>
      </c>
      <c r="D18">
        <f t="shared" ref="D18:U18" si="100">SUM(D9:D12)</f>
        <v>0</v>
      </c>
      <c r="E18">
        <f t="shared" si="100"/>
        <v>0</v>
      </c>
      <c r="F18">
        <f t="shared" si="100"/>
        <v>0</v>
      </c>
      <c r="G18">
        <f t="shared" si="100"/>
        <v>0</v>
      </c>
      <c r="H18">
        <f t="shared" si="100"/>
        <v>0</v>
      </c>
      <c r="I18">
        <f t="shared" si="100"/>
        <v>0</v>
      </c>
      <c r="J18">
        <f t="shared" si="100"/>
        <v>0</v>
      </c>
      <c r="K18">
        <f t="shared" si="100"/>
        <v>0</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24</v>
      </c>
      <c r="BC18">
        <f t="shared" si="101"/>
        <v>3</v>
      </c>
      <c r="BD18">
        <f t="shared" si="101"/>
        <v>11</v>
      </c>
      <c r="BE18">
        <f t="shared" si="101"/>
        <v>2</v>
      </c>
      <c r="BF18">
        <f t="shared" si="101"/>
        <v>0</v>
      </c>
      <c r="BG18">
        <f t="shared" si="101"/>
        <v>0</v>
      </c>
      <c r="BH18">
        <f t="shared" si="101"/>
        <v>4</v>
      </c>
      <c r="BI18">
        <f t="shared" si="101"/>
        <v>0</v>
      </c>
      <c r="BJ18">
        <f t="shared" si="101"/>
        <v>7</v>
      </c>
      <c r="BK18">
        <f t="shared" si="101"/>
        <v>2</v>
      </c>
      <c r="BL18">
        <f t="shared" si="101"/>
        <v>2</v>
      </c>
      <c r="BM18">
        <f t="shared" si="101"/>
        <v>0</v>
      </c>
      <c r="BN18">
        <f t="shared" si="101"/>
        <v>24</v>
      </c>
      <c r="BO18">
        <f t="shared" si="101"/>
        <v>3</v>
      </c>
      <c r="BP18">
        <f t="shared" si="101"/>
        <v>11</v>
      </c>
      <c r="BQ18">
        <f t="shared" si="101"/>
        <v>2</v>
      </c>
      <c r="CV18" t="s">
        <v>119</v>
      </c>
      <c r="CW18">
        <f t="shared" ref="CW18:DL18" si="102">SUM(CW9:CW12)</f>
        <v>0</v>
      </c>
      <c r="CX18">
        <f t="shared" si="102"/>
        <v>0</v>
      </c>
      <c r="CY18">
        <f t="shared" si="102"/>
        <v>0</v>
      </c>
      <c r="CZ18">
        <f t="shared" si="102"/>
        <v>0</v>
      </c>
      <c r="DA18">
        <f t="shared" si="102"/>
        <v>0</v>
      </c>
      <c r="DB18">
        <f t="shared" si="102"/>
        <v>0</v>
      </c>
      <c r="DC18">
        <f t="shared" si="102"/>
        <v>0</v>
      </c>
      <c r="DD18">
        <f t="shared" si="102"/>
        <v>0</v>
      </c>
      <c r="DE18">
        <f t="shared" si="102"/>
        <v>0</v>
      </c>
      <c r="DF18">
        <f t="shared" si="102"/>
        <v>0</v>
      </c>
      <c r="DG18">
        <f t="shared" si="102"/>
        <v>0</v>
      </c>
      <c r="DH18">
        <f t="shared" si="102"/>
        <v>0</v>
      </c>
      <c r="DI18">
        <f t="shared" si="102"/>
        <v>0</v>
      </c>
      <c r="DJ18">
        <f t="shared" si="102"/>
        <v>0</v>
      </c>
      <c r="DK18">
        <f t="shared" si="102"/>
        <v>0</v>
      </c>
      <c r="DL18">
        <f t="shared" si="102"/>
        <v>0</v>
      </c>
      <c r="EQ18" t="s">
        <v>119</v>
      </c>
      <c r="ER18">
        <f t="shared" ref="ER18:FG18" si="103">SUM(ER9:ER12)</f>
        <v>0</v>
      </c>
      <c r="ES18">
        <f t="shared" si="103"/>
        <v>0</v>
      </c>
      <c r="ET18">
        <f t="shared" si="103"/>
        <v>0</v>
      </c>
      <c r="EU18">
        <f t="shared" si="103"/>
        <v>0</v>
      </c>
      <c r="EV18">
        <f t="shared" si="103"/>
        <v>0</v>
      </c>
      <c r="EW18">
        <f t="shared" si="103"/>
        <v>0</v>
      </c>
      <c r="EX18">
        <f t="shared" si="103"/>
        <v>0</v>
      </c>
      <c r="EY18">
        <f t="shared" si="103"/>
        <v>0</v>
      </c>
      <c r="EZ18">
        <f t="shared" si="103"/>
        <v>0</v>
      </c>
      <c r="FA18">
        <f t="shared" si="103"/>
        <v>0</v>
      </c>
      <c r="FB18">
        <f t="shared" si="103"/>
        <v>0</v>
      </c>
      <c r="FC18">
        <f t="shared" si="103"/>
        <v>0</v>
      </c>
      <c r="FD18">
        <f t="shared" si="103"/>
        <v>0</v>
      </c>
      <c r="FE18">
        <f t="shared" si="103"/>
        <v>0</v>
      </c>
      <c r="FF18">
        <f t="shared" si="103"/>
        <v>0</v>
      </c>
      <c r="FG18">
        <f t="shared" si="103"/>
        <v>0</v>
      </c>
      <c r="GL18" t="s">
        <v>121</v>
      </c>
      <c r="GM18">
        <f t="shared" ref="GM18:HB18" si="104">SUM(GM9:GM12)</f>
        <v>0</v>
      </c>
      <c r="GN18">
        <f t="shared" si="104"/>
        <v>0</v>
      </c>
      <c r="GO18">
        <f t="shared" si="104"/>
        <v>0</v>
      </c>
      <c r="GP18">
        <f t="shared" si="104"/>
        <v>0</v>
      </c>
      <c r="GQ18">
        <f t="shared" si="104"/>
        <v>0</v>
      </c>
      <c r="GR18">
        <f t="shared" si="104"/>
        <v>0</v>
      </c>
      <c r="GS18">
        <f t="shared" si="104"/>
        <v>0</v>
      </c>
      <c r="GT18">
        <f t="shared" si="104"/>
        <v>0</v>
      </c>
      <c r="GU18">
        <f t="shared" si="104"/>
        <v>0</v>
      </c>
      <c r="GV18">
        <f t="shared" si="104"/>
        <v>0</v>
      </c>
      <c r="GW18">
        <f t="shared" si="104"/>
        <v>0</v>
      </c>
      <c r="GX18">
        <f t="shared" si="104"/>
        <v>0</v>
      </c>
      <c r="GY18">
        <f t="shared" si="104"/>
        <v>0</v>
      </c>
      <c r="GZ18">
        <f t="shared" si="104"/>
        <v>0</v>
      </c>
      <c r="HA18">
        <f t="shared" si="104"/>
        <v>0</v>
      </c>
      <c r="HB18">
        <f t="shared" si="104"/>
        <v>0</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S24" s="32">
        <f>BY14</f>
        <v>114</v>
      </c>
      <c r="BT24" s="32">
        <f>BY15</f>
        <v>52</v>
      </c>
      <c r="BU24" s="33">
        <f>BV24/BS24</f>
        <v>0.20175438596491227</v>
      </c>
      <c r="BV24" s="34">
        <f>BW14</f>
        <v>23</v>
      </c>
      <c r="BW24" s="33">
        <f>BX24/BS24</f>
        <v>8.771929824561403E-2</v>
      </c>
      <c r="BX24" s="34">
        <f>BC14+BE14+BG14+BK14+BM14+BO14</f>
        <v>10</v>
      </c>
      <c r="BY24" s="33">
        <f>BZ24/BX24</f>
        <v>0.2</v>
      </c>
      <c r="BZ24" s="34">
        <f>BE14+BM14</f>
        <v>2</v>
      </c>
      <c r="CA24" s="35">
        <f>BX14</f>
        <v>41</v>
      </c>
      <c r="CB24" s="35">
        <f>BX15</f>
        <v>21</v>
      </c>
      <c r="CC24" s="35">
        <f>CB14</f>
        <v>28</v>
      </c>
      <c r="CD24" s="35">
        <f>CB15</f>
        <v>8</v>
      </c>
      <c r="CE24" s="32">
        <f>CC14</f>
        <v>69</v>
      </c>
      <c r="CF24" s="32">
        <f>CC15</f>
        <v>29</v>
      </c>
      <c r="CG24" s="32">
        <f>CD14</f>
        <v>73</v>
      </c>
      <c r="CH24" s="32">
        <f>CD15</f>
        <v>31</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row r="27" spans="1:210" x14ac:dyDescent="0.25">
      <c r="A27" s="136" t="s">
        <v>135</v>
      </c>
      <c r="BA27" s="136" t="s">
        <v>135</v>
      </c>
    </row>
    <row r="28" spans="1:210" x14ac:dyDescent="0.25">
      <c r="A28" t="s">
        <v>147</v>
      </c>
      <c r="BA28" t="s">
        <v>147</v>
      </c>
    </row>
    <row r="29" spans="1:210" x14ac:dyDescent="0.25">
      <c r="A29" s="137" t="s">
        <v>148</v>
      </c>
      <c r="BA29" s="137" t="s">
        <v>148</v>
      </c>
    </row>
    <row r="30" spans="1:210" x14ac:dyDescent="0.25">
      <c r="A30" t="s">
        <v>149</v>
      </c>
      <c r="BA30" t="s">
        <v>149</v>
      </c>
    </row>
    <row r="31" spans="1:210" x14ac:dyDescent="0.25">
      <c r="A31" t="s">
        <v>150</v>
      </c>
      <c r="BA31" t="s">
        <v>150</v>
      </c>
    </row>
    <row r="32" spans="1:210" x14ac:dyDescent="0.25">
      <c r="A32" t="s">
        <v>151</v>
      </c>
      <c r="BA32" t="s">
        <v>151</v>
      </c>
    </row>
    <row r="33" spans="1:53" x14ac:dyDescent="0.25">
      <c r="A33" t="s">
        <v>152</v>
      </c>
      <c r="BA33" t="s">
        <v>152</v>
      </c>
    </row>
    <row r="34" spans="1:53" x14ac:dyDescent="0.25">
      <c r="A34" s="142" t="s">
        <v>153</v>
      </c>
      <c r="BA34" s="142" t="s">
        <v>153</v>
      </c>
    </row>
    <row r="35" spans="1:53" x14ac:dyDescent="0.25">
      <c r="A35" t="s">
        <v>154</v>
      </c>
      <c r="BA35" t="s">
        <v>154</v>
      </c>
    </row>
    <row r="36" spans="1:53" x14ac:dyDescent="0.25">
      <c r="A36" t="s">
        <v>155</v>
      </c>
      <c r="BA36" t="s">
        <v>155</v>
      </c>
    </row>
    <row r="37" spans="1:53" x14ac:dyDescent="0.25">
      <c r="A37" t="s">
        <v>156</v>
      </c>
      <c r="BA37" t="s">
        <v>156</v>
      </c>
    </row>
    <row r="38" spans="1:53" x14ac:dyDescent="0.25">
      <c r="A38" t="s">
        <v>157</v>
      </c>
      <c r="BA38" t="s">
        <v>157</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7" tint="0.79998168889431442"/>
  </sheetPr>
  <dimension ref="A1:IR24"/>
  <sheetViews>
    <sheetView topLeftCell="S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Mategnin Total</v>
      </c>
      <c r="BA1" s="36">
        <v>2024</v>
      </c>
      <c r="BB1" s="37" t="s">
        <v>106</v>
      </c>
      <c r="BC1" s="38" t="str">
        <f t="array" aca="1" ref="BC1" ca="1">MID(CELL("filename",BA1),FIND("]",CELL("filename",BA1))+1,255)</f>
        <v>Mategnin Total</v>
      </c>
      <c r="CV1" s="36">
        <v>2023</v>
      </c>
      <c r="CW1" s="37" t="s">
        <v>106</v>
      </c>
      <c r="CX1" s="38" t="str">
        <f t="array" aca="1" ref="CX1" ca="1">MID(CELL("filename",CV1),FIND("]",CELL("filename",CV1))+1,255)</f>
        <v>Mategnin Total</v>
      </c>
      <c r="EQ1" s="36">
        <v>2022</v>
      </c>
      <c r="ER1" s="37" t="s">
        <v>106</v>
      </c>
      <c r="ES1" s="38" t="str">
        <f t="array" aca="1" ref="ES1" ca="1">MID(CELL("filename",EQ1),FIND("]",CELL("filename",EQ1))+1,255)</f>
        <v>Mategnin Total</v>
      </c>
      <c r="GL1" s="39">
        <v>2021</v>
      </c>
      <c r="GM1" s="40" t="s">
        <v>106</v>
      </c>
      <c r="GN1" s="38" t="s">
        <v>54</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Mategnin Total</v>
      </c>
      <c r="X2" s="225"/>
      <c r="Y2" s="225"/>
      <c r="Z2" s="225"/>
      <c r="AA2" s="225"/>
      <c r="AB2" s="225"/>
      <c r="AC2" s="225"/>
      <c r="AD2" s="225"/>
      <c r="AE2" s="225"/>
      <c r="AF2" s="225"/>
      <c r="AG2" s="225"/>
      <c r="AH2" s="225"/>
      <c r="AI2" s="225"/>
      <c r="AM2" s="226" t="str">
        <f ca="1">"Changement depuis " &amp; (A1 - 1) &amp; " " &amp; $C1</f>
        <v>Changement depuis 2024 Mategnin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Mategnin Total</v>
      </c>
      <c r="BT2" s="225"/>
      <c r="BU2" s="225"/>
      <c r="BV2" s="225"/>
      <c r="BW2" s="225"/>
      <c r="BX2" s="225"/>
      <c r="BY2" s="225"/>
      <c r="BZ2" s="225"/>
      <c r="CA2" s="225"/>
      <c r="CB2" s="225"/>
      <c r="CC2" s="225"/>
      <c r="CD2" s="225"/>
      <c r="CH2" s="226" t="str">
        <f ca="1">"Changement depuis 2023 " &amp; $CX1</f>
        <v>Changement depuis 2023 Mategnin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Mategnin Total</v>
      </c>
      <c r="DO2" s="225"/>
      <c r="DP2" s="225"/>
      <c r="DQ2" s="225"/>
      <c r="DR2" s="225"/>
      <c r="DS2" s="225"/>
      <c r="DT2" s="225"/>
      <c r="DU2" s="225"/>
      <c r="DV2" s="225"/>
      <c r="DW2" s="225"/>
      <c r="DX2" s="225"/>
      <c r="DY2" s="225"/>
      <c r="EC2" s="226" t="str">
        <f ca="1">"Changement depuis 2022 " &amp; $CX1</f>
        <v>Changement depuis 2022 Mategnin Total</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Mategnin Total</v>
      </c>
      <c r="FJ2" s="225"/>
      <c r="FK2" s="225"/>
      <c r="FL2" s="225"/>
      <c r="FM2" s="225"/>
      <c r="FN2" s="225"/>
      <c r="FO2" s="225"/>
      <c r="FP2" s="225"/>
      <c r="FQ2" s="225"/>
      <c r="FR2" s="225"/>
      <c r="FS2" s="225"/>
      <c r="FT2" s="225"/>
      <c r="FX2" s="226" t="str">
        <f ca="1">"Changement depuis 2021 " &amp; $ES1</f>
        <v>Changement depuis 2021 Mategnin Total</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Mategnin Total</v>
      </c>
      <c r="HE2" s="225"/>
      <c r="HF2" s="225"/>
      <c r="HG2" s="225"/>
      <c r="HH2" s="225"/>
      <c r="HI2" s="225"/>
      <c r="HJ2" s="225"/>
      <c r="HK2" s="225"/>
      <c r="HL2" s="225"/>
      <c r="HM2" s="225"/>
      <c r="HN2" s="225"/>
      <c r="HO2" s="225"/>
      <c r="HR2" s="225" t="str">
        <f>"Totaux 2020 " &amp; $GN1</f>
        <v>Totaux 2020 Mategnin Total</v>
      </c>
      <c r="HS2" s="225"/>
      <c r="HT2" s="225"/>
      <c r="HU2" s="225"/>
      <c r="HV2" s="225"/>
      <c r="HW2" s="225"/>
      <c r="HX2" s="225"/>
      <c r="HY2" s="225"/>
      <c r="HZ2" s="225"/>
      <c r="IA2" s="225"/>
      <c r="IB2" s="225"/>
      <c r="IC2" s="225"/>
      <c r="IF2" s="226" t="str">
        <f>"Changement depuis 2020 " &amp; $GN1</f>
        <v>Changement depuis 2020 Mategnin Total</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HR3" s="42" t="s">
        <v>25</v>
      </c>
      <c r="HS3" s="42" t="s">
        <v>26</v>
      </c>
      <c r="HT3" s="42" t="s">
        <v>38</v>
      </c>
      <c r="HU3" s="42" t="s">
        <v>39</v>
      </c>
      <c r="HV3" s="42" t="s">
        <v>31</v>
      </c>
      <c r="HW3" s="42" t="s">
        <v>32</v>
      </c>
      <c r="HX3" s="42" t="s">
        <v>40</v>
      </c>
      <c r="HY3" s="42" t="s">
        <v>41</v>
      </c>
      <c r="HZ3" s="42" t="s">
        <v>42</v>
      </c>
      <c r="IA3" s="42" t="s">
        <v>20</v>
      </c>
      <c r="IB3" s="42" t="s">
        <v>44</v>
      </c>
      <c r="IC3" s="42" t="s">
        <v>43</v>
      </c>
      <c r="ID3" s="42"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f>MategninAnneaux!B5+MategninDouane!B5</f>
        <v>13</v>
      </c>
      <c r="C5" s="86">
        <f>MategninAnneaux!C5+MategninDouane!C5</f>
        <v>6</v>
      </c>
      <c r="D5" s="60">
        <f>MategninAnneaux!D5+MategninDouane!D5</f>
        <v>6</v>
      </c>
      <c r="E5" s="86">
        <f>MategninAnneaux!E5+MategninDouane!E5</f>
        <v>11</v>
      </c>
      <c r="F5" s="60">
        <f>MategninAnneaux!F5+MategninDouane!F5</f>
        <v>1</v>
      </c>
      <c r="G5" s="86">
        <f>MategninAnneaux!G5+MategninDouane!G5</f>
        <v>0</v>
      </c>
      <c r="H5" s="60">
        <f>MategninAnneaux!H5+MategninDouane!H5</f>
        <v>5</v>
      </c>
      <c r="I5" s="86">
        <f>MategninAnneaux!I5+MategninDouane!I5</f>
        <v>1</v>
      </c>
      <c r="J5" s="60">
        <f>MategninAnneaux!J5+MategninDouane!J5</f>
        <v>3</v>
      </c>
      <c r="K5" s="86">
        <f>MategninAnneaux!K5+MategninDouane!K5</f>
        <v>2</v>
      </c>
      <c r="L5" s="60">
        <f>MategninAnneaux!L5+MategninDouane!L5</f>
        <v>1</v>
      </c>
      <c r="M5" s="86">
        <f>MategninAnneaux!M5+MategninDouane!M5</f>
        <v>1</v>
      </c>
      <c r="N5" s="203">
        <f>MategninAnneaux!N5+MategninDouane!N5</f>
        <v>0</v>
      </c>
      <c r="O5" s="192">
        <f>MategninAnneaux!O5+MategninDouane!O5</f>
        <v>0</v>
      </c>
      <c r="P5" s="60">
        <f>MategninAnneaux!P5+MategninDouane!P5</f>
        <v>0</v>
      </c>
      <c r="Q5" s="86">
        <f>MategninAnneaux!Q5+MategninDouane!Q5</f>
        <v>0</v>
      </c>
      <c r="R5" s="60">
        <f>MategninAnneaux!R5+MategninDouane!R5</f>
        <v>1</v>
      </c>
      <c r="S5" s="86">
        <f>MategninAnneaux!S5+MategninDouane!S5</f>
        <v>0</v>
      </c>
      <c r="T5" s="60">
        <f>MategninAnneaux!T5+MategninDouane!T5</f>
        <v>0</v>
      </c>
      <c r="U5" s="86">
        <f>MategninAnneaux!U5+MategninDouane!U5</f>
        <v>0</v>
      </c>
      <c r="W5" s="55">
        <f>B5+D5+F5+H5+J5+L5+N5+P5+R5+T5</f>
        <v>30</v>
      </c>
      <c r="X5" s="3">
        <f>C5+E5+G5+I5+K5+M5+O5+Q5+S5+U5</f>
        <v>21</v>
      </c>
      <c r="Y5" s="56">
        <f>X5/(X5+W5)</f>
        <v>0.41176470588235292</v>
      </c>
      <c r="Z5" s="3">
        <f>B5+C5+L5+M5</f>
        <v>21</v>
      </c>
      <c r="AA5" s="3">
        <f>D5+E5+N5+O5+F5+G5+P5+Q5</f>
        <v>18</v>
      </c>
      <c r="AB5" s="3">
        <f>F5+G5+P5+Q5</f>
        <v>1</v>
      </c>
      <c r="AC5" s="3">
        <f>H5+I5+R5+S5</f>
        <v>7</v>
      </c>
      <c r="AD5" s="3">
        <f t="shared" ref="AD5:AD12" si="0">Z5+AA5+AC5</f>
        <v>46</v>
      </c>
      <c r="AE5" s="12">
        <f t="shared" ref="AE5:AE12" si="1">AA5/(Z5+AA5)</f>
        <v>0.46153846153846156</v>
      </c>
      <c r="AF5" s="12">
        <f>AC5/AD5</f>
        <v>0.15217391304347827</v>
      </c>
      <c r="AG5" s="3">
        <f>J5+K5+T5+U5</f>
        <v>5</v>
      </c>
      <c r="AH5" s="3">
        <f>SUM(B5:K5)</f>
        <v>48</v>
      </c>
      <c r="AI5" s="57">
        <f>SUM(L5:U5)</f>
        <v>3</v>
      </c>
      <c r="AJ5" s="58">
        <f>SUM(B5:U5)</f>
        <v>51</v>
      </c>
      <c r="AM5" s="12">
        <f t="shared" ref="AM5:AM12" si="2">(W5/BS5) - 1</f>
        <v>-0.26829268292682928</v>
      </c>
      <c r="AN5" s="12">
        <f t="shared" ref="AN5:AN12" si="3">(X5/BT5) - 1</f>
        <v>-0.125</v>
      </c>
      <c r="AO5" s="12">
        <f t="shared" ref="AO5:AO12" si="4">(Y5/BU5) - 1</f>
        <v>0.11519607843137236</v>
      </c>
      <c r="AP5" s="12">
        <f t="shared" ref="AP5:AP12" si="5">(Z5/BV5) - 1</f>
        <v>-8.6956521739130488E-2</v>
      </c>
      <c r="AQ5" s="12">
        <f>(AA5/BW5) - 1</f>
        <v>-0.3571428571428571</v>
      </c>
      <c r="AR5" s="12">
        <f t="shared" ref="AR5:AR12" si="6">(AC5/BX5) - 1</f>
        <v>-0.36363636363636365</v>
      </c>
      <c r="AS5" s="12">
        <f t="shared" ref="AS5:AS12" si="7">(AD5/BY5) - 1</f>
        <v>-0.25806451612903225</v>
      </c>
      <c r="AT5" s="12">
        <f t="shared" ref="AT5:AT12" si="8">(AE5/BZ5) - 1</f>
        <v>-0.15934065934065933</v>
      </c>
      <c r="AU5" s="12">
        <f t="shared" ref="AU5:AU12" si="9">(AF5/CA5) - 1</f>
        <v>-0.14229249011857703</v>
      </c>
      <c r="AV5" s="12">
        <f t="shared" ref="AV5:AV12" si="10">(AG5/CB5) - 1</f>
        <v>0.66666666666666674</v>
      </c>
      <c r="AW5" s="12">
        <f t="shared" ref="AW5:AW12" si="11">(AH5/CC5) - 1</f>
        <v>-0.22580645161290325</v>
      </c>
      <c r="AX5" s="12">
        <f t="shared" ref="AX5:AX12" si="12">(AI5/CD5) - 1</f>
        <v>0</v>
      </c>
      <c r="AY5" s="12">
        <f t="shared" ref="AY5:AY12" si="13">(AJ5/CE5) - 1</f>
        <v>-0.2153846153846154</v>
      </c>
      <c r="BA5" s="59">
        <v>0.29166666666666702</v>
      </c>
      <c r="BB5" s="60">
        <f>MategninAnneaux!BB5+MategninDouane!BB5</f>
        <v>15</v>
      </c>
      <c r="BC5" s="60">
        <f>MategninAnneaux!BC5+MategninDouane!BC5</f>
        <v>7</v>
      </c>
      <c r="BD5" s="60">
        <f>MategninAnneaux!BD5+MategninDouane!BD5</f>
        <v>15</v>
      </c>
      <c r="BE5" s="60">
        <f>MategninAnneaux!BE5+MategninDouane!BE5</f>
        <v>12</v>
      </c>
      <c r="BF5" s="60">
        <f>MategninAnneaux!BF5+MategninDouane!BF5</f>
        <v>7</v>
      </c>
      <c r="BG5" s="60">
        <f>MategninAnneaux!BG5+MategninDouane!BG5</f>
        <v>4</v>
      </c>
      <c r="BH5" s="60">
        <f>MategninAnneaux!BH5+MategninDouane!BH5</f>
        <v>1</v>
      </c>
      <c r="BI5" s="60">
        <f>MategninAnneaux!BI5+MategninDouane!BI5</f>
        <v>1</v>
      </c>
      <c r="BJ5" s="60">
        <f>MategninAnneaux!BJ5+MategninDouane!BJ5</f>
        <v>1</v>
      </c>
      <c r="BK5" s="60">
        <f>MategninAnneaux!BK5+MategninDouane!BK5</f>
        <v>0</v>
      </c>
      <c r="BL5" s="60">
        <f>MategninAnneaux!BL5+MategninDouane!BL5</f>
        <v>1</v>
      </c>
      <c r="BM5" s="60">
        <f>MategninAnneaux!BM5+MategninDouane!BM5</f>
        <v>0</v>
      </c>
      <c r="BN5" s="60">
        <f>MategninAnneaux!BN5+MategninDouane!BN5</f>
        <v>0</v>
      </c>
      <c r="BO5" s="60">
        <f>MategninAnneaux!BO5+MategninDouane!BO5</f>
        <v>0</v>
      </c>
      <c r="BP5" s="60">
        <f>MategninAnneaux!BP5+MategninDouane!BP5</f>
        <v>1</v>
      </c>
      <c r="BQ5" s="60">
        <f>MategninAnneaux!BQ5+MategninDouane!BQ5</f>
        <v>0</v>
      </c>
      <c r="BS5" s="55">
        <f t="shared" ref="BS5:BT12" si="14">BB5+BD5+BF5+BH5+BJ5+BL5+BN5+BP5</f>
        <v>41</v>
      </c>
      <c r="BT5" s="3">
        <f t="shared" si="14"/>
        <v>24</v>
      </c>
      <c r="BU5" s="56">
        <f t="shared" ref="BU5:BU12" si="15">BT5/(BT5+BS5)</f>
        <v>0.36923076923076925</v>
      </c>
      <c r="BV5" s="3">
        <f t="shared" ref="BV5:BV12" si="16">BB5+BC5+BJ5+BK5</f>
        <v>23</v>
      </c>
      <c r="BW5" s="3">
        <f t="shared" ref="BW5:BW12" si="17">BD5+BE5+BL5+BM5</f>
        <v>28</v>
      </c>
      <c r="BX5" s="3">
        <f t="shared" ref="BX5:BX12" si="18">BF5+BG5+BN5+BO5</f>
        <v>11</v>
      </c>
      <c r="BY5" s="3">
        <f t="shared" ref="BY5:BY12" si="19">SUM(BV5:BX5)</f>
        <v>62</v>
      </c>
      <c r="BZ5" s="12">
        <f t="shared" ref="BZ5:BZ12" si="20">BW5/(BW5+BV5)</f>
        <v>0.5490196078431373</v>
      </c>
      <c r="CA5" s="12">
        <f t="shared" ref="CA5:CA12" si="21">BX5/BY5</f>
        <v>0.17741935483870969</v>
      </c>
      <c r="CB5" s="3">
        <f t="shared" ref="CB5:CB12" si="22">BH5+BI5+BP5+BQ5</f>
        <v>3</v>
      </c>
      <c r="CC5" s="3">
        <f t="shared" ref="CC5:CC12" si="23">SUM(BB5:BI5)</f>
        <v>62</v>
      </c>
      <c r="CD5" s="57">
        <f t="shared" ref="CD5:CD12" si="24">SUM(BJ5:BQ5)</f>
        <v>3</v>
      </c>
      <c r="CE5" s="58">
        <f t="shared" ref="CE5:CE12" si="25">SUM(BB5:BQ5)</f>
        <v>65</v>
      </c>
      <c r="CH5" s="12">
        <f t="shared" ref="CH5:CT12" si="26">(BS5/DN5) - 1</f>
        <v>-0.10869565217391308</v>
      </c>
      <c r="CI5" s="12">
        <f t="shared" si="26"/>
        <v>0.19999999999999996</v>
      </c>
      <c r="CJ5" s="12">
        <f t="shared" si="26"/>
        <v>0.21846153846153848</v>
      </c>
      <c r="CK5" s="12">
        <f t="shared" si="26"/>
        <v>0</v>
      </c>
      <c r="CL5" s="12">
        <f t="shared" si="26"/>
        <v>-0.2432432432432432</v>
      </c>
      <c r="CM5" s="12">
        <f t="shared" si="26"/>
        <v>2.6666666666666665</v>
      </c>
      <c r="CN5" s="12">
        <f t="shared" si="26"/>
        <v>-1.5873015873015928E-2</v>
      </c>
      <c r="CO5" s="12">
        <f t="shared" si="26"/>
        <v>-6.5182829888712157E-2</v>
      </c>
      <c r="CP5" s="12">
        <f t="shared" si="26"/>
        <v>2.7258064516129035</v>
      </c>
      <c r="CQ5" s="12">
        <f t="shared" si="26"/>
        <v>0</v>
      </c>
      <c r="CR5" s="12">
        <f t="shared" si="26"/>
        <v>5.0847457627118731E-2</v>
      </c>
      <c r="CS5" s="12">
        <f t="shared" si="26"/>
        <v>-0.5714285714285714</v>
      </c>
      <c r="CT5" s="12">
        <f t="shared" si="26"/>
        <v>-1.5151515151515138E-2</v>
      </c>
      <c r="CV5" s="59">
        <v>0.29166666666666702</v>
      </c>
      <c r="CW5" s="60">
        <f>MategninAnneaux!CW5+MategninDouane!CW5</f>
        <v>19</v>
      </c>
      <c r="CX5" s="60">
        <f>MategninAnneaux!CX5+MategninDouane!CX5</f>
        <v>2</v>
      </c>
      <c r="CY5" s="60">
        <f>MategninAnneaux!CY5+MategninDouane!CY5</f>
        <v>20</v>
      </c>
      <c r="CZ5" s="60">
        <f>MategninAnneaux!CZ5+MategninDouane!CZ5</f>
        <v>15</v>
      </c>
      <c r="DA5" s="60">
        <f>MategninAnneaux!DA5+MategninDouane!DA5</f>
        <v>1</v>
      </c>
      <c r="DB5" s="60">
        <f>MategninAnneaux!DB5+MategninDouane!DB5</f>
        <v>1</v>
      </c>
      <c r="DC5" s="60">
        <f>MategninAnneaux!DC5+MategninDouane!DC5</f>
        <v>0</v>
      </c>
      <c r="DD5" s="60">
        <f>MategninAnneaux!DD5+MategninDouane!DD5</f>
        <v>1</v>
      </c>
      <c r="DE5" s="60">
        <f>MategninAnneaux!DE5+MategninDouane!DE5</f>
        <v>2</v>
      </c>
      <c r="DF5" s="60">
        <f>MategninAnneaux!DF5+MategninDouane!DF5</f>
        <v>0</v>
      </c>
      <c r="DG5" s="60">
        <f>MategninAnneaux!DG5+MategninDouane!DG5</f>
        <v>2</v>
      </c>
      <c r="DH5" s="60">
        <f>MategninAnneaux!DH5+MategninDouane!DH5</f>
        <v>0</v>
      </c>
      <c r="DI5" s="60">
        <f>MategninAnneaux!DI5+MategninDouane!DI5</f>
        <v>1</v>
      </c>
      <c r="DJ5" s="60">
        <f>MategninAnneaux!DJ5+MategninDouane!DJ5</f>
        <v>0</v>
      </c>
      <c r="DK5" s="60">
        <f>MategninAnneaux!DK5+MategninDouane!DK5</f>
        <v>1</v>
      </c>
      <c r="DL5" s="60">
        <f>MategninAnneaux!DL5+MategninDouane!DL5</f>
        <v>1</v>
      </c>
      <c r="DN5" s="55">
        <f t="shared" ref="DN5:DO12" si="27">CW5+CY5+DA5+DC5+DE5+DG5+DI5+DK5</f>
        <v>46</v>
      </c>
      <c r="DO5" s="3">
        <f t="shared" si="27"/>
        <v>20</v>
      </c>
      <c r="DP5" s="56">
        <f t="shared" ref="DP5:DP12" si="28">DO5/(DO5+DN5)</f>
        <v>0.30303030303030304</v>
      </c>
      <c r="DQ5" s="3">
        <f t="shared" ref="DQ5:DQ12" si="29">CW5+CX5+DE5+DF5</f>
        <v>23</v>
      </c>
      <c r="DR5" s="3">
        <f t="shared" ref="DR5:DR12" si="30">CY5+CZ5+DG5+DH5</f>
        <v>37</v>
      </c>
      <c r="DS5" s="3">
        <f t="shared" ref="DS5:DS12" si="31">DA5+DB5+DI5+DJ5</f>
        <v>3</v>
      </c>
      <c r="DT5" s="3">
        <f t="shared" ref="DT5:DT12" si="32">SUM(DQ5:DS5)</f>
        <v>63</v>
      </c>
      <c r="DU5" s="12">
        <f t="shared" ref="DU5:DU12" si="33">DR5/DT5</f>
        <v>0.58730158730158732</v>
      </c>
      <c r="DV5" s="12">
        <f t="shared" ref="DV5:DV12" si="34">DS5/DT5</f>
        <v>4.7619047619047616E-2</v>
      </c>
      <c r="DW5" s="3">
        <f t="shared" ref="DW5:DW12" si="35">DC5+DD5+DK5+DL5</f>
        <v>3</v>
      </c>
      <c r="DX5" s="3">
        <f t="shared" ref="DX5:DX12" si="36">SUM(CW5:DD5)</f>
        <v>59</v>
      </c>
      <c r="DY5" s="57">
        <f t="shared" ref="DY5:DY12" si="37">SUM(DE5:DL5)</f>
        <v>7</v>
      </c>
      <c r="DZ5" s="58">
        <f t="shared" ref="DZ5:DZ12" si="38">SUM(CW5:DL5)</f>
        <v>66</v>
      </c>
      <c r="EC5" s="12">
        <f t="shared" ref="EC5:EO12" si="39">(DN5/FI5) - 1</f>
        <v>1</v>
      </c>
      <c r="ED5" s="12">
        <f t="shared" si="39"/>
        <v>0.53846153846153855</v>
      </c>
      <c r="EE5" s="12">
        <f t="shared" si="39"/>
        <v>-0.16083916083916083</v>
      </c>
      <c r="EF5" s="12">
        <f t="shared" si="39"/>
        <v>0</v>
      </c>
      <c r="EG5" s="12">
        <f t="shared" si="39"/>
        <v>3.625</v>
      </c>
      <c r="EH5" s="12">
        <f t="shared" si="39"/>
        <v>0</v>
      </c>
      <c r="EI5" s="12">
        <f t="shared" si="39"/>
        <v>0.85294117647058831</v>
      </c>
      <c r="EJ5" s="12">
        <f t="shared" si="39"/>
        <v>1.496031746031746</v>
      </c>
      <c r="EK5" s="12">
        <f t="shared" si="39"/>
        <v>-0.46031746031746035</v>
      </c>
      <c r="EL5" s="12">
        <f t="shared" si="39"/>
        <v>0.5</v>
      </c>
      <c r="EM5" s="12">
        <f t="shared" si="39"/>
        <v>0.84375</v>
      </c>
      <c r="EN5" s="12">
        <f t="shared" si="39"/>
        <v>0.75</v>
      </c>
      <c r="EO5" s="12">
        <f t="shared" si="39"/>
        <v>0.83333333333333326</v>
      </c>
      <c r="EQ5" s="59">
        <v>0.29166666666666702</v>
      </c>
      <c r="ER5" s="60">
        <f>MategninAnneaux!ER5+MategninDouane!ER5</f>
        <v>13</v>
      </c>
      <c r="ES5" s="60">
        <f>MategninAnneaux!ES5+MategninDouane!ES5</f>
        <v>10</v>
      </c>
      <c r="ET5" s="60">
        <f>MategninAnneaux!ET5+MategninDouane!ET5</f>
        <v>5</v>
      </c>
      <c r="EU5" s="60">
        <f>MategninAnneaux!EU5+MategninDouane!EU5</f>
        <v>2</v>
      </c>
      <c r="EV5" s="60">
        <f>MategninAnneaux!EV5+MategninDouane!EV5</f>
        <v>1</v>
      </c>
      <c r="EW5" s="60">
        <f>MategninAnneaux!EW5+MategninDouane!EW5</f>
        <v>0</v>
      </c>
      <c r="EX5" s="60">
        <f>MategninAnneaux!EX5+MategninDouane!EX5</f>
        <v>0</v>
      </c>
      <c r="EY5" s="60">
        <f>MategninAnneaux!EY5+MategninDouane!EY5</f>
        <v>1</v>
      </c>
      <c r="EZ5" s="60">
        <f>MategninAnneaux!EZ5+MategninDouane!EZ5</f>
        <v>0</v>
      </c>
      <c r="FA5" s="60">
        <f>MategninAnneaux!FA5+MategninDouane!FA5</f>
        <v>0</v>
      </c>
      <c r="FB5" s="60">
        <f>MategninAnneaux!FB5+MategninDouane!FB5</f>
        <v>1</v>
      </c>
      <c r="FC5" s="60">
        <f>MategninAnneaux!FC5+MategninDouane!FC5</f>
        <v>0</v>
      </c>
      <c r="FD5" s="60">
        <f>MategninAnneaux!FD5+MategninDouane!FD5</f>
        <v>2</v>
      </c>
      <c r="FE5" s="60">
        <f>MategninAnneaux!FE5+MategninDouane!FE5</f>
        <v>0</v>
      </c>
      <c r="FF5" s="60">
        <f>MategninAnneaux!FF5+MategninDouane!FF5</f>
        <v>1</v>
      </c>
      <c r="FG5" s="60">
        <f>MategninAnneaux!FG5+MategninDouane!FG5</f>
        <v>0</v>
      </c>
      <c r="FI5" s="55">
        <f t="shared" ref="FI5:FJ12" si="40">ER5+ET5+EV5+EX5+EZ5+FB5+FD5+FF5</f>
        <v>23</v>
      </c>
      <c r="FJ5" s="3">
        <f t="shared" si="40"/>
        <v>13</v>
      </c>
      <c r="FK5" s="56">
        <f t="shared" ref="FK5:FK12" si="41">FJ5/(FJ5+FI5)</f>
        <v>0.3611111111111111</v>
      </c>
      <c r="FL5" s="3">
        <f t="shared" ref="FL5:FL12" si="42">ER5+ES5+EZ5+FA5</f>
        <v>23</v>
      </c>
      <c r="FM5" s="3">
        <f t="shared" ref="FM5:FM12" si="43">ET5+EU5+FB5+FC5</f>
        <v>8</v>
      </c>
      <c r="FN5" s="3">
        <f t="shared" ref="FN5:FN12" si="44">EV5+EW5+FD5+FE5</f>
        <v>3</v>
      </c>
      <c r="FO5" s="3">
        <f t="shared" ref="FO5:FO12" si="45">SUM(FL5:FN5)</f>
        <v>34</v>
      </c>
      <c r="FP5" s="12">
        <f t="shared" ref="FP5:FP12" si="46">FM5/FO5</f>
        <v>0.23529411764705882</v>
      </c>
      <c r="FQ5" s="12">
        <f t="shared" ref="FQ5:FQ12" si="47">FN5/FO5</f>
        <v>8.8235294117647065E-2</v>
      </c>
      <c r="FR5" s="3">
        <f t="shared" ref="FR5:FR12" si="48">EX5+EY5+FF5+FG5</f>
        <v>2</v>
      </c>
      <c r="FS5" s="3">
        <f t="shared" ref="FS5:FS12" si="49">SUM(ER5:EY5)</f>
        <v>32</v>
      </c>
      <c r="FT5" s="57">
        <f t="shared" ref="FT5:FT12" si="50">SUM(EZ5:FG5)</f>
        <v>4</v>
      </c>
      <c r="FU5" s="58">
        <f t="shared" ref="FU5:FU12" si="51">SUM(ER5:FG5)</f>
        <v>36</v>
      </c>
      <c r="FX5" s="12">
        <f t="shared" ref="FX5:GJ12" si="52">(FI5/HD5) - 1</f>
        <v>0.4375</v>
      </c>
      <c r="FY5" s="12">
        <f t="shared" si="52"/>
        <v>0.30000000000000004</v>
      </c>
      <c r="FZ5" s="12">
        <f t="shared" si="52"/>
        <v>-6.1111111111111227E-2</v>
      </c>
      <c r="GA5" s="12">
        <f t="shared" si="52"/>
        <v>0.91666666666666674</v>
      </c>
      <c r="GB5" s="12">
        <f t="shared" si="52"/>
        <v>-0.11111111111111116</v>
      </c>
      <c r="GC5" s="12">
        <f t="shared" si="52"/>
        <v>0</v>
      </c>
      <c r="GD5" s="12">
        <f t="shared" si="52"/>
        <v>0.41666666666666674</v>
      </c>
      <c r="GE5" s="12">
        <f t="shared" si="52"/>
        <v>-0.37254901960784315</v>
      </c>
      <c r="GF5" s="12">
        <f t="shared" si="52"/>
        <v>-0.29411764705882348</v>
      </c>
      <c r="GG5" s="12">
        <f t="shared" si="52"/>
        <v>0</v>
      </c>
      <c r="GH5" s="12">
        <f t="shared" si="52"/>
        <v>0.39130434782608692</v>
      </c>
      <c r="GI5" s="12">
        <f t="shared" si="52"/>
        <v>0.33333333333333326</v>
      </c>
      <c r="GJ5" s="12">
        <f t="shared" si="52"/>
        <v>0.38461538461538458</v>
      </c>
      <c r="GL5" s="61">
        <v>0.29166666666666702</v>
      </c>
      <c r="GM5" s="60">
        <f>MategninAnneaux!GM5+MategninDouane!GM5</f>
        <v>5</v>
      </c>
      <c r="GN5" s="60">
        <f>MategninAnneaux!GN5+MategninDouane!GN5</f>
        <v>4</v>
      </c>
      <c r="GO5" s="60">
        <f>MategninAnneaux!GO5+MategninDouane!GO5</f>
        <v>4</v>
      </c>
      <c r="GP5" s="60">
        <f>MategninAnneaux!GP5+MategninDouane!GP5</f>
        <v>5</v>
      </c>
      <c r="GQ5" s="60">
        <f>MategninAnneaux!GQ5+MategninDouane!GQ5</f>
        <v>3</v>
      </c>
      <c r="GR5" s="60">
        <f>MategninAnneaux!GR5+MategninDouane!GR5</f>
        <v>0</v>
      </c>
      <c r="GS5" s="60">
        <f>MategninAnneaux!GS5+MategninDouane!GS5</f>
        <v>2</v>
      </c>
      <c r="GT5" s="60">
        <f>MategninAnneaux!GT5+MategninDouane!GT5</f>
        <v>0</v>
      </c>
      <c r="GU5" s="60">
        <f>MategninAnneaux!GU5+MategninDouane!GU5</f>
        <v>2</v>
      </c>
      <c r="GV5" s="60">
        <f>MategninAnneaux!GV5+MategninDouane!GV5</f>
        <v>1</v>
      </c>
      <c r="GW5" s="60">
        <f>MategninAnneaux!GW5+MategninDouane!GW5</f>
        <v>0</v>
      </c>
      <c r="GX5" s="60">
        <f>MategninAnneaux!GX5+MategninDouane!GX5</f>
        <v>0</v>
      </c>
      <c r="GY5" s="60">
        <f>MategninAnneaux!GY5+MategninDouane!GY5</f>
        <v>0</v>
      </c>
      <c r="GZ5" s="60">
        <f>MategninAnneaux!GZ5+MategninDouane!GZ5</f>
        <v>0</v>
      </c>
      <c r="HA5" s="60">
        <f>MategninAnneaux!HA5+MategninDouane!HA5</f>
        <v>0</v>
      </c>
      <c r="HB5" s="60">
        <f>MategninAnneaux!HB5+MategninDouane!HB5</f>
        <v>0</v>
      </c>
      <c r="HD5" s="55">
        <f t="shared" ref="HD5:HD15" si="53">GM5+GO5+GQ5+GS5+GU5+GW5+GY5+HA5</f>
        <v>16</v>
      </c>
      <c r="HE5" s="3">
        <f t="shared" ref="HE5:HE15" si="54">GN5+GP5+GR5+GT5+GV5+GX5+GZ5+HB5</f>
        <v>10</v>
      </c>
      <c r="HF5" s="56">
        <f t="shared" ref="HF5:HF15" si="55">HE5/(HE5+HD5)</f>
        <v>0.38461538461538464</v>
      </c>
      <c r="HG5" s="3">
        <f t="shared" ref="HG5:HG15" si="56">GM5+GN5+GU5+GV5</f>
        <v>12</v>
      </c>
      <c r="HH5" s="3">
        <f t="shared" ref="HH5:HH15" si="57">GO5+GP5+GW5+GX5</f>
        <v>9</v>
      </c>
      <c r="HI5" s="3">
        <f t="shared" ref="HI5:HI15" si="58">GQ5+GR5+GY5+GZ5</f>
        <v>3</v>
      </c>
      <c r="HJ5" s="3">
        <f t="shared" ref="HJ5:HJ15" si="59">SUM(HG5:HI5)</f>
        <v>24</v>
      </c>
      <c r="HK5" s="12">
        <f t="shared" ref="HK5:HK15" si="60">HH5/HJ5</f>
        <v>0.375</v>
      </c>
      <c r="HL5" s="12">
        <f t="shared" ref="HL5:HL15" si="61">HI5/HJ5</f>
        <v>0.125</v>
      </c>
      <c r="HM5" s="3">
        <f t="shared" ref="HM5:HM15" si="62">GS5+GT5+HA5+HB5</f>
        <v>2</v>
      </c>
      <c r="HN5" s="3">
        <f t="shared" ref="HN5:HN15" si="63">SUM(GM5:GT5)</f>
        <v>23</v>
      </c>
      <c r="HO5" s="57">
        <f t="shared" ref="HO5:HO12" si="64">SUM(GU5:HB5)</f>
        <v>3</v>
      </c>
      <c r="HP5" s="58">
        <f t="shared" ref="HP5:HP12" si="65">SUM(GM5:HB5)</f>
        <v>26</v>
      </c>
      <c r="HR5">
        <v>15</v>
      </c>
      <c r="HS5">
        <v>7</v>
      </c>
      <c r="HT5">
        <v>0.31818181818181801</v>
      </c>
      <c r="HU5">
        <v>8</v>
      </c>
      <c r="HV5">
        <v>8</v>
      </c>
      <c r="HW5">
        <v>1</v>
      </c>
      <c r="HX5">
        <v>17</v>
      </c>
      <c r="HY5">
        <v>0.47058823529411797</v>
      </c>
      <c r="HZ5">
        <v>5.8823529411764698E-2</v>
      </c>
      <c r="IA5">
        <v>5</v>
      </c>
      <c r="IB5">
        <v>19</v>
      </c>
      <c r="IC5">
        <v>3</v>
      </c>
      <c r="ID5">
        <v>22</v>
      </c>
      <c r="IF5" s="62">
        <f t="shared" ref="IF5:IR12" si="66">(HD5/HR5) - 1</f>
        <v>6.6666666666666652E-2</v>
      </c>
      <c r="IG5" s="12">
        <f t="shared" si="66"/>
        <v>0.4285714285714286</v>
      </c>
      <c r="IH5" s="12">
        <f t="shared" si="66"/>
        <v>0.2087912087912096</v>
      </c>
      <c r="II5" s="12">
        <f t="shared" si="66"/>
        <v>0.5</v>
      </c>
      <c r="IJ5" s="12">
        <f t="shared" si="66"/>
        <v>0.125</v>
      </c>
      <c r="IK5" s="12">
        <f t="shared" si="66"/>
        <v>2</v>
      </c>
      <c r="IL5" s="12">
        <f t="shared" si="66"/>
        <v>0.41176470588235303</v>
      </c>
      <c r="IM5" s="12">
        <f t="shared" si="66"/>
        <v>-0.20312500000000056</v>
      </c>
      <c r="IN5" s="12">
        <f t="shared" si="66"/>
        <v>1.1250000000000004</v>
      </c>
      <c r="IO5" s="12">
        <f t="shared" si="66"/>
        <v>-0.6</v>
      </c>
      <c r="IP5" s="12">
        <f t="shared" si="66"/>
        <v>0.21052631578947367</v>
      </c>
      <c r="IQ5" s="12">
        <f t="shared" si="66"/>
        <v>0</v>
      </c>
      <c r="IR5" s="63">
        <f t="shared" si="66"/>
        <v>0.18181818181818188</v>
      </c>
    </row>
    <row r="6" spans="1:252" ht="21" customHeight="1" thickBot="1" x14ac:dyDescent="0.3">
      <c r="A6" s="64">
        <v>0.30208333333333298</v>
      </c>
      <c r="B6" s="91">
        <f>MategninAnneaux!B6+MategninDouane!B6</f>
        <v>12</v>
      </c>
      <c r="C6" s="92">
        <f>MategninAnneaux!C6+MategninDouane!C6</f>
        <v>9</v>
      </c>
      <c r="D6" s="91">
        <f>MategninAnneaux!D6+MategninDouane!D6</f>
        <v>12</v>
      </c>
      <c r="E6" s="92">
        <f>MategninAnneaux!E6+MategninDouane!E6</f>
        <v>12</v>
      </c>
      <c r="F6" s="91">
        <f>MategninAnneaux!F6+MategninDouane!F6</f>
        <v>1</v>
      </c>
      <c r="G6" s="92">
        <f>MategninAnneaux!G6+MategninDouane!G6</f>
        <v>0</v>
      </c>
      <c r="H6" s="91">
        <f>MategninAnneaux!H6+MategninDouane!H6</f>
        <v>4</v>
      </c>
      <c r="I6" s="92">
        <f>MategninAnneaux!I6+MategninDouane!I6</f>
        <v>2</v>
      </c>
      <c r="J6" s="91">
        <f>MategninAnneaux!J6+MategninDouane!J6</f>
        <v>1</v>
      </c>
      <c r="K6" s="92">
        <f>MategninAnneaux!K6+MategninDouane!K6</f>
        <v>1</v>
      </c>
      <c r="L6" s="91">
        <f>MategninAnneaux!L6+MategninDouane!L6</f>
        <v>2</v>
      </c>
      <c r="M6" s="92">
        <f>MategninAnneaux!M6+MategninDouane!M6</f>
        <v>1</v>
      </c>
      <c r="N6" s="203">
        <f>MategninAnneaux!N6+MategninDouane!N6</f>
        <v>3</v>
      </c>
      <c r="O6" s="192">
        <f>MategninAnneaux!O6+MategninDouane!O6</f>
        <v>1</v>
      </c>
      <c r="P6" s="91">
        <f>MategninAnneaux!P6+MategninDouane!P6</f>
        <v>0</v>
      </c>
      <c r="Q6" s="92">
        <f>MategninAnneaux!Q6+MategninDouane!Q6</f>
        <v>0</v>
      </c>
      <c r="R6" s="91">
        <f>MategninAnneaux!R6+MategninDouane!R6</f>
        <v>0</v>
      </c>
      <c r="S6" s="92">
        <f>MategninAnneaux!S6+MategninDouane!S6</f>
        <v>0</v>
      </c>
      <c r="T6" s="91">
        <f>MategninAnneaux!T6+MategninDouane!T6</f>
        <v>2</v>
      </c>
      <c r="U6" s="92">
        <f>MategninAnneaux!U6+MategninDouane!U6</f>
        <v>1</v>
      </c>
      <c r="W6" s="55">
        <f t="shared" ref="W6:W12" si="67">B6+D6+F6+H6+J6+L6+N6+P6+R6+T6</f>
        <v>37</v>
      </c>
      <c r="X6" s="3">
        <f t="shared" ref="X6:X12" si="68">C6+E6+G6+I6+K6+M6+O6+Q6+S6+U6</f>
        <v>27</v>
      </c>
      <c r="Y6" s="56">
        <f t="shared" ref="Y6:Y12" si="69">X6/(X6+W6)</f>
        <v>0.421875</v>
      </c>
      <c r="Z6" s="3">
        <f t="shared" ref="Z6:Z12" si="70">B6+C6+L6+M6</f>
        <v>24</v>
      </c>
      <c r="AA6" s="3">
        <f t="shared" ref="AA6:AA12" si="71">D6+E6+N6+O6+F6+G6+P6+Q6</f>
        <v>29</v>
      </c>
      <c r="AB6" s="3">
        <f t="shared" ref="AB6:AB15" si="72">F6+G6+P6+Q6</f>
        <v>1</v>
      </c>
      <c r="AC6" s="3">
        <f t="shared" ref="AC6:AC12" si="73">H6+I6+R6+S6</f>
        <v>6</v>
      </c>
      <c r="AD6" s="3">
        <f t="shared" si="0"/>
        <v>59</v>
      </c>
      <c r="AE6" s="12">
        <f t="shared" si="1"/>
        <v>0.54716981132075471</v>
      </c>
      <c r="AF6" s="12">
        <f t="shared" ref="AF6:AF12" si="74">AC6/AD6</f>
        <v>0.10169491525423729</v>
      </c>
      <c r="AG6" s="3">
        <f t="shared" ref="AG6:AG12" si="75">J6+K6+T6+U6</f>
        <v>5</v>
      </c>
      <c r="AH6" s="3">
        <f t="shared" ref="AH6:AH12" si="76">SUM(B6:K6)</f>
        <v>54</v>
      </c>
      <c r="AI6" s="57">
        <f t="shared" ref="AI6:AI12" si="77">SUM(L6:U6)</f>
        <v>10</v>
      </c>
      <c r="AJ6" s="58">
        <f t="shared" ref="AJ6:AJ12" si="78">SUM(B6:U6)</f>
        <v>64</v>
      </c>
      <c r="AM6" s="12">
        <f t="shared" si="2"/>
        <v>0.1212121212121211</v>
      </c>
      <c r="AN6" s="12">
        <f t="shared" si="3"/>
        <v>0.9285714285714286</v>
      </c>
      <c r="AO6" s="12">
        <f t="shared" si="4"/>
        <v>0.41629464285714302</v>
      </c>
      <c r="AP6" s="12">
        <f t="shared" si="5"/>
        <v>0.33333333333333326</v>
      </c>
      <c r="AQ6" s="12">
        <f t="shared" ref="AQ6:AQ12" si="79">(AA6/BW6) - 1</f>
        <v>0.38095238095238093</v>
      </c>
      <c r="AR6" s="12">
        <f t="shared" si="6"/>
        <v>0</v>
      </c>
      <c r="AS6" s="12">
        <f t="shared" si="7"/>
        <v>0.31111111111111112</v>
      </c>
      <c r="AT6" s="12">
        <f t="shared" si="8"/>
        <v>1.6172506738544534E-2</v>
      </c>
      <c r="AU6" s="12">
        <f t="shared" si="9"/>
        <v>-0.23728813559322026</v>
      </c>
      <c r="AV6" s="12">
        <f t="shared" si="10"/>
        <v>1.5</v>
      </c>
      <c r="AW6" s="12">
        <f t="shared" si="11"/>
        <v>0.17391304347826098</v>
      </c>
      <c r="AX6" s="12">
        <f t="shared" si="12"/>
        <v>9</v>
      </c>
      <c r="AY6" s="12">
        <f t="shared" si="13"/>
        <v>0.36170212765957444</v>
      </c>
      <c r="BA6" s="64">
        <v>0.30208333333333298</v>
      </c>
      <c r="BB6" s="60">
        <f>MategninAnneaux!BB6+MategninDouane!BB6</f>
        <v>11</v>
      </c>
      <c r="BC6" s="60">
        <f>MategninAnneaux!BC6+MategninDouane!BC6</f>
        <v>6</v>
      </c>
      <c r="BD6" s="60">
        <f>MategninAnneaux!BD6+MategninDouane!BD6</f>
        <v>14</v>
      </c>
      <c r="BE6" s="60">
        <f>MategninAnneaux!BE6+MategninDouane!BE6</f>
        <v>7</v>
      </c>
      <c r="BF6" s="60">
        <f>MategninAnneaux!BF6+MategninDouane!BF6</f>
        <v>6</v>
      </c>
      <c r="BG6" s="60">
        <f>MategninAnneaux!BG6+MategninDouane!BG6</f>
        <v>0</v>
      </c>
      <c r="BH6" s="60">
        <f>MategninAnneaux!BH6+MategninDouane!BH6</f>
        <v>1</v>
      </c>
      <c r="BI6" s="60">
        <f>MategninAnneaux!BI6+MategninDouane!BI6</f>
        <v>1</v>
      </c>
      <c r="BJ6" s="60">
        <f>MategninAnneaux!BJ6+MategninDouane!BJ6</f>
        <v>1</v>
      </c>
      <c r="BK6" s="60">
        <f>MategninAnneaux!BK6+MategninDouane!BK6</f>
        <v>0</v>
      </c>
      <c r="BL6" s="60">
        <f>MategninAnneaux!BL6+MategninDouane!BL6</f>
        <v>0</v>
      </c>
      <c r="BM6" s="60">
        <f>MategninAnneaux!BM6+MategninDouane!BM6</f>
        <v>0</v>
      </c>
      <c r="BN6" s="60">
        <f>MategninAnneaux!BN6+MategninDouane!BN6</f>
        <v>0</v>
      </c>
      <c r="BO6" s="60">
        <f>MategninAnneaux!BO6+MategninDouane!BO6</f>
        <v>0</v>
      </c>
      <c r="BP6" s="60">
        <f>MategninAnneaux!BP6+MategninDouane!BP6</f>
        <v>0</v>
      </c>
      <c r="BQ6" s="60">
        <f>MategninAnneaux!BQ6+MategninDouane!BQ6</f>
        <v>0</v>
      </c>
      <c r="BS6" s="55">
        <f t="shared" si="14"/>
        <v>33</v>
      </c>
      <c r="BT6" s="3">
        <f t="shared" si="14"/>
        <v>14</v>
      </c>
      <c r="BU6" s="56">
        <f t="shared" si="15"/>
        <v>0.2978723404255319</v>
      </c>
      <c r="BV6" s="3">
        <f t="shared" si="16"/>
        <v>18</v>
      </c>
      <c r="BW6" s="3">
        <f t="shared" si="17"/>
        <v>21</v>
      </c>
      <c r="BX6" s="3">
        <f t="shared" si="18"/>
        <v>6</v>
      </c>
      <c r="BY6" s="3">
        <f t="shared" si="19"/>
        <v>45</v>
      </c>
      <c r="BZ6" s="12">
        <f t="shared" si="20"/>
        <v>0.53846153846153844</v>
      </c>
      <c r="CA6" s="12">
        <f t="shared" si="21"/>
        <v>0.13333333333333333</v>
      </c>
      <c r="CB6" s="3">
        <f t="shared" si="22"/>
        <v>2</v>
      </c>
      <c r="CC6" s="3">
        <f t="shared" si="23"/>
        <v>46</v>
      </c>
      <c r="CD6" s="57">
        <f t="shared" si="24"/>
        <v>1</v>
      </c>
      <c r="CE6" s="58">
        <f t="shared" si="25"/>
        <v>47</v>
      </c>
      <c r="CH6" s="12">
        <f t="shared" si="26"/>
        <v>0.32000000000000006</v>
      </c>
      <c r="CI6" s="12">
        <f t="shared" si="26"/>
        <v>-0.30000000000000004</v>
      </c>
      <c r="CJ6" s="12">
        <f t="shared" si="26"/>
        <v>-0.32978723404255317</v>
      </c>
      <c r="CK6" s="12">
        <f t="shared" si="26"/>
        <v>0</v>
      </c>
      <c r="CL6" s="12">
        <f t="shared" si="26"/>
        <v>0.10526315789473695</v>
      </c>
      <c r="CM6" s="12">
        <f t="shared" si="26"/>
        <v>0.5</v>
      </c>
      <c r="CN6" s="12">
        <f t="shared" si="26"/>
        <v>9.7560975609756184E-2</v>
      </c>
      <c r="CO6" s="12">
        <f t="shared" si="26"/>
        <v>0.16194331983805665</v>
      </c>
      <c r="CP6" s="12">
        <f t="shared" si="26"/>
        <v>0.3666666666666667</v>
      </c>
      <c r="CQ6" s="12">
        <f t="shared" si="26"/>
        <v>-0.5</v>
      </c>
      <c r="CR6" s="12">
        <f t="shared" si="26"/>
        <v>0.17948717948717952</v>
      </c>
      <c r="CS6" s="12">
        <f t="shared" si="26"/>
        <v>-0.83333333333333337</v>
      </c>
      <c r="CT6" s="12">
        <f t="shared" si="26"/>
        <v>4.4444444444444509E-2</v>
      </c>
      <c r="CV6" s="64">
        <v>0.30208333333333298</v>
      </c>
      <c r="CW6" s="60">
        <f>MategninAnneaux!CW6+MategninDouane!CW6</f>
        <v>10</v>
      </c>
      <c r="CX6" s="60">
        <f>MategninAnneaux!CX6+MategninDouane!CX6</f>
        <v>6</v>
      </c>
      <c r="CY6" s="60">
        <f>MategninAnneaux!CY6+MategninDouane!CY6</f>
        <v>7</v>
      </c>
      <c r="CZ6" s="60">
        <f>MategninAnneaux!CZ6+MategninDouane!CZ6</f>
        <v>10</v>
      </c>
      <c r="DA6" s="60">
        <f>MategninAnneaux!DA6+MategninDouane!DA6</f>
        <v>3</v>
      </c>
      <c r="DB6" s="60">
        <f>MategninAnneaux!DB6+MategninDouane!DB6</f>
        <v>1</v>
      </c>
      <c r="DC6" s="60">
        <f>MategninAnneaux!DC6+MategninDouane!DC6</f>
        <v>0</v>
      </c>
      <c r="DD6" s="60">
        <f>MategninAnneaux!DD6+MategninDouane!DD6</f>
        <v>2</v>
      </c>
      <c r="DE6" s="60">
        <f>MategninAnneaux!DE6+MategninDouane!DE6</f>
        <v>2</v>
      </c>
      <c r="DF6" s="60">
        <f>MategninAnneaux!DF6+MategninDouane!DF6</f>
        <v>0</v>
      </c>
      <c r="DG6" s="60">
        <f>MategninAnneaux!DG6+MategninDouane!DG6</f>
        <v>1</v>
      </c>
      <c r="DH6" s="60">
        <f>MategninAnneaux!DH6+MategninDouane!DH6</f>
        <v>1</v>
      </c>
      <c r="DI6" s="60">
        <f>MategninAnneaux!DI6+MategninDouane!DI6</f>
        <v>0</v>
      </c>
      <c r="DJ6" s="60">
        <f>MategninAnneaux!DJ6+MategninDouane!DJ6</f>
        <v>0</v>
      </c>
      <c r="DK6" s="60">
        <f>MategninAnneaux!DK6+MategninDouane!DK6</f>
        <v>2</v>
      </c>
      <c r="DL6" s="60">
        <f>MategninAnneaux!DL6+MategninDouane!DL6</f>
        <v>0</v>
      </c>
      <c r="DN6" s="55">
        <f t="shared" si="27"/>
        <v>25</v>
      </c>
      <c r="DO6" s="3">
        <f t="shared" si="27"/>
        <v>20</v>
      </c>
      <c r="DP6" s="56">
        <f t="shared" si="28"/>
        <v>0.44444444444444442</v>
      </c>
      <c r="DQ6" s="3">
        <f t="shared" si="29"/>
        <v>18</v>
      </c>
      <c r="DR6" s="3">
        <f t="shared" si="30"/>
        <v>19</v>
      </c>
      <c r="DS6" s="3">
        <f t="shared" si="31"/>
        <v>4</v>
      </c>
      <c r="DT6" s="3">
        <f t="shared" si="32"/>
        <v>41</v>
      </c>
      <c r="DU6" s="12">
        <f t="shared" si="33"/>
        <v>0.46341463414634149</v>
      </c>
      <c r="DV6" s="12">
        <f t="shared" si="34"/>
        <v>9.7560975609756101E-2</v>
      </c>
      <c r="DW6" s="3">
        <f t="shared" si="35"/>
        <v>4</v>
      </c>
      <c r="DX6" s="3">
        <f t="shared" si="36"/>
        <v>39</v>
      </c>
      <c r="DY6" s="57">
        <f t="shared" si="37"/>
        <v>6</v>
      </c>
      <c r="DZ6" s="58">
        <f t="shared" si="38"/>
        <v>45</v>
      </c>
      <c r="EC6" s="12">
        <f t="shared" si="39"/>
        <v>0.38888888888888884</v>
      </c>
      <c r="ED6" s="12">
        <f t="shared" si="39"/>
        <v>3</v>
      </c>
      <c r="EE6" s="12">
        <f t="shared" si="39"/>
        <v>1.0444444444444443</v>
      </c>
      <c r="EF6" s="12">
        <f t="shared" si="39"/>
        <v>1.5714285714285716</v>
      </c>
      <c r="EG6" s="12">
        <f t="shared" si="39"/>
        <v>0.89999999999999991</v>
      </c>
      <c r="EH6" s="12">
        <f t="shared" si="39"/>
        <v>0.33333333333333326</v>
      </c>
      <c r="EI6" s="12">
        <f t="shared" si="39"/>
        <v>1.0499999999999998</v>
      </c>
      <c r="EJ6" s="12">
        <f t="shared" si="39"/>
        <v>-7.3170731707317027E-2</v>
      </c>
      <c r="EK6" s="12">
        <f t="shared" si="39"/>
        <v>-0.34959349593495925</v>
      </c>
      <c r="EL6" s="12">
        <f t="shared" si="39"/>
        <v>0.33333333333333326</v>
      </c>
      <c r="EM6" s="12">
        <f t="shared" si="39"/>
        <v>0.95</v>
      </c>
      <c r="EN6" s="12">
        <f t="shared" si="39"/>
        <v>1</v>
      </c>
      <c r="EO6" s="12">
        <f t="shared" si="39"/>
        <v>0.95652173913043481</v>
      </c>
      <c r="EQ6" s="64">
        <v>0.30208333333333298</v>
      </c>
      <c r="ER6" s="60">
        <f>MategninAnneaux!ER6+MategninDouane!ER6</f>
        <v>6</v>
      </c>
      <c r="ES6" s="60">
        <f>MategninAnneaux!ES6+MategninDouane!ES6</f>
        <v>0</v>
      </c>
      <c r="ET6" s="60">
        <f>MategninAnneaux!ET6+MategninDouane!ET6</f>
        <v>5</v>
      </c>
      <c r="EU6" s="60">
        <f>MategninAnneaux!EU6+MategninDouane!EU6</f>
        <v>4</v>
      </c>
      <c r="EV6" s="60">
        <f>MategninAnneaux!EV6+MategninDouane!EV6</f>
        <v>2</v>
      </c>
      <c r="EW6" s="60">
        <f>MategninAnneaux!EW6+MategninDouane!EW6</f>
        <v>1</v>
      </c>
      <c r="EX6" s="60">
        <f>MategninAnneaux!EX6+MategninDouane!EX6</f>
        <v>2</v>
      </c>
      <c r="EY6" s="60">
        <f>MategninAnneaux!EY6+MategninDouane!EY6</f>
        <v>0</v>
      </c>
      <c r="EZ6" s="60">
        <f>MategninAnneaux!EZ6+MategninDouane!EZ6</f>
        <v>1</v>
      </c>
      <c r="FA6" s="60">
        <f>MategninAnneaux!FA6+MategninDouane!FA6</f>
        <v>0</v>
      </c>
      <c r="FB6" s="60">
        <f>MategninAnneaux!FB6+MategninDouane!FB6</f>
        <v>1</v>
      </c>
      <c r="FC6" s="60">
        <f>MategninAnneaux!FC6+MategninDouane!FC6</f>
        <v>0</v>
      </c>
      <c r="FD6" s="60">
        <f>MategninAnneaux!FD6+MategninDouane!FD6</f>
        <v>0</v>
      </c>
      <c r="FE6" s="60">
        <f>MategninAnneaux!FE6+MategninDouane!FE6</f>
        <v>0</v>
      </c>
      <c r="FF6" s="60">
        <f>MategninAnneaux!FF6+MategninDouane!FF6</f>
        <v>1</v>
      </c>
      <c r="FG6" s="60">
        <f>MategninAnneaux!FG6+MategninDouane!FG6</f>
        <v>0</v>
      </c>
      <c r="FI6" s="55">
        <f t="shared" si="40"/>
        <v>18</v>
      </c>
      <c r="FJ6" s="3">
        <f t="shared" si="40"/>
        <v>5</v>
      </c>
      <c r="FK6" s="56">
        <f t="shared" si="41"/>
        <v>0.21739130434782608</v>
      </c>
      <c r="FL6" s="3">
        <f t="shared" si="42"/>
        <v>7</v>
      </c>
      <c r="FM6" s="3">
        <f t="shared" si="43"/>
        <v>10</v>
      </c>
      <c r="FN6" s="3">
        <f t="shared" si="44"/>
        <v>3</v>
      </c>
      <c r="FO6" s="3">
        <f t="shared" si="45"/>
        <v>20</v>
      </c>
      <c r="FP6" s="12">
        <f t="shared" si="46"/>
        <v>0.5</v>
      </c>
      <c r="FQ6" s="12">
        <f t="shared" si="47"/>
        <v>0.15</v>
      </c>
      <c r="FR6" s="3">
        <f t="shared" si="48"/>
        <v>3</v>
      </c>
      <c r="FS6" s="3">
        <f t="shared" si="49"/>
        <v>20</v>
      </c>
      <c r="FT6" s="57">
        <f t="shared" si="50"/>
        <v>3</v>
      </c>
      <c r="FU6" s="58">
        <f t="shared" si="51"/>
        <v>23</v>
      </c>
      <c r="FX6" s="12">
        <f t="shared" si="52"/>
        <v>-0.1428571428571429</v>
      </c>
      <c r="FY6" s="12">
        <f t="shared" si="52"/>
        <v>0.66666666666666674</v>
      </c>
      <c r="FZ6" s="12">
        <f t="shared" si="52"/>
        <v>0.73913043478260865</v>
      </c>
      <c r="GA6" s="12">
        <f t="shared" si="52"/>
        <v>-0.41666666666666663</v>
      </c>
      <c r="GB6" s="12">
        <f t="shared" si="52"/>
        <v>0.25</v>
      </c>
      <c r="GC6" s="12">
        <f t="shared" si="52"/>
        <v>2</v>
      </c>
      <c r="GD6" s="12">
        <f t="shared" si="52"/>
        <v>-4.7619047619047672E-2</v>
      </c>
      <c r="GE6" s="12">
        <f t="shared" si="52"/>
        <v>0.3125</v>
      </c>
      <c r="GF6" s="12">
        <f t="shared" si="52"/>
        <v>2.15</v>
      </c>
      <c r="GG6" s="12">
        <f t="shared" si="52"/>
        <v>0</v>
      </c>
      <c r="GH6" s="12">
        <f t="shared" si="52"/>
        <v>-4.7619047619047672E-2</v>
      </c>
      <c r="GI6" s="12">
        <f t="shared" si="52"/>
        <v>0</v>
      </c>
      <c r="GJ6" s="12">
        <f t="shared" si="52"/>
        <v>-4.166666666666663E-2</v>
      </c>
      <c r="GL6" s="65">
        <v>0.30208333333333298</v>
      </c>
      <c r="GM6" s="60">
        <f>MategninAnneaux!GM6+MategninDouane!GM6</f>
        <v>10</v>
      </c>
      <c r="GN6" s="60">
        <f>MategninAnneaux!GN6+MategninDouane!GN6</f>
        <v>0</v>
      </c>
      <c r="GO6" s="60">
        <f>MategninAnneaux!GO6+MategninDouane!GO6</f>
        <v>5</v>
      </c>
      <c r="GP6" s="60">
        <f>MategninAnneaux!GP6+MategninDouane!GP6</f>
        <v>3</v>
      </c>
      <c r="GQ6" s="60">
        <f>MategninAnneaux!GQ6+MategninDouane!GQ6</f>
        <v>1</v>
      </c>
      <c r="GR6" s="60">
        <f>MategninAnneaux!GR6+MategninDouane!GR6</f>
        <v>0</v>
      </c>
      <c r="GS6" s="60">
        <f>MategninAnneaux!GS6+MategninDouane!GS6</f>
        <v>2</v>
      </c>
      <c r="GT6" s="60">
        <f>MategninAnneaux!GT6+MategninDouane!GT6</f>
        <v>0</v>
      </c>
      <c r="GU6" s="60">
        <f>MategninAnneaux!GU6+MategninDouane!GU6</f>
        <v>2</v>
      </c>
      <c r="GV6" s="60">
        <f>MategninAnneaux!GV6+MategninDouane!GV6</f>
        <v>0</v>
      </c>
      <c r="GW6" s="60">
        <f>MategninAnneaux!GW6+MategninDouane!GW6</f>
        <v>0</v>
      </c>
      <c r="GX6" s="60">
        <f>MategninAnneaux!GX6+MategninDouane!GX6</f>
        <v>0</v>
      </c>
      <c r="GY6" s="60">
        <f>MategninAnneaux!GY6+MategninDouane!GY6</f>
        <v>0</v>
      </c>
      <c r="GZ6" s="60">
        <f>MategninAnneaux!GZ6+MategninDouane!GZ6</f>
        <v>0</v>
      </c>
      <c r="HA6" s="60">
        <f>MategninAnneaux!HA6+MategninDouane!HA6</f>
        <v>1</v>
      </c>
      <c r="HB6" s="60">
        <f>MategninAnneaux!HB6+MategninDouane!HB6</f>
        <v>0</v>
      </c>
      <c r="HD6" s="55">
        <f t="shared" si="53"/>
        <v>21</v>
      </c>
      <c r="HE6" s="3">
        <f t="shared" si="54"/>
        <v>3</v>
      </c>
      <c r="HF6" s="56">
        <f t="shared" si="55"/>
        <v>0.125</v>
      </c>
      <c r="HG6" s="3">
        <f t="shared" si="56"/>
        <v>12</v>
      </c>
      <c r="HH6" s="3">
        <f t="shared" si="57"/>
        <v>8</v>
      </c>
      <c r="HI6" s="3">
        <f t="shared" si="58"/>
        <v>1</v>
      </c>
      <c r="HJ6" s="3">
        <f t="shared" si="59"/>
        <v>21</v>
      </c>
      <c r="HK6" s="12">
        <f t="shared" si="60"/>
        <v>0.38095238095238093</v>
      </c>
      <c r="HL6" s="12">
        <f t="shared" si="61"/>
        <v>4.7619047619047616E-2</v>
      </c>
      <c r="HM6" s="3">
        <f t="shared" si="62"/>
        <v>3</v>
      </c>
      <c r="HN6" s="3">
        <f t="shared" si="63"/>
        <v>21</v>
      </c>
      <c r="HO6" s="57">
        <f t="shared" si="64"/>
        <v>3</v>
      </c>
      <c r="HP6" s="58">
        <f t="shared" si="65"/>
        <v>24</v>
      </c>
      <c r="HR6">
        <v>20</v>
      </c>
      <c r="HS6">
        <v>17</v>
      </c>
      <c r="HT6">
        <v>0.45945945945945998</v>
      </c>
      <c r="HU6">
        <v>26</v>
      </c>
      <c r="HV6">
        <v>4</v>
      </c>
      <c r="HW6">
        <v>2</v>
      </c>
      <c r="HX6">
        <v>32</v>
      </c>
      <c r="HY6">
        <v>0.125</v>
      </c>
      <c r="HZ6">
        <v>6.25E-2</v>
      </c>
      <c r="IA6">
        <v>5</v>
      </c>
      <c r="IB6">
        <v>31</v>
      </c>
      <c r="IC6">
        <v>6</v>
      </c>
      <c r="ID6">
        <v>37</v>
      </c>
      <c r="IF6" s="62">
        <f t="shared" si="66"/>
        <v>5.0000000000000044E-2</v>
      </c>
      <c r="IG6" s="12">
        <f t="shared" si="66"/>
        <v>-0.82352941176470584</v>
      </c>
      <c r="IH6" s="12">
        <f t="shared" si="66"/>
        <v>-0.72794117647058854</v>
      </c>
      <c r="II6" s="12">
        <f t="shared" si="66"/>
        <v>-0.53846153846153844</v>
      </c>
      <c r="IJ6" s="12">
        <f t="shared" si="66"/>
        <v>1</v>
      </c>
      <c r="IK6" s="12">
        <f t="shared" si="66"/>
        <v>-0.5</v>
      </c>
      <c r="IL6" s="12">
        <f t="shared" si="66"/>
        <v>-0.34375</v>
      </c>
      <c r="IM6" s="12">
        <f t="shared" si="66"/>
        <v>2.0476190476190474</v>
      </c>
      <c r="IN6" s="12">
        <f t="shared" si="66"/>
        <v>-0.23809523809523814</v>
      </c>
      <c r="IO6" s="12">
        <f t="shared" si="66"/>
        <v>-0.4</v>
      </c>
      <c r="IP6" s="12">
        <f t="shared" si="66"/>
        <v>-0.32258064516129037</v>
      </c>
      <c r="IQ6" s="12">
        <f t="shared" si="66"/>
        <v>-0.5</v>
      </c>
      <c r="IR6" s="63">
        <f t="shared" si="66"/>
        <v>-0.35135135135135132</v>
      </c>
    </row>
    <row r="7" spans="1:252" ht="21" customHeight="1" thickBot="1" x14ac:dyDescent="0.3">
      <c r="A7" s="64">
        <v>0.3125</v>
      </c>
      <c r="B7" s="91">
        <f>MategninAnneaux!B7+MategninDouane!B7</f>
        <v>17</v>
      </c>
      <c r="C7" s="92">
        <f>MategninAnneaux!C7+MategninDouane!C7</f>
        <v>11</v>
      </c>
      <c r="D7" s="91">
        <f>MategninAnneaux!D7+MategninDouane!D7</f>
        <v>12</v>
      </c>
      <c r="E7" s="92">
        <f>MategninAnneaux!E7+MategninDouane!E7</f>
        <v>14</v>
      </c>
      <c r="F7" s="91">
        <f>MategninAnneaux!F7+MategninDouane!F7</f>
        <v>0</v>
      </c>
      <c r="G7" s="92">
        <f>MategninAnneaux!G7+MategninDouane!G7</f>
        <v>0</v>
      </c>
      <c r="H7" s="91">
        <f>MategninAnneaux!H7+MategninDouane!H7</f>
        <v>5</v>
      </c>
      <c r="I7" s="92">
        <f>MategninAnneaux!I7+MategninDouane!I7</f>
        <v>2</v>
      </c>
      <c r="J7" s="91">
        <f>MategninAnneaux!J7+MategninDouane!J7</f>
        <v>6</v>
      </c>
      <c r="K7" s="92">
        <f>MategninAnneaux!K7+MategninDouane!K7</f>
        <v>4</v>
      </c>
      <c r="L7" s="91">
        <f>MategninAnneaux!L7+MategninDouane!L7</f>
        <v>2</v>
      </c>
      <c r="M7" s="92">
        <f>MategninAnneaux!M7+MategninDouane!M7</f>
        <v>0</v>
      </c>
      <c r="N7" s="203">
        <f>MategninAnneaux!N7+MategninDouane!N7</f>
        <v>0</v>
      </c>
      <c r="O7" s="192">
        <f>MategninAnneaux!O7+MategninDouane!O7</f>
        <v>0</v>
      </c>
      <c r="P7" s="91">
        <f>MategninAnneaux!P7+MategninDouane!P7</f>
        <v>0</v>
      </c>
      <c r="Q7" s="92">
        <f>MategninAnneaux!Q7+MategninDouane!Q7</f>
        <v>0</v>
      </c>
      <c r="R7" s="91">
        <f>MategninAnneaux!R7+MategninDouane!R7</f>
        <v>1</v>
      </c>
      <c r="S7" s="92">
        <f>MategninAnneaux!S7+MategninDouane!S7</f>
        <v>0</v>
      </c>
      <c r="T7" s="91">
        <f>MategninAnneaux!T7+MategninDouane!T7</f>
        <v>1</v>
      </c>
      <c r="U7" s="92">
        <f>MategninAnneaux!U7+MategninDouane!U7</f>
        <v>1</v>
      </c>
      <c r="W7" s="55">
        <f t="shared" si="67"/>
        <v>44</v>
      </c>
      <c r="X7" s="3">
        <f t="shared" si="68"/>
        <v>32</v>
      </c>
      <c r="Y7" s="56">
        <f t="shared" si="69"/>
        <v>0.42105263157894735</v>
      </c>
      <c r="Z7" s="3">
        <f t="shared" si="70"/>
        <v>30</v>
      </c>
      <c r="AA7" s="3">
        <f t="shared" si="71"/>
        <v>26</v>
      </c>
      <c r="AB7" s="3">
        <f t="shared" si="72"/>
        <v>0</v>
      </c>
      <c r="AC7" s="3">
        <f t="shared" si="73"/>
        <v>8</v>
      </c>
      <c r="AD7" s="3">
        <f t="shared" si="0"/>
        <v>64</v>
      </c>
      <c r="AE7" s="12">
        <f t="shared" si="1"/>
        <v>0.4642857142857143</v>
      </c>
      <c r="AF7" s="12">
        <f t="shared" si="74"/>
        <v>0.125</v>
      </c>
      <c r="AG7" s="3">
        <f t="shared" si="75"/>
        <v>12</v>
      </c>
      <c r="AH7" s="3">
        <f t="shared" si="76"/>
        <v>71</v>
      </c>
      <c r="AI7" s="57">
        <f t="shared" si="77"/>
        <v>5</v>
      </c>
      <c r="AJ7" s="58">
        <f t="shared" si="78"/>
        <v>76</v>
      </c>
      <c r="AM7" s="12">
        <f t="shared" si="2"/>
        <v>0.12820512820512819</v>
      </c>
      <c r="AN7" s="12">
        <f t="shared" si="3"/>
        <v>0.14285714285714279</v>
      </c>
      <c r="AO7" s="12">
        <f t="shared" si="4"/>
        <v>7.5187969924812581E-3</v>
      </c>
      <c r="AP7" s="12">
        <f t="shared" si="5"/>
        <v>0</v>
      </c>
      <c r="AQ7" s="12">
        <f t="shared" si="79"/>
        <v>4.0000000000000036E-2</v>
      </c>
      <c r="AR7" s="12">
        <f t="shared" si="6"/>
        <v>1</v>
      </c>
      <c r="AS7" s="12">
        <f t="shared" si="7"/>
        <v>8.4745762711864403E-2</v>
      </c>
      <c r="AT7" s="12">
        <f t="shared" si="8"/>
        <v>2.1428571428571574E-2</v>
      </c>
      <c r="AU7" s="12">
        <f t="shared" si="9"/>
        <v>0.84375</v>
      </c>
      <c r="AV7" s="12">
        <f t="shared" si="10"/>
        <v>0.5</v>
      </c>
      <c r="AW7" s="12">
        <f t="shared" si="11"/>
        <v>0.16393442622950816</v>
      </c>
      <c r="AX7" s="12">
        <f t="shared" si="12"/>
        <v>-0.16666666666666663</v>
      </c>
      <c r="AY7" s="12">
        <f t="shared" si="13"/>
        <v>0.13432835820895517</v>
      </c>
      <c r="BA7" s="64">
        <v>0.3125</v>
      </c>
      <c r="BB7" s="60">
        <f>MategninAnneaux!BB7+MategninDouane!BB7</f>
        <v>21</v>
      </c>
      <c r="BC7" s="60">
        <f>MategninAnneaux!BC7+MategninDouane!BC7</f>
        <v>8</v>
      </c>
      <c r="BD7" s="60">
        <f>MategninAnneaux!BD7+MategninDouane!BD7</f>
        <v>12</v>
      </c>
      <c r="BE7" s="60">
        <f>MategninAnneaux!BE7+MategninDouane!BE7</f>
        <v>9</v>
      </c>
      <c r="BF7" s="60">
        <f>MategninAnneaux!BF7+MategninDouane!BF7</f>
        <v>3</v>
      </c>
      <c r="BG7" s="60">
        <f>MategninAnneaux!BG7+MategninDouane!BG7</f>
        <v>1</v>
      </c>
      <c r="BH7" s="60">
        <f>MategninAnneaux!BH7+MategninDouane!BH7</f>
        <v>2</v>
      </c>
      <c r="BI7" s="60">
        <f>MategninAnneaux!BI7+MategninDouane!BI7</f>
        <v>5</v>
      </c>
      <c r="BJ7" s="60">
        <f>MategninAnneaux!BJ7+MategninDouane!BJ7</f>
        <v>0</v>
      </c>
      <c r="BK7" s="60">
        <f>MategninAnneaux!BK7+MategninDouane!BK7</f>
        <v>1</v>
      </c>
      <c r="BL7" s="60">
        <f>MategninAnneaux!BL7+MategninDouane!BL7</f>
        <v>1</v>
      </c>
      <c r="BM7" s="60">
        <f>MategninAnneaux!BM7+MategninDouane!BM7</f>
        <v>3</v>
      </c>
      <c r="BN7" s="60">
        <f>MategninAnneaux!BN7+MategninDouane!BN7</f>
        <v>0</v>
      </c>
      <c r="BO7" s="60">
        <f>MategninAnneaux!BO7+MategninDouane!BO7</f>
        <v>0</v>
      </c>
      <c r="BP7" s="60">
        <f>MategninAnneaux!BP7+MategninDouane!BP7</f>
        <v>0</v>
      </c>
      <c r="BQ7" s="60">
        <f>MategninAnneaux!BQ7+MategninDouane!BQ7</f>
        <v>1</v>
      </c>
      <c r="BS7" s="55">
        <f t="shared" si="14"/>
        <v>39</v>
      </c>
      <c r="BT7" s="3">
        <f t="shared" si="14"/>
        <v>28</v>
      </c>
      <c r="BU7" s="56">
        <f t="shared" si="15"/>
        <v>0.41791044776119401</v>
      </c>
      <c r="BV7" s="3">
        <f t="shared" si="16"/>
        <v>30</v>
      </c>
      <c r="BW7" s="3">
        <f t="shared" si="17"/>
        <v>25</v>
      </c>
      <c r="BX7" s="3">
        <f t="shared" si="18"/>
        <v>4</v>
      </c>
      <c r="BY7" s="3">
        <f t="shared" si="19"/>
        <v>59</v>
      </c>
      <c r="BZ7" s="12">
        <f t="shared" si="20"/>
        <v>0.45454545454545453</v>
      </c>
      <c r="CA7" s="12">
        <f t="shared" si="21"/>
        <v>6.7796610169491525E-2</v>
      </c>
      <c r="CB7" s="3">
        <f t="shared" si="22"/>
        <v>8</v>
      </c>
      <c r="CC7" s="3">
        <f t="shared" si="23"/>
        <v>61</v>
      </c>
      <c r="CD7" s="57">
        <f t="shared" si="24"/>
        <v>6</v>
      </c>
      <c r="CE7" s="58">
        <f t="shared" si="25"/>
        <v>67</v>
      </c>
      <c r="CH7" s="12">
        <f t="shared" si="26"/>
        <v>-7.1428571428571397E-2</v>
      </c>
      <c r="CI7" s="12">
        <f t="shared" si="26"/>
        <v>0.12000000000000011</v>
      </c>
      <c r="CJ7" s="12">
        <f t="shared" si="26"/>
        <v>0.11999999999999988</v>
      </c>
      <c r="CK7" s="12">
        <f t="shared" si="26"/>
        <v>-0.1428571428571429</v>
      </c>
      <c r="CL7" s="12">
        <f t="shared" si="26"/>
        <v>0</v>
      </c>
      <c r="CM7" s="12">
        <f t="shared" si="26"/>
        <v>1</v>
      </c>
      <c r="CN7" s="12">
        <f t="shared" si="26"/>
        <v>-4.8387096774193505E-2</v>
      </c>
      <c r="CO7" s="12">
        <f t="shared" si="26"/>
        <v>0.1272727272727272</v>
      </c>
      <c r="CP7" s="12">
        <f t="shared" si="26"/>
        <v>1.1016949152542375</v>
      </c>
      <c r="CQ7" s="12">
        <f t="shared" si="26"/>
        <v>0.60000000000000009</v>
      </c>
      <c r="CR7" s="12">
        <f t="shared" si="26"/>
        <v>5.1724137931034475E-2</v>
      </c>
      <c r="CS7" s="12">
        <f t="shared" si="26"/>
        <v>-0.33333333333333337</v>
      </c>
      <c r="CT7" s="12">
        <f t="shared" si="26"/>
        <v>0</v>
      </c>
      <c r="CV7" s="64">
        <v>0.3125</v>
      </c>
      <c r="CW7" s="60">
        <f>MategninAnneaux!CW7+MategninDouane!CW7</f>
        <v>19</v>
      </c>
      <c r="CX7" s="60">
        <f>MategninAnneaux!CX7+MategninDouane!CX7</f>
        <v>11</v>
      </c>
      <c r="CY7" s="60">
        <f>MategninAnneaux!CY7+MategninDouane!CY7</f>
        <v>13</v>
      </c>
      <c r="CZ7" s="60">
        <f>MategninAnneaux!CZ7+MategninDouane!CZ7</f>
        <v>10</v>
      </c>
      <c r="DA7" s="60">
        <f>MategninAnneaux!DA7+MategninDouane!DA7</f>
        <v>2</v>
      </c>
      <c r="DB7" s="60">
        <f>MategninAnneaux!DB7+MategninDouane!DB7</f>
        <v>0</v>
      </c>
      <c r="DC7" s="60">
        <f>MategninAnneaux!DC7+MategninDouane!DC7</f>
        <v>2</v>
      </c>
      <c r="DD7" s="60">
        <f>MategninAnneaux!DD7+MategninDouane!DD7</f>
        <v>1</v>
      </c>
      <c r="DE7" s="60">
        <f>MategninAnneaux!DE7+MategninDouane!DE7</f>
        <v>4</v>
      </c>
      <c r="DF7" s="60">
        <f>MategninAnneaux!DF7+MategninDouane!DF7</f>
        <v>1</v>
      </c>
      <c r="DG7" s="60">
        <f>MategninAnneaux!DG7+MategninDouane!DG7</f>
        <v>1</v>
      </c>
      <c r="DH7" s="60">
        <f>MategninAnneaux!DH7+MategninDouane!DH7</f>
        <v>1</v>
      </c>
      <c r="DI7" s="60">
        <f>MategninAnneaux!DI7+MategninDouane!DI7</f>
        <v>0</v>
      </c>
      <c r="DJ7" s="60">
        <f>MategninAnneaux!DJ7+MategninDouane!DJ7</f>
        <v>0</v>
      </c>
      <c r="DK7" s="60">
        <f>MategninAnneaux!DK7+MategninDouane!DK7</f>
        <v>1</v>
      </c>
      <c r="DL7" s="60">
        <f>MategninAnneaux!DL7+MategninDouane!DL7</f>
        <v>1</v>
      </c>
      <c r="DN7" s="55">
        <f t="shared" si="27"/>
        <v>42</v>
      </c>
      <c r="DO7" s="3">
        <f t="shared" si="27"/>
        <v>25</v>
      </c>
      <c r="DP7" s="56">
        <f t="shared" si="28"/>
        <v>0.37313432835820898</v>
      </c>
      <c r="DQ7" s="3">
        <f t="shared" si="29"/>
        <v>35</v>
      </c>
      <c r="DR7" s="3">
        <f t="shared" si="30"/>
        <v>25</v>
      </c>
      <c r="DS7" s="3">
        <f t="shared" si="31"/>
        <v>2</v>
      </c>
      <c r="DT7" s="3">
        <f t="shared" si="32"/>
        <v>62</v>
      </c>
      <c r="DU7" s="12">
        <f t="shared" si="33"/>
        <v>0.40322580645161288</v>
      </c>
      <c r="DV7" s="12">
        <f t="shared" si="34"/>
        <v>3.2258064516129031E-2</v>
      </c>
      <c r="DW7" s="3">
        <f t="shared" si="35"/>
        <v>5</v>
      </c>
      <c r="DX7" s="3">
        <f t="shared" si="36"/>
        <v>58</v>
      </c>
      <c r="DY7" s="57">
        <f t="shared" si="37"/>
        <v>9</v>
      </c>
      <c r="DZ7" s="58">
        <f t="shared" si="38"/>
        <v>67</v>
      </c>
      <c r="EC7" s="12">
        <f t="shared" si="39"/>
        <v>0.5</v>
      </c>
      <c r="ED7" s="12">
        <f t="shared" si="39"/>
        <v>0.38888888888888884</v>
      </c>
      <c r="EE7" s="12">
        <f t="shared" si="39"/>
        <v>-4.6434494195688236E-2</v>
      </c>
      <c r="EF7" s="12">
        <f t="shared" si="39"/>
        <v>0.59090909090909083</v>
      </c>
      <c r="EG7" s="12">
        <f t="shared" si="39"/>
        <v>0.38888888888888884</v>
      </c>
      <c r="EH7" s="12">
        <f t="shared" si="39"/>
        <v>-0.33333333333333337</v>
      </c>
      <c r="EI7" s="12">
        <f t="shared" si="39"/>
        <v>0.44186046511627897</v>
      </c>
      <c r="EJ7" s="12">
        <f t="shared" si="39"/>
        <v>-3.6738351254480439E-2</v>
      </c>
      <c r="EK7" s="12">
        <f t="shared" si="39"/>
        <v>-0.5376344086021505</v>
      </c>
      <c r="EL7" s="12">
        <f t="shared" si="39"/>
        <v>0.66666666666666674</v>
      </c>
      <c r="EM7" s="12">
        <f t="shared" si="39"/>
        <v>0.38095238095238093</v>
      </c>
      <c r="EN7" s="12">
        <f t="shared" si="39"/>
        <v>1.25</v>
      </c>
      <c r="EO7" s="12">
        <f t="shared" si="39"/>
        <v>0.45652173913043481</v>
      </c>
      <c r="EQ7" s="64">
        <v>0.3125</v>
      </c>
      <c r="ER7" s="60">
        <f>MategninAnneaux!ER7+MategninDouane!ER7</f>
        <v>17</v>
      </c>
      <c r="ES7" s="60">
        <f>MategninAnneaux!ES7+MategninDouane!ES7</f>
        <v>4</v>
      </c>
      <c r="ET7" s="60">
        <f>MategninAnneaux!ET7+MategninDouane!ET7</f>
        <v>8</v>
      </c>
      <c r="EU7" s="60">
        <f>MategninAnneaux!EU7+MategninDouane!EU7</f>
        <v>9</v>
      </c>
      <c r="EV7" s="60">
        <f>MategninAnneaux!EV7+MategninDouane!EV7</f>
        <v>0</v>
      </c>
      <c r="EW7" s="60">
        <f>MategninAnneaux!EW7+MategninDouane!EW7</f>
        <v>2</v>
      </c>
      <c r="EX7" s="60">
        <f>MategninAnneaux!EX7+MategninDouane!EX7</f>
        <v>0</v>
      </c>
      <c r="EY7" s="60">
        <f>MategninAnneaux!EY7+MategninDouane!EY7</f>
        <v>2</v>
      </c>
      <c r="EZ7" s="60">
        <f>MategninAnneaux!EZ7+MategninDouane!EZ7</f>
        <v>1</v>
      </c>
      <c r="FA7" s="60">
        <f>MategninAnneaux!FA7+MategninDouane!FA7</f>
        <v>0</v>
      </c>
      <c r="FB7" s="60">
        <f>MategninAnneaux!FB7+MategninDouane!FB7</f>
        <v>1</v>
      </c>
      <c r="FC7" s="60">
        <f>MategninAnneaux!FC7+MategninDouane!FC7</f>
        <v>0</v>
      </c>
      <c r="FD7" s="60">
        <f>MategninAnneaux!FD7+MategninDouane!FD7</f>
        <v>0</v>
      </c>
      <c r="FE7" s="60">
        <f>MategninAnneaux!FE7+MategninDouane!FE7</f>
        <v>1</v>
      </c>
      <c r="FF7" s="60">
        <f>MategninAnneaux!FF7+MategninDouane!FF7</f>
        <v>1</v>
      </c>
      <c r="FG7" s="60">
        <f>MategninAnneaux!FG7+MategninDouane!FG7</f>
        <v>0</v>
      </c>
      <c r="FI7" s="55">
        <f t="shared" si="40"/>
        <v>28</v>
      </c>
      <c r="FJ7" s="3">
        <f t="shared" si="40"/>
        <v>18</v>
      </c>
      <c r="FK7" s="56">
        <f t="shared" si="41"/>
        <v>0.39130434782608697</v>
      </c>
      <c r="FL7" s="3">
        <f t="shared" si="42"/>
        <v>22</v>
      </c>
      <c r="FM7" s="3">
        <f t="shared" si="43"/>
        <v>18</v>
      </c>
      <c r="FN7" s="3">
        <f t="shared" si="44"/>
        <v>3</v>
      </c>
      <c r="FO7" s="3">
        <f t="shared" si="45"/>
        <v>43</v>
      </c>
      <c r="FP7" s="12">
        <f t="shared" si="46"/>
        <v>0.41860465116279072</v>
      </c>
      <c r="FQ7" s="12">
        <f t="shared" si="47"/>
        <v>6.9767441860465115E-2</v>
      </c>
      <c r="FR7" s="3">
        <f t="shared" si="48"/>
        <v>3</v>
      </c>
      <c r="FS7" s="3">
        <f t="shared" si="49"/>
        <v>42</v>
      </c>
      <c r="FT7" s="57">
        <f t="shared" si="50"/>
        <v>4</v>
      </c>
      <c r="FU7" s="58">
        <f t="shared" si="51"/>
        <v>46</v>
      </c>
      <c r="FX7" s="12">
        <f t="shared" si="52"/>
        <v>0.55555555555555558</v>
      </c>
      <c r="FY7" s="12">
        <f t="shared" si="52"/>
        <v>1</v>
      </c>
      <c r="FZ7" s="12">
        <f t="shared" si="52"/>
        <v>0.17391304347826098</v>
      </c>
      <c r="GA7" s="12">
        <f t="shared" si="52"/>
        <v>0.83333333333333326</v>
      </c>
      <c r="GB7" s="12">
        <f t="shared" si="52"/>
        <v>0.63636363636363646</v>
      </c>
      <c r="GC7" s="12" t="e">
        <f t="shared" si="52"/>
        <v>#DIV/0!</v>
      </c>
      <c r="GD7" s="12">
        <f t="shared" si="52"/>
        <v>0.86956521739130443</v>
      </c>
      <c r="GE7" s="12">
        <f t="shared" si="52"/>
        <v>-0.12473572938689215</v>
      </c>
      <c r="GF7" s="12" t="e">
        <f t="shared" si="52"/>
        <v>#DIV/0!</v>
      </c>
      <c r="GG7" s="12">
        <f t="shared" si="52"/>
        <v>-0.25</v>
      </c>
      <c r="GH7" s="12">
        <f t="shared" si="52"/>
        <v>0.82608695652173902</v>
      </c>
      <c r="GI7" s="12">
        <f t="shared" si="52"/>
        <v>0</v>
      </c>
      <c r="GJ7" s="12">
        <f t="shared" si="52"/>
        <v>0.70370370370370372</v>
      </c>
      <c r="GL7" s="65">
        <v>0.3125</v>
      </c>
      <c r="GM7" s="60">
        <f>MategninAnneaux!GM7+MategninDouane!GM7</f>
        <v>5</v>
      </c>
      <c r="GN7" s="60">
        <f>MategninAnneaux!GN7+MategninDouane!GN7</f>
        <v>5</v>
      </c>
      <c r="GO7" s="60">
        <f>MategninAnneaux!GO7+MategninDouane!GO7</f>
        <v>7</v>
      </c>
      <c r="GP7" s="60">
        <f>MategninAnneaux!GP7+MategninDouane!GP7</f>
        <v>3</v>
      </c>
      <c r="GQ7" s="60">
        <f>MategninAnneaux!GQ7+MategninDouane!GQ7</f>
        <v>0</v>
      </c>
      <c r="GR7" s="60">
        <f>MategninAnneaux!GR7+MategninDouane!GR7</f>
        <v>0</v>
      </c>
      <c r="GS7" s="60">
        <f>MategninAnneaux!GS7+MategninDouane!GS7</f>
        <v>2</v>
      </c>
      <c r="GT7" s="60">
        <f>MategninAnneaux!GT7+MategninDouane!GT7</f>
        <v>1</v>
      </c>
      <c r="GU7" s="60">
        <f>MategninAnneaux!GU7+MategninDouane!GU7</f>
        <v>2</v>
      </c>
      <c r="GV7" s="60">
        <f>MategninAnneaux!GV7+MategninDouane!GV7</f>
        <v>0</v>
      </c>
      <c r="GW7" s="60">
        <f>MategninAnneaux!GW7+MategninDouane!GW7</f>
        <v>1</v>
      </c>
      <c r="GX7" s="60">
        <f>MategninAnneaux!GX7+MategninDouane!GX7</f>
        <v>0</v>
      </c>
      <c r="GY7" s="60">
        <f>MategninAnneaux!GY7+MategninDouane!GY7</f>
        <v>0</v>
      </c>
      <c r="GZ7" s="60">
        <f>MategninAnneaux!GZ7+MategninDouane!GZ7</f>
        <v>0</v>
      </c>
      <c r="HA7" s="60">
        <f>MategninAnneaux!HA7+MategninDouane!HA7</f>
        <v>1</v>
      </c>
      <c r="HB7" s="60">
        <f>MategninAnneaux!HB7+MategninDouane!HB7</f>
        <v>0</v>
      </c>
      <c r="HD7" s="55">
        <f t="shared" si="53"/>
        <v>18</v>
      </c>
      <c r="HE7" s="3">
        <f t="shared" si="54"/>
        <v>9</v>
      </c>
      <c r="HF7" s="56">
        <f t="shared" si="55"/>
        <v>0.33333333333333331</v>
      </c>
      <c r="HG7" s="3">
        <f t="shared" si="56"/>
        <v>12</v>
      </c>
      <c r="HH7" s="3">
        <f t="shared" si="57"/>
        <v>11</v>
      </c>
      <c r="HI7" s="3">
        <f t="shared" si="58"/>
        <v>0</v>
      </c>
      <c r="HJ7" s="3">
        <f t="shared" si="59"/>
        <v>23</v>
      </c>
      <c r="HK7" s="12">
        <f t="shared" si="60"/>
        <v>0.47826086956521741</v>
      </c>
      <c r="HL7" s="12">
        <f t="shared" si="61"/>
        <v>0</v>
      </c>
      <c r="HM7" s="3">
        <f t="shared" si="62"/>
        <v>4</v>
      </c>
      <c r="HN7" s="3">
        <f t="shared" si="63"/>
        <v>23</v>
      </c>
      <c r="HO7" s="57">
        <f t="shared" si="64"/>
        <v>4</v>
      </c>
      <c r="HP7" s="58">
        <f t="shared" si="65"/>
        <v>27</v>
      </c>
      <c r="HR7">
        <v>20</v>
      </c>
      <c r="HS7">
        <v>9</v>
      </c>
      <c r="HT7">
        <v>0.31034482758620702</v>
      </c>
      <c r="HU7">
        <v>21</v>
      </c>
      <c r="HV7">
        <v>6</v>
      </c>
      <c r="HW7">
        <v>0</v>
      </c>
      <c r="HX7">
        <v>27</v>
      </c>
      <c r="HY7">
        <v>0.22222222222222199</v>
      </c>
      <c r="HZ7">
        <v>0</v>
      </c>
      <c r="IA7">
        <v>2</v>
      </c>
      <c r="IB7">
        <v>22</v>
      </c>
      <c r="IC7">
        <v>7</v>
      </c>
      <c r="ID7">
        <v>29</v>
      </c>
      <c r="IF7" s="62">
        <f t="shared" si="66"/>
        <v>-9.9999999999999978E-2</v>
      </c>
      <c r="IG7" s="12">
        <f t="shared" si="66"/>
        <v>0</v>
      </c>
      <c r="IH7" s="12">
        <f t="shared" si="66"/>
        <v>7.4074074074073515E-2</v>
      </c>
      <c r="II7" s="12">
        <f t="shared" si="66"/>
        <v>-0.4285714285714286</v>
      </c>
      <c r="IJ7" s="12">
        <f t="shared" si="66"/>
        <v>0.83333333333333326</v>
      </c>
      <c r="IK7" s="12" t="e">
        <f t="shared" si="66"/>
        <v>#DIV/0!</v>
      </c>
      <c r="IL7" s="12">
        <f t="shared" si="66"/>
        <v>-0.14814814814814814</v>
      </c>
      <c r="IM7" s="12">
        <f t="shared" si="66"/>
        <v>1.1521739130434807</v>
      </c>
      <c r="IN7" s="12" t="e">
        <f t="shared" si="66"/>
        <v>#DIV/0!</v>
      </c>
      <c r="IO7" s="12">
        <f t="shared" si="66"/>
        <v>1</v>
      </c>
      <c r="IP7" s="12">
        <f t="shared" si="66"/>
        <v>4.5454545454545414E-2</v>
      </c>
      <c r="IQ7" s="12">
        <f t="shared" si="66"/>
        <v>-0.4285714285714286</v>
      </c>
      <c r="IR7" s="63">
        <f t="shared" si="66"/>
        <v>-6.8965517241379337E-2</v>
      </c>
    </row>
    <row r="8" spans="1:252" ht="21" customHeight="1" thickBot="1" x14ac:dyDescent="0.3">
      <c r="A8" s="64">
        <v>0.32291666666666702</v>
      </c>
      <c r="B8" s="91">
        <f>MategninAnneaux!B8+MategninDouane!B8</f>
        <v>32</v>
      </c>
      <c r="C8" s="92">
        <f>MategninAnneaux!C8+MategninDouane!C8</f>
        <v>9</v>
      </c>
      <c r="D8" s="91">
        <f>MategninAnneaux!D8+MategninDouane!D8</f>
        <v>17</v>
      </c>
      <c r="E8" s="92">
        <f>MategninAnneaux!E8+MategninDouane!E8</f>
        <v>14</v>
      </c>
      <c r="F8" s="91">
        <f>MategninAnneaux!F8+MategninDouane!F8</f>
        <v>2</v>
      </c>
      <c r="G8" s="92">
        <f>MategninAnneaux!G8+MategninDouane!G8</f>
        <v>1</v>
      </c>
      <c r="H8" s="91">
        <f>MategninAnneaux!H8+MategninDouane!H8</f>
        <v>3</v>
      </c>
      <c r="I8" s="92">
        <f>MategninAnneaux!I8+MategninDouane!I8</f>
        <v>3</v>
      </c>
      <c r="J8" s="91">
        <f>MategninAnneaux!J8+MategninDouane!J8</f>
        <v>2</v>
      </c>
      <c r="K8" s="92">
        <f>MategninAnneaux!K8+MategninDouane!K8</f>
        <v>1</v>
      </c>
      <c r="L8" s="91">
        <f>MategninAnneaux!L8+MategninDouane!L8</f>
        <v>2</v>
      </c>
      <c r="M8" s="92">
        <f>MategninAnneaux!M8+MategninDouane!M8</f>
        <v>0</v>
      </c>
      <c r="N8" s="203">
        <f>MategninAnneaux!N8+MategninDouane!N8</f>
        <v>1</v>
      </c>
      <c r="O8" s="192">
        <f>MategninAnneaux!O8+MategninDouane!O8</f>
        <v>1</v>
      </c>
      <c r="P8" s="91">
        <f>MategninAnneaux!P8+MategninDouane!P8</f>
        <v>0</v>
      </c>
      <c r="Q8" s="92">
        <f>MategninAnneaux!Q8+MategninDouane!Q8</f>
        <v>0</v>
      </c>
      <c r="R8" s="91">
        <f>MategninAnneaux!R8+MategninDouane!R8</f>
        <v>0</v>
      </c>
      <c r="S8" s="92">
        <f>MategninAnneaux!S8+MategninDouane!S8</f>
        <v>2</v>
      </c>
      <c r="T8" s="91">
        <f>MategninAnneaux!T8+MategninDouane!T8</f>
        <v>3</v>
      </c>
      <c r="U8" s="92">
        <f>MategninAnneaux!U8+MategninDouane!U8</f>
        <v>1</v>
      </c>
      <c r="W8" s="55">
        <f t="shared" si="67"/>
        <v>62</v>
      </c>
      <c r="X8" s="3">
        <f t="shared" si="68"/>
        <v>32</v>
      </c>
      <c r="Y8" s="56">
        <f t="shared" si="69"/>
        <v>0.34042553191489361</v>
      </c>
      <c r="Z8" s="3">
        <f t="shared" si="70"/>
        <v>43</v>
      </c>
      <c r="AA8" s="3">
        <f t="shared" si="71"/>
        <v>36</v>
      </c>
      <c r="AB8" s="3">
        <f t="shared" si="72"/>
        <v>3</v>
      </c>
      <c r="AC8" s="3">
        <f t="shared" si="73"/>
        <v>8</v>
      </c>
      <c r="AD8" s="3">
        <f t="shared" si="0"/>
        <v>87</v>
      </c>
      <c r="AE8" s="12">
        <f t="shared" si="1"/>
        <v>0.45569620253164556</v>
      </c>
      <c r="AF8" s="12">
        <f t="shared" si="74"/>
        <v>9.1954022988505746E-2</v>
      </c>
      <c r="AG8" s="3">
        <f t="shared" si="75"/>
        <v>7</v>
      </c>
      <c r="AH8" s="3">
        <f t="shared" si="76"/>
        <v>84</v>
      </c>
      <c r="AI8" s="57">
        <f t="shared" si="77"/>
        <v>10</v>
      </c>
      <c r="AJ8" s="58">
        <f t="shared" si="78"/>
        <v>94</v>
      </c>
      <c r="AM8" s="12">
        <f t="shared" si="2"/>
        <v>0.37777777777777777</v>
      </c>
      <c r="AN8" s="12">
        <f t="shared" si="3"/>
        <v>0.60000000000000009</v>
      </c>
      <c r="AO8" s="12">
        <f t="shared" si="4"/>
        <v>0.10638297872340408</v>
      </c>
      <c r="AP8" s="12">
        <f t="shared" si="5"/>
        <v>0.22857142857142865</v>
      </c>
      <c r="AQ8" s="12">
        <f t="shared" si="79"/>
        <v>0.5</v>
      </c>
      <c r="AR8" s="12">
        <f t="shared" si="6"/>
        <v>1.6666666666666665</v>
      </c>
      <c r="AS8" s="12">
        <f t="shared" si="7"/>
        <v>0.40322580645161299</v>
      </c>
      <c r="AT8" s="12">
        <f t="shared" si="8"/>
        <v>0.120253164556962</v>
      </c>
      <c r="AU8" s="12">
        <f t="shared" si="9"/>
        <v>0.90038314176245215</v>
      </c>
      <c r="AV8" s="12">
        <f t="shared" si="10"/>
        <v>1.3333333333333335</v>
      </c>
      <c r="AW8" s="12">
        <f t="shared" si="11"/>
        <v>0.42372881355932202</v>
      </c>
      <c r="AX8" s="12">
        <f t="shared" si="12"/>
        <v>0.66666666666666674</v>
      </c>
      <c r="AY8" s="12">
        <f t="shared" si="13"/>
        <v>0.44615384615384612</v>
      </c>
      <c r="BA8" s="64">
        <v>0.32291666666666702</v>
      </c>
      <c r="BB8" s="60">
        <f>MategninAnneaux!BB8+MategninDouane!BB8</f>
        <v>22</v>
      </c>
      <c r="BC8" s="60">
        <f>MategninAnneaux!BC8+MategninDouane!BC8</f>
        <v>9</v>
      </c>
      <c r="BD8" s="60">
        <f>MategninAnneaux!BD8+MategninDouane!BD8</f>
        <v>16</v>
      </c>
      <c r="BE8" s="60">
        <f>MategninAnneaux!BE8+MategninDouane!BE8</f>
        <v>7</v>
      </c>
      <c r="BF8" s="60">
        <f>MategninAnneaux!BF8+MategninDouane!BF8</f>
        <v>3</v>
      </c>
      <c r="BG8" s="60">
        <f>MategninAnneaux!BG8+MategninDouane!BG8</f>
        <v>0</v>
      </c>
      <c r="BH8" s="60">
        <f>MategninAnneaux!BH8+MategninDouane!BH8</f>
        <v>1</v>
      </c>
      <c r="BI8" s="60">
        <f>MategninAnneaux!BI8+MategninDouane!BI8</f>
        <v>1</v>
      </c>
      <c r="BJ8" s="60">
        <f>MategninAnneaux!BJ8+MategninDouane!BJ8</f>
        <v>3</v>
      </c>
      <c r="BK8" s="60">
        <f>MategninAnneaux!BK8+MategninDouane!BK8</f>
        <v>1</v>
      </c>
      <c r="BL8" s="60">
        <f>MategninAnneaux!BL8+MategninDouane!BL8</f>
        <v>0</v>
      </c>
      <c r="BM8" s="60">
        <f>MategninAnneaux!BM8+MategninDouane!BM8</f>
        <v>1</v>
      </c>
      <c r="BN8" s="60">
        <f>MategninAnneaux!BN8+MategninDouane!BN8</f>
        <v>0</v>
      </c>
      <c r="BO8" s="60">
        <f>MategninAnneaux!BO8+MategninDouane!BO8</f>
        <v>0</v>
      </c>
      <c r="BP8" s="60">
        <f>MategninAnneaux!BP8+MategninDouane!BP8</f>
        <v>0</v>
      </c>
      <c r="BQ8" s="60">
        <f>MategninAnneaux!BQ8+MategninDouane!BQ8</f>
        <v>1</v>
      </c>
      <c r="BS8" s="55">
        <f t="shared" si="14"/>
        <v>45</v>
      </c>
      <c r="BT8" s="3">
        <f t="shared" si="14"/>
        <v>20</v>
      </c>
      <c r="BU8" s="56">
        <f t="shared" si="15"/>
        <v>0.30769230769230771</v>
      </c>
      <c r="BV8" s="3">
        <f t="shared" si="16"/>
        <v>35</v>
      </c>
      <c r="BW8" s="3">
        <f t="shared" si="17"/>
        <v>24</v>
      </c>
      <c r="BX8" s="3">
        <f t="shared" si="18"/>
        <v>3</v>
      </c>
      <c r="BY8" s="3">
        <f t="shared" si="19"/>
        <v>62</v>
      </c>
      <c r="BZ8" s="12">
        <f t="shared" si="20"/>
        <v>0.40677966101694918</v>
      </c>
      <c r="CA8" s="12">
        <f t="shared" si="21"/>
        <v>4.8387096774193547E-2</v>
      </c>
      <c r="CB8" s="3">
        <f t="shared" si="22"/>
        <v>3</v>
      </c>
      <c r="CC8" s="3">
        <f t="shared" si="23"/>
        <v>59</v>
      </c>
      <c r="CD8" s="57">
        <f t="shared" si="24"/>
        <v>6</v>
      </c>
      <c r="CE8" s="58">
        <f t="shared" si="25"/>
        <v>65</v>
      </c>
      <c r="CH8" s="12">
        <f t="shared" si="26"/>
        <v>0.125</v>
      </c>
      <c r="CI8" s="12">
        <f t="shared" si="26"/>
        <v>-4.7619047619047672E-2</v>
      </c>
      <c r="CJ8" s="12">
        <f t="shared" si="26"/>
        <v>-0.10622710622710618</v>
      </c>
      <c r="CK8" s="12">
        <f t="shared" si="26"/>
        <v>0.39999999999999991</v>
      </c>
      <c r="CL8" s="12">
        <f t="shared" si="26"/>
        <v>-0.22580645161290325</v>
      </c>
      <c r="CM8" s="12">
        <f t="shared" si="26"/>
        <v>-0.25</v>
      </c>
      <c r="CN8" s="12">
        <f t="shared" si="26"/>
        <v>3.3333333333333437E-2</v>
      </c>
      <c r="CO8" s="12">
        <f t="shared" si="26"/>
        <v>-0.21268452706396945</v>
      </c>
      <c r="CP8" s="12">
        <f t="shared" si="26"/>
        <v>-0.27419354838709675</v>
      </c>
      <c r="CQ8" s="12">
        <f t="shared" si="26"/>
        <v>2</v>
      </c>
      <c r="CR8" s="12">
        <f t="shared" si="26"/>
        <v>3.5087719298245723E-2</v>
      </c>
      <c r="CS8" s="12">
        <f t="shared" si="26"/>
        <v>0.5</v>
      </c>
      <c r="CT8" s="12">
        <f t="shared" si="26"/>
        <v>6.5573770491803351E-2</v>
      </c>
      <c r="CV8" s="64">
        <v>0.32291666666666702</v>
      </c>
      <c r="CW8" s="60">
        <f>MategninAnneaux!CW8+MategninDouane!CW8</f>
        <v>19</v>
      </c>
      <c r="CX8" s="60">
        <f>MategninAnneaux!CX8+MategninDouane!CX8</f>
        <v>6</v>
      </c>
      <c r="CY8" s="60">
        <f>MategninAnneaux!CY8+MategninDouane!CY8</f>
        <v>17</v>
      </c>
      <c r="CZ8" s="60">
        <f>MategninAnneaux!CZ8+MategninDouane!CZ8</f>
        <v>10</v>
      </c>
      <c r="DA8" s="60">
        <f>MategninAnneaux!DA8+MategninDouane!DA8</f>
        <v>2</v>
      </c>
      <c r="DB8" s="60">
        <f>MategninAnneaux!DB8+MategninDouane!DB8</f>
        <v>2</v>
      </c>
      <c r="DC8" s="60">
        <f>MategninAnneaux!DC8+MategninDouane!DC8</f>
        <v>0</v>
      </c>
      <c r="DD8" s="60">
        <f>MategninAnneaux!DD8+MategninDouane!DD8</f>
        <v>1</v>
      </c>
      <c r="DE8" s="60">
        <f>MategninAnneaux!DE8+MategninDouane!DE8</f>
        <v>0</v>
      </c>
      <c r="DF8" s="60">
        <f>MategninAnneaux!DF8+MategninDouane!DF8</f>
        <v>0</v>
      </c>
      <c r="DG8" s="60">
        <f>MategninAnneaux!DG8+MategninDouane!DG8</f>
        <v>2</v>
      </c>
      <c r="DH8" s="60">
        <f>MategninAnneaux!DH8+MategninDouane!DH8</f>
        <v>2</v>
      </c>
      <c r="DI8" s="60">
        <f>MategninAnneaux!DI8+MategninDouane!DI8</f>
        <v>0</v>
      </c>
      <c r="DJ8" s="60">
        <f>MategninAnneaux!DJ8+MategninDouane!DJ8</f>
        <v>0</v>
      </c>
      <c r="DK8" s="60">
        <f>MategninAnneaux!DK8+MategninDouane!DK8</f>
        <v>0</v>
      </c>
      <c r="DL8" s="60">
        <f>MategninAnneaux!DL8+MategninDouane!DL8</f>
        <v>0</v>
      </c>
      <c r="DN8" s="55">
        <f t="shared" si="27"/>
        <v>40</v>
      </c>
      <c r="DO8" s="3">
        <f t="shared" si="27"/>
        <v>21</v>
      </c>
      <c r="DP8" s="56">
        <f t="shared" si="28"/>
        <v>0.34426229508196721</v>
      </c>
      <c r="DQ8" s="3">
        <f t="shared" si="29"/>
        <v>25</v>
      </c>
      <c r="DR8" s="3">
        <f t="shared" si="30"/>
        <v>31</v>
      </c>
      <c r="DS8" s="3">
        <f t="shared" si="31"/>
        <v>4</v>
      </c>
      <c r="DT8" s="3">
        <f t="shared" si="32"/>
        <v>60</v>
      </c>
      <c r="DU8" s="12">
        <f t="shared" si="33"/>
        <v>0.51666666666666672</v>
      </c>
      <c r="DV8" s="12">
        <f t="shared" si="34"/>
        <v>6.6666666666666666E-2</v>
      </c>
      <c r="DW8" s="3">
        <f t="shared" si="35"/>
        <v>1</v>
      </c>
      <c r="DX8" s="3">
        <f t="shared" si="36"/>
        <v>57</v>
      </c>
      <c r="DY8" s="57">
        <f t="shared" si="37"/>
        <v>4</v>
      </c>
      <c r="DZ8" s="58">
        <f t="shared" si="38"/>
        <v>61</v>
      </c>
      <c r="EC8" s="12">
        <f t="shared" si="39"/>
        <v>0.17647058823529416</v>
      </c>
      <c r="ED8" s="12">
        <f t="shared" si="39"/>
        <v>0.39999999999999991</v>
      </c>
      <c r="EE8" s="12">
        <f t="shared" si="39"/>
        <v>0.12459016393442623</v>
      </c>
      <c r="EF8" s="12">
        <f t="shared" si="39"/>
        <v>0.25</v>
      </c>
      <c r="EG8" s="12">
        <f t="shared" si="39"/>
        <v>0.24</v>
      </c>
      <c r="EH8" s="12" t="e">
        <f t="shared" si="39"/>
        <v>#DIV/0!</v>
      </c>
      <c r="EI8" s="12">
        <f t="shared" si="39"/>
        <v>0.33333333333333326</v>
      </c>
      <c r="EJ8" s="12">
        <f t="shared" si="39"/>
        <v>-6.9999999999999951E-2</v>
      </c>
      <c r="EK8" s="12" t="e">
        <f t="shared" si="39"/>
        <v>#DIV/0!</v>
      </c>
      <c r="EL8" s="12">
        <f t="shared" si="39"/>
        <v>-0.75</v>
      </c>
      <c r="EM8" s="12">
        <f t="shared" si="39"/>
        <v>0.26666666666666661</v>
      </c>
      <c r="EN8" s="12">
        <f t="shared" si="39"/>
        <v>0</v>
      </c>
      <c r="EO8" s="12">
        <f t="shared" si="39"/>
        <v>0.24489795918367352</v>
      </c>
      <c r="EQ8" s="64">
        <v>0.32291666666666702</v>
      </c>
      <c r="ER8" s="60">
        <f>MategninAnneaux!ER8+MategninDouane!ER8</f>
        <v>12</v>
      </c>
      <c r="ES8" s="60">
        <f>MategninAnneaux!ES8+MategninDouane!ES8</f>
        <v>6</v>
      </c>
      <c r="ET8" s="60">
        <f>MategninAnneaux!ET8+MategninDouane!ET8</f>
        <v>17</v>
      </c>
      <c r="EU8" s="60">
        <f>MategninAnneaux!EU8+MategninDouane!EU8</f>
        <v>7</v>
      </c>
      <c r="EV8" s="60">
        <f>MategninAnneaux!EV8+MategninDouane!EV8</f>
        <v>0</v>
      </c>
      <c r="EW8" s="60">
        <f>MategninAnneaux!EW8+MategninDouane!EW8</f>
        <v>0</v>
      </c>
      <c r="EX8" s="60">
        <f>MategninAnneaux!EX8+MategninDouane!EX8</f>
        <v>2</v>
      </c>
      <c r="EY8" s="60">
        <f>MategninAnneaux!EY8+MategninDouane!EY8</f>
        <v>1</v>
      </c>
      <c r="EZ8" s="60">
        <f>MategninAnneaux!EZ8+MategninDouane!EZ8</f>
        <v>2</v>
      </c>
      <c r="FA8" s="60">
        <f>MategninAnneaux!FA8+MategninDouane!FA8</f>
        <v>0</v>
      </c>
      <c r="FB8" s="60">
        <f>MategninAnneaux!FB8+MategninDouane!FB8</f>
        <v>0</v>
      </c>
      <c r="FC8" s="60">
        <f>MategninAnneaux!FC8+MategninDouane!FC8</f>
        <v>1</v>
      </c>
      <c r="FD8" s="60">
        <f>MategninAnneaux!FD8+MategninDouane!FD8</f>
        <v>0</v>
      </c>
      <c r="FE8" s="60">
        <f>MategninAnneaux!FE8+MategninDouane!FE8</f>
        <v>0</v>
      </c>
      <c r="FF8" s="60">
        <f>MategninAnneaux!FF8+MategninDouane!FF8</f>
        <v>1</v>
      </c>
      <c r="FG8" s="60">
        <f>MategninAnneaux!FG8+MategninDouane!FG8</f>
        <v>0</v>
      </c>
      <c r="FI8" s="55">
        <f t="shared" si="40"/>
        <v>34</v>
      </c>
      <c r="FJ8" s="3">
        <f t="shared" si="40"/>
        <v>15</v>
      </c>
      <c r="FK8" s="56">
        <f t="shared" si="41"/>
        <v>0.30612244897959184</v>
      </c>
      <c r="FL8" s="3">
        <f t="shared" si="42"/>
        <v>20</v>
      </c>
      <c r="FM8" s="3">
        <f t="shared" si="43"/>
        <v>25</v>
      </c>
      <c r="FN8" s="3">
        <f t="shared" si="44"/>
        <v>0</v>
      </c>
      <c r="FO8" s="3">
        <f t="shared" si="45"/>
        <v>45</v>
      </c>
      <c r="FP8" s="12">
        <f t="shared" si="46"/>
        <v>0.55555555555555558</v>
      </c>
      <c r="FQ8" s="12">
        <f t="shared" si="47"/>
        <v>0</v>
      </c>
      <c r="FR8" s="3">
        <f t="shared" si="48"/>
        <v>4</v>
      </c>
      <c r="FS8" s="3">
        <f t="shared" si="49"/>
        <v>45</v>
      </c>
      <c r="FT8" s="57">
        <f t="shared" si="50"/>
        <v>4</v>
      </c>
      <c r="FU8" s="58">
        <f t="shared" si="51"/>
        <v>49</v>
      </c>
      <c r="FX8" s="12">
        <f t="shared" si="52"/>
        <v>0.7</v>
      </c>
      <c r="FY8" s="12">
        <f t="shared" si="52"/>
        <v>0.25</v>
      </c>
      <c r="FZ8" s="12">
        <f t="shared" si="52"/>
        <v>-0.18367346938775508</v>
      </c>
      <c r="GA8" s="12">
        <f t="shared" si="52"/>
        <v>0.53846153846153855</v>
      </c>
      <c r="GB8" s="12">
        <f t="shared" si="52"/>
        <v>0.78571428571428581</v>
      </c>
      <c r="GC8" s="12">
        <f t="shared" si="52"/>
        <v>-1</v>
      </c>
      <c r="GD8" s="12">
        <f t="shared" si="52"/>
        <v>0.5</v>
      </c>
      <c r="GE8" s="12">
        <f t="shared" si="52"/>
        <v>0.19047619047619047</v>
      </c>
      <c r="GF8" s="12">
        <f t="shared" si="52"/>
        <v>-1</v>
      </c>
      <c r="GG8" s="12">
        <f t="shared" si="52"/>
        <v>1</v>
      </c>
      <c r="GH8" s="12">
        <f t="shared" si="52"/>
        <v>0.60714285714285721</v>
      </c>
      <c r="GI8" s="12">
        <f t="shared" si="52"/>
        <v>0</v>
      </c>
      <c r="GJ8" s="12">
        <f t="shared" si="52"/>
        <v>0.53125</v>
      </c>
      <c r="GL8" s="65">
        <v>0.32291666666666702</v>
      </c>
      <c r="GM8" s="60">
        <f>MategninAnneaux!GM8+MategninDouane!GM8</f>
        <v>9</v>
      </c>
      <c r="GN8" s="60">
        <f>MategninAnneaux!GN8+MategninDouane!GN8</f>
        <v>2</v>
      </c>
      <c r="GO8" s="60">
        <f>MategninAnneaux!GO8+MategninDouane!GO8</f>
        <v>6</v>
      </c>
      <c r="GP8" s="60">
        <f>MategninAnneaux!GP8+MategninDouane!GP8</f>
        <v>7</v>
      </c>
      <c r="GQ8" s="60">
        <f>MategninAnneaux!GQ8+MategninDouane!GQ8</f>
        <v>3</v>
      </c>
      <c r="GR8" s="60">
        <f>MategninAnneaux!GR8+MategninDouane!GR8</f>
        <v>0</v>
      </c>
      <c r="GS8" s="60">
        <f>MategninAnneaux!GS8+MategninDouane!GS8</f>
        <v>0</v>
      </c>
      <c r="GT8" s="60">
        <f>MategninAnneaux!GT8+MategninDouane!GT8</f>
        <v>1</v>
      </c>
      <c r="GU8" s="60">
        <f>MategninAnneaux!GU8+MategninDouane!GU8</f>
        <v>1</v>
      </c>
      <c r="GV8" s="60">
        <f>MategninAnneaux!GV8+MategninDouane!GV8</f>
        <v>1</v>
      </c>
      <c r="GW8" s="60">
        <f>MategninAnneaux!GW8+MategninDouane!GW8</f>
        <v>1</v>
      </c>
      <c r="GX8" s="60">
        <f>MategninAnneaux!GX8+MategninDouane!GX8</f>
        <v>0</v>
      </c>
      <c r="GY8" s="60">
        <f>MategninAnneaux!GY8+MategninDouane!GY8</f>
        <v>0</v>
      </c>
      <c r="GZ8" s="60">
        <f>MategninAnneaux!GZ8+MategninDouane!GZ8</f>
        <v>0</v>
      </c>
      <c r="HA8" s="60">
        <f>MategninAnneaux!HA8+MategninDouane!HA8</f>
        <v>0</v>
      </c>
      <c r="HB8" s="60">
        <f>MategninAnneaux!HB8+MategninDouane!HB8</f>
        <v>1</v>
      </c>
      <c r="HD8" s="55">
        <f t="shared" si="53"/>
        <v>20</v>
      </c>
      <c r="HE8" s="3">
        <f t="shared" si="54"/>
        <v>12</v>
      </c>
      <c r="HF8" s="56">
        <f t="shared" si="55"/>
        <v>0.375</v>
      </c>
      <c r="HG8" s="3">
        <f t="shared" si="56"/>
        <v>13</v>
      </c>
      <c r="HH8" s="3">
        <f t="shared" si="57"/>
        <v>14</v>
      </c>
      <c r="HI8" s="3">
        <f t="shared" si="58"/>
        <v>3</v>
      </c>
      <c r="HJ8" s="3">
        <f t="shared" si="59"/>
        <v>30</v>
      </c>
      <c r="HK8" s="12">
        <f t="shared" si="60"/>
        <v>0.46666666666666667</v>
      </c>
      <c r="HL8" s="12">
        <f t="shared" si="61"/>
        <v>0.1</v>
      </c>
      <c r="HM8" s="3">
        <f t="shared" si="62"/>
        <v>2</v>
      </c>
      <c r="HN8" s="3">
        <f t="shared" si="63"/>
        <v>28</v>
      </c>
      <c r="HO8" s="57">
        <f t="shared" si="64"/>
        <v>4</v>
      </c>
      <c r="HP8" s="58">
        <f t="shared" si="65"/>
        <v>32</v>
      </c>
      <c r="HR8">
        <v>21</v>
      </c>
      <c r="HS8">
        <v>9</v>
      </c>
      <c r="HT8">
        <v>0.3</v>
      </c>
      <c r="HU8">
        <v>16</v>
      </c>
      <c r="HV8">
        <v>5</v>
      </c>
      <c r="HW8">
        <v>3</v>
      </c>
      <c r="HX8">
        <v>24</v>
      </c>
      <c r="HY8">
        <v>0.20833333333333301</v>
      </c>
      <c r="HZ8">
        <v>0.125</v>
      </c>
      <c r="IA8">
        <v>6</v>
      </c>
      <c r="IB8">
        <v>23</v>
      </c>
      <c r="IC8">
        <v>7</v>
      </c>
      <c r="ID8">
        <v>30</v>
      </c>
      <c r="IF8" s="62">
        <f t="shared" si="66"/>
        <v>-4.7619047619047672E-2</v>
      </c>
      <c r="IG8" s="12">
        <f t="shared" si="66"/>
        <v>0.33333333333333326</v>
      </c>
      <c r="IH8" s="12">
        <f t="shared" si="66"/>
        <v>0.25</v>
      </c>
      <c r="II8" s="12">
        <f t="shared" si="66"/>
        <v>-0.1875</v>
      </c>
      <c r="IJ8" s="12">
        <f t="shared" si="66"/>
        <v>1.7999999999999998</v>
      </c>
      <c r="IK8" s="12">
        <f t="shared" si="66"/>
        <v>0</v>
      </c>
      <c r="IL8" s="12">
        <f t="shared" si="66"/>
        <v>0.25</v>
      </c>
      <c r="IM8" s="12">
        <f t="shared" si="66"/>
        <v>1.2400000000000033</v>
      </c>
      <c r="IN8" s="12">
        <f t="shared" si="66"/>
        <v>-0.19999999999999996</v>
      </c>
      <c r="IO8" s="12">
        <f t="shared" si="66"/>
        <v>-0.66666666666666674</v>
      </c>
      <c r="IP8" s="12">
        <f t="shared" si="66"/>
        <v>0.21739130434782616</v>
      </c>
      <c r="IQ8" s="12">
        <f t="shared" si="66"/>
        <v>-0.4285714285714286</v>
      </c>
      <c r="IR8" s="63">
        <f t="shared" si="66"/>
        <v>6.6666666666666652E-2</v>
      </c>
    </row>
    <row r="9" spans="1:252" ht="21" customHeight="1" thickBot="1" x14ac:dyDescent="0.3">
      <c r="A9" s="59">
        <v>0.33333333333333298</v>
      </c>
      <c r="B9" s="91">
        <f>MategninAnneaux!B9+MategninDouane!B9</f>
        <v>19</v>
      </c>
      <c r="C9" s="92">
        <f>MategninAnneaux!C9+MategninDouane!C9</f>
        <v>6</v>
      </c>
      <c r="D9" s="91">
        <f>MategninAnneaux!D9+MategninDouane!D9</f>
        <v>26</v>
      </c>
      <c r="E9" s="92">
        <f>MategninAnneaux!E9+MategninDouane!E9</f>
        <v>11</v>
      </c>
      <c r="F9" s="91">
        <f>MategninAnneaux!F9+MategninDouane!F9</f>
        <v>4</v>
      </c>
      <c r="G9" s="92">
        <f>MategninAnneaux!G9+MategninDouane!G9</f>
        <v>2</v>
      </c>
      <c r="H9" s="91">
        <f>MategninAnneaux!H9+MategninDouane!H9</f>
        <v>2</v>
      </c>
      <c r="I9" s="92">
        <f>MategninAnneaux!I9+MategninDouane!I9</f>
        <v>2</v>
      </c>
      <c r="J9" s="91">
        <f>MategninAnneaux!J9+MategninDouane!J9</f>
        <v>3</v>
      </c>
      <c r="K9" s="92">
        <f>MategninAnneaux!K9+MategninDouane!K9</f>
        <v>2</v>
      </c>
      <c r="L9" s="91">
        <f>MategninAnneaux!L9+MategninDouane!L9</f>
        <v>2</v>
      </c>
      <c r="M9" s="92">
        <f>MategninAnneaux!M9+MategninDouane!M9</f>
        <v>3</v>
      </c>
      <c r="N9" s="203">
        <f>MategninAnneaux!N9+MategninDouane!N9</f>
        <v>2</v>
      </c>
      <c r="O9" s="192">
        <f>MategninAnneaux!O9+MategninDouane!O9</f>
        <v>0</v>
      </c>
      <c r="P9" s="91">
        <f>MategninAnneaux!P9+MategninDouane!P9</f>
        <v>0</v>
      </c>
      <c r="Q9" s="92">
        <f>MategninAnneaux!Q9+MategninDouane!Q9</f>
        <v>0</v>
      </c>
      <c r="R9" s="91">
        <f>MategninAnneaux!R9+MategninDouane!R9</f>
        <v>0</v>
      </c>
      <c r="S9" s="92">
        <f>MategninAnneaux!S9+MategninDouane!S9</f>
        <v>0</v>
      </c>
      <c r="T9" s="91">
        <f>MategninAnneaux!T9+MategninDouane!T9</f>
        <v>2</v>
      </c>
      <c r="U9" s="92">
        <f>MategninAnneaux!U9+MategninDouane!U9</f>
        <v>4</v>
      </c>
      <c r="W9" s="55">
        <f t="shared" si="67"/>
        <v>60</v>
      </c>
      <c r="X9" s="3">
        <f t="shared" si="68"/>
        <v>30</v>
      </c>
      <c r="Y9" s="56">
        <f t="shared" si="69"/>
        <v>0.33333333333333331</v>
      </c>
      <c r="Z9" s="3">
        <f t="shared" si="70"/>
        <v>30</v>
      </c>
      <c r="AA9" s="3">
        <f t="shared" si="71"/>
        <v>45</v>
      </c>
      <c r="AB9" s="3">
        <f t="shared" si="72"/>
        <v>6</v>
      </c>
      <c r="AC9" s="3">
        <f t="shared" si="73"/>
        <v>4</v>
      </c>
      <c r="AD9" s="3">
        <f t="shared" si="0"/>
        <v>79</v>
      </c>
      <c r="AE9" s="12">
        <f t="shared" si="1"/>
        <v>0.6</v>
      </c>
      <c r="AF9" s="12">
        <f t="shared" si="74"/>
        <v>5.0632911392405063E-2</v>
      </c>
      <c r="AG9" s="3">
        <f t="shared" si="75"/>
        <v>11</v>
      </c>
      <c r="AH9" s="3">
        <f t="shared" si="76"/>
        <v>77</v>
      </c>
      <c r="AI9" s="57">
        <f t="shared" si="77"/>
        <v>13</v>
      </c>
      <c r="AJ9" s="58">
        <f t="shared" si="78"/>
        <v>90</v>
      </c>
      <c r="AM9" s="12">
        <f t="shared" si="2"/>
        <v>0.11111111111111116</v>
      </c>
      <c r="AN9" s="12">
        <f t="shared" si="3"/>
        <v>-6.25E-2</v>
      </c>
      <c r="AO9" s="12">
        <f t="shared" si="4"/>
        <v>-0.10416666666666674</v>
      </c>
      <c r="AP9" s="12">
        <f t="shared" si="5"/>
        <v>-9.0909090909090939E-2</v>
      </c>
      <c r="AQ9" s="12">
        <f t="shared" si="79"/>
        <v>7.1428571428571397E-2</v>
      </c>
      <c r="AR9" s="12">
        <f t="shared" si="6"/>
        <v>0.33333333333333326</v>
      </c>
      <c r="AS9" s="12">
        <f t="shared" si="7"/>
        <v>1.2820512820512775E-2</v>
      </c>
      <c r="AT9" s="12">
        <f t="shared" si="8"/>
        <v>7.1428571428571397E-2</v>
      </c>
      <c r="AU9" s="12">
        <f t="shared" si="9"/>
        <v>0.31645569620253156</v>
      </c>
      <c r="AV9" s="12">
        <f t="shared" si="10"/>
        <v>0.375</v>
      </c>
      <c r="AW9" s="12">
        <f t="shared" si="11"/>
        <v>4.0540540540540571E-2</v>
      </c>
      <c r="AX9" s="12">
        <f t="shared" si="12"/>
        <v>8.3333333333333259E-2</v>
      </c>
      <c r="AY9" s="12">
        <f t="shared" si="13"/>
        <v>4.6511627906976827E-2</v>
      </c>
      <c r="BA9" s="59">
        <v>0.33333333333333298</v>
      </c>
      <c r="BB9" s="60">
        <f>MategninAnneaux!BB9+MategninDouane!BB9</f>
        <v>22</v>
      </c>
      <c r="BC9" s="60">
        <f>MategninAnneaux!BC9+MategninDouane!BC9</f>
        <v>7</v>
      </c>
      <c r="BD9" s="60">
        <f>MategninAnneaux!BD9+MategninDouane!BD9</f>
        <v>20</v>
      </c>
      <c r="BE9" s="60">
        <f>MategninAnneaux!BE9+MategninDouane!BE9</f>
        <v>18</v>
      </c>
      <c r="BF9" s="60">
        <f>MategninAnneaux!BF9+MategninDouane!BF9</f>
        <v>2</v>
      </c>
      <c r="BG9" s="60">
        <f>MategninAnneaux!BG9+MategninDouane!BG9</f>
        <v>1</v>
      </c>
      <c r="BH9" s="60">
        <f>MategninAnneaux!BH9+MategninDouane!BH9</f>
        <v>2</v>
      </c>
      <c r="BI9" s="60">
        <f>MategninAnneaux!BI9+MategninDouane!BI9</f>
        <v>2</v>
      </c>
      <c r="BJ9" s="60">
        <f>MategninAnneaux!BJ9+MategninDouane!BJ9</f>
        <v>4</v>
      </c>
      <c r="BK9" s="60">
        <f>MategninAnneaux!BK9+MategninDouane!BK9</f>
        <v>0</v>
      </c>
      <c r="BL9" s="60">
        <f>MategninAnneaux!BL9+MategninDouane!BL9</f>
        <v>3</v>
      </c>
      <c r="BM9" s="60">
        <f>MategninAnneaux!BM9+MategninDouane!BM9</f>
        <v>1</v>
      </c>
      <c r="BN9" s="60">
        <f>MategninAnneaux!BN9+MategninDouane!BN9</f>
        <v>0</v>
      </c>
      <c r="BO9" s="60">
        <f>MategninAnneaux!BO9+MategninDouane!BO9</f>
        <v>0</v>
      </c>
      <c r="BP9" s="60">
        <f>MategninAnneaux!BP9+MategninDouane!BP9</f>
        <v>1</v>
      </c>
      <c r="BQ9" s="60">
        <f>MategninAnneaux!BQ9+MategninDouane!BQ9</f>
        <v>3</v>
      </c>
      <c r="BS9" s="55">
        <f t="shared" si="14"/>
        <v>54</v>
      </c>
      <c r="BT9" s="3">
        <f t="shared" si="14"/>
        <v>32</v>
      </c>
      <c r="BU9" s="56">
        <f t="shared" si="15"/>
        <v>0.37209302325581395</v>
      </c>
      <c r="BV9" s="3">
        <f t="shared" si="16"/>
        <v>33</v>
      </c>
      <c r="BW9" s="3">
        <f t="shared" si="17"/>
        <v>42</v>
      </c>
      <c r="BX9" s="3">
        <f t="shared" si="18"/>
        <v>3</v>
      </c>
      <c r="BY9" s="3">
        <f t="shared" si="19"/>
        <v>78</v>
      </c>
      <c r="BZ9" s="12">
        <f t="shared" si="20"/>
        <v>0.56000000000000005</v>
      </c>
      <c r="CA9" s="12">
        <f t="shared" si="21"/>
        <v>3.8461538461538464E-2</v>
      </c>
      <c r="CB9" s="3">
        <f t="shared" si="22"/>
        <v>8</v>
      </c>
      <c r="CC9" s="3">
        <f t="shared" si="23"/>
        <v>74</v>
      </c>
      <c r="CD9" s="57">
        <f t="shared" si="24"/>
        <v>12</v>
      </c>
      <c r="CE9" s="58">
        <f t="shared" si="25"/>
        <v>86</v>
      </c>
      <c r="CH9" s="12">
        <f t="shared" si="26"/>
        <v>0.14893617021276606</v>
      </c>
      <c r="CI9" s="12">
        <f t="shared" si="26"/>
        <v>0.28000000000000003</v>
      </c>
      <c r="CJ9" s="12">
        <f t="shared" si="26"/>
        <v>7.162790697674426E-2</v>
      </c>
      <c r="CK9" s="12">
        <f t="shared" si="26"/>
        <v>0.10000000000000009</v>
      </c>
      <c r="CL9" s="12">
        <f t="shared" si="26"/>
        <v>0.16666666666666674</v>
      </c>
      <c r="CM9" s="12">
        <f t="shared" si="26"/>
        <v>2</v>
      </c>
      <c r="CN9" s="12">
        <f t="shared" si="26"/>
        <v>0.16417910447761197</v>
      </c>
      <c r="CO9" s="12">
        <f t="shared" si="26"/>
        <v>4.2222222222222383E-2</v>
      </c>
      <c r="CP9" s="12">
        <f t="shared" si="26"/>
        <v>1.5769230769230771</v>
      </c>
      <c r="CQ9" s="12">
        <f t="shared" si="26"/>
        <v>0.60000000000000009</v>
      </c>
      <c r="CR9" s="12">
        <f t="shared" si="26"/>
        <v>0.1212121212121211</v>
      </c>
      <c r="CS9" s="12">
        <f t="shared" si="26"/>
        <v>1</v>
      </c>
      <c r="CT9" s="12">
        <f t="shared" si="26"/>
        <v>0.19444444444444442</v>
      </c>
      <c r="CV9" s="59">
        <v>0.33333333333333298</v>
      </c>
      <c r="CW9" s="60">
        <f>MategninAnneaux!CW9+MategninDouane!CW9</f>
        <v>24</v>
      </c>
      <c r="CX9" s="60">
        <f>MategninAnneaux!CX9+MategninDouane!CX9</f>
        <v>4</v>
      </c>
      <c r="CY9" s="60">
        <f>MategninAnneaux!CY9+MategninDouane!CY9</f>
        <v>17</v>
      </c>
      <c r="CZ9" s="60">
        <f>MategninAnneaux!CZ9+MategninDouane!CZ9</f>
        <v>16</v>
      </c>
      <c r="DA9" s="60">
        <f>MategninAnneaux!DA9+MategninDouane!DA9</f>
        <v>0</v>
      </c>
      <c r="DB9" s="60">
        <f>MategninAnneaux!DB9+MategninDouane!DB9</f>
        <v>0</v>
      </c>
      <c r="DC9" s="60">
        <f>MategninAnneaux!DC9+MategninDouane!DC9</f>
        <v>1</v>
      </c>
      <c r="DD9" s="60">
        <f>MategninAnneaux!DD9+MategninDouane!DD9</f>
        <v>4</v>
      </c>
      <c r="DE9" s="60">
        <f>MategninAnneaux!DE9+MategninDouane!DE9</f>
        <v>2</v>
      </c>
      <c r="DF9" s="60">
        <f>MategninAnneaux!DF9+MategninDouane!DF9</f>
        <v>0</v>
      </c>
      <c r="DG9" s="60">
        <f>MategninAnneaux!DG9+MategninDouane!DG9</f>
        <v>2</v>
      </c>
      <c r="DH9" s="60">
        <f>MategninAnneaux!DH9+MategninDouane!DH9</f>
        <v>1</v>
      </c>
      <c r="DI9" s="60">
        <f>MategninAnneaux!DI9+MategninDouane!DI9</f>
        <v>1</v>
      </c>
      <c r="DJ9" s="60">
        <f>MategninAnneaux!DJ9+MategninDouane!DJ9</f>
        <v>0</v>
      </c>
      <c r="DK9" s="60">
        <f>MategninAnneaux!DK9+MategninDouane!DK9</f>
        <v>0</v>
      </c>
      <c r="DL9" s="60">
        <f>MategninAnneaux!DL9+MategninDouane!DL9</f>
        <v>0</v>
      </c>
      <c r="DN9" s="55">
        <f t="shared" si="27"/>
        <v>47</v>
      </c>
      <c r="DO9" s="3">
        <f t="shared" si="27"/>
        <v>25</v>
      </c>
      <c r="DP9" s="56">
        <f t="shared" si="28"/>
        <v>0.34722222222222221</v>
      </c>
      <c r="DQ9" s="3">
        <f t="shared" si="29"/>
        <v>30</v>
      </c>
      <c r="DR9" s="3">
        <f t="shared" si="30"/>
        <v>36</v>
      </c>
      <c r="DS9" s="3">
        <f t="shared" si="31"/>
        <v>1</v>
      </c>
      <c r="DT9" s="3">
        <f t="shared" si="32"/>
        <v>67</v>
      </c>
      <c r="DU9" s="12">
        <f t="shared" si="33"/>
        <v>0.53731343283582089</v>
      </c>
      <c r="DV9" s="12">
        <f t="shared" si="34"/>
        <v>1.4925373134328358E-2</v>
      </c>
      <c r="DW9" s="3">
        <f t="shared" si="35"/>
        <v>5</v>
      </c>
      <c r="DX9" s="3">
        <f t="shared" si="36"/>
        <v>66</v>
      </c>
      <c r="DY9" s="57">
        <f t="shared" si="37"/>
        <v>6</v>
      </c>
      <c r="DZ9" s="58">
        <f t="shared" si="38"/>
        <v>72</v>
      </c>
      <c r="EC9" s="12">
        <f t="shared" si="39"/>
        <v>0.7407407407407407</v>
      </c>
      <c r="ED9" s="12">
        <f t="shared" si="39"/>
        <v>0.5625</v>
      </c>
      <c r="EE9" s="12">
        <f t="shared" si="39"/>
        <v>-6.684027777777779E-2</v>
      </c>
      <c r="EF9" s="12">
        <f t="shared" si="39"/>
        <v>0.4285714285714286</v>
      </c>
      <c r="EG9" s="12">
        <f t="shared" si="39"/>
        <v>1.4</v>
      </c>
      <c r="EH9" s="12">
        <f t="shared" si="39"/>
        <v>-0.75</v>
      </c>
      <c r="EI9" s="12">
        <f t="shared" si="39"/>
        <v>0.67500000000000004</v>
      </c>
      <c r="EJ9" s="12">
        <f t="shared" si="39"/>
        <v>0.43283582089552231</v>
      </c>
      <c r="EK9" s="12">
        <f t="shared" si="39"/>
        <v>-0.85074626865671643</v>
      </c>
      <c r="EL9" s="12">
        <f t="shared" si="39"/>
        <v>0.66666666666666674</v>
      </c>
      <c r="EM9" s="12">
        <f t="shared" si="39"/>
        <v>0.73684210526315796</v>
      </c>
      <c r="EN9" s="12">
        <f t="shared" si="39"/>
        <v>0.19999999999999996</v>
      </c>
      <c r="EO9" s="12">
        <f t="shared" si="39"/>
        <v>0.67441860465116288</v>
      </c>
      <c r="EQ9" s="59">
        <v>0.33333333333333298</v>
      </c>
      <c r="ER9" s="60">
        <f>MategninAnneaux!ER9+MategninDouane!ER9</f>
        <v>13</v>
      </c>
      <c r="ES9" s="60">
        <f>MategninAnneaux!ES9+MategninDouane!ES9</f>
        <v>5</v>
      </c>
      <c r="ET9" s="60">
        <f>MategninAnneaux!ET9+MategninDouane!ET9</f>
        <v>8</v>
      </c>
      <c r="EU9" s="60">
        <f>MategninAnneaux!EU9+MategninDouane!EU9</f>
        <v>7</v>
      </c>
      <c r="EV9" s="60">
        <f>MategninAnneaux!EV9+MategninDouane!EV9</f>
        <v>3</v>
      </c>
      <c r="EW9" s="60">
        <f>MategninAnneaux!EW9+MategninDouane!EW9</f>
        <v>1</v>
      </c>
      <c r="EX9" s="60">
        <f>MategninAnneaux!EX9+MategninDouane!EX9</f>
        <v>0</v>
      </c>
      <c r="EY9" s="60">
        <f>MategninAnneaux!EY9+MategninDouane!EY9</f>
        <v>1</v>
      </c>
      <c r="EZ9" s="60">
        <f>MategninAnneaux!EZ9+MategninDouane!EZ9</f>
        <v>3</v>
      </c>
      <c r="FA9" s="60">
        <f>MategninAnneaux!FA9+MategninDouane!FA9</f>
        <v>0</v>
      </c>
      <c r="FB9" s="60">
        <f>MategninAnneaux!FB9+MategninDouane!FB9</f>
        <v>0</v>
      </c>
      <c r="FC9" s="60">
        <f>MategninAnneaux!FC9+MategninDouane!FC9</f>
        <v>0</v>
      </c>
      <c r="FD9" s="60">
        <f>MategninAnneaux!FD9+MategninDouane!FD9</f>
        <v>0</v>
      </c>
      <c r="FE9" s="60">
        <f>MategninAnneaux!FE9+MategninDouane!FE9</f>
        <v>0</v>
      </c>
      <c r="FF9" s="60">
        <f>MategninAnneaux!FF9+MategninDouane!FF9</f>
        <v>0</v>
      </c>
      <c r="FG9" s="60">
        <f>MategninAnneaux!FG9+MategninDouane!FG9</f>
        <v>2</v>
      </c>
      <c r="FI9" s="55">
        <f t="shared" si="40"/>
        <v>27</v>
      </c>
      <c r="FJ9" s="3">
        <f t="shared" si="40"/>
        <v>16</v>
      </c>
      <c r="FK9" s="56">
        <f t="shared" si="41"/>
        <v>0.37209302325581395</v>
      </c>
      <c r="FL9" s="3">
        <f t="shared" si="42"/>
        <v>21</v>
      </c>
      <c r="FM9" s="3">
        <f t="shared" si="43"/>
        <v>15</v>
      </c>
      <c r="FN9" s="3">
        <f t="shared" si="44"/>
        <v>4</v>
      </c>
      <c r="FO9" s="3">
        <f t="shared" si="45"/>
        <v>40</v>
      </c>
      <c r="FP9" s="12">
        <f t="shared" si="46"/>
        <v>0.375</v>
      </c>
      <c r="FQ9" s="12">
        <f t="shared" si="47"/>
        <v>0.1</v>
      </c>
      <c r="FR9" s="3">
        <f t="shared" si="48"/>
        <v>3</v>
      </c>
      <c r="FS9" s="3">
        <f t="shared" si="49"/>
        <v>38</v>
      </c>
      <c r="FT9" s="57">
        <f t="shared" si="50"/>
        <v>5</v>
      </c>
      <c r="FU9" s="58">
        <f t="shared" si="51"/>
        <v>43</v>
      </c>
      <c r="FX9" s="12">
        <f t="shared" si="52"/>
        <v>-9.9999999999999978E-2</v>
      </c>
      <c r="FY9" s="12">
        <f t="shared" si="52"/>
        <v>0.23076923076923084</v>
      </c>
      <c r="FZ9" s="12">
        <f t="shared" si="52"/>
        <v>0.23076923076923084</v>
      </c>
      <c r="GA9" s="12">
        <f t="shared" si="52"/>
        <v>-0.16000000000000003</v>
      </c>
      <c r="GB9" s="12">
        <f t="shared" si="52"/>
        <v>0.25</v>
      </c>
      <c r="GC9" s="12">
        <f t="shared" si="52"/>
        <v>3</v>
      </c>
      <c r="GD9" s="12">
        <f t="shared" si="52"/>
        <v>5.2631578947368363E-2</v>
      </c>
      <c r="GE9" s="12">
        <f t="shared" si="52"/>
        <v>0.1875</v>
      </c>
      <c r="GF9" s="12">
        <f t="shared" si="52"/>
        <v>2.8000000000000003</v>
      </c>
      <c r="GG9" s="12">
        <f t="shared" si="52"/>
        <v>-0.4</v>
      </c>
      <c r="GH9" s="12">
        <f t="shared" si="52"/>
        <v>2.7027027027026973E-2</v>
      </c>
      <c r="GI9" s="12">
        <f t="shared" si="52"/>
        <v>-0.16666666666666663</v>
      </c>
      <c r="GJ9" s="12">
        <f t="shared" si="52"/>
        <v>0</v>
      </c>
      <c r="GL9" s="61">
        <v>0.33333333333333298</v>
      </c>
      <c r="GM9" s="60">
        <f>MategninAnneaux!GM9+MategninDouane!GM9</f>
        <v>16</v>
      </c>
      <c r="GN9" s="60">
        <f>MategninAnneaux!GN9+MategninDouane!GN9</f>
        <v>7</v>
      </c>
      <c r="GO9" s="60">
        <f>MategninAnneaux!GO9+MategninDouane!GO9</f>
        <v>7</v>
      </c>
      <c r="GP9" s="60">
        <f>MategninAnneaux!GP9+MategninDouane!GP9</f>
        <v>2</v>
      </c>
      <c r="GQ9" s="60">
        <f>MategninAnneaux!GQ9+MategninDouane!GQ9</f>
        <v>0</v>
      </c>
      <c r="GR9" s="60">
        <f>MategninAnneaux!GR9+MategninDouane!GR9</f>
        <v>1</v>
      </c>
      <c r="GS9" s="60">
        <f>MategninAnneaux!GS9+MategninDouane!GS9</f>
        <v>3</v>
      </c>
      <c r="GT9" s="60">
        <f>MategninAnneaux!GT9+MategninDouane!GT9</f>
        <v>1</v>
      </c>
      <c r="GU9" s="60">
        <f>MategninAnneaux!GU9+MategninDouane!GU9</f>
        <v>1</v>
      </c>
      <c r="GV9" s="60">
        <f>MategninAnneaux!GV9+MategninDouane!GV9</f>
        <v>1</v>
      </c>
      <c r="GW9" s="60">
        <f>MategninAnneaux!GW9+MategninDouane!GW9</f>
        <v>3</v>
      </c>
      <c r="GX9" s="60">
        <f>MategninAnneaux!GX9+MategninDouane!GX9</f>
        <v>0</v>
      </c>
      <c r="GY9" s="60">
        <f>MategninAnneaux!GY9+MategninDouane!GY9</f>
        <v>0</v>
      </c>
      <c r="GZ9" s="60">
        <f>MategninAnneaux!GZ9+MategninDouane!GZ9</f>
        <v>0</v>
      </c>
      <c r="HA9" s="60">
        <f>MategninAnneaux!HA9+MategninDouane!HA9</f>
        <v>0</v>
      </c>
      <c r="HB9" s="60">
        <f>MategninAnneaux!HB9+MategninDouane!HB9</f>
        <v>1</v>
      </c>
      <c r="HD9" s="55">
        <f t="shared" si="53"/>
        <v>30</v>
      </c>
      <c r="HE9" s="3">
        <f t="shared" si="54"/>
        <v>13</v>
      </c>
      <c r="HF9" s="56">
        <f t="shared" si="55"/>
        <v>0.30232558139534882</v>
      </c>
      <c r="HG9" s="3">
        <f t="shared" si="56"/>
        <v>25</v>
      </c>
      <c r="HH9" s="3">
        <f t="shared" si="57"/>
        <v>12</v>
      </c>
      <c r="HI9" s="3">
        <f t="shared" si="58"/>
        <v>1</v>
      </c>
      <c r="HJ9" s="3">
        <f t="shared" si="59"/>
        <v>38</v>
      </c>
      <c r="HK9" s="12">
        <f t="shared" si="60"/>
        <v>0.31578947368421051</v>
      </c>
      <c r="HL9" s="12">
        <f t="shared" si="61"/>
        <v>2.6315789473684209E-2</v>
      </c>
      <c r="HM9" s="3">
        <f t="shared" si="62"/>
        <v>5</v>
      </c>
      <c r="HN9" s="3">
        <f t="shared" si="63"/>
        <v>37</v>
      </c>
      <c r="HO9" s="57">
        <f t="shared" si="64"/>
        <v>6</v>
      </c>
      <c r="HP9" s="58">
        <f t="shared" si="65"/>
        <v>43</v>
      </c>
      <c r="HR9">
        <v>10</v>
      </c>
      <c r="HS9">
        <v>3</v>
      </c>
      <c r="HT9">
        <v>0.230769230769231</v>
      </c>
      <c r="HU9">
        <v>6</v>
      </c>
      <c r="HV9">
        <v>6</v>
      </c>
      <c r="HW9">
        <v>0</v>
      </c>
      <c r="HX9">
        <v>12</v>
      </c>
      <c r="HY9">
        <v>0.5</v>
      </c>
      <c r="HZ9">
        <v>0</v>
      </c>
      <c r="IA9">
        <v>1</v>
      </c>
      <c r="IB9">
        <v>11</v>
      </c>
      <c r="IC9">
        <v>2</v>
      </c>
      <c r="ID9">
        <v>13</v>
      </c>
      <c r="IF9" s="62">
        <f t="shared" si="66"/>
        <v>2</v>
      </c>
      <c r="IG9" s="12">
        <f t="shared" si="66"/>
        <v>3.333333333333333</v>
      </c>
      <c r="IH9" s="12">
        <f t="shared" si="66"/>
        <v>0.31007751937984351</v>
      </c>
      <c r="II9" s="12">
        <f t="shared" si="66"/>
        <v>3.166666666666667</v>
      </c>
      <c r="IJ9" s="12">
        <f t="shared" si="66"/>
        <v>1</v>
      </c>
      <c r="IK9" s="12" t="e">
        <f t="shared" si="66"/>
        <v>#DIV/0!</v>
      </c>
      <c r="IL9" s="12">
        <f t="shared" si="66"/>
        <v>2.1666666666666665</v>
      </c>
      <c r="IM9" s="12">
        <f t="shared" si="66"/>
        <v>-0.36842105263157898</v>
      </c>
      <c r="IN9" s="12" t="e">
        <f t="shared" si="66"/>
        <v>#DIV/0!</v>
      </c>
      <c r="IO9" s="12">
        <f t="shared" si="66"/>
        <v>4</v>
      </c>
      <c r="IP9" s="12">
        <f t="shared" si="66"/>
        <v>2.3636363636363638</v>
      </c>
      <c r="IQ9" s="12">
        <f t="shared" si="66"/>
        <v>2</v>
      </c>
      <c r="IR9" s="63">
        <f t="shared" si="66"/>
        <v>2.3076923076923075</v>
      </c>
    </row>
    <row r="10" spans="1:252" ht="21" customHeight="1" thickBot="1" x14ac:dyDescent="0.3">
      <c r="A10" s="64">
        <v>0.34375</v>
      </c>
      <c r="B10" s="91">
        <f>MategninAnneaux!B10+MategninDouane!B10</f>
        <v>35</v>
      </c>
      <c r="C10" s="92">
        <f>MategninAnneaux!C10+MategninDouane!C10</f>
        <v>8</v>
      </c>
      <c r="D10" s="91">
        <f>MategninAnneaux!D10+MategninDouane!D10</f>
        <v>19</v>
      </c>
      <c r="E10" s="92">
        <f>MategninAnneaux!E10+MategninDouane!E10</f>
        <v>14</v>
      </c>
      <c r="F10" s="91">
        <f>MategninAnneaux!F10+MategninDouane!F10</f>
        <v>3</v>
      </c>
      <c r="G10" s="92">
        <f>MategninAnneaux!G10+MategninDouane!G10</f>
        <v>3</v>
      </c>
      <c r="H10" s="91">
        <f>MategninAnneaux!H10+MategninDouane!H10</f>
        <v>3</v>
      </c>
      <c r="I10" s="92">
        <f>MategninAnneaux!I10+MategninDouane!I10</f>
        <v>3</v>
      </c>
      <c r="J10" s="91">
        <f>MategninAnneaux!J10+MategninDouane!J10</f>
        <v>2</v>
      </c>
      <c r="K10" s="92">
        <f>MategninAnneaux!K10+MategninDouane!K10</f>
        <v>3</v>
      </c>
      <c r="L10" s="91">
        <f>MategninAnneaux!L10+MategninDouane!L10</f>
        <v>1</v>
      </c>
      <c r="M10" s="92">
        <f>MategninAnneaux!M10+MategninDouane!M10</f>
        <v>0</v>
      </c>
      <c r="N10" s="203">
        <f>MategninAnneaux!N10+MategninDouane!N10</f>
        <v>2</v>
      </c>
      <c r="O10" s="192">
        <f>MategninAnneaux!O10+MategninDouane!O10</f>
        <v>4</v>
      </c>
      <c r="P10" s="91">
        <f>MategninAnneaux!P10+MategninDouane!P10</f>
        <v>0</v>
      </c>
      <c r="Q10" s="92">
        <f>MategninAnneaux!Q10+MategninDouane!Q10</f>
        <v>0</v>
      </c>
      <c r="R10" s="91">
        <f>MategninAnneaux!R10+MategninDouane!R10</f>
        <v>1</v>
      </c>
      <c r="S10" s="92">
        <f>MategninAnneaux!S10+MategninDouane!S10</f>
        <v>0</v>
      </c>
      <c r="T10" s="91">
        <f>MategninAnneaux!T10+MategninDouane!T10</f>
        <v>3</v>
      </c>
      <c r="U10" s="92">
        <f>MategninAnneaux!U10+MategninDouane!U10</f>
        <v>5</v>
      </c>
      <c r="W10" s="55">
        <f t="shared" si="67"/>
        <v>69</v>
      </c>
      <c r="X10" s="3">
        <f t="shared" si="68"/>
        <v>40</v>
      </c>
      <c r="Y10" s="56">
        <f t="shared" si="69"/>
        <v>0.3669724770642202</v>
      </c>
      <c r="Z10" s="3">
        <f t="shared" si="70"/>
        <v>44</v>
      </c>
      <c r="AA10" s="3">
        <f t="shared" si="71"/>
        <v>45</v>
      </c>
      <c r="AB10" s="3">
        <f>F10+G10+P10+Q10</f>
        <v>6</v>
      </c>
      <c r="AC10" s="3">
        <f t="shared" si="73"/>
        <v>7</v>
      </c>
      <c r="AD10" s="3">
        <f t="shared" si="0"/>
        <v>96</v>
      </c>
      <c r="AE10" s="12">
        <f t="shared" si="1"/>
        <v>0.5056179775280899</v>
      </c>
      <c r="AF10" s="12">
        <f t="shared" si="74"/>
        <v>7.2916666666666671E-2</v>
      </c>
      <c r="AG10" s="3">
        <f t="shared" si="75"/>
        <v>13</v>
      </c>
      <c r="AH10" s="3">
        <f t="shared" si="76"/>
        <v>93</v>
      </c>
      <c r="AI10" s="57">
        <f t="shared" si="77"/>
        <v>16</v>
      </c>
      <c r="AJ10" s="58">
        <f t="shared" si="78"/>
        <v>109</v>
      </c>
      <c r="AM10" s="12">
        <f t="shared" si="2"/>
        <v>0.68292682926829262</v>
      </c>
      <c r="AN10" s="12">
        <f t="shared" si="3"/>
        <v>1.8571428571428572</v>
      </c>
      <c r="AO10" s="12">
        <f t="shared" si="4"/>
        <v>0.44167758846657956</v>
      </c>
      <c r="AP10" s="12">
        <f t="shared" si="5"/>
        <v>0.69230769230769229</v>
      </c>
      <c r="AQ10" s="12">
        <f t="shared" si="79"/>
        <v>1.1428571428571428</v>
      </c>
      <c r="AR10" s="12">
        <f t="shared" si="6"/>
        <v>0.16666666666666674</v>
      </c>
      <c r="AS10" s="12">
        <f t="shared" si="7"/>
        <v>0.81132075471698117</v>
      </c>
      <c r="AT10" s="12">
        <f t="shared" si="8"/>
        <v>0.13162118780096321</v>
      </c>
      <c r="AU10" s="12">
        <f t="shared" si="9"/>
        <v>-0.35590277777777779</v>
      </c>
      <c r="AV10" s="12">
        <f t="shared" si="10"/>
        <v>5.5</v>
      </c>
      <c r="AW10" s="12">
        <f t="shared" si="11"/>
        <v>0.97872340425531923</v>
      </c>
      <c r="AX10" s="12">
        <f t="shared" si="12"/>
        <v>1</v>
      </c>
      <c r="AY10" s="12">
        <f t="shared" si="13"/>
        <v>0.98181818181818192</v>
      </c>
      <c r="BA10" s="64">
        <v>0.34375</v>
      </c>
      <c r="BB10" s="60">
        <f>MategninAnneaux!BB10+MategninDouane!BB10</f>
        <v>20</v>
      </c>
      <c r="BC10" s="60">
        <f>MategninAnneaux!BC10+MategninDouane!BC10</f>
        <v>3</v>
      </c>
      <c r="BD10" s="60">
        <f>MategninAnneaux!BD10+MategninDouane!BD10</f>
        <v>9</v>
      </c>
      <c r="BE10" s="60">
        <f>MategninAnneaux!BE10+MategninDouane!BE10</f>
        <v>8</v>
      </c>
      <c r="BF10" s="60">
        <f>MategninAnneaux!BF10+MategninDouane!BF10</f>
        <v>4</v>
      </c>
      <c r="BG10" s="60">
        <f>MategninAnneaux!BG10+MategninDouane!BG10</f>
        <v>1</v>
      </c>
      <c r="BH10" s="60">
        <f>MategninAnneaux!BH10+MategninDouane!BH10</f>
        <v>2</v>
      </c>
      <c r="BI10" s="60">
        <f>MategninAnneaux!BI10+MategninDouane!BI10</f>
        <v>0</v>
      </c>
      <c r="BJ10" s="60">
        <f>MategninAnneaux!BJ10+MategninDouane!BJ10</f>
        <v>2</v>
      </c>
      <c r="BK10" s="60">
        <f>MategninAnneaux!BK10+MategninDouane!BK10</f>
        <v>1</v>
      </c>
      <c r="BL10" s="60">
        <f>MategninAnneaux!BL10+MategninDouane!BL10</f>
        <v>3</v>
      </c>
      <c r="BM10" s="60">
        <f>MategninAnneaux!BM10+MategninDouane!BM10</f>
        <v>1</v>
      </c>
      <c r="BN10" s="60">
        <f>MategninAnneaux!BN10+MategninDouane!BN10</f>
        <v>1</v>
      </c>
      <c r="BO10" s="60">
        <f>MategninAnneaux!BO10+MategninDouane!BO10</f>
        <v>0</v>
      </c>
      <c r="BP10" s="60">
        <f>MategninAnneaux!BP10+MategninDouane!BP10</f>
        <v>0</v>
      </c>
      <c r="BQ10" s="60">
        <f>MategninAnneaux!BQ10+MategninDouane!BQ10</f>
        <v>0</v>
      </c>
      <c r="BS10" s="55">
        <f t="shared" si="14"/>
        <v>41</v>
      </c>
      <c r="BT10" s="3">
        <f t="shared" si="14"/>
        <v>14</v>
      </c>
      <c r="BU10" s="56">
        <f t="shared" si="15"/>
        <v>0.25454545454545452</v>
      </c>
      <c r="BV10" s="3">
        <f t="shared" si="16"/>
        <v>26</v>
      </c>
      <c r="BW10" s="3">
        <f t="shared" si="17"/>
        <v>21</v>
      </c>
      <c r="BX10" s="3">
        <f t="shared" si="18"/>
        <v>6</v>
      </c>
      <c r="BY10" s="3">
        <f t="shared" si="19"/>
        <v>53</v>
      </c>
      <c r="BZ10" s="12">
        <f t="shared" si="20"/>
        <v>0.44680851063829785</v>
      </c>
      <c r="CA10" s="12">
        <f t="shared" si="21"/>
        <v>0.11320754716981132</v>
      </c>
      <c r="CB10" s="3">
        <f t="shared" si="22"/>
        <v>2</v>
      </c>
      <c r="CC10" s="3">
        <f t="shared" si="23"/>
        <v>47</v>
      </c>
      <c r="CD10" s="57">
        <f t="shared" si="24"/>
        <v>8</v>
      </c>
      <c r="CE10" s="58">
        <f t="shared" si="25"/>
        <v>55</v>
      </c>
      <c r="CH10" s="12">
        <f t="shared" si="26"/>
        <v>-0.25454545454545452</v>
      </c>
      <c r="CI10" s="12">
        <f t="shared" si="26"/>
        <v>-0.26315789473684215</v>
      </c>
      <c r="CJ10" s="12">
        <f t="shared" si="26"/>
        <v>-8.612440191387627E-3</v>
      </c>
      <c r="CK10" s="12">
        <f t="shared" si="26"/>
        <v>-0.27777777777777779</v>
      </c>
      <c r="CL10" s="12">
        <f t="shared" si="26"/>
        <v>-0.22222222222222221</v>
      </c>
      <c r="CM10" s="12">
        <f t="shared" si="26"/>
        <v>0.5</v>
      </c>
      <c r="CN10" s="12">
        <f t="shared" si="26"/>
        <v>-0.20895522388059706</v>
      </c>
      <c r="CO10" s="12">
        <f t="shared" si="26"/>
        <v>0.10874704491725762</v>
      </c>
      <c r="CP10" s="12">
        <f t="shared" si="26"/>
        <v>0.89622641509433976</v>
      </c>
      <c r="CQ10" s="12">
        <f t="shared" si="26"/>
        <v>-0.7142857142857143</v>
      </c>
      <c r="CR10" s="12">
        <f t="shared" si="26"/>
        <v>-0.25396825396825395</v>
      </c>
      <c r="CS10" s="12">
        <f t="shared" si="26"/>
        <v>-0.27272727272727271</v>
      </c>
      <c r="CT10" s="12">
        <f t="shared" si="26"/>
        <v>-0.2567567567567568</v>
      </c>
      <c r="CV10" s="64">
        <v>0.34375</v>
      </c>
      <c r="CW10" s="60">
        <f>MategninAnneaux!CW10+MategninDouane!CW10</f>
        <v>26</v>
      </c>
      <c r="CX10" s="60">
        <f>MategninAnneaux!CX10+MategninDouane!CX10</f>
        <v>6</v>
      </c>
      <c r="CY10" s="60">
        <f>MategninAnneaux!CY10+MategninDouane!CY10</f>
        <v>18</v>
      </c>
      <c r="CZ10" s="60">
        <f>MategninAnneaux!CZ10+MategninDouane!CZ10</f>
        <v>7</v>
      </c>
      <c r="DA10" s="60">
        <f>MategninAnneaux!DA10+MategninDouane!DA10</f>
        <v>4</v>
      </c>
      <c r="DB10" s="60">
        <f>MategninAnneaux!DB10+MategninDouane!DB10</f>
        <v>0</v>
      </c>
      <c r="DC10" s="60">
        <f>MategninAnneaux!DC10+MategninDouane!DC10</f>
        <v>1</v>
      </c>
      <c r="DD10" s="60">
        <f>MategninAnneaux!DD10+MategninDouane!DD10</f>
        <v>1</v>
      </c>
      <c r="DE10" s="60">
        <f>MategninAnneaux!DE10+MategninDouane!DE10</f>
        <v>3</v>
      </c>
      <c r="DF10" s="60">
        <f>MategninAnneaux!DF10+MategninDouane!DF10</f>
        <v>1</v>
      </c>
      <c r="DG10" s="60">
        <f>MategninAnneaux!DG10+MategninDouane!DG10</f>
        <v>1</v>
      </c>
      <c r="DH10" s="60">
        <f>MategninAnneaux!DH10+MategninDouane!DH10</f>
        <v>1</v>
      </c>
      <c r="DI10" s="60">
        <f>MategninAnneaux!DI10+MategninDouane!DI10</f>
        <v>0</v>
      </c>
      <c r="DJ10" s="60">
        <f>MategninAnneaux!DJ10+MategninDouane!DJ10</f>
        <v>0</v>
      </c>
      <c r="DK10" s="60">
        <f>MategninAnneaux!DK10+MategninDouane!DK10</f>
        <v>2</v>
      </c>
      <c r="DL10" s="60">
        <f>MategninAnneaux!DL10+MategninDouane!DL10</f>
        <v>3</v>
      </c>
      <c r="DN10" s="55">
        <f t="shared" si="27"/>
        <v>55</v>
      </c>
      <c r="DO10" s="3">
        <f t="shared" si="27"/>
        <v>19</v>
      </c>
      <c r="DP10" s="56">
        <f t="shared" si="28"/>
        <v>0.25675675675675674</v>
      </c>
      <c r="DQ10" s="3">
        <f t="shared" si="29"/>
        <v>36</v>
      </c>
      <c r="DR10" s="3">
        <f t="shared" si="30"/>
        <v>27</v>
      </c>
      <c r="DS10" s="3">
        <f t="shared" si="31"/>
        <v>4</v>
      </c>
      <c r="DT10" s="3">
        <f t="shared" si="32"/>
        <v>67</v>
      </c>
      <c r="DU10" s="12">
        <f t="shared" si="33"/>
        <v>0.40298507462686567</v>
      </c>
      <c r="DV10" s="12">
        <f t="shared" si="34"/>
        <v>5.9701492537313432E-2</v>
      </c>
      <c r="DW10" s="3">
        <f t="shared" si="35"/>
        <v>7</v>
      </c>
      <c r="DX10" s="3">
        <f t="shared" si="36"/>
        <v>63</v>
      </c>
      <c r="DY10" s="57">
        <f t="shared" si="37"/>
        <v>11</v>
      </c>
      <c r="DZ10" s="58">
        <f t="shared" si="38"/>
        <v>74</v>
      </c>
      <c r="EC10" s="12">
        <f t="shared" si="39"/>
        <v>0.4864864864864864</v>
      </c>
      <c r="ED10" s="12">
        <f t="shared" si="39"/>
        <v>0.11764705882352944</v>
      </c>
      <c r="EE10" s="12">
        <f t="shared" si="39"/>
        <v>-0.18441971383147859</v>
      </c>
      <c r="EF10" s="12">
        <f t="shared" si="39"/>
        <v>0.63636363636363646</v>
      </c>
      <c r="EG10" s="12">
        <f t="shared" si="39"/>
        <v>0.58823529411764697</v>
      </c>
      <c r="EH10" s="12">
        <f t="shared" si="39"/>
        <v>0.33333333333333326</v>
      </c>
      <c r="EI10" s="12">
        <f t="shared" si="39"/>
        <v>0.59523809523809534</v>
      </c>
      <c r="EJ10" s="12">
        <f t="shared" si="39"/>
        <v>-4.389815627743654E-3</v>
      </c>
      <c r="EK10" s="12">
        <f t="shared" si="39"/>
        <v>-0.16417910447761186</v>
      </c>
      <c r="EL10" s="12">
        <f t="shared" si="39"/>
        <v>-0.41666666666666663</v>
      </c>
      <c r="EM10" s="12">
        <f t="shared" si="39"/>
        <v>0.5</v>
      </c>
      <c r="EN10" s="12">
        <f t="shared" si="39"/>
        <v>-8.333333333333337E-2</v>
      </c>
      <c r="EO10" s="12">
        <f t="shared" si="39"/>
        <v>0.37037037037037046</v>
      </c>
      <c r="EQ10" s="64">
        <v>0.34375</v>
      </c>
      <c r="ER10" s="60">
        <f>MategninAnneaux!ER10+MategninDouane!ER10</f>
        <v>17</v>
      </c>
      <c r="ES10" s="60">
        <f>MategninAnneaux!ES10+MategninDouane!ES10</f>
        <v>4</v>
      </c>
      <c r="ET10" s="60">
        <f>MategninAnneaux!ET10+MategninDouane!ET10</f>
        <v>9</v>
      </c>
      <c r="EU10" s="60">
        <f>MategninAnneaux!EU10+MategninDouane!EU10</f>
        <v>5</v>
      </c>
      <c r="EV10" s="60">
        <f>MategninAnneaux!EV10+MategninDouane!EV10</f>
        <v>2</v>
      </c>
      <c r="EW10" s="60">
        <f>MategninAnneaux!EW10+MategninDouane!EW10</f>
        <v>1</v>
      </c>
      <c r="EX10" s="60">
        <f>MategninAnneaux!EX10+MategninDouane!EX10</f>
        <v>3</v>
      </c>
      <c r="EY10" s="60">
        <f>MategninAnneaux!EY10+MategninDouane!EY10</f>
        <v>1</v>
      </c>
      <c r="EZ10" s="60">
        <f>MategninAnneaux!EZ10+MategninDouane!EZ10</f>
        <v>1</v>
      </c>
      <c r="FA10" s="60">
        <f>MategninAnneaux!FA10+MategninDouane!FA10</f>
        <v>0</v>
      </c>
      <c r="FB10" s="60">
        <f>MategninAnneaux!FB10+MategninDouane!FB10</f>
        <v>2</v>
      </c>
      <c r="FC10" s="60">
        <f>MategninAnneaux!FC10+MategninDouane!FC10</f>
        <v>1</v>
      </c>
      <c r="FD10" s="60">
        <f>MategninAnneaux!FD10+MategninDouane!FD10</f>
        <v>0</v>
      </c>
      <c r="FE10" s="60">
        <f>MategninAnneaux!FE10+MategninDouane!FE10</f>
        <v>0</v>
      </c>
      <c r="FF10" s="60">
        <f>MategninAnneaux!FF10+MategninDouane!FF10</f>
        <v>3</v>
      </c>
      <c r="FG10" s="60">
        <f>MategninAnneaux!FG10+MategninDouane!FG10</f>
        <v>5</v>
      </c>
      <c r="FI10" s="55">
        <f t="shared" si="40"/>
        <v>37</v>
      </c>
      <c r="FJ10" s="3">
        <f t="shared" si="40"/>
        <v>17</v>
      </c>
      <c r="FK10" s="56">
        <f t="shared" si="41"/>
        <v>0.31481481481481483</v>
      </c>
      <c r="FL10" s="3">
        <f t="shared" si="42"/>
        <v>22</v>
      </c>
      <c r="FM10" s="3">
        <f t="shared" si="43"/>
        <v>17</v>
      </c>
      <c r="FN10" s="3">
        <f t="shared" si="44"/>
        <v>3</v>
      </c>
      <c r="FO10" s="3">
        <f t="shared" si="45"/>
        <v>42</v>
      </c>
      <c r="FP10" s="12">
        <f t="shared" si="46"/>
        <v>0.40476190476190477</v>
      </c>
      <c r="FQ10" s="12">
        <f t="shared" si="47"/>
        <v>7.1428571428571425E-2</v>
      </c>
      <c r="FR10" s="3">
        <f t="shared" si="48"/>
        <v>12</v>
      </c>
      <c r="FS10" s="3">
        <f t="shared" si="49"/>
        <v>42</v>
      </c>
      <c r="FT10" s="57">
        <f t="shared" si="50"/>
        <v>12</v>
      </c>
      <c r="FU10" s="58">
        <f t="shared" si="51"/>
        <v>54</v>
      </c>
      <c r="FX10" s="12">
        <f t="shared" si="52"/>
        <v>0.85000000000000009</v>
      </c>
      <c r="FY10" s="12">
        <f t="shared" si="52"/>
        <v>0.88888888888888884</v>
      </c>
      <c r="FZ10" s="12">
        <f t="shared" si="52"/>
        <v>1.4403292181069949E-2</v>
      </c>
      <c r="GA10" s="12">
        <f t="shared" si="52"/>
        <v>0.5714285714285714</v>
      </c>
      <c r="GB10" s="12">
        <f t="shared" si="52"/>
        <v>1.125</v>
      </c>
      <c r="GC10" s="12">
        <f t="shared" si="52"/>
        <v>2</v>
      </c>
      <c r="GD10" s="12">
        <f t="shared" si="52"/>
        <v>0.82608695652173902</v>
      </c>
      <c r="GE10" s="12">
        <f t="shared" si="52"/>
        <v>0.16369047619047628</v>
      </c>
      <c r="GF10" s="12">
        <f t="shared" si="52"/>
        <v>0.64285714285714279</v>
      </c>
      <c r="GG10" s="12">
        <f t="shared" si="52"/>
        <v>1</v>
      </c>
      <c r="GH10" s="12">
        <f t="shared" si="52"/>
        <v>1.4705882352941178</v>
      </c>
      <c r="GI10" s="12">
        <f t="shared" si="52"/>
        <v>0</v>
      </c>
      <c r="GJ10" s="12">
        <f t="shared" si="52"/>
        <v>0.86206896551724133</v>
      </c>
      <c r="GL10" s="65">
        <v>0.34375</v>
      </c>
      <c r="GM10" s="60">
        <f>MategninAnneaux!GM10+MategninDouane!GM10</f>
        <v>8</v>
      </c>
      <c r="GN10" s="60">
        <f>MategninAnneaux!GN10+MategninDouane!GN10</f>
        <v>1</v>
      </c>
      <c r="GO10" s="60">
        <f>MategninAnneaux!GO10+MategninDouane!GO10</f>
        <v>5</v>
      </c>
      <c r="GP10" s="60">
        <f>MategninAnneaux!GP10+MategninDouane!GP10</f>
        <v>0</v>
      </c>
      <c r="GQ10" s="60">
        <f>MategninAnneaux!GQ10+MategninDouane!GQ10</f>
        <v>1</v>
      </c>
      <c r="GR10" s="60">
        <f>MategninAnneaux!GR10+MategninDouane!GR10</f>
        <v>0</v>
      </c>
      <c r="GS10" s="60">
        <f>MategninAnneaux!GS10+MategninDouane!GS10</f>
        <v>1</v>
      </c>
      <c r="GT10" s="60">
        <f>MategninAnneaux!GT10+MategninDouane!GT10</f>
        <v>1</v>
      </c>
      <c r="GU10" s="60">
        <f>MategninAnneaux!GU10+MategninDouane!GU10</f>
        <v>1</v>
      </c>
      <c r="GV10" s="60">
        <f>MategninAnneaux!GV10+MategninDouane!GV10</f>
        <v>4</v>
      </c>
      <c r="GW10" s="60">
        <f>MategninAnneaux!GW10+MategninDouane!GW10</f>
        <v>2</v>
      </c>
      <c r="GX10" s="60">
        <f>MategninAnneaux!GX10+MategninDouane!GX10</f>
        <v>1</v>
      </c>
      <c r="GY10" s="60">
        <f>MategninAnneaux!GY10+MategninDouane!GY10</f>
        <v>0</v>
      </c>
      <c r="GZ10" s="60">
        <f>MategninAnneaux!GZ10+MategninDouane!GZ10</f>
        <v>0</v>
      </c>
      <c r="HA10" s="60">
        <f>MategninAnneaux!HA10+MategninDouane!HA10</f>
        <v>2</v>
      </c>
      <c r="HB10" s="60">
        <f>MategninAnneaux!HB10+MategninDouane!HB10</f>
        <v>2</v>
      </c>
      <c r="HD10" s="55">
        <f t="shared" si="53"/>
        <v>20</v>
      </c>
      <c r="HE10" s="3">
        <f t="shared" si="54"/>
        <v>9</v>
      </c>
      <c r="HF10" s="56">
        <f t="shared" si="55"/>
        <v>0.31034482758620691</v>
      </c>
      <c r="HG10" s="3">
        <f t="shared" si="56"/>
        <v>14</v>
      </c>
      <c r="HH10" s="3">
        <f t="shared" si="57"/>
        <v>8</v>
      </c>
      <c r="HI10" s="3">
        <f t="shared" si="58"/>
        <v>1</v>
      </c>
      <c r="HJ10" s="3">
        <f t="shared" si="59"/>
        <v>23</v>
      </c>
      <c r="HK10" s="12">
        <f t="shared" si="60"/>
        <v>0.34782608695652173</v>
      </c>
      <c r="HL10" s="12">
        <f t="shared" si="61"/>
        <v>4.3478260869565216E-2</v>
      </c>
      <c r="HM10" s="3">
        <f t="shared" si="62"/>
        <v>6</v>
      </c>
      <c r="HN10" s="3">
        <f t="shared" si="63"/>
        <v>17</v>
      </c>
      <c r="HO10" s="57">
        <f t="shared" si="64"/>
        <v>12</v>
      </c>
      <c r="HP10" s="58">
        <f t="shared" si="65"/>
        <v>29</v>
      </c>
      <c r="HR10">
        <v>11</v>
      </c>
      <c r="HS10">
        <v>11</v>
      </c>
      <c r="HT10">
        <v>0.5</v>
      </c>
      <c r="HU10">
        <v>13</v>
      </c>
      <c r="HV10">
        <v>4</v>
      </c>
      <c r="HW10">
        <v>0</v>
      </c>
      <c r="HX10">
        <v>17</v>
      </c>
      <c r="HY10">
        <v>0.23529411764705899</v>
      </c>
      <c r="HZ10">
        <v>0</v>
      </c>
      <c r="IA10">
        <v>5</v>
      </c>
      <c r="IB10">
        <v>18</v>
      </c>
      <c r="IC10">
        <v>4</v>
      </c>
      <c r="ID10">
        <v>22</v>
      </c>
      <c r="IF10" s="62">
        <f t="shared" si="66"/>
        <v>0.81818181818181812</v>
      </c>
      <c r="IG10" s="12">
        <f t="shared" si="66"/>
        <v>-0.18181818181818177</v>
      </c>
      <c r="IH10" s="12">
        <f t="shared" si="66"/>
        <v>-0.37931034482758619</v>
      </c>
      <c r="II10" s="12">
        <f t="shared" si="66"/>
        <v>7.6923076923076872E-2</v>
      </c>
      <c r="IJ10" s="12">
        <f t="shared" si="66"/>
        <v>1</v>
      </c>
      <c r="IK10" s="12" t="e">
        <f t="shared" si="66"/>
        <v>#DIV/0!</v>
      </c>
      <c r="IL10" s="12">
        <f t="shared" si="66"/>
        <v>0.35294117647058831</v>
      </c>
      <c r="IM10" s="12">
        <f t="shared" si="66"/>
        <v>0.47826086956521641</v>
      </c>
      <c r="IN10" s="12" t="e">
        <f t="shared" si="66"/>
        <v>#DIV/0!</v>
      </c>
      <c r="IO10" s="12">
        <f t="shared" si="66"/>
        <v>0.19999999999999996</v>
      </c>
      <c r="IP10" s="12">
        <f t="shared" si="66"/>
        <v>-5.555555555555558E-2</v>
      </c>
      <c r="IQ10" s="12">
        <f t="shared" si="66"/>
        <v>2</v>
      </c>
      <c r="IR10" s="63">
        <f t="shared" si="66"/>
        <v>0.31818181818181812</v>
      </c>
    </row>
    <row r="11" spans="1:252" ht="21" customHeight="1" thickBot="1" x14ac:dyDescent="0.3">
      <c r="A11" s="64">
        <v>0.35416666666666702</v>
      </c>
      <c r="B11" s="91">
        <f>MategninAnneaux!B11+MategninDouane!B11</f>
        <v>24</v>
      </c>
      <c r="C11" s="92">
        <f>MategninAnneaux!C11+MategninDouane!C11</f>
        <v>3</v>
      </c>
      <c r="D11" s="91">
        <f>MategninAnneaux!D11+MategninDouane!D11</f>
        <v>20</v>
      </c>
      <c r="E11" s="92">
        <f>MategninAnneaux!E11+MategninDouane!E11</f>
        <v>16</v>
      </c>
      <c r="F11" s="91">
        <f>MategninAnneaux!F11+MategninDouane!F11</f>
        <v>3</v>
      </c>
      <c r="G11" s="92">
        <f>MategninAnneaux!G11+MategninDouane!G11</f>
        <v>2</v>
      </c>
      <c r="H11" s="91">
        <f>MategninAnneaux!H11+MategninDouane!H11</f>
        <v>4</v>
      </c>
      <c r="I11" s="92">
        <f>MategninAnneaux!I11+MategninDouane!I11</f>
        <v>1</v>
      </c>
      <c r="J11" s="91">
        <f>MategninAnneaux!J11+MategninDouane!J11</f>
        <v>5</v>
      </c>
      <c r="K11" s="92">
        <f>MategninAnneaux!K11+MategninDouane!K11</f>
        <v>1</v>
      </c>
      <c r="L11" s="91">
        <f>MategninAnneaux!L11+MategninDouane!L11</f>
        <v>4</v>
      </c>
      <c r="M11" s="92">
        <f>MategninAnneaux!M11+MategninDouane!M11</f>
        <v>0</v>
      </c>
      <c r="N11" s="203">
        <f>MategninAnneaux!N11+MategninDouane!N11</f>
        <v>2</v>
      </c>
      <c r="O11" s="192">
        <f>MategninAnneaux!O11+MategninDouane!O11</f>
        <v>1</v>
      </c>
      <c r="P11" s="91">
        <f>MategninAnneaux!P11+MategninDouane!P11</f>
        <v>1</v>
      </c>
      <c r="Q11" s="92">
        <f>MategninAnneaux!Q11+MategninDouane!Q11</f>
        <v>0</v>
      </c>
      <c r="R11" s="91">
        <f>MategninAnneaux!R11+MategninDouane!R11</f>
        <v>2</v>
      </c>
      <c r="S11" s="92">
        <f>MategninAnneaux!S11+MategninDouane!S11</f>
        <v>0</v>
      </c>
      <c r="T11" s="91">
        <f>MategninAnneaux!T11+MategninDouane!T11</f>
        <v>3</v>
      </c>
      <c r="U11" s="92">
        <f>MategninAnneaux!U11+MategninDouane!U11</f>
        <v>3</v>
      </c>
      <c r="W11" s="55">
        <f t="shared" si="67"/>
        <v>68</v>
      </c>
      <c r="X11" s="3">
        <f t="shared" si="68"/>
        <v>27</v>
      </c>
      <c r="Y11" s="56">
        <f t="shared" si="69"/>
        <v>0.28421052631578947</v>
      </c>
      <c r="Z11" s="3">
        <f t="shared" si="70"/>
        <v>31</v>
      </c>
      <c r="AA11" s="3">
        <f t="shared" si="71"/>
        <v>45</v>
      </c>
      <c r="AB11" s="3">
        <f t="shared" si="72"/>
        <v>6</v>
      </c>
      <c r="AC11" s="3">
        <f t="shared" si="73"/>
        <v>7</v>
      </c>
      <c r="AD11" s="3">
        <f t="shared" si="0"/>
        <v>83</v>
      </c>
      <c r="AE11" s="12">
        <f t="shared" si="1"/>
        <v>0.59210526315789469</v>
      </c>
      <c r="AF11" s="12">
        <f t="shared" si="74"/>
        <v>8.4337349397590355E-2</v>
      </c>
      <c r="AG11" s="3">
        <f t="shared" si="75"/>
        <v>12</v>
      </c>
      <c r="AH11" s="3">
        <f t="shared" si="76"/>
        <v>79</v>
      </c>
      <c r="AI11" s="57">
        <f t="shared" si="77"/>
        <v>16</v>
      </c>
      <c r="AJ11" s="58">
        <f t="shared" si="78"/>
        <v>95</v>
      </c>
      <c r="AM11" s="12">
        <f t="shared" si="2"/>
        <v>0.2592592592592593</v>
      </c>
      <c r="AN11" s="12">
        <f t="shared" si="3"/>
        <v>8.0000000000000071E-2</v>
      </c>
      <c r="AO11" s="12">
        <f t="shared" si="4"/>
        <v>-0.10189473684210537</v>
      </c>
      <c r="AP11" s="12">
        <f t="shared" si="5"/>
        <v>-6.0606060606060552E-2</v>
      </c>
      <c r="AQ11" s="12">
        <f t="shared" si="79"/>
        <v>0.18421052631578938</v>
      </c>
      <c r="AR11" s="12">
        <f t="shared" si="6"/>
        <v>1.3333333333333335</v>
      </c>
      <c r="AS11" s="12">
        <f t="shared" si="7"/>
        <v>0.12162162162162171</v>
      </c>
      <c r="AT11" s="12">
        <f t="shared" si="8"/>
        <v>0.10630193905817165</v>
      </c>
      <c r="AU11" s="12">
        <f t="shared" si="9"/>
        <v>1.0803212851405619</v>
      </c>
      <c r="AV11" s="12">
        <f t="shared" si="10"/>
        <v>1.4</v>
      </c>
      <c r="AW11" s="12">
        <f t="shared" si="11"/>
        <v>0.16176470588235303</v>
      </c>
      <c r="AX11" s="12">
        <f t="shared" si="12"/>
        <v>0.45454545454545459</v>
      </c>
      <c r="AY11" s="12">
        <f t="shared" si="13"/>
        <v>0.20253164556962022</v>
      </c>
      <c r="BA11" s="64">
        <v>0.35416666666666702</v>
      </c>
      <c r="BB11" s="60">
        <f>MategninAnneaux!BB11+MategninDouane!BB11</f>
        <v>20</v>
      </c>
      <c r="BC11" s="60">
        <f>MategninAnneaux!BC11+MategninDouane!BC11</f>
        <v>7</v>
      </c>
      <c r="BD11" s="60">
        <f>MategninAnneaux!BD11+MategninDouane!BD11</f>
        <v>20</v>
      </c>
      <c r="BE11" s="60">
        <f>MategninAnneaux!BE11+MategninDouane!BE11</f>
        <v>15</v>
      </c>
      <c r="BF11" s="60">
        <f>MategninAnneaux!BF11+MategninDouane!BF11</f>
        <v>2</v>
      </c>
      <c r="BG11" s="60">
        <f>MategninAnneaux!BG11+MategninDouane!BG11</f>
        <v>0</v>
      </c>
      <c r="BH11" s="60">
        <f>MategninAnneaux!BH11+MategninDouane!BH11</f>
        <v>3</v>
      </c>
      <c r="BI11" s="60">
        <f>MategninAnneaux!BI11+MategninDouane!BI11</f>
        <v>1</v>
      </c>
      <c r="BJ11" s="60">
        <f>MategninAnneaux!BJ11+MategninDouane!BJ11</f>
        <v>5</v>
      </c>
      <c r="BK11" s="60">
        <f>MategninAnneaux!BK11+MategninDouane!BK11</f>
        <v>1</v>
      </c>
      <c r="BL11" s="60">
        <f>MategninAnneaux!BL11+MategninDouane!BL11</f>
        <v>2</v>
      </c>
      <c r="BM11" s="60">
        <f>MategninAnneaux!BM11+MategninDouane!BM11</f>
        <v>1</v>
      </c>
      <c r="BN11" s="60">
        <f>MategninAnneaux!BN11+MategninDouane!BN11</f>
        <v>1</v>
      </c>
      <c r="BO11" s="60">
        <f>MategninAnneaux!BO11+MategninDouane!BO11</f>
        <v>0</v>
      </c>
      <c r="BP11" s="60">
        <f>MategninAnneaux!BP11+MategninDouane!BP11</f>
        <v>1</v>
      </c>
      <c r="BQ11" s="60">
        <f>MategninAnneaux!BQ11+MategninDouane!BQ11</f>
        <v>0</v>
      </c>
      <c r="BS11" s="55">
        <f t="shared" si="14"/>
        <v>54</v>
      </c>
      <c r="BT11" s="3">
        <f t="shared" si="14"/>
        <v>25</v>
      </c>
      <c r="BU11" s="56">
        <f t="shared" si="15"/>
        <v>0.31645569620253167</v>
      </c>
      <c r="BV11" s="3">
        <f t="shared" si="16"/>
        <v>33</v>
      </c>
      <c r="BW11" s="3">
        <f t="shared" si="17"/>
        <v>38</v>
      </c>
      <c r="BX11" s="3">
        <f t="shared" si="18"/>
        <v>3</v>
      </c>
      <c r="BY11" s="3">
        <f t="shared" si="19"/>
        <v>74</v>
      </c>
      <c r="BZ11" s="12">
        <f t="shared" si="20"/>
        <v>0.53521126760563376</v>
      </c>
      <c r="CA11" s="12">
        <f t="shared" si="21"/>
        <v>4.0540540540540543E-2</v>
      </c>
      <c r="CB11" s="3">
        <f t="shared" si="22"/>
        <v>5</v>
      </c>
      <c r="CC11" s="3">
        <f t="shared" si="23"/>
        <v>68</v>
      </c>
      <c r="CD11" s="57">
        <f t="shared" si="24"/>
        <v>11</v>
      </c>
      <c r="CE11" s="58">
        <f t="shared" si="25"/>
        <v>79</v>
      </c>
      <c r="CH11" s="12">
        <f t="shared" si="26"/>
        <v>1.8867924528301883E-2</v>
      </c>
      <c r="CI11" s="12">
        <f t="shared" si="26"/>
        <v>-0.1071428571428571</v>
      </c>
      <c r="CJ11" s="12">
        <f t="shared" si="26"/>
        <v>-8.4538878842676191E-2</v>
      </c>
      <c r="CK11" s="12">
        <f t="shared" si="26"/>
        <v>-8.333333333333337E-2</v>
      </c>
      <c r="CL11" s="12">
        <f t="shared" si="26"/>
        <v>0.31034482758620685</v>
      </c>
      <c r="CM11" s="12">
        <f t="shared" si="26"/>
        <v>0</v>
      </c>
      <c r="CN11" s="12">
        <f t="shared" si="26"/>
        <v>8.8235294117646967E-2</v>
      </c>
      <c r="CO11" s="12">
        <f t="shared" si="26"/>
        <v>0.25497814473045155</v>
      </c>
      <c r="CP11" s="12">
        <f t="shared" si="26"/>
        <v>-8.1081081081081141E-2</v>
      </c>
      <c r="CQ11" s="12">
        <f t="shared" si="26"/>
        <v>-0.61538461538461542</v>
      </c>
      <c r="CR11" s="12">
        <f t="shared" si="26"/>
        <v>-2.8571428571428581E-2</v>
      </c>
      <c r="CS11" s="12">
        <f t="shared" si="26"/>
        <v>0</v>
      </c>
      <c r="CT11" s="12">
        <f t="shared" si="26"/>
        <v>-2.4691358024691357E-2</v>
      </c>
      <c r="CV11" s="64">
        <v>0.35416666666666702</v>
      </c>
      <c r="CW11" s="60">
        <f>MategninAnneaux!CW11+MategninDouane!CW11</f>
        <v>27</v>
      </c>
      <c r="CX11" s="60">
        <f>MategninAnneaux!CX11+MategninDouane!CX11</f>
        <v>7</v>
      </c>
      <c r="CY11" s="60">
        <f>MategninAnneaux!CY11+MategninDouane!CY11</f>
        <v>12</v>
      </c>
      <c r="CZ11" s="60">
        <f>MategninAnneaux!CZ11+MategninDouane!CZ11</f>
        <v>14</v>
      </c>
      <c r="DA11" s="60">
        <f>MategninAnneaux!DA11+MategninDouane!DA11</f>
        <v>1</v>
      </c>
      <c r="DB11" s="60">
        <f>MategninAnneaux!DB11+MategninDouane!DB11</f>
        <v>1</v>
      </c>
      <c r="DC11" s="60">
        <f>MategninAnneaux!DC11+MategninDouane!DC11</f>
        <v>5</v>
      </c>
      <c r="DD11" s="60">
        <f>MategninAnneaux!DD11+MategninDouane!DD11</f>
        <v>3</v>
      </c>
      <c r="DE11" s="60">
        <f>MategninAnneaux!DE11+MategninDouane!DE11</f>
        <v>2</v>
      </c>
      <c r="DF11" s="60">
        <f>MategninAnneaux!DF11+MategninDouane!DF11</f>
        <v>0</v>
      </c>
      <c r="DG11" s="60">
        <f>MategninAnneaux!DG11+MategninDouane!DG11</f>
        <v>3</v>
      </c>
      <c r="DH11" s="60">
        <f>MategninAnneaux!DH11+MategninDouane!DH11</f>
        <v>0</v>
      </c>
      <c r="DI11" s="60">
        <f>MategninAnneaux!DI11+MategninDouane!DI11</f>
        <v>1</v>
      </c>
      <c r="DJ11" s="60">
        <f>MategninAnneaux!DJ11+MategninDouane!DJ11</f>
        <v>0</v>
      </c>
      <c r="DK11" s="60">
        <f>MategninAnneaux!DK11+MategninDouane!DK11</f>
        <v>2</v>
      </c>
      <c r="DL11" s="60">
        <f>MategninAnneaux!DL11+MategninDouane!DL11</f>
        <v>3</v>
      </c>
      <c r="DN11" s="55">
        <f t="shared" si="27"/>
        <v>53</v>
      </c>
      <c r="DO11" s="3">
        <f t="shared" si="27"/>
        <v>28</v>
      </c>
      <c r="DP11" s="56">
        <f t="shared" si="28"/>
        <v>0.34567901234567899</v>
      </c>
      <c r="DQ11" s="3">
        <f t="shared" si="29"/>
        <v>36</v>
      </c>
      <c r="DR11" s="3">
        <f t="shared" si="30"/>
        <v>29</v>
      </c>
      <c r="DS11" s="3">
        <f t="shared" si="31"/>
        <v>3</v>
      </c>
      <c r="DT11" s="3">
        <f t="shared" si="32"/>
        <v>68</v>
      </c>
      <c r="DU11" s="12">
        <f t="shared" si="33"/>
        <v>0.4264705882352941</v>
      </c>
      <c r="DV11" s="12">
        <f t="shared" si="34"/>
        <v>4.4117647058823532E-2</v>
      </c>
      <c r="DW11" s="3">
        <f t="shared" si="35"/>
        <v>13</v>
      </c>
      <c r="DX11" s="3">
        <f t="shared" si="36"/>
        <v>70</v>
      </c>
      <c r="DY11" s="57">
        <f t="shared" si="37"/>
        <v>11</v>
      </c>
      <c r="DZ11" s="58">
        <f t="shared" si="38"/>
        <v>81</v>
      </c>
      <c r="EC11" s="12">
        <f t="shared" si="39"/>
        <v>0.23255813953488369</v>
      </c>
      <c r="ED11" s="12">
        <f t="shared" si="39"/>
        <v>1</v>
      </c>
      <c r="EE11" s="12">
        <f t="shared" si="39"/>
        <v>0.40740740740740744</v>
      </c>
      <c r="EF11" s="12">
        <f t="shared" si="39"/>
        <v>0.33333333333333326</v>
      </c>
      <c r="EG11" s="12">
        <f t="shared" si="39"/>
        <v>0.31818181818181812</v>
      </c>
      <c r="EH11" s="12">
        <f t="shared" si="39"/>
        <v>0.5</v>
      </c>
      <c r="EI11" s="12">
        <f t="shared" si="39"/>
        <v>0.33333333333333326</v>
      </c>
      <c r="EJ11" s="12">
        <f t="shared" si="39"/>
        <v>-1.1363636363636465E-2</v>
      </c>
      <c r="EK11" s="12">
        <f t="shared" si="39"/>
        <v>0.125</v>
      </c>
      <c r="EL11" s="12">
        <f t="shared" si="39"/>
        <v>1.1666666666666665</v>
      </c>
      <c r="EM11" s="12">
        <f t="shared" si="39"/>
        <v>0.39999999999999991</v>
      </c>
      <c r="EN11" s="12">
        <f t="shared" si="39"/>
        <v>0.5714285714285714</v>
      </c>
      <c r="EO11" s="12">
        <f t="shared" si="39"/>
        <v>0.42105263157894735</v>
      </c>
      <c r="EQ11" s="64">
        <v>0.35416666666666702</v>
      </c>
      <c r="ER11" s="60">
        <f>MategninAnneaux!ER11+MategninDouane!ER11</f>
        <v>17</v>
      </c>
      <c r="ES11" s="60">
        <f>MategninAnneaux!ES11+MategninDouane!ES11</f>
        <v>6</v>
      </c>
      <c r="ET11" s="60">
        <f>MategninAnneaux!ET11+MategninDouane!ET11</f>
        <v>16</v>
      </c>
      <c r="EU11" s="60">
        <f>MategninAnneaux!EU11+MategninDouane!EU11</f>
        <v>5</v>
      </c>
      <c r="EV11" s="60">
        <f>MategninAnneaux!EV11+MategninDouane!EV11</f>
        <v>2</v>
      </c>
      <c r="EW11" s="60">
        <f>MategninAnneaux!EW11+MategninDouane!EW11</f>
        <v>0</v>
      </c>
      <c r="EX11" s="60">
        <f>MategninAnneaux!EX11+MategninDouane!EX11</f>
        <v>4</v>
      </c>
      <c r="EY11" s="60">
        <f>MategninAnneaux!EY11+MategninDouane!EY11</f>
        <v>0</v>
      </c>
      <c r="EZ11" s="60">
        <f>MategninAnneaux!EZ11+MategninDouane!EZ11</f>
        <v>3</v>
      </c>
      <c r="FA11" s="60">
        <f>MategninAnneaux!FA11+MategninDouane!FA11</f>
        <v>1</v>
      </c>
      <c r="FB11" s="60">
        <f>MategninAnneaux!FB11+MategninDouane!FB11</f>
        <v>0</v>
      </c>
      <c r="FC11" s="60">
        <f>MategninAnneaux!FC11+MategninDouane!FC11</f>
        <v>1</v>
      </c>
      <c r="FD11" s="60">
        <f>MategninAnneaux!FD11+MategninDouane!FD11</f>
        <v>0</v>
      </c>
      <c r="FE11" s="60">
        <f>MategninAnneaux!FE11+MategninDouane!FE11</f>
        <v>0</v>
      </c>
      <c r="FF11" s="60">
        <f>MategninAnneaux!FF11+MategninDouane!FF11</f>
        <v>1</v>
      </c>
      <c r="FG11" s="60">
        <f>MategninAnneaux!FG11+MategninDouane!FG11</f>
        <v>1</v>
      </c>
      <c r="FI11" s="55">
        <f t="shared" si="40"/>
        <v>43</v>
      </c>
      <c r="FJ11" s="3">
        <f t="shared" si="40"/>
        <v>14</v>
      </c>
      <c r="FK11" s="56">
        <f t="shared" si="41"/>
        <v>0.24561403508771928</v>
      </c>
      <c r="FL11" s="3">
        <f t="shared" si="42"/>
        <v>27</v>
      </c>
      <c r="FM11" s="3">
        <f t="shared" si="43"/>
        <v>22</v>
      </c>
      <c r="FN11" s="3">
        <f t="shared" si="44"/>
        <v>2</v>
      </c>
      <c r="FO11" s="3">
        <f t="shared" si="45"/>
        <v>51</v>
      </c>
      <c r="FP11" s="12">
        <f t="shared" si="46"/>
        <v>0.43137254901960786</v>
      </c>
      <c r="FQ11" s="12">
        <f t="shared" si="47"/>
        <v>3.9215686274509803E-2</v>
      </c>
      <c r="FR11" s="3">
        <f t="shared" si="48"/>
        <v>6</v>
      </c>
      <c r="FS11" s="3">
        <f t="shared" si="49"/>
        <v>50</v>
      </c>
      <c r="FT11" s="57">
        <f t="shared" si="50"/>
        <v>7</v>
      </c>
      <c r="FU11" s="58">
        <f t="shared" si="51"/>
        <v>57</v>
      </c>
      <c r="FX11" s="12">
        <f t="shared" si="52"/>
        <v>0.48275862068965525</v>
      </c>
      <c r="FY11" s="12">
        <f t="shared" si="52"/>
        <v>0.16666666666666674</v>
      </c>
      <c r="FZ11" s="12">
        <f t="shared" si="52"/>
        <v>-0.16081871345029242</v>
      </c>
      <c r="GA11" s="12">
        <f t="shared" si="52"/>
        <v>0.28571428571428581</v>
      </c>
      <c r="GB11" s="12">
        <f t="shared" si="52"/>
        <v>1</v>
      </c>
      <c r="GC11" s="12">
        <f t="shared" si="52"/>
        <v>1</v>
      </c>
      <c r="GD11" s="12">
        <f t="shared" si="52"/>
        <v>0.54545454545454541</v>
      </c>
      <c r="GE11" s="12">
        <f t="shared" si="52"/>
        <v>0.29411764705882359</v>
      </c>
      <c r="GF11" s="12">
        <f t="shared" si="52"/>
        <v>0.29411764705882337</v>
      </c>
      <c r="GG11" s="12">
        <f t="shared" si="52"/>
        <v>-0.25</v>
      </c>
      <c r="GH11" s="12">
        <f t="shared" si="52"/>
        <v>0.4285714285714286</v>
      </c>
      <c r="GI11" s="12">
        <f t="shared" si="52"/>
        <v>0.16666666666666674</v>
      </c>
      <c r="GJ11" s="12">
        <f t="shared" si="52"/>
        <v>0.39024390243902429</v>
      </c>
      <c r="GL11" s="65">
        <v>0.35416666666666702</v>
      </c>
      <c r="GM11" s="60">
        <f>MategninAnneaux!GM11+MategninDouane!GM11</f>
        <v>15</v>
      </c>
      <c r="GN11" s="60">
        <f>MategninAnneaux!GN11+MategninDouane!GN11</f>
        <v>2</v>
      </c>
      <c r="GO11" s="60">
        <f>MategninAnneaux!GO11+MategninDouane!GO11</f>
        <v>8</v>
      </c>
      <c r="GP11" s="60">
        <f>MategninAnneaux!GP11+MategninDouane!GP11</f>
        <v>3</v>
      </c>
      <c r="GQ11" s="60">
        <f>MategninAnneaux!GQ11+MategninDouane!GQ11</f>
        <v>1</v>
      </c>
      <c r="GR11" s="60">
        <f>MategninAnneaux!GR11+MategninDouane!GR11</f>
        <v>0</v>
      </c>
      <c r="GS11" s="60">
        <f>MategninAnneaux!GS11+MategninDouane!GS11</f>
        <v>1</v>
      </c>
      <c r="GT11" s="60">
        <f>MategninAnneaux!GT11+MategninDouane!GT11</f>
        <v>5</v>
      </c>
      <c r="GU11" s="60">
        <f>MategninAnneaux!GU11+MategninDouane!GU11</f>
        <v>2</v>
      </c>
      <c r="GV11" s="60">
        <f>MategninAnneaux!GV11+MategninDouane!GV11</f>
        <v>2</v>
      </c>
      <c r="GW11" s="60">
        <f>MategninAnneaux!GW11+MategninDouane!GW11</f>
        <v>0</v>
      </c>
      <c r="GX11" s="60">
        <f>MategninAnneaux!GX11+MategninDouane!GX11</f>
        <v>0</v>
      </c>
      <c r="GY11" s="60">
        <f>MategninAnneaux!GY11+MategninDouane!GY11</f>
        <v>0</v>
      </c>
      <c r="GZ11" s="60">
        <f>MategninAnneaux!GZ11+MategninDouane!GZ11</f>
        <v>0</v>
      </c>
      <c r="HA11" s="60">
        <f>MategninAnneaux!HA11+MategninDouane!HA11</f>
        <v>2</v>
      </c>
      <c r="HB11" s="60">
        <f>MategninAnneaux!HB11+MategninDouane!HB11</f>
        <v>0</v>
      </c>
      <c r="HD11" s="55">
        <f t="shared" si="53"/>
        <v>29</v>
      </c>
      <c r="HE11" s="3">
        <f t="shared" si="54"/>
        <v>12</v>
      </c>
      <c r="HF11" s="56">
        <f t="shared" si="55"/>
        <v>0.29268292682926828</v>
      </c>
      <c r="HG11" s="3">
        <f t="shared" si="56"/>
        <v>21</v>
      </c>
      <c r="HH11" s="3">
        <f t="shared" si="57"/>
        <v>11</v>
      </c>
      <c r="HI11" s="3">
        <f t="shared" si="58"/>
        <v>1</v>
      </c>
      <c r="HJ11" s="3">
        <f t="shared" si="59"/>
        <v>33</v>
      </c>
      <c r="HK11" s="12">
        <f t="shared" si="60"/>
        <v>0.33333333333333331</v>
      </c>
      <c r="HL11" s="12">
        <f t="shared" si="61"/>
        <v>3.0303030303030304E-2</v>
      </c>
      <c r="HM11" s="3">
        <f t="shared" si="62"/>
        <v>8</v>
      </c>
      <c r="HN11" s="3">
        <f t="shared" si="63"/>
        <v>35</v>
      </c>
      <c r="HO11" s="57">
        <f t="shared" si="64"/>
        <v>6</v>
      </c>
      <c r="HP11" s="58">
        <f t="shared" si="65"/>
        <v>41</v>
      </c>
      <c r="HR11">
        <v>17</v>
      </c>
      <c r="HS11">
        <v>6</v>
      </c>
      <c r="HT11">
        <v>0.26086956521739102</v>
      </c>
      <c r="HU11">
        <v>14</v>
      </c>
      <c r="HV11">
        <v>6</v>
      </c>
      <c r="HW11">
        <v>0</v>
      </c>
      <c r="HX11">
        <v>20</v>
      </c>
      <c r="HY11">
        <v>0.3</v>
      </c>
      <c r="HZ11">
        <v>0</v>
      </c>
      <c r="IA11">
        <v>3</v>
      </c>
      <c r="IB11">
        <v>17</v>
      </c>
      <c r="IC11">
        <v>6</v>
      </c>
      <c r="ID11">
        <v>23</v>
      </c>
      <c r="IF11" s="62">
        <f t="shared" si="66"/>
        <v>0.70588235294117641</v>
      </c>
      <c r="IG11" s="12">
        <f t="shared" si="66"/>
        <v>1</v>
      </c>
      <c r="IH11" s="12">
        <f t="shared" si="66"/>
        <v>0.12195121951219634</v>
      </c>
      <c r="II11" s="12">
        <f t="shared" si="66"/>
        <v>0.5</v>
      </c>
      <c r="IJ11" s="12">
        <f t="shared" si="66"/>
        <v>0.83333333333333326</v>
      </c>
      <c r="IK11" s="12" t="e">
        <f t="shared" si="66"/>
        <v>#DIV/0!</v>
      </c>
      <c r="IL11" s="12">
        <f t="shared" si="66"/>
        <v>0.64999999999999991</v>
      </c>
      <c r="IM11" s="12">
        <f t="shared" si="66"/>
        <v>0.11111111111111116</v>
      </c>
      <c r="IN11" s="12" t="e">
        <f t="shared" si="66"/>
        <v>#DIV/0!</v>
      </c>
      <c r="IO11" s="12">
        <f t="shared" si="66"/>
        <v>1.6666666666666665</v>
      </c>
      <c r="IP11" s="12">
        <f t="shared" si="66"/>
        <v>1.0588235294117645</v>
      </c>
      <c r="IQ11" s="12">
        <f t="shared" si="66"/>
        <v>0</v>
      </c>
      <c r="IR11" s="63">
        <f t="shared" si="66"/>
        <v>0.78260869565217384</v>
      </c>
    </row>
    <row r="12" spans="1:252" ht="21" customHeight="1" thickBot="1" x14ac:dyDescent="0.3">
      <c r="A12" s="64">
        <v>0.36458333333333298</v>
      </c>
      <c r="B12" s="91">
        <f>MategninAnneaux!B12+MategninDouane!B12</f>
        <v>24</v>
      </c>
      <c r="C12" s="92">
        <f>MategninAnneaux!C12+MategninDouane!C12</f>
        <v>2</v>
      </c>
      <c r="D12" s="91">
        <f>MategninAnneaux!D12+MategninDouane!D12</f>
        <v>14</v>
      </c>
      <c r="E12" s="92">
        <f>MategninAnneaux!E12+MategninDouane!E12</f>
        <v>10</v>
      </c>
      <c r="F12" s="91">
        <f>MategninAnneaux!F12+MategninDouane!F12</f>
        <v>1</v>
      </c>
      <c r="G12" s="92">
        <f>MategninAnneaux!G12+MategninDouane!G12</f>
        <v>1</v>
      </c>
      <c r="H12" s="91">
        <f>MategninAnneaux!H12+MategninDouane!H12</f>
        <v>2</v>
      </c>
      <c r="I12" s="92">
        <f>MategninAnneaux!I12+MategninDouane!I12</f>
        <v>0</v>
      </c>
      <c r="J12" s="91">
        <f>MategninAnneaux!J12+MategninDouane!J12</f>
        <v>5</v>
      </c>
      <c r="K12" s="92">
        <f>MategninAnneaux!K12+MategninDouane!K12</f>
        <v>4</v>
      </c>
      <c r="L12" s="91">
        <f>MategninAnneaux!L12+MategninDouane!L12</f>
        <v>3</v>
      </c>
      <c r="M12" s="92">
        <f>MategninAnneaux!M12+MategninDouane!M12</f>
        <v>1</v>
      </c>
      <c r="N12" s="203">
        <f>MategninAnneaux!N12+MategninDouane!N12</f>
        <v>5</v>
      </c>
      <c r="O12" s="192">
        <f>MategninAnneaux!O12+MategninDouane!O12</f>
        <v>0</v>
      </c>
      <c r="P12" s="91">
        <f>MategninAnneaux!P12+MategninDouane!P12</f>
        <v>1</v>
      </c>
      <c r="Q12" s="92">
        <f>MategninAnneaux!Q12+MategninDouane!Q12</f>
        <v>0</v>
      </c>
      <c r="R12" s="91">
        <f>MategninAnneaux!R12+MategninDouane!R12</f>
        <v>1</v>
      </c>
      <c r="S12" s="92">
        <f>MategninAnneaux!S12+MategninDouane!S12</f>
        <v>2</v>
      </c>
      <c r="T12" s="91">
        <f>MategninAnneaux!T12+MategninDouane!T12</f>
        <v>6</v>
      </c>
      <c r="U12" s="92">
        <f>MategninAnneaux!U12+MategninDouane!U12</f>
        <v>6</v>
      </c>
      <c r="W12" s="55">
        <f t="shared" si="67"/>
        <v>62</v>
      </c>
      <c r="X12" s="3">
        <f t="shared" si="68"/>
        <v>26</v>
      </c>
      <c r="Y12" s="56">
        <f t="shared" si="69"/>
        <v>0.29545454545454547</v>
      </c>
      <c r="Z12" s="3">
        <f t="shared" si="70"/>
        <v>30</v>
      </c>
      <c r="AA12" s="3">
        <f t="shared" si="71"/>
        <v>32</v>
      </c>
      <c r="AB12" s="3">
        <f t="shared" si="72"/>
        <v>3</v>
      </c>
      <c r="AC12" s="3">
        <f t="shared" si="73"/>
        <v>5</v>
      </c>
      <c r="AD12" s="3">
        <f t="shared" si="0"/>
        <v>67</v>
      </c>
      <c r="AE12" s="12">
        <f t="shared" si="1"/>
        <v>0.5161290322580645</v>
      </c>
      <c r="AF12" s="12">
        <f t="shared" si="74"/>
        <v>7.4626865671641784E-2</v>
      </c>
      <c r="AG12" s="3">
        <f t="shared" si="75"/>
        <v>21</v>
      </c>
      <c r="AH12" s="3">
        <f t="shared" si="76"/>
        <v>63</v>
      </c>
      <c r="AI12" s="57">
        <f t="shared" si="77"/>
        <v>25</v>
      </c>
      <c r="AJ12" s="58">
        <f t="shared" si="78"/>
        <v>88</v>
      </c>
      <c r="AM12" s="12">
        <f t="shared" si="2"/>
        <v>0.9375</v>
      </c>
      <c r="AN12" s="12">
        <f t="shared" si="3"/>
        <v>1.1666666666666665</v>
      </c>
      <c r="AO12" s="12">
        <f t="shared" si="4"/>
        <v>8.3333333333333481E-2</v>
      </c>
      <c r="AP12" s="12">
        <f t="shared" si="5"/>
        <v>0.57894736842105265</v>
      </c>
      <c r="AQ12" s="12">
        <f t="shared" si="79"/>
        <v>0.88235294117647056</v>
      </c>
      <c r="AR12" s="12">
        <f t="shared" si="6"/>
        <v>4</v>
      </c>
      <c r="AS12" s="12">
        <f t="shared" si="7"/>
        <v>0.81081081081081074</v>
      </c>
      <c r="AT12" s="12">
        <f t="shared" si="8"/>
        <v>9.2979127134724893E-2</v>
      </c>
      <c r="AU12" s="12">
        <f t="shared" si="9"/>
        <v>1.761194029850746</v>
      </c>
      <c r="AV12" s="12">
        <f t="shared" si="10"/>
        <v>2</v>
      </c>
      <c r="AW12" s="12">
        <f t="shared" si="11"/>
        <v>0.75</v>
      </c>
      <c r="AX12" s="12">
        <f t="shared" si="12"/>
        <v>2.125</v>
      </c>
      <c r="AY12" s="12">
        <f t="shared" si="13"/>
        <v>1</v>
      </c>
      <c r="BA12" s="64">
        <v>0.36458333333333298</v>
      </c>
      <c r="BB12" s="60">
        <f>MategninAnneaux!BB12+MategninDouane!BB12</f>
        <v>15</v>
      </c>
      <c r="BC12" s="60">
        <f>MategninAnneaux!BC12+MategninDouane!BC12</f>
        <v>2</v>
      </c>
      <c r="BD12" s="60">
        <f>MategninAnneaux!BD12+MategninDouane!BD12</f>
        <v>8</v>
      </c>
      <c r="BE12" s="60">
        <f>MategninAnneaux!BE12+MategninDouane!BE12</f>
        <v>5</v>
      </c>
      <c r="BF12" s="60">
        <f>MategninAnneaux!BF12+MategninDouane!BF12</f>
        <v>1</v>
      </c>
      <c r="BG12" s="60">
        <f>MategninAnneaux!BG12+MategninDouane!BG12</f>
        <v>0</v>
      </c>
      <c r="BH12" s="60">
        <f>MategninAnneaux!BH12+MategninDouane!BH12</f>
        <v>2</v>
      </c>
      <c r="BI12" s="60">
        <f>MategninAnneaux!BI12+MategninDouane!BI12</f>
        <v>3</v>
      </c>
      <c r="BJ12" s="60">
        <f>MategninAnneaux!BJ12+MategninDouane!BJ12</f>
        <v>2</v>
      </c>
      <c r="BK12" s="60">
        <f>MategninAnneaux!BK12+MategninDouane!BK12</f>
        <v>0</v>
      </c>
      <c r="BL12" s="60">
        <f>MategninAnneaux!BL12+MategninDouane!BL12</f>
        <v>3</v>
      </c>
      <c r="BM12" s="60">
        <f>MategninAnneaux!BM12+MategninDouane!BM12</f>
        <v>1</v>
      </c>
      <c r="BN12" s="60">
        <f>MategninAnneaux!BN12+MategninDouane!BN12</f>
        <v>0</v>
      </c>
      <c r="BO12" s="60">
        <f>MategninAnneaux!BO12+MategninDouane!BO12</f>
        <v>0</v>
      </c>
      <c r="BP12" s="60">
        <f>MategninAnneaux!BP12+MategninDouane!BP12</f>
        <v>1</v>
      </c>
      <c r="BQ12" s="60">
        <f>MategninAnneaux!BQ12+MategninDouane!BQ12</f>
        <v>1</v>
      </c>
      <c r="BS12" s="55">
        <f t="shared" si="14"/>
        <v>32</v>
      </c>
      <c r="BT12" s="3">
        <f t="shared" si="14"/>
        <v>12</v>
      </c>
      <c r="BU12" s="56">
        <f t="shared" si="15"/>
        <v>0.27272727272727271</v>
      </c>
      <c r="BV12" s="3">
        <f t="shared" si="16"/>
        <v>19</v>
      </c>
      <c r="BW12" s="3">
        <f t="shared" si="17"/>
        <v>17</v>
      </c>
      <c r="BX12" s="3">
        <f t="shared" si="18"/>
        <v>1</v>
      </c>
      <c r="BY12" s="3">
        <f t="shared" si="19"/>
        <v>37</v>
      </c>
      <c r="BZ12" s="12">
        <f t="shared" si="20"/>
        <v>0.47222222222222221</v>
      </c>
      <c r="CA12" s="12">
        <f t="shared" si="21"/>
        <v>2.7027027027027029E-2</v>
      </c>
      <c r="CB12" s="3">
        <f t="shared" si="22"/>
        <v>7</v>
      </c>
      <c r="CC12" s="3">
        <f t="shared" si="23"/>
        <v>36</v>
      </c>
      <c r="CD12" s="57">
        <f t="shared" si="24"/>
        <v>8</v>
      </c>
      <c r="CE12" s="58">
        <f t="shared" si="25"/>
        <v>44</v>
      </c>
      <c r="CH12" s="12">
        <f t="shared" si="26"/>
        <v>-0.19999999999999996</v>
      </c>
      <c r="CI12" s="12">
        <f t="shared" si="26"/>
        <v>-0.4</v>
      </c>
      <c r="CJ12" s="12">
        <f t="shared" si="26"/>
        <v>-0.18181818181818188</v>
      </c>
      <c r="CK12" s="12">
        <f t="shared" si="26"/>
        <v>-0.34482758620689657</v>
      </c>
      <c r="CL12" s="12">
        <f t="shared" si="26"/>
        <v>6.25E-2</v>
      </c>
      <c r="CM12" s="12">
        <f t="shared" si="26"/>
        <v>-0.75</v>
      </c>
      <c r="CN12" s="12">
        <f t="shared" si="26"/>
        <v>-0.24489795918367352</v>
      </c>
      <c r="CO12" s="12">
        <f t="shared" si="26"/>
        <v>0.44618055555555558</v>
      </c>
      <c r="CP12" s="12">
        <f t="shared" si="26"/>
        <v>-0.66891891891891886</v>
      </c>
      <c r="CQ12" s="12">
        <f t="shared" si="26"/>
        <v>-0.36363636363636365</v>
      </c>
      <c r="CR12" s="12">
        <f t="shared" si="26"/>
        <v>-0.12195121951219512</v>
      </c>
      <c r="CS12" s="12">
        <f t="shared" si="26"/>
        <v>-0.57894736842105265</v>
      </c>
      <c r="CT12" s="12">
        <f t="shared" si="26"/>
        <v>-0.26666666666666672</v>
      </c>
      <c r="CV12" s="64">
        <v>0.36458333333333298</v>
      </c>
      <c r="CW12" s="60">
        <f>MategninAnneaux!CW12+MategninDouane!CW12</f>
        <v>19</v>
      </c>
      <c r="CX12" s="60">
        <f>MategninAnneaux!CX12+MategninDouane!CX12</f>
        <v>4</v>
      </c>
      <c r="CY12" s="60">
        <f>MategninAnneaux!CY12+MategninDouane!CY12</f>
        <v>7</v>
      </c>
      <c r="CZ12" s="60">
        <f>MategninAnneaux!CZ12+MategninDouane!CZ12</f>
        <v>6</v>
      </c>
      <c r="DA12" s="60">
        <f>MategninAnneaux!DA12+MategninDouane!DA12</f>
        <v>4</v>
      </c>
      <c r="DB12" s="60">
        <f>MategninAnneaux!DB12+MategninDouane!DB12</f>
        <v>0</v>
      </c>
      <c r="DC12" s="60">
        <f>MategninAnneaux!DC12+MategninDouane!DC12</f>
        <v>0</v>
      </c>
      <c r="DD12" s="60">
        <f>MategninAnneaux!DD12+MategninDouane!DD12</f>
        <v>1</v>
      </c>
      <c r="DE12" s="60">
        <f>MategninAnneaux!DE12+MategninDouane!DE12</f>
        <v>5</v>
      </c>
      <c r="DF12" s="60">
        <f>MategninAnneaux!DF12+MategninDouane!DF12</f>
        <v>1</v>
      </c>
      <c r="DG12" s="60">
        <f>MategninAnneaux!DG12+MategninDouane!DG12</f>
        <v>3</v>
      </c>
      <c r="DH12" s="60">
        <f>MategninAnneaux!DH12+MategninDouane!DH12</f>
        <v>0</v>
      </c>
      <c r="DI12" s="60">
        <f>MategninAnneaux!DI12+MategninDouane!DI12</f>
        <v>0</v>
      </c>
      <c r="DJ12" s="60">
        <f>MategninAnneaux!DJ12+MategninDouane!DJ12</f>
        <v>0</v>
      </c>
      <c r="DK12" s="60">
        <f>MategninAnneaux!DK12+MategninDouane!DK12</f>
        <v>2</v>
      </c>
      <c r="DL12" s="60">
        <f>MategninAnneaux!DL12+MategninDouane!DL12</f>
        <v>8</v>
      </c>
      <c r="DN12" s="55">
        <f t="shared" si="27"/>
        <v>40</v>
      </c>
      <c r="DO12" s="3">
        <f t="shared" si="27"/>
        <v>20</v>
      </c>
      <c r="DP12" s="56">
        <f t="shared" si="28"/>
        <v>0.33333333333333331</v>
      </c>
      <c r="DQ12" s="3">
        <f t="shared" si="29"/>
        <v>29</v>
      </c>
      <c r="DR12" s="3">
        <f t="shared" si="30"/>
        <v>16</v>
      </c>
      <c r="DS12" s="3">
        <f t="shared" si="31"/>
        <v>4</v>
      </c>
      <c r="DT12" s="3">
        <f t="shared" si="32"/>
        <v>49</v>
      </c>
      <c r="DU12" s="12">
        <f t="shared" si="33"/>
        <v>0.32653061224489793</v>
      </c>
      <c r="DV12" s="12">
        <f t="shared" si="34"/>
        <v>8.1632653061224483E-2</v>
      </c>
      <c r="DW12" s="3">
        <f t="shared" si="35"/>
        <v>11</v>
      </c>
      <c r="DX12" s="3">
        <f t="shared" si="36"/>
        <v>41</v>
      </c>
      <c r="DY12" s="57">
        <f t="shared" si="37"/>
        <v>19</v>
      </c>
      <c r="DZ12" s="58">
        <f t="shared" si="38"/>
        <v>60</v>
      </c>
      <c r="EC12" s="12">
        <f t="shared" si="39"/>
        <v>0.29032258064516125</v>
      </c>
      <c r="ED12" s="12">
        <f t="shared" si="39"/>
        <v>0.11111111111111116</v>
      </c>
      <c r="EE12" s="12">
        <f t="shared" si="39"/>
        <v>-9.2592592592592671E-2</v>
      </c>
      <c r="EF12" s="12">
        <f t="shared" si="39"/>
        <v>0.20833333333333326</v>
      </c>
      <c r="EG12" s="12">
        <f t="shared" si="39"/>
        <v>0.60000000000000009</v>
      </c>
      <c r="EH12" s="12">
        <f t="shared" si="39"/>
        <v>0.33333333333333326</v>
      </c>
      <c r="EI12" s="12">
        <f t="shared" si="39"/>
        <v>0.32432432432432434</v>
      </c>
      <c r="EJ12" s="12">
        <f t="shared" si="39"/>
        <v>0.20816326530612228</v>
      </c>
      <c r="EK12" s="12">
        <f t="shared" si="39"/>
        <v>6.8027210884351597E-3</v>
      </c>
      <c r="EL12" s="12">
        <f t="shared" si="39"/>
        <v>-8.333333333333337E-2</v>
      </c>
      <c r="EM12" s="12">
        <f t="shared" si="39"/>
        <v>0.10810810810810811</v>
      </c>
      <c r="EN12" s="12">
        <f t="shared" si="39"/>
        <v>0.58333333333333326</v>
      </c>
      <c r="EO12" s="12">
        <f t="shared" si="39"/>
        <v>0.22448979591836737</v>
      </c>
      <c r="EQ12" s="64">
        <v>0.36458333333333298</v>
      </c>
      <c r="ER12" s="60">
        <f>MategninAnneaux!ER12+MategninDouane!ER12</f>
        <v>15</v>
      </c>
      <c r="ES12" s="60">
        <f>MategninAnneaux!ES12+MategninDouane!ES12</f>
        <v>6</v>
      </c>
      <c r="ET12" s="60">
        <f>MategninAnneaux!ET12+MategninDouane!ET12</f>
        <v>6</v>
      </c>
      <c r="EU12" s="60">
        <f>MategninAnneaux!EU12+MategninDouane!EU12</f>
        <v>3</v>
      </c>
      <c r="EV12" s="60">
        <f>MategninAnneaux!EV12+MategninDouane!EV12</f>
        <v>2</v>
      </c>
      <c r="EW12" s="60">
        <f>MategninAnneaux!EW12+MategninDouane!EW12</f>
        <v>0</v>
      </c>
      <c r="EX12" s="60">
        <f>MategninAnneaux!EX12+MategninDouane!EX12</f>
        <v>3</v>
      </c>
      <c r="EY12" s="60">
        <f>MategninAnneaux!EY12+MategninDouane!EY12</f>
        <v>2</v>
      </c>
      <c r="EZ12" s="60">
        <f>MategninAnneaux!EZ12+MategninDouane!EZ12</f>
        <v>2</v>
      </c>
      <c r="FA12" s="60">
        <f>MategninAnneaux!FA12+MategninDouane!FA12</f>
        <v>1</v>
      </c>
      <c r="FB12" s="60">
        <f>MategninAnneaux!FB12+MategninDouane!FB12</f>
        <v>0</v>
      </c>
      <c r="FC12" s="60">
        <f>MategninAnneaux!FC12+MategninDouane!FC12</f>
        <v>1</v>
      </c>
      <c r="FD12" s="60">
        <f>MategninAnneaux!FD12+MategninDouane!FD12</f>
        <v>1</v>
      </c>
      <c r="FE12" s="60">
        <f>MategninAnneaux!FE12+MategninDouane!FE12</f>
        <v>0</v>
      </c>
      <c r="FF12" s="60">
        <f>MategninAnneaux!FF12+MategninDouane!FF12</f>
        <v>2</v>
      </c>
      <c r="FG12" s="60">
        <f>MategninAnneaux!FG12+MategninDouane!FG12</f>
        <v>5</v>
      </c>
      <c r="FI12" s="55">
        <f t="shared" si="40"/>
        <v>31</v>
      </c>
      <c r="FJ12" s="3">
        <f t="shared" si="40"/>
        <v>18</v>
      </c>
      <c r="FK12" s="56">
        <f t="shared" si="41"/>
        <v>0.36734693877551022</v>
      </c>
      <c r="FL12" s="3">
        <f t="shared" si="42"/>
        <v>24</v>
      </c>
      <c r="FM12" s="3">
        <f t="shared" si="43"/>
        <v>10</v>
      </c>
      <c r="FN12" s="3">
        <f t="shared" si="44"/>
        <v>3</v>
      </c>
      <c r="FO12" s="3">
        <f t="shared" si="45"/>
        <v>37</v>
      </c>
      <c r="FP12" s="12">
        <f t="shared" si="46"/>
        <v>0.27027027027027029</v>
      </c>
      <c r="FQ12" s="12">
        <f t="shared" si="47"/>
        <v>8.1081081081081086E-2</v>
      </c>
      <c r="FR12" s="3">
        <f t="shared" si="48"/>
        <v>12</v>
      </c>
      <c r="FS12" s="3">
        <f t="shared" si="49"/>
        <v>37</v>
      </c>
      <c r="FT12" s="57">
        <f t="shared" si="50"/>
        <v>12</v>
      </c>
      <c r="FU12" s="58">
        <f t="shared" si="51"/>
        <v>49</v>
      </c>
      <c r="FX12" s="12">
        <f t="shared" si="52"/>
        <v>1.0666666666666669</v>
      </c>
      <c r="FY12" s="12">
        <f t="shared" si="52"/>
        <v>5.8823529411764719E-2</v>
      </c>
      <c r="FZ12" s="12">
        <f t="shared" si="52"/>
        <v>-0.30852340936374545</v>
      </c>
      <c r="GA12" s="12">
        <f t="shared" si="52"/>
        <v>0.33333333333333326</v>
      </c>
      <c r="GB12" s="12">
        <f t="shared" si="52"/>
        <v>0.11111111111111116</v>
      </c>
      <c r="GC12" s="12">
        <f t="shared" si="52"/>
        <v>0.5</v>
      </c>
      <c r="GD12" s="12">
        <f t="shared" si="52"/>
        <v>0.27586206896551735</v>
      </c>
      <c r="GE12" s="12">
        <f t="shared" si="52"/>
        <v>-0.12912912912912911</v>
      </c>
      <c r="GF12" s="12">
        <f t="shared" si="52"/>
        <v>0.17567567567567566</v>
      </c>
      <c r="GG12" s="12">
        <f t="shared" si="52"/>
        <v>3</v>
      </c>
      <c r="GH12" s="12">
        <f t="shared" si="52"/>
        <v>0.27586206896551735</v>
      </c>
      <c r="GI12" s="12">
        <f t="shared" si="52"/>
        <v>3</v>
      </c>
      <c r="GJ12" s="12">
        <f t="shared" si="52"/>
        <v>0.53125</v>
      </c>
      <c r="GL12" s="65">
        <v>0.36458333333333298</v>
      </c>
      <c r="GM12" s="60">
        <f>MategninAnneaux!GM12+MategninDouane!GM12</f>
        <v>8</v>
      </c>
      <c r="GN12" s="60">
        <f>MategninAnneaux!GN12+MategninDouane!GN12</f>
        <v>9</v>
      </c>
      <c r="GO12" s="60">
        <f>MategninAnneaux!GO12+MategninDouane!GO12</f>
        <v>4</v>
      </c>
      <c r="GP12" s="60">
        <f>MategninAnneaux!GP12+MategninDouane!GP12</f>
        <v>4</v>
      </c>
      <c r="GQ12" s="60">
        <f>MategninAnneaux!GQ12+MategninDouane!GQ12</f>
        <v>1</v>
      </c>
      <c r="GR12" s="60">
        <f>MategninAnneaux!GR12+MategninDouane!GR12</f>
        <v>1</v>
      </c>
      <c r="GS12" s="60">
        <f>MategninAnneaux!GS12+MategninDouane!GS12</f>
        <v>0</v>
      </c>
      <c r="GT12" s="60">
        <f>MategninAnneaux!GT12+MategninDouane!GT12</f>
        <v>2</v>
      </c>
      <c r="GU12" s="60">
        <f>MategninAnneaux!GU12+MategninDouane!GU12</f>
        <v>1</v>
      </c>
      <c r="GV12" s="60">
        <f>MategninAnneaux!GV12+MategninDouane!GV12</f>
        <v>0</v>
      </c>
      <c r="GW12" s="60">
        <f>MategninAnneaux!GW12+MategninDouane!GW12</f>
        <v>1</v>
      </c>
      <c r="GX12" s="60">
        <f>MategninAnneaux!GX12+MategninDouane!GX12</f>
        <v>0</v>
      </c>
      <c r="GY12" s="60">
        <f>MategninAnneaux!GY12+MategninDouane!GY12</f>
        <v>0</v>
      </c>
      <c r="GZ12" s="60">
        <f>MategninAnneaux!GZ12+MategninDouane!GZ12</f>
        <v>0</v>
      </c>
      <c r="HA12" s="60">
        <f>MategninAnneaux!HA12+MategninDouane!HA12</f>
        <v>0</v>
      </c>
      <c r="HB12" s="60">
        <f>MategninAnneaux!HB12+MategninDouane!HB12</f>
        <v>1</v>
      </c>
      <c r="HD12" s="55">
        <f t="shared" si="53"/>
        <v>15</v>
      </c>
      <c r="HE12" s="3">
        <f t="shared" si="54"/>
        <v>17</v>
      </c>
      <c r="HF12" s="56">
        <f t="shared" si="55"/>
        <v>0.53125</v>
      </c>
      <c r="HG12" s="3">
        <f t="shared" si="56"/>
        <v>18</v>
      </c>
      <c r="HH12" s="3">
        <f t="shared" si="57"/>
        <v>9</v>
      </c>
      <c r="HI12" s="3">
        <f t="shared" si="58"/>
        <v>2</v>
      </c>
      <c r="HJ12" s="3">
        <f t="shared" si="59"/>
        <v>29</v>
      </c>
      <c r="HK12" s="12">
        <f t="shared" si="60"/>
        <v>0.31034482758620691</v>
      </c>
      <c r="HL12" s="12">
        <f t="shared" si="61"/>
        <v>6.8965517241379309E-2</v>
      </c>
      <c r="HM12" s="3">
        <f t="shared" si="62"/>
        <v>3</v>
      </c>
      <c r="HN12" s="3">
        <f t="shared" si="63"/>
        <v>29</v>
      </c>
      <c r="HO12" s="57">
        <f t="shared" si="64"/>
        <v>3</v>
      </c>
      <c r="HP12" s="58">
        <f t="shared" si="65"/>
        <v>32</v>
      </c>
      <c r="HR12">
        <v>12</v>
      </c>
      <c r="HS12">
        <v>12</v>
      </c>
      <c r="HT12">
        <v>0.5</v>
      </c>
      <c r="HU12">
        <v>12</v>
      </c>
      <c r="HV12">
        <v>5</v>
      </c>
      <c r="HW12">
        <v>1</v>
      </c>
      <c r="HX12">
        <v>18</v>
      </c>
      <c r="HY12">
        <v>0.27777777777777801</v>
      </c>
      <c r="HZ12">
        <v>5.5555555555555601E-2</v>
      </c>
      <c r="IA12">
        <v>6</v>
      </c>
      <c r="IB12">
        <v>12</v>
      </c>
      <c r="IC12">
        <v>12</v>
      </c>
      <c r="ID12">
        <v>24</v>
      </c>
      <c r="IF12" s="62">
        <f t="shared" si="66"/>
        <v>0.25</v>
      </c>
      <c r="IG12" s="12">
        <f t="shared" si="66"/>
        <v>0.41666666666666674</v>
      </c>
      <c r="IH12" s="12">
        <f t="shared" si="66"/>
        <v>6.25E-2</v>
      </c>
      <c r="II12" s="12">
        <f t="shared" si="66"/>
        <v>0.5</v>
      </c>
      <c r="IJ12" s="12">
        <f t="shared" si="66"/>
        <v>0.8</v>
      </c>
      <c r="IK12" s="12">
        <f t="shared" si="66"/>
        <v>1</v>
      </c>
      <c r="IL12" s="12">
        <f t="shared" si="66"/>
        <v>0.61111111111111116</v>
      </c>
      <c r="IM12" s="12">
        <f t="shared" si="66"/>
        <v>0.11724137931034395</v>
      </c>
      <c r="IN12" s="12">
        <f t="shared" si="66"/>
        <v>0.24137931034482651</v>
      </c>
      <c r="IO12" s="12">
        <f t="shared" si="66"/>
        <v>-0.5</v>
      </c>
      <c r="IP12" s="12">
        <f t="shared" si="66"/>
        <v>1.4166666666666665</v>
      </c>
      <c r="IQ12" s="12">
        <f t="shared" si="66"/>
        <v>-0.75</v>
      </c>
      <c r="IR12" s="63">
        <f t="shared" si="66"/>
        <v>0.33333333333333326</v>
      </c>
    </row>
    <row r="13" spans="1:252" ht="21" customHeight="1" thickBot="1" x14ac:dyDescent="0.3">
      <c r="A13" s="64">
        <v>0.375</v>
      </c>
      <c r="B13" s="94">
        <f>MategninAnneaux!B13+MategninDouane!B13</f>
        <v>0</v>
      </c>
      <c r="C13" s="95">
        <f>MategninAnneaux!C13+MategninDouane!C13</f>
        <v>0</v>
      </c>
      <c r="D13" s="94">
        <f>MategninAnneaux!D13+MategninDouane!D13</f>
        <v>0</v>
      </c>
      <c r="E13" s="95">
        <f>MategninAnneaux!E13+MategninDouane!E13</f>
        <v>0</v>
      </c>
      <c r="F13" s="94">
        <f>MategninAnneaux!F13+MategninDouane!F13</f>
        <v>0</v>
      </c>
      <c r="G13" s="95">
        <f>MategninAnneaux!G13+MategninDouane!G13</f>
        <v>0</v>
      </c>
      <c r="H13" s="94">
        <f>MategninAnneaux!H13+MategninDouane!H13</f>
        <v>0</v>
      </c>
      <c r="I13" s="95">
        <f>MategninAnneaux!I13+MategninDouane!I13</f>
        <v>0</v>
      </c>
      <c r="J13" s="94">
        <f>MategninAnneaux!J13+MategninDouane!J13</f>
        <v>0</v>
      </c>
      <c r="K13" s="95">
        <f>MategninAnneaux!K13+MategninDouane!K13</f>
        <v>0</v>
      </c>
      <c r="L13" s="94">
        <f>MategninAnneaux!L13+MategninDouane!L13</f>
        <v>0</v>
      </c>
      <c r="M13" s="95">
        <f>MategninAnneaux!M13+MategninDouane!M13</f>
        <v>0</v>
      </c>
      <c r="N13" s="203">
        <f>MategninAnneaux!N13+MategninDouane!N13</f>
        <v>0</v>
      </c>
      <c r="O13" s="192">
        <f>MategninAnneaux!O13+MategninDouane!O13</f>
        <v>0</v>
      </c>
      <c r="P13" s="94">
        <f>MategninAnneaux!P13+MategninDouane!P13</f>
        <v>0</v>
      </c>
      <c r="Q13" s="95">
        <f>MategninAnneaux!Q13+MategninDouane!Q13</f>
        <v>0</v>
      </c>
      <c r="R13" s="94">
        <f>MategninAnneaux!R13+MategninDouane!R13</f>
        <v>0</v>
      </c>
      <c r="S13" s="95">
        <f>MategninAnneaux!S13+MategninDouane!S13</f>
        <v>0</v>
      </c>
      <c r="T13" s="94">
        <f>MategninAnneaux!T13+MategninDouane!T13</f>
        <v>0</v>
      </c>
      <c r="U13" s="95">
        <f>MategninAnneaux!U13+MategninDouane!U13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MategninAnneaux!BB13+MategninDouane!BB13</f>
        <v>0</v>
      </c>
      <c r="BC13" s="60">
        <f>MategninAnneaux!BC13+MategninDouane!BC13</f>
        <v>0</v>
      </c>
      <c r="BD13" s="60">
        <f>MategninAnneaux!BD13+MategninDouane!BD13</f>
        <v>0</v>
      </c>
      <c r="BE13" s="60">
        <f>MategninAnneaux!BE13+MategninDouane!BE13</f>
        <v>0</v>
      </c>
      <c r="BF13" s="60">
        <f>MategninAnneaux!BF13+MategninDouane!BF13</f>
        <v>0</v>
      </c>
      <c r="BG13" s="60">
        <f>MategninAnneaux!BG13+MategninDouane!BG13</f>
        <v>0</v>
      </c>
      <c r="BH13" s="60">
        <f>MategninAnneaux!BH13+MategninDouane!BH13</f>
        <v>0</v>
      </c>
      <c r="BI13" s="60">
        <f>MategninAnneaux!BI13+MategninDouane!BI13</f>
        <v>0</v>
      </c>
      <c r="BJ13" s="60">
        <f>MategninAnneaux!BJ13+MategninDouane!BJ13</f>
        <v>0</v>
      </c>
      <c r="BK13" s="60">
        <f>MategninAnneaux!BK13+MategninDouane!BK13</f>
        <v>0</v>
      </c>
      <c r="BL13" s="60">
        <f>MategninAnneaux!BL13+MategninDouane!BL13</f>
        <v>0</v>
      </c>
      <c r="BM13" s="60">
        <f>MategninAnneaux!BM13+MategninDouane!BM13</f>
        <v>0</v>
      </c>
      <c r="BN13" s="60">
        <f>MategninAnneaux!BN13+MategninDouane!BN13</f>
        <v>0</v>
      </c>
      <c r="BO13" s="60">
        <f>MategninAnneaux!BO13+MategninDouane!BO13</f>
        <v>0</v>
      </c>
      <c r="BP13" s="60">
        <f>MategninAnneaux!BP13+MategninDouane!BP13</f>
        <v>0</v>
      </c>
      <c r="BQ13" s="60">
        <f>MategninAnneaux!BQ13+MategninDouane!BQ13</f>
        <v>0</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60">
        <f>MategninAnneaux!CW13+MategninDouane!CW13</f>
        <v>0</v>
      </c>
      <c r="CX13" s="60">
        <f>MategninAnneaux!CX13+MategninDouane!CX13</f>
        <v>0</v>
      </c>
      <c r="CY13" s="60">
        <f>MategninAnneaux!CY13+MategninDouane!CY13</f>
        <v>0</v>
      </c>
      <c r="CZ13" s="60">
        <f>MategninAnneaux!CZ13+MategninDouane!CZ13</f>
        <v>0</v>
      </c>
      <c r="DA13" s="60">
        <f>MategninAnneaux!DA13+MategninDouane!DA13</f>
        <v>0</v>
      </c>
      <c r="DB13" s="60">
        <f>MategninAnneaux!DB13+MategninDouane!DB13</f>
        <v>0</v>
      </c>
      <c r="DC13" s="60">
        <f>MategninAnneaux!DC13+MategninDouane!DC13</f>
        <v>0</v>
      </c>
      <c r="DD13" s="60">
        <f>MategninAnneaux!DD13+MategninDouane!DD13</f>
        <v>0</v>
      </c>
      <c r="DE13" s="60">
        <f>MategninAnneaux!DE13+MategninDouane!DE13</f>
        <v>0</v>
      </c>
      <c r="DF13" s="60">
        <f>MategninAnneaux!DF13+MategninDouane!DF13</f>
        <v>0</v>
      </c>
      <c r="DG13" s="60">
        <f>MategninAnneaux!DG13+MategninDouane!DG13</f>
        <v>0</v>
      </c>
      <c r="DH13" s="60">
        <f>MategninAnneaux!DH13+MategninDouane!DH13</f>
        <v>0</v>
      </c>
      <c r="DI13" s="60">
        <f>MategninAnneaux!DI13+MategninDouane!DI13</f>
        <v>0</v>
      </c>
      <c r="DJ13" s="60">
        <f>MategninAnneaux!DJ13+MategninDouane!DJ13</f>
        <v>0</v>
      </c>
      <c r="DK13" s="60">
        <f>MategninAnneaux!DK13+MategninDouane!DK13</f>
        <v>0</v>
      </c>
      <c r="DL13" s="60">
        <f>MategninAnneaux!DL13+MategninDouane!DL13</f>
        <v>0</v>
      </c>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5">
        <v>0.375</v>
      </c>
      <c r="GM13" s="60">
        <f>MategninAnneaux!GM13+MategninDouane!GM13</f>
        <v>4</v>
      </c>
      <c r="GN13" s="60">
        <f>MategninAnneaux!GN13+MategninDouane!GN13</f>
        <v>6</v>
      </c>
      <c r="GO13" s="60">
        <f>MategninAnneaux!GO13+MategninDouane!GO13</f>
        <v>1</v>
      </c>
      <c r="GP13" s="60">
        <f>MategninAnneaux!GP13+MategninDouane!GP13</f>
        <v>2</v>
      </c>
      <c r="GQ13" s="60">
        <f>MategninAnneaux!GQ13+MategninDouane!GQ13</f>
        <v>1</v>
      </c>
      <c r="GR13" s="60">
        <f>MategninAnneaux!GR13+MategninDouane!GR13</f>
        <v>0</v>
      </c>
      <c r="GS13" s="60">
        <f>MategninAnneaux!GS13+MategninDouane!GS13</f>
        <v>1</v>
      </c>
      <c r="GT13" s="60">
        <f>MategninAnneaux!GT13+MategninDouane!GT13</f>
        <v>0</v>
      </c>
      <c r="GU13" s="60">
        <f>MategninAnneaux!GU13+MategninDouane!GU13</f>
        <v>4</v>
      </c>
      <c r="GV13" s="60">
        <f>MategninAnneaux!GV13+MategninDouane!GV13</f>
        <v>0</v>
      </c>
      <c r="GW13" s="60">
        <f>MategninAnneaux!GW13+MategninDouane!GW13</f>
        <v>0</v>
      </c>
      <c r="GX13" s="60">
        <f>MategninAnneaux!GX13+MategninDouane!GX13</f>
        <v>0</v>
      </c>
      <c r="GY13" s="60">
        <f>MategninAnneaux!GY13+MategninDouane!GY13</f>
        <v>0</v>
      </c>
      <c r="GZ13" s="60">
        <f>MategninAnneaux!GZ13+MategninDouane!GZ13</f>
        <v>0</v>
      </c>
      <c r="HA13" s="60">
        <f>MategninAnneaux!HA13+MategninDouane!HA13</f>
        <v>1</v>
      </c>
      <c r="HB13" s="60">
        <f>MategninAnneaux!HB13+MategninDouane!HB13</f>
        <v>1</v>
      </c>
      <c r="HD13" s="55">
        <f t="shared" si="53"/>
        <v>12</v>
      </c>
      <c r="HE13" s="3">
        <f t="shared" si="54"/>
        <v>9</v>
      </c>
      <c r="HF13" s="56">
        <f t="shared" si="55"/>
        <v>0.42857142857142855</v>
      </c>
      <c r="HG13" s="3">
        <f t="shared" si="56"/>
        <v>14</v>
      </c>
      <c r="HH13" s="3">
        <f t="shared" si="57"/>
        <v>3</v>
      </c>
      <c r="HI13" s="3">
        <f t="shared" si="58"/>
        <v>1</v>
      </c>
      <c r="HJ13" s="3">
        <f t="shared" si="59"/>
        <v>18</v>
      </c>
      <c r="HK13" s="12">
        <f t="shared" si="60"/>
        <v>0.16666666666666666</v>
      </c>
      <c r="HL13" s="12">
        <f t="shared" si="61"/>
        <v>5.5555555555555552E-2</v>
      </c>
      <c r="HM13" s="3">
        <f t="shared" si="62"/>
        <v>3</v>
      </c>
      <c r="HN13" s="3">
        <f t="shared" si="63"/>
        <v>15</v>
      </c>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80">SUM(B5:B12)</f>
        <v>176</v>
      </c>
      <c r="C14" s="72">
        <f t="shared" si="80"/>
        <v>54</v>
      </c>
      <c r="D14" s="72">
        <f t="shared" si="80"/>
        <v>126</v>
      </c>
      <c r="E14" s="72">
        <f t="shared" si="80"/>
        <v>102</v>
      </c>
      <c r="F14" s="72">
        <f>SUM(F5:F12)</f>
        <v>15</v>
      </c>
      <c r="G14" s="72">
        <f>SUM(G5:G12)</f>
        <v>9</v>
      </c>
      <c r="H14" s="72">
        <f t="shared" si="80"/>
        <v>28</v>
      </c>
      <c r="I14" s="72">
        <f t="shared" si="80"/>
        <v>14</v>
      </c>
      <c r="J14" s="72">
        <f t="shared" si="80"/>
        <v>27</v>
      </c>
      <c r="K14" s="72">
        <f t="shared" si="80"/>
        <v>18</v>
      </c>
      <c r="L14" s="72">
        <f>SUM(L5:L12)</f>
        <v>17</v>
      </c>
      <c r="M14" s="72">
        <f t="shared" si="80"/>
        <v>6</v>
      </c>
      <c r="N14" s="72">
        <f>SUM(N5:N12)</f>
        <v>15</v>
      </c>
      <c r="O14" s="72">
        <f t="shared" si="80"/>
        <v>7</v>
      </c>
      <c r="P14" s="72">
        <f>SUM(P5:P12)</f>
        <v>2</v>
      </c>
      <c r="Q14" s="72">
        <f>SUM(Q5:Q12)</f>
        <v>0</v>
      </c>
      <c r="R14" s="72">
        <f t="shared" si="80"/>
        <v>6</v>
      </c>
      <c r="S14" s="72">
        <f t="shared" si="80"/>
        <v>4</v>
      </c>
      <c r="T14" s="72">
        <f t="shared" si="80"/>
        <v>20</v>
      </c>
      <c r="U14" s="72">
        <f t="shared" si="80"/>
        <v>21</v>
      </c>
      <c r="W14" s="73">
        <f>B14+D14+H14+J14+L14+N14+R14+T14</f>
        <v>415</v>
      </c>
      <c r="X14" s="74">
        <f>C14+E14+I14+K14+M14+O14+S14+U14</f>
        <v>226</v>
      </c>
      <c r="Y14" s="75">
        <f>X14/(X14+W14)</f>
        <v>0.35257410296411856</v>
      </c>
      <c r="Z14" s="74">
        <f>B14+C14+L14+M14</f>
        <v>253</v>
      </c>
      <c r="AA14" s="74">
        <f>D14+E14+N14+O14+F14+G14+P14+Q14</f>
        <v>276</v>
      </c>
      <c r="AB14" s="74">
        <f t="shared" si="72"/>
        <v>26</v>
      </c>
      <c r="AC14" s="74">
        <f>H14+I14+R14+S14</f>
        <v>52</v>
      </c>
      <c r="AD14" s="74">
        <f>Z14+AA14+AC14</f>
        <v>581</v>
      </c>
      <c r="AE14" s="12">
        <f>AA14/(Z14+AA14)</f>
        <v>0.52173913043478259</v>
      </c>
      <c r="AF14" s="12">
        <f>AC14/AD14</f>
        <v>8.9500860585197933E-2</v>
      </c>
      <c r="AG14" s="74">
        <f>J14+K14+T14+U14</f>
        <v>86</v>
      </c>
      <c r="AH14" s="74">
        <f>SUM(B14:K14)</f>
        <v>569</v>
      </c>
      <c r="AI14" s="76">
        <f>SUM(L14:U14)</f>
        <v>98</v>
      </c>
      <c r="AJ14" s="77">
        <f>SUM(B14:U14)</f>
        <v>667</v>
      </c>
      <c r="AM14" s="12">
        <f t="shared" ref="AM14:AQ15" si="81">(W14/BS14) - 1</f>
        <v>0.22418879056047203</v>
      </c>
      <c r="AN14" s="12">
        <f t="shared" si="81"/>
        <v>0.33727810650887569</v>
      </c>
      <c r="AO14" s="12">
        <f t="shared" si="81"/>
        <v>5.9808546188001355E-2</v>
      </c>
      <c r="AP14" s="12">
        <f t="shared" si="81"/>
        <v>0.16589861751152069</v>
      </c>
      <c r="AQ14" s="12">
        <f t="shared" si="81"/>
        <v>0.27777777777777768</v>
      </c>
      <c r="AR14" s="12">
        <f t="shared" ref="AR14:AY15" si="82">(AC14/BX14) - 1</f>
        <v>0.40540540540540548</v>
      </c>
      <c r="AS14" s="12">
        <f t="shared" si="82"/>
        <v>0.23617021276595751</v>
      </c>
      <c r="AT14" s="12">
        <f t="shared" si="82"/>
        <v>4.5893719806763267E-2</v>
      </c>
      <c r="AU14" s="12">
        <f t="shared" si="82"/>
        <v>0.13690282364981154</v>
      </c>
      <c r="AV14" s="12">
        <f t="shared" si="82"/>
        <v>1.263157894736842</v>
      </c>
      <c r="AW14" s="12">
        <f t="shared" si="82"/>
        <v>0.25607064017660042</v>
      </c>
      <c r="AX14" s="12">
        <f t="shared" si="82"/>
        <v>0.78181818181818175</v>
      </c>
      <c r="AY14" s="12">
        <f t="shared" si="82"/>
        <v>0.31299212598425208</v>
      </c>
      <c r="BA14" s="71" t="s">
        <v>17</v>
      </c>
      <c r="BB14" s="72">
        <f t="shared" ref="BB14:BQ14" si="83">SUM(BB5:BB12)</f>
        <v>146</v>
      </c>
      <c r="BC14" s="72">
        <f t="shared" si="83"/>
        <v>49</v>
      </c>
      <c r="BD14" s="72">
        <f t="shared" si="83"/>
        <v>114</v>
      </c>
      <c r="BE14" s="72">
        <f t="shared" si="83"/>
        <v>81</v>
      </c>
      <c r="BF14" s="72">
        <f t="shared" si="83"/>
        <v>28</v>
      </c>
      <c r="BG14" s="72">
        <f t="shared" si="83"/>
        <v>7</v>
      </c>
      <c r="BH14" s="72">
        <f t="shared" si="83"/>
        <v>14</v>
      </c>
      <c r="BI14" s="72">
        <f t="shared" si="83"/>
        <v>14</v>
      </c>
      <c r="BJ14" s="72">
        <f t="shared" si="83"/>
        <v>18</v>
      </c>
      <c r="BK14" s="72">
        <f t="shared" si="83"/>
        <v>4</v>
      </c>
      <c r="BL14" s="72">
        <f t="shared" si="83"/>
        <v>13</v>
      </c>
      <c r="BM14" s="72">
        <f t="shared" si="83"/>
        <v>8</v>
      </c>
      <c r="BN14" s="72">
        <f t="shared" si="83"/>
        <v>2</v>
      </c>
      <c r="BO14" s="72">
        <f t="shared" si="83"/>
        <v>0</v>
      </c>
      <c r="BP14" s="72">
        <f t="shared" si="83"/>
        <v>4</v>
      </c>
      <c r="BQ14" s="72">
        <f t="shared" si="83"/>
        <v>6</v>
      </c>
      <c r="BS14" s="73">
        <f>BB14+BD14+BF14+BH14+BJ14+BL14+BN14+BP14</f>
        <v>339</v>
      </c>
      <c r="BT14" s="74">
        <f>BC14+BE14+BG14+BI14+BK14+BM14+BO14+BQ14</f>
        <v>169</v>
      </c>
      <c r="BU14" s="75">
        <f>BT14/(BT14+BS14)</f>
        <v>0.33267716535433073</v>
      </c>
      <c r="BV14" s="74">
        <f>BB14+BC14+BJ14+BK14</f>
        <v>217</v>
      </c>
      <c r="BW14" s="74">
        <f>BD14+BE14+BL14+BM14</f>
        <v>216</v>
      </c>
      <c r="BX14" s="74">
        <f>BF14+BG14+BN14+BO14</f>
        <v>37</v>
      </c>
      <c r="BY14" s="74">
        <f>SUM(BV14:BX14)</f>
        <v>470</v>
      </c>
      <c r="BZ14" s="12">
        <f>BW14/(BW14+BV14)</f>
        <v>0.49884526558891457</v>
      </c>
      <c r="CA14" s="12">
        <f>BX14/BY14</f>
        <v>7.8723404255319152E-2</v>
      </c>
      <c r="CB14" s="74">
        <f>BH14+BI14+BP14+BQ14</f>
        <v>38</v>
      </c>
      <c r="CC14" s="74">
        <f>SUM(BB14:BI14)</f>
        <v>453</v>
      </c>
      <c r="CD14" s="76">
        <f>SUM(BJ14:BQ14)</f>
        <v>55</v>
      </c>
      <c r="CE14" s="77">
        <f>SUM(BB14:BQ14)</f>
        <v>508</v>
      </c>
      <c r="CH14" s="12">
        <f t="shared" ref="CH14:CT15" si="84">(BS14/DN14) - 1</f>
        <v>-2.5862068965517238E-2</v>
      </c>
      <c r="CI14" s="12">
        <f t="shared" si="84"/>
        <v>-5.0561797752809001E-2</v>
      </c>
      <c r="CJ14" s="12">
        <f t="shared" si="84"/>
        <v>-1.6920286649562022E-2</v>
      </c>
      <c r="CK14" s="12">
        <f t="shared" si="84"/>
        <v>-6.4655172413793149E-2</v>
      </c>
      <c r="CL14" s="12">
        <f t="shared" si="84"/>
        <v>-1.8181818181818188E-2</v>
      </c>
      <c r="CM14" s="12">
        <f t="shared" si="84"/>
        <v>0.48</v>
      </c>
      <c r="CN14" s="12">
        <f t="shared" si="84"/>
        <v>-1.4675052410901501E-2</v>
      </c>
      <c r="CO14" s="12">
        <f t="shared" si="84"/>
        <v>8.1587234935964759E-2</v>
      </c>
      <c r="CP14" s="12">
        <f t="shared" si="84"/>
        <v>0.50204255319148938</v>
      </c>
      <c r="CQ14" s="12">
        <f t="shared" si="84"/>
        <v>-0.22448979591836737</v>
      </c>
      <c r="CR14" s="12">
        <f t="shared" si="84"/>
        <v>0</v>
      </c>
      <c r="CS14" s="12">
        <f t="shared" si="84"/>
        <v>-0.24657534246575341</v>
      </c>
      <c r="CT14" s="12">
        <f t="shared" si="84"/>
        <v>-3.4220532319391594E-2</v>
      </c>
      <c r="CV14" s="71" t="s">
        <v>17</v>
      </c>
      <c r="CW14" s="72">
        <f t="shared" ref="CW14:DL14" si="85">SUM(CW5:CW12)</f>
        <v>163</v>
      </c>
      <c r="CX14" s="72">
        <f t="shared" si="85"/>
        <v>46</v>
      </c>
      <c r="CY14" s="72">
        <f t="shared" si="85"/>
        <v>111</v>
      </c>
      <c r="CZ14" s="72">
        <f t="shared" si="85"/>
        <v>88</v>
      </c>
      <c r="DA14" s="72">
        <f t="shared" si="85"/>
        <v>17</v>
      </c>
      <c r="DB14" s="72">
        <f t="shared" si="85"/>
        <v>5</v>
      </c>
      <c r="DC14" s="72">
        <f t="shared" si="85"/>
        <v>9</v>
      </c>
      <c r="DD14" s="72">
        <f t="shared" si="85"/>
        <v>14</v>
      </c>
      <c r="DE14" s="72">
        <f t="shared" si="85"/>
        <v>20</v>
      </c>
      <c r="DF14" s="72">
        <f t="shared" si="85"/>
        <v>3</v>
      </c>
      <c r="DG14" s="72">
        <f t="shared" si="85"/>
        <v>15</v>
      </c>
      <c r="DH14" s="72">
        <f t="shared" si="85"/>
        <v>6</v>
      </c>
      <c r="DI14" s="72">
        <f t="shared" si="85"/>
        <v>3</v>
      </c>
      <c r="DJ14" s="72">
        <f t="shared" si="85"/>
        <v>0</v>
      </c>
      <c r="DK14" s="72">
        <f t="shared" si="85"/>
        <v>10</v>
      </c>
      <c r="DL14" s="72">
        <f t="shared" si="85"/>
        <v>16</v>
      </c>
      <c r="DN14" s="73">
        <f>CW14+CY14+DA14+DC14+DE14+DG14+DI14+DK14</f>
        <v>348</v>
      </c>
      <c r="DO14" s="74">
        <f>CX14+CZ14+DB14+DD14+DF14+DH14+DJ14+DL14</f>
        <v>178</v>
      </c>
      <c r="DP14" s="75">
        <f>DO14/(DO14+DN14)</f>
        <v>0.33840304182509506</v>
      </c>
      <c r="DQ14" s="74">
        <f>CW14+CX14+DE14+DF14</f>
        <v>232</v>
      </c>
      <c r="DR14" s="74">
        <f>CY14+CZ14+DG14+DH14</f>
        <v>220</v>
      </c>
      <c r="DS14" s="74">
        <f>DA14+DB14+DI14+DJ14</f>
        <v>25</v>
      </c>
      <c r="DT14" s="74">
        <f>SUM(DQ14:DS14)</f>
        <v>477</v>
      </c>
      <c r="DU14" s="12">
        <f>DR14/DT14</f>
        <v>0.46121593291404611</v>
      </c>
      <c r="DV14" s="12">
        <f>DS14/DT14</f>
        <v>5.2410901467505239E-2</v>
      </c>
      <c r="DW14" s="74">
        <f>DC14+DD14+DK14+DL14</f>
        <v>49</v>
      </c>
      <c r="DX14" s="74">
        <f>SUM(CW14:DD14)</f>
        <v>453</v>
      </c>
      <c r="DY14" s="76">
        <f>SUM(DE14:DL14)</f>
        <v>73</v>
      </c>
      <c r="DZ14" s="77">
        <f>SUM(CW14:DL14)</f>
        <v>526</v>
      </c>
      <c r="EC14" s="12">
        <f t="shared" ref="EC14:EO15" si="86">(DN14/FI14) - 1</f>
        <v>0.44398340248962653</v>
      </c>
      <c r="ED14" s="12">
        <f t="shared" si="86"/>
        <v>0.53448275862068972</v>
      </c>
      <c r="EE14" s="12">
        <f t="shared" si="86"/>
        <v>4.1464533892749511E-2</v>
      </c>
      <c r="EF14" s="12">
        <f t="shared" si="86"/>
        <v>0.39759036144578319</v>
      </c>
      <c r="EG14" s="12">
        <f t="shared" si="86"/>
        <v>0.76</v>
      </c>
      <c r="EH14" s="12">
        <f t="shared" si="86"/>
        <v>0.19047619047619047</v>
      </c>
      <c r="EI14" s="12">
        <f t="shared" si="86"/>
        <v>0.52884615384615374</v>
      </c>
      <c r="EJ14" s="12">
        <f t="shared" si="86"/>
        <v>0.15119496855345904</v>
      </c>
      <c r="EK14" s="12">
        <f t="shared" si="86"/>
        <v>-0.22132374962563639</v>
      </c>
      <c r="EL14" s="12">
        <f t="shared" si="86"/>
        <v>8.8888888888888795E-2</v>
      </c>
      <c r="EM14" s="12">
        <f t="shared" si="86"/>
        <v>0.48039215686274517</v>
      </c>
      <c r="EN14" s="12">
        <f t="shared" si="86"/>
        <v>0.43137254901960786</v>
      </c>
      <c r="EO14" s="12">
        <f t="shared" si="86"/>
        <v>0.47338935574229701</v>
      </c>
      <c r="EQ14" s="71" t="s">
        <v>17</v>
      </c>
      <c r="ER14" s="72">
        <f t="shared" ref="ER14:FG14" si="87">SUM(ER5:ER12)</f>
        <v>110</v>
      </c>
      <c r="ES14" s="72">
        <f t="shared" si="87"/>
        <v>41</v>
      </c>
      <c r="ET14" s="72">
        <f t="shared" si="87"/>
        <v>74</v>
      </c>
      <c r="EU14" s="72">
        <f t="shared" si="87"/>
        <v>42</v>
      </c>
      <c r="EV14" s="72">
        <f t="shared" si="87"/>
        <v>12</v>
      </c>
      <c r="EW14" s="72">
        <f t="shared" si="87"/>
        <v>5</v>
      </c>
      <c r="EX14" s="72">
        <f t="shared" si="87"/>
        <v>14</v>
      </c>
      <c r="EY14" s="72">
        <f t="shared" si="87"/>
        <v>8</v>
      </c>
      <c r="EZ14" s="72">
        <f t="shared" si="87"/>
        <v>13</v>
      </c>
      <c r="FA14" s="72">
        <f t="shared" si="87"/>
        <v>2</v>
      </c>
      <c r="FB14" s="72">
        <f t="shared" si="87"/>
        <v>5</v>
      </c>
      <c r="FC14" s="72">
        <f t="shared" si="87"/>
        <v>4</v>
      </c>
      <c r="FD14" s="72">
        <f t="shared" si="87"/>
        <v>3</v>
      </c>
      <c r="FE14" s="72">
        <f t="shared" si="87"/>
        <v>1</v>
      </c>
      <c r="FF14" s="72">
        <f t="shared" si="87"/>
        <v>10</v>
      </c>
      <c r="FG14" s="72">
        <f t="shared" si="87"/>
        <v>13</v>
      </c>
      <c r="FI14" s="73">
        <f>ER14+ET14+EV14+EX14+EZ14+FB14+FD14+FF14</f>
        <v>241</v>
      </c>
      <c r="FJ14" s="74">
        <f>ES14+EU14+EW14+EY14+FA14+FC14+FE14+FG14</f>
        <v>116</v>
      </c>
      <c r="FK14" s="75">
        <f>FJ14/(FJ14+FI14)</f>
        <v>0.32492997198879553</v>
      </c>
      <c r="FL14" s="74">
        <f>ER14+ES14+EZ14+FA14</f>
        <v>166</v>
      </c>
      <c r="FM14" s="74">
        <f>ET14+EU14+FB14+FC14</f>
        <v>125</v>
      </c>
      <c r="FN14" s="74">
        <f>EV14+EW14+FD14+FE14</f>
        <v>21</v>
      </c>
      <c r="FO14" s="74">
        <f>SUM(FL14:FN14)</f>
        <v>312</v>
      </c>
      <c r="FP14" s="12">
        <f>FM14/FO14</f>
        <v>0.40064102564102566</v>
      </c>
      <c r="FQ14" s="12">
        <f>FN14/FO14</f>
        <v>6.7307692307692304E-2</v>
      </c>
      <c r="FR14" s="74">
        <f>EX14+EY14+FF14+FG14</f>
        <v>45</v>
      </c>
      <c r="FS14" s="74">
        <f>SUM(ER14:EY14)</f>
        <v>306</v>
      </c>
      <c r="FT14" s="76">
        <f>SUM(EZ14:FG14)</f>
        <v>51</v>
      </c>
      <c r="FU14" s="77">
        <f>SUM(ER14:FG14)</f>
        <v>357</v>
      </c>
      <c r="FX14" s="12">
        <f t="shared" ref="FX14:GJ15" si="88">(FI14/HD14) - 1</f>
        <v>0.33149171270718236</v>
      </c>
      <c r="FY14" s="12">
        <f t="shared" si="88"/>
        <v>0.23404255319148937</v>
      </c>
      <c r="FZ14" s="12">
        <f t="shared" si="88"/>
        <v>-4.9406996841289574E-2</v>
      </c>
      <c r="GA14" s="12">
        <f t="shared" si="88"/>
        <v>0.17730496453900702</v>
      </c>
      <c r="GB14" s="12">
        <f t="shared" si="88"/>
        <v>0.47058823529411775</v>
      </c>
      <c r="GC14" s="12">
        <f t="shared" si="88"/>
        <v>0.61538461538461542</v>
      </c>
      <c r="GD14" s="12">
        <f t="shared" si="88"/>
        <v>0.30543933054393313</v>
      </c>
      <c r="GE14" s="12">
        <f t="shared" si="88"/>
        <v>0.1265082956259429</v>
      </c>
      <c r="GF14" s="12">
        <f t="shared" si="88"/>
        <v>0.23742603550295849</v>
      </c>
      <c r="GG14" s="12">
        <f t="shared" si="88"/>
        <v>0.25</v>
      </c>
      <c r="GH14" s="12">
        <f t="shared" si="88"/>
        <v>0.34210526315789469</v>
      </c>
      <c r="GI14" s="12">
        <f t="shared" si="88"/>
        <v>8.5106382978723305E-2</v>
      </c>
      <c r="GJ14" s="12">
        <f t="shared" si="88"/>
        <v>0.2981818181818181</v>
      </c>
      <c r="GL14" s="71" t="s">
        <v>17</v>
      </c>
      <c r="GM14" s="78">
        <f t="shared" ref="GM14:HB14" si="89">SUM(GM5:GM13)</f>
        <v>80</v>
      </c>
      <c r="GN14" s="78">
        <f t="shared" si="89"/>
        <v>36</v>
      </c>
      <c r="GO14" s="78">
        <f t="shared" si="89"/>
        <v>47</v>
      </c>
      <c r="GP14" s="78">
        <f t="shared" si="89"/>
        <v>29</v>
      </c>
      <c r="GQ14" s="78">
        <f t="shared" si="89"/>
        <v>11</v>
      </c>
      <c r="GR14" s="78">
        <f t="shared" si="89"/>
        <v>2</v>
      </c>
      <c r="GS14" s="78">
        <f t="shared" si="89"/>
        <v>12</v>
      </c>
      <c r="GT14" s="78">
        <f t="shared" si="89"/>
        <v>11</v>
      </c>
      <c r="GU14" s="78">
        <f t="shared" si="89"/>
        <v>16</v>
      </c>
      <c r="GV14" s="78">
        <f t="shared" si="89"/>
        <v>9</v>
      </c>
      <c r="GW14" s="78">
        <f t="shared" si="89"/>
        <v>8</v>
      </c>
      <c r="GX14" s="78">
        <f t="shared" si="89"/>
        <v>1</v>
      </c>
      <c r="GY14" s="78">
        <f t="shared" si="89"/>
        <v>0</v>
      </c>
      <c r="GZ14" s="78">
        <f t="shared" si="89"/>
        <v>0</v>
      </c>
      <c r="HA14" s="78">
        <f t="shared" si="89"/>
        <v>7</v>
      </c>
      <c r="HB14" s="78">
        <f t="shared" si="89"/>
        <v>6</v>
      </c>
      <c r="HD14" s="73">
        <f t="shared" si="53"/>
        <v>181</v>
      </c>
      <c r="HE14" s="74">
        <f t="shared" si="54"/>
        <v>94</v>
      </c>
      <c r="HF14" s="75">
        <f t="shared" si="55"/>
        <v>0.3418181818181818</v>
      </c>
      <c r="HG14" s="74">
        <f t="shared" si="56"/>
        <v>141</v>
      </c>
      <c r="HH14" s="74">
        <f t="shared" si="57"/>
        <v>85</v>
      </c>
      <c r="HI14" s="74">
        <f t="shared" si="58"/>
        <v>13</v>
      </c>
      <c r="HJ14" s="74">
        <f t="shared" si="59"/>
        <v>239</v>
      </c>
      <c r="HK14" s="12">
        <f t="shared" si="60"/>
        <v>0.35564853556485354</v>
      </c>
      <c r="HL14" s="12">
        <f t="shared" si="61"/>
        <v>5.4393305439330547E-2</v>
      </c>
      <c r="HM14" s="74">
        <f t="shared" si="62"/>
        <v>36</v>
      </c>
      <c r="HN14" s="74">
        <f t="shared" si="63"/>
        <v>228</v>
      </c>
      <c r="HO14" s="76">
        <f>SUM(GU14:HB14)</f>
        <v>47</v>
      </c>
      <c r="HP14" s="77">
        <f>SUM(GM14:HB14)</f>
        <v>275</v>
      </c>
      <c r="HR14">
        <v>126</v>
      </c>
      <c r="HS14">
        <v>74</v>
      </c>
      <c r="HT14">
        <v>0.37</v>
      </c>
      <c r="HU14">
        <v>116</v>
      </c>
      <c r="HV14">
        <v>44</v>
      </c>
      <c r="HW14">
        <v>7</v>
      </c>
      <c r="HX14">
        <v>167</v>
      </c>
      <c r="HY14">
        <v>0.26347305389221598</v>
      </c>
      <c r="HZ14">
        <v>4.1916167664670698E-2</v>
      </c>
      <c r="IA14">
        <v>33</v>
      </c>
      <c r="IB14">
        <v>153</v>
      </c>
      <c r="IC14">
        <v>47</v>
      </c>
      <c r="ID14">
        <v>200</v>
      </c>
      <c r="IF14" s="62">
        <f t="shared" ref="IF14:IR15" si="90">(HD14/HR14) - 1</f>
        <v>0.43650793650793651</v>
      </c>
      <c r="IG14" s="12">
        <f t="shared" si="90"/>
        <v>0.27027027027027017</v>
      </c>
      <c r="IH14" s="12">
        <f t="shared" si="90"/>
        <v>-7.6167076167076186E-2</v>
      </c>
      <c r="II14" s="12">
        <f t="shared" si="90"/>
        <v>0.21551724137931028</v>
      </c>
      <c r="IJ14" s="12">
        <f t="shared" si="90"/>
        <v>0.93181818181818188</v>
      </c>
      <c r="IK14" s="12">
        <f t="shared" si="90"/>
        <v>0.85714285714285721</v>
      </c>
      <c r="IL14" s="12">
        <f t="shared" si="90"/>
        <v>0.43113772455089827</v>
      </c>
      <c r="IM14" s="12">
        <f t="shared" si="90"/>
        <v>0.34984785089387382</v>
      </c>
      <c r="IN14" s="12">
        <f t="shared" si="90"/>
        <v>0.29766885833831336</v>
      </c>
      <c r="IO14" s="12">
        <f t="shared" si="90"/>
        <v>9.0909090909090828E-2</v>
      </c>
      <c r="IP14" s="12">
        <f t="shared" si="90"/>
        <v>0.49019607843137258</v>
      </c>
      <c r="IQ14" s="12">
        <f t="shared" si="90"/>
        <v>0</v>
      </c>
      <c r="IR14" s="63">
        <f t="shared" si="90"/>
        <v>0.375</v>
      </c>
    </row>
    <row r="15" spans="1:252" ht="15.75" thickBot="1" x14ac:dyDescent="0.3">
      <c r="A15" s="71" t="s">
        <v>117</v>
      </c>
      <c r="B15" s="71">
        <f t="shared" ref="B15:U15" si="91">SUM(B7:B10)</f>
        <v>103</v>
      </c>
      <c r="C15" s="71">
        <f t="shared" si="91"/>
        <v>34</v>
      </c>
      <c r="D15" s="71">
        <f t="shared" si="91"/>
        <v>74</v>
      </c>
      <c r="E15" s="71">
        <f t="shared" si="91"/>
        <v>53</v>
      </c>
      <c r="F15" s="71">
        <f>SUM(F7:F10)</f>
        <v>9</v>
      </c>
      <c r="G15" s="71">
        <f>SUM(G7:G10)</f>
        <v>6</v>
      </c>
      <c r="H15" s="71">
        <f t="shared" si="91"/>
        <v>13</v>
      </c>
      <c r="I15" s="71">
        <f t="shared" si="91"/>
        <v>10</v>
      </c>
      <c r="J15" s="71">
        <f t="shared" si="91"/>
        <v>13</v>
      </c>
      <c r="K15" s="71">
        <f t="shared" si="91"/>
        <v>10</v>
      </c>
      <c r="L15" s="71">
        <f>SUM(L7:L10)</f>
        <v>7</v>
      </c>
      <c r="M15" s="71">
        <f t="shared" si="91"/>
        <v>3</v>
      </c>
      <c r="N15" s="71">
        <f>SUM(N7:N10)</f>
        <v>5</v>
      </c>
      <c r="O15" s="71">
        <f t="shared" si="91"/>
        <v>5</v>
      </c>
      <c r="P15" s="71">
        <f>SUM(P7:P10)</f>
        <v>0</v>
      </c>
      <c r="Q15" s="71">
        <f>SUM(Q7:Q10)</f>
        <v>0</v>
      </c>
      <c r="R15" s="71">
        <f t="shared" si="91"/>
        <v>2</v>
      </c>
      <c r="S15" s="71">
        <f t="shared" si="91"/>
        <v>2</v>
      </c>
      <c r="T15" s="71">
        <f t="shared" si="91"/>
        <v>9</v>
      </c>
      <c r="U15" s="71">
        <f t="shared" si="91"/>
        <v>11</v>
      </c>
      <c r="W15" s="79">
        <f>B15+D15+H15+J15+L15+N15+R15+T15</f>
        <v>226</v>
      </c>
      <c r="X15" s="78">
        <f>C15+E15+I15+K15+M15+O15+S15+U15</f>
        <v>128</v>
      </c>
      <c r="Y15" s="80">
        <f>X15/(X15+W15)</f>
        <v>0.3615819209039548</v>
      </c>
      <c r="Z15" s="78">
        <f>B15+C15+L15+M15</f>
        <v>147</v>
      </c>
      <c r="AA15" s="78">
        <f>D15+E15+N15+O15+F15+G15+P15+Q15</f>
        <v>152</v>
      </c>
      <c r="AB15" s="78">
        <f t="shared" si="72"/>
        <v>15</v>
      </c>
      <c r="AC15" s="78">
        <f>H15+I15+R15+S15</f>
        <v>27</v>
      </c>
      <c r="AD15" s="78">
        <f>Z15+AA15+AC15</f>
        <v>326</v>
      </c>
      <c r="AE15" s="81">
        <f>AA15/(Z15+AA15)</f>
        <v>0.50836120401337792</v>
      </c>
      <c r="AF15" s="81">
        <f>AC15/AD15</f>
        <v>8.2822085889570546E-2</v>
      </c>
      <c r="AG15" s="78">
        <f>J15+K15+T15+U15</f>
        <v>43</v>
      </c>
      <c r="AH15" s="78">
        <f>SUM(B15:K15)</f>
        <v>325</v>
      </c>
      <c r="AI15" s="82">
        <f>SUM(L15:U15)</f>
        <v>44</v>
      </c>
      <c r="AJ15" s="29">
        <f>SUM(B15:U15)</f>
        <v>369</v>
      </c>
      <c r="AM15" s="12">
        <f t="shared" si="81"/>
        <v>0.26256983240223453</v>
      </c>
      <c r="AN15" s="12">
        <f t="shared" si="81"/>
        <v>0.36170212765957444</v>
      </c>
      <c r="AO15" s="12">
        <f t="shared" si="81"/>
        <v>5.0126217093400705E-2</v>
      </c>
      <c r="AP15" s="12">
        <f t="shared" si="81"/>
        <v>0.18548387096774199</v>
      </c>
      <c r="AQ15" s="12">
        <f t="shared" si="81"/>
        <v>0.35714285714285721</v>
      </c>
      <c r="AR15" s="12">
        <f t="shared" si="82"/>
        <v>0.6875</v>
      </c>
      <c r="AS15" s="12">
        <f t="shared" si="82"/>
        <v>0.29365079365079372</v>
      </c>
      <c r="AT15" s="12">
        <f t="shared" si="82"/>
        <v>7.118967988533198E-2</v>
      </c>
      <c r="AU15" s="12">
        <f t="shared" si="82"/>
        <v>0.30444785276073616</v>
      </c>
      <c r="AV15" s="12">
        <f t="shared" si="82"/>
        <v>1.0476190476190474</v>
      </c>
      <c r="AW15" s="12">
        <f t="shared" si="82"/>
        <v>0.34854771784232375</v>
      </c>
      <c r="AX15" s="12">
        <f t="shared" si="82"/>
        <v>0.375</v>
      </c>
      <c r="AY15" s="12">
        <f t="shared" si="82"/>
        <v>0.35164835164835173</v>
      </c>
      <c r="BA15" s="71" t="s">
        <v>117</v>
      </c>
      <c r="BB15" s="71">
        <f t="shared" ref="BB15:BQ15" si="92">SUM(BB7:BB10)</f>
        <v>85</v>
      </c>
      <c r="BC15" s="71">
        <f t="shared" si="92"/>
        <v>27</v>
      </c>
      <c r="BD15" s="71">
        <f t="shared" si="92"/>
        <v>57</v>
      </c>
      <c r="BE15" s="71">
        <f t="shared" si="92"/>
        <v>42</v>
      </c>
      <c r="BF15" s="71">
        <f t="shared" si="92"/>
        <v>12</v>
      </c>
      <c r="BG15" s="71">
        <f t="shared" si="92"/>
        <v>3</v>
      </c>
      <c r="BH15" s="71">
        <f t="shared" si="92"/>
        <v>7</v>
      </c>
      <c r="BI15" s="71">
        <f t="shared" si="92"/>
        <v>8</v>
      </c>
      <c r="BJ15" s="71">
        <f t="shared" si="92"/>
        <v>9</v>
      </c>
      <c r="BK15" s="71">
        <f t="shared" si="92"/>
        <v>3</v>
      </c>
      <c r="BL15" s="71">
        <f t="shared" si="92"/>
        <v>7</v>
      </c>
      <c r="BM15" s="71">
        <f t="shared" si="92"/>
        <v>6</v>
      </c>
      <c r="BN15" s="71">
        <f t="shared" si="92"/>
        <v>1</v>
      </c>
      <c r="BO15" s="71">
        <f t="shared" si="92"/>
        <v>0</v>
      </c>
      <c r="BP15" s="71">
        <f t="shared" si="92"/>
        <v>1</v>
      </c>
      <c r="BQ15" s="71">
        <f t="shared" si="92"/>
        <v>5</v>
      </c>
      <c r="BS15" s="79">
        <f>BB15+BD15+BF15+BH15+BJ15+BL15+BN15+BP15</f>
        <v>179</v>
      </c>
      <c r="BT15" s="78">
        <f>BC15+BE15+BG15+BI15+BK15+BM15+BO15+BQ15</f>
        <v>94</v>
      </c>
      <c r="BU15" s="80">
        <f>BT15/(BT15+BS15)</f>
        <v>0.34432234432234432</v>
      </c>
      <c r="BV15" s="78">
        <f>BB15+BC15+BJ15+BK15</f>
        <v>124</v>
      </c>
      <c r="BW15" s="78">
        <f>BD15+BE15+BL15+BM15</f>
        <v>112</v>
      </c>
      <c r="BX15" s="78">
        <f>BF15+BG15+BN15+BO15</f>
        <v>16</v>
      </c>
      <c r="BY15" s="78">
        <f>SUM(BV15:BX15)</f>
        <v>252</v>
      </c>
      <c r="BZ15" s="81">
        <f>BW15/(BW15+BV15)</f>
        <v>0.47457627118644069</v>
      </c>
      <c r="CA15" s="81">
        <f>BX15/BY15</f>
        <v>6.3492063492063489E-2</v>
      </c>
      <c r="CB15" s="78">
        <f>BH15+BI15+BP15+BQ15</f>
        <v>21</v>
      </c>
      <c r="CC15" s="78">
        <f>SUM(BB15:BI15)</f>
        <v>241</v>
      </c>
      <c r="CD15" s="82">
        <f>SUM(BJ15:BQ15)</f>
        <v>32</v>
      </c>
      <c r="CE15" s="29">
        <f>SUM(BB15:BQ15)</f>
        <v>273</v>
      </c>
      <c r="CH15" s="12">
        <f t="shared" si="84"/>
        <v>-2.7173913043478271E-2</v>
      </c>
      <c r="CI15" s="12">
        <f t="shared" si="84"/>
        <v>4.4444444444444509E-2</v>
      </c>
      <c r="CJ15" s="12">
        <f t="shared" si="84"/>
        <v>4.8270248270248395E-2</v>
      </c>
      <c r="CK15" s="12">
        <f t="shared" si="84"/>
        <v>-1.5873015873015928E-2</v>
      </c>
      <c r="CL15" s="12">
        <f t="shared" si="84"/>
        <v>-5.8823529411764719E-2</v>
      </c>
      <c r="CM15" s="12">
        <f t="shared" si="84"/>
        <v>0.45454545454545459</v>
      </c>
      <c r="CN15" s="12">
        <f t="shared" si="84"/>
        <v>-1.5625E-2</v>
      </c>
      <c r="CO15" s="12">
        <f t="shared" si="84"/>
        <v>2.093718843469583E-2</v>
      </c>
      <c r="CP15" s="12">
        <f t="shared" si="84"/>
        <v>0.47763347763347763</v>
      </c>
      <c r="CQ15" s="12">
        <f t="shared" si="84"/>
        <v>0.16666666666666674</v>
      </c>
      <c r="CR15" s="12">
        <f t="shared" si="84"/>
        <v>-1.2295081967213073E-2</v>
      </c>
      <c r="CS15" s="12">
        <f t="shared" si="84"/>
        <v>6.6666666666666652E-2</v>
      </c>
      <c r="CT15" s="12">
        <f t="shared" si="84"/>
        <v>-3.6496350364964014E-3</v>
      </c>
      <c r="CV15" s="71" t="s">
        <v>117</v>
      </c>
      <c r="CW15" s="71">
        <f t="shared" ref="CW15:DL15" si="93">SUM(CW7:CW10)</f>
        <v>88</v>
      </c>
      <c r="CX15" s="71">
        <f t="shared" si="93"/>
        <v>27</v>
      </c>
      <c r="CY15" s="71">
        <f t="shared" si="93"/>
        <v>65</v>
      </c>
      <c r="CZ15" s="71">
        <f t="shared" si="93"/>
        <v>43</v>
      </c>
      <c r="DA15" s="71">
        <f t="shared" si="93"/>
        <v>8</v>
      </c>
      <c r="DB15" s="71">
        <f t="shared" si="93"/>
        <v>2</v>
      </c>
      <c r="DC15" s="71">
        <f t="shared" si="93"/>
        <v>4</v>
      </c>
      <c r="DD15" s="71">
        <f t="shared" si="93"/>
        <v>7</v>
      </c>
      <c r="DE15" s="71">
        <f t="shared" si="93"/>
        <v>9</v>
      </c>
      <c r="DF15" s="71">
        <f t="shared" si="93"/>
        <v>2</v>
      </c>
      <c r="DG15" s="71">
        <f t="shared" si="93"/>
        <v>6</v>
      </c>
      <c r="DH15" s="71">
        <f t="shared" si="93"/>
        <v>5</v>
      </c>
      <c r="DI15" s="71">
        <f t="shared" si="93"/>
        <v>1</v>
      </c>
      <c r="DJ15" s="71">
        <f t="shared" si="93"/>
        <v>0</v>
      </c>
      <c r="DK15" s="71">
        <f t="shared" si="93"/>
        <v>3</v>
      </c>
      <c r="DL15" s="71">
        <f t="shared" si="93"/>
        <v>4</v>
      </c>
      <c r="DN15" s="79">
        <f>CW15+CY15+DA15+DC15+DE15+DG15+DI15+DK15</f>
        <v>184</v>
      </c>
      <c r="DO15" s="78">
        <f>CX15+CZ15+DB15+DD15+DF15+DH15+DJ15+DL15</f>
        <v>90</v>
      </c>
      <c r="DP15" s="80">
        <f>DO15/(DO15+DN15)</f>
        <v>0.32846715328467152</v>
      </c>
      <c r="DQ15" s="78">
        <f>CW15+CX15+DE15+DF15</f>
        <v>126</v>
      </c>
      <c r="DR15" s="78">
        <f>CY15+CZ15+DG15+DH15</f>
        <v>119</v>
      </c>
      <c r="DS15" s="78">
        <f>DA15+DB15+DI15+DJ15</f>
        <v>11</v>
      </c>
      <c r="DT15" s="78">
        <f>SUM(DQ15:DS15)</f>
        <v>256</v>
      </c>
      <c r="DU15" s="81">
        <f>DR15/DT15</f>
        <v>0.46484375</v>
      </c>
      <c r="DV15" s="81">
        <f>DS15/DT15</f>
        <v>4.296875E-2</v>
      </c>
      <c r="DW15" s="78">
        <f>DC15+DD15+DK15+DL15</f>
        <v>18</v>
      </c>
      <c r="DX15" s="78">
        <f>SUM(CW15:DD15)</f>
        <v>244</v>
      </c>
      <c r="DY15" s="82">
        <f>SUM(DE15:DL15)</f>
        <v>30</v>
      </c>
      <c r="DZ15" s="29">
        <f>SUM(CW15:DL15)</f>
        <v>274</v>
      </c>
      <c r="EC15" s="12">
        <f t="shared" si="86"/>
        <v>0.46031746031746024</v>
      </c>
      <c r="ED15" s="12">
        <f t="shared" si="86"/>
        <v>0.36363636363636354</v>
      </c>
      <c r="EE15" s="12">
        <f t="shared" si="86"/>
        <v>-4.4459190444591901E-2</v>
      </c>
      <c r="EF15" s="12">
        <f t="shared" si="86"/>
        <v>0.48235294117647065</v>
      </c>
      <c r="EG15" s="12">
        <f t="shared" si="86"/>
        <v>0.58666666666666667</v>
      </c>
      <c r="EH15" s="12">
        <f t="shared" si="86"/>
        <v>0.10000000000000009</v>
      </c>
      <c r="EI15" s="12">
        <f t="shared" si="86"/>
        <v>0.50588235294117645</v>
      </c>
      <c r="EJ15" s="12">
        <f t="shared" si="86"/>
        <v>5.3645833333333393E-2</v>
      </c>
      <c r="EK15" s="12">
        <f t="shared" si="86"/>
        <v>-0.26953125</v>
      </c>
      <c r="EL15" s="12">
        <f t="shared" si="86"/>
        <v>-0.18181818181818177</v>
      </c>
      <c r="EM15" s="12">
        <f t="shared" si="86"/>
        <v>0.46107784431137722</v>
      </c>
      <c r="EN15" s="12">
        <f t="shared" si="86"/>
        <v>0.19999999999999996</v>
      </c>
      <c r="EO15" s="12">
        <f t="shared" si="86"/>
        <v>0.42708333333333326</v>
      </c>
      <c r="EQ15" s="71" t="s">
        <v>117</v>
      </c>
      <c r="ER15" s="71">
        <f t="shared" ref="ER15:FG15" si="94">SUM(ER7:ER10)</f>
        <v>59</v>
      </c>
      <c r="ES15" s="71">
        <f t="shared" si="94"/>
        <v>19</v>
      </c>
      <c r="ET15" s="71">
        <f t="shared" si="94"/>
        <v>42</v>
      </c>
      <c r="EU15" s="71">
        <f t="shared" si="94"/>
        <v>28</v>
      </c>
      <c r="EV15" s="71">
        <f t="shared" si="94"/>
        <v>5</v>
      </c>
      <c r="EW15" s="71">
        <f t="shared" si="94"/>
        <v>4</v>
      </c>
      <c r="EX15" s="71">
        <f t="shared" si="94"/>
        <v>5</v>
      </c>
      <c r="EY15" s="71">
        <f t="shared" si="94"/>
        <v>5</v>
      </c>
      <c r="EZ15" s="71">
        <f t="shared" si="94"/>
        <v>7</v>
      </c>
      <c r="FA15" s="71">
        <f t="shared" si="94"/>
        <v>0</v>
      </c>
      <c r="FB15" s="71">
        <f t="shared" si="94"/>
        <v>3</v>
      </c>
      <c r="FC15" s="71">
        <f t="shared" si="94"/>
        <v>2</v>
      </c>
      <c r="FD15" s="71">
        <f t="shared" si="94"/>
        <v>0</v>
      </c>
      <c r="FE15" s="71">
        <f t="shared" si="94"/>
        <v>1</v>
      </c>
      <c r="FF15" s="71">
        <f t="shared" si="94"/>
        <v>5</v>
      </c>
      <c r="FG15" s="71">
        <f t="shared" si="94"/>
        <v>7</v>
      </c>
      <c r="FI15" s="79">
        <f>ER15+ET15+EV15+EX15+EZ15+FB15+FD15+FF15</f>
        <v>126</v>
      </c>
      <c r="FJ15" s="78">
        <f>ES15+EU15+EW15+EY15+FA15+FC15+FE15+FG15</f>
        <v>66</v>
      </c>
      <c r="FK15" s="80">
        <f>FJ15/(FJ15+FI15)</f>
        <v>0.34375</v>
      </c>
      <c r="FL15" s="78">
        <f>ER15+ES15+EZ15+FA15</f>
        <v>85</v>
      </c>
      <c r="FM15" s="78">
        <f>ET15+EU15+FB15+FC15</f>
        <v>75</v>
      </c>
      <c r="FN15" s="78">
        <f>EV15+EW15+FD15+FE15</f>
        <v>10</v>
      </c>
      <c r="FO15" s="78">
        <f>SUM(FL15:FN15)</f>
        <v>170</v>
      </c>
      <c r="FP15" s="81">
        <f>FM15/FO15</f>
        <v>0.44117647058823528</v>
      </c>
      <c r="FQ15" s="81">
        <f>FN15/FO15</f>
        <v>5.8823529411764705E-2</v>
      </c>
      <c r="FR15" s="78">
        <f>EX15+EY15+FF15+FG15</f>
        <v>22</v>
      </c>
      <c r="FS15" s="78">
        <f>SUM(ER15:EY15)</f>
        <v>167</v>
      </c>
      <c r="FT15" s="82">
        <f>SUM(EZ15:FG15)</f>
        <v>25</v>
      </c>
      <c r="FU15" s="29">
        <f>SUM(ER15:FG15)</f>
        <v>192</v>
      </c>
      <c r="FX15" s="12">
        <f t="shared" si="88"/>
        <v>0.43181818181818188</v>
      </c>
      <c r="FY15" s="12">
        <f t="shared" si="88"/>
        <v>0.53488372093023262</v>
      </c>
      <c r="FZ15" s="12">
        <f t="shared" si="88"/>
        <v>4.7238372093023173E-2</v>
      </c>
      <c r="GA15" s="12">
        <f t="shared" si="88"/>
        <v>0.328125</v>
      </c>
      <c r="GB15" s="12">
        <f t="shared" si="88"/>
        <v>0.66666666666666674</v>
      </c>
      <c r="GC15" s="12">
        <f t="shared" si="88"/>
        <v>1</v>
      </c>
      <c r="GD15" s="12">
        <f t="shared" si="88"/>
        <v>0.49122807017543857</v>
      </c>
      <c r="GE15" s="12">
        <f t="shared" si="88"/>
        <v>0.11764705882352944</v>
      </c>
      <c r="GF15" s="12">
        <f t="shared" si="88"/>
        <v>0.34117647058823541</v>
      </c>
      <c r="GG15" s="12">
        <f t="shared" si="88"/>
        <v>0.29411764705882359</v>
      </c>
      <c r="GH15" s="12">
        <f t="shared" si="88"/>
        <v>0.59047619047619038</v>
      </c>
      <c r="GI15" s="12">
        <f t="shared" si="88"/>
        <v>-3.8461538461538436E-2</v>
      </c>
      <c r="GJ15" s="12">
        <f t="shared" si="88"/>
        <v>0.46564885496183206</v>
      </c>
      <c r="GL15" s="71" t="s">
        <v>117</v>
      </c>
      <c r="GM15" s="71">
        <f t="shared" ref="GM15:HB15" si="95">SUM(GM7:GM10)</f>
        <v>38</v>
      </c>
      <c r="GN15" s="71">
        <f t="shared" si="95"/>
        <v>15</v>
      </c>
      <c r="GO15" s="71">
        <f t="shared" si="95"/>
        <v>25</v>
      </c>
      <c r="GP15" s="71">
        <f t="shared" si="95"/>
        <v>12</v>
      </c>
      <c r="GQ15" s="71">
        <f t="shared" si="95"/>
        <v>4</v>
      </c>
      <c r="GR15" s="71">
        <f t="shared" si="95"/>
        <v>1</v>
      </c>
      <c r="GS15" s="71">
        <f t="shared" si="95"/>
        <v>6</v>
      </c>
      <c r="GT15" s="71">
        <f t="shared" si="95"/>
        <v>4</v>
      </c>
      <c r="GU15" s="71">
        <f t="shared" si="95"/>
        <v>5</v>
      </c>
      <c r="GV15" s="71">
        <f t="shared" si="95"/>
        <v>6</v>
      </c>
      <c r="GW15" s="71">
        <f t="shared" si="95"/>
        <v>7</v>
      </c>
      <c r="GX15" s="71">
        <f t="shared" si="95"/>
        <v>1</v>
      </c>
      <c r="GY15" s="71">
        <f t="shared" si="95"/>
        <v>0</v>
      </c>
      <c r="GZ15" s="71">
        <f t="shared" si="95"/>
        <v>0</v>
      </c>
      <c r="HA15" s="71">
        <f t="shared" si="95"/>
        <v>3</v>
      </c>
      <c r="HB15" s="71">
        <f t="shared" si="95"/>
        <v>4</v>
      </c>
      <c r="HD15" s="79">
        <f t="shared" si="53"/>
        <v>88</v>
      </c>
      <c r="HE15" s="78">
        <f t="shared" si="54"/>
        <v>43</v>
      </c>
      <c r="HF15" s="80">
        <f t="shared" si="55"/>
        <v>0.3282442748091603</v>
      </c>
      <c r="HG15" s="78">
        <f t="shared" si="56"/>
        <v>64</v>
      </c>
      <c r="HH15" s="78">
        <f t="shared" si="57"/>
        <v>45</v>
      </c>
      <c r="HI15" s="78">
        <f t="shared" si="58"/>
        <v>5</v>
      </c>
      <c r="HJ15" s="78">
        <f t="shared" si="59"/>
        <v>114</v>
      </c>
      <c r="HK15" s="81">
        <f t="shared" si="60"/>
        <v>0.39473684210526316</v>
      </c>
      <c r="HL15" s="81">
        <f t="shared" si="61"/>
        <v>4.3859649122807015E-2</v>
      </c>
      <c r="HM15" s="78">
        <f t="shared" si="62"/>
        <v>17</v>
      </c>
      <c r="HN15" s="78">
        <f t="shared" si="63"/>
        <v>105</v>
      </c>
      <c r="HO15" s="82">
        <f>SUM(GU15:HB15)</f>
        <v>26</v>
      </c>
      <c r="HP15" s="29">
        <f>SUM(GM15:HB15)</f>
        <v>131</v>
      </c>
      <c r="HR15">
        <v>62</v>
      </c>
      <c r="HS15">
        <v>32</v>
      </c>
      <c r="HT15">
        <v>0.340425531914894</v>
      </c>
      <c r="HU15">
        <v>56</v>
      </c>
      <c r="HV15">
        <v>21</v>
      </c>
      <c r="HW15">
        <v>3</v>
      </c>
      <c r="HX15">
        <v>80</v>
      </c>
      <c r="HY15">
        <v>0.26250000000000001</v>
      </c>
      <c r="HZ15">
        <v>3.7499999999999999E-2</v>
      </c>
      <c r="IA15">
        <v>14</v>
      </c>
      <c r="IB15">
        <v>74</v>
      </c>
      <c r="IC15">
        <v>20</v>
      </c>
      <c r="ID15">
        <v>94</v>
      </c>
      <c r="IF15" s="83">
        <f t="shared" si="90"/>
        <v>0.41935483870967749</v>
      </c>
      <c r="IG15" s="84">
        <f t="shared" si="90"/>
        <v>0.34375</v>
      </c>
      <c r="IH15" s="84">
        <f t="shared" si="90"/>
        <v>-3.5782442748092724E-2</v>
      </c>
      <c r="II15" s="84">
        <f t="shared" si="90"/>
        <v>0.14285714285714279</v>
      </c>
      <c r="IJ15" s="84">
        <f t="shared" si="90"/>
        <v>1.1428571428571428</v>
      </c>
      <c r="IK15" s="84">
        <f t="shared" si="90"/>
        <v>0.66666666666666674</v>
      </c>
      <c r="IL15" s="84">
        <f t="shared" si="90"/>
        <v>0.42500000000000004</v>
      </c>
      <c r="IM15" s="84">
        <f t="shared" si="90"/>
        <v>0.50375939849624052</v>
      </c>
      <c r="IN15" s="84">
        <f t="shared" si="90"/>
        <v>0.16959064327485374</v>
      </c>
      <c r="IO15" s="84">
        <f t="shared" si="90"/>
        <v>0.21428571428571419</v>
      </c>
      <c r="IP15" s="84">
        <f t="shared" si="90"/>
        <v>0.41891891891891886</v>
      </c>
      <c r="IQ15" s="84">
        <f t="shared" si="90"/>
        <v>0.30000000000000004</v>
      </c>
      <c r="IR15" s="85">
        <f t="shared" si="90"/>
        <v>0.3936170212765957</v>
      </c>
    </row>
    <row r="17" spans="1:236" x14ac:dyDescent="0.25">
      <c r="A17" t="s">
        <v>118</v>
      </c>
      <c r="B17">
        <f>SUM(B5:B8)</f>
        <v>74</v>
      </c>
      <c r="C17">
        <f>SUM(C5:C8)</f>
        <v>35</v>
      </c>
      <c r="D17">
        <f t="shared" ref="D17:U17" si="96">SUM(D5:D8)</f>
        <v>47</v>
      </c>
      <c r="E17">
        <f t="shared" si="96"/>
        <v>51</v>
      </c>
      <c r="F17">
        <f t="shared" si="96"/>
        <v>4</v>
      </c>
      <c r="G17">
        <f t="shared" si="96"/>
        <v>1</v>
      </c>
      <c r="H17">
        <f t="shared" si="96"/>
        <v>17</v>
      </c>
      <c r="I17">
        <f t="shared" si="96"/>
        <v>8</v>
      </c>
      <c r="J17">
        <f t="shared" si="96"/>
        <v>12</v>
      </c>
      <c r="K17">
        <f t="shared" si="96"/>
        <v>8</v>
      </c>
      <c r="L17">
        <f t="shared" si="96"/>
        <v>7</v>
      </c>
      <c r="M17">
        <f t="shared" si="96"/>
        <v>2</v>
      </c>
      <c r="N17">
        <f t="shared" si="96"/>
        <v>4</v>
      </c>
      <c r="O17">
        <f t="shared" si="96"/>
        <v>2</v>
      </c>
      <c r="P17">
        <f t="shared" si="96"/>
        <v>0</v>
      </c>
      <c r="Q17">
        <f t="shared" si="96"/>
        <v>0</v>
      </c>
      <c r="R17">
        <f t="shared" si="96"/>
        <v>2</v>
      </c>
      <c r="S17">
        <f t="shared" si="96"/>
        <v>2</v>
      </c>
      <c r="T17">
        <f t="shared" si="96"/>
        <v>6</v>
      </c>
      <c r="U17">
        <f t="shared" si="96"/>
        <v>3</v>
      </c>
      <c r="BA17" t="s">
        <v>118</v>
      </c>
      <c r="BB17">
        <f t="shared" ref="BB17:BQ17" si="97">SUM(BB5:BB8)</f>
        <v>69</v>
      </c>
      <c r="BC17">
        <f t="shared" si="97"/>
        <v>30</v>
      </c>
      <c r="BD17">
        <f t="shared" si="97"/>
        <v>57</v>
      </c>
      <c r="BE17">
        <f t="shared" si="97"/>
        <v>35</v>
      </c>
      <c r="BF17">
        <f t="shared" si="97"/>
        <v>19</v>
      </c>
      <c r="BG17">
        <f t="shared" si="97"/>
        <v>5</v>
      </c>
      <c r="BH17">
        <f t="shared" si="97"/>
        <v>5</v>
      </c>
      <c r="BI17">
        <f t="shared" si="97"/>
        <v>8</v>
      </c>
      <c r="BJ17">
        <f t="shared" si="97"/>
        <v>5</v>
      </c>
      <c r="BK17">
        <f t="shared" si="97"/>
        <v>2</v>
      </c>
      <c r="BL17">
        <f t="shared" si="97"/>
        <v>2</v>
      </c>
      <c r="BM17">
        <f t="shared" si="97"/>
        <v>4</v>
      </c>
      <c r="BN17">
        <f t="shared" si="97"/>
        <v>0</v>
      </c>
      <c r="BO17">
        <f t="shared" si="97"/>
        <v>0</v>
      </c>
      <c r="BP17">
        <f t="shared" si="97"/>
        <v>1</v>
      </c>
      <c r="BQ17">
        <f t="shared" si="97"/>
        <v>2</v>
      </c>
      <c r="CV17" t="s">
        <v>118</v>
      </c>
      <c r="CW17">
        <f t="shared" ref="CW17:DL17" si="98">SUM(CW5:CW8)</f>
        <v>67</v>
      </c>
      <c r="CX17">
        <f t="shared" si="98"/>
        <v>25</v>
      </c>
      <c r="CY17">
        <f t="shared" si="98"/>
        <v>57</v>
      </c>
      <c r="CZ17">
        <f t="shared" si="98"/>
        <v>45</v>
      </c>
      <c r="DA17">
        <f t="shared" si="98"/>
        <v>8</v>
      </c>
      <c r="DB17">
        <f t="shared" si="98"/>
        <v>4</v>
      </c>
      <c r="DC17">
        <f t="shared" si="98"/>
        <v>2</v>
      </c>
      <c r="DD17">
        <f t="shared" si="98"/>
        <v>5</v>
      </c>
      <c r="DE17">
        <f t="shared" si="98"/>
        <v>8</v>
      </c>
      <c r="DF17">
        <f t="shared" si="98"/>
        <v>1</v>
      </c>
      <c r="DG17">
        <f t="shared" si="98"/>
        <v>6</v>
      </c>
      <c r="DH17">
        <f t="shared" si="98"/>
        <v>4</v>
      </c>
      <c r="DI17">
        <f t="shared" si="98"/>
        <v>1</v>
      </c>
      <c r="DJ17">
        <f t="shared" si="98"/>
        <v>0</v>
      </c>
      <c r="DK17">
        <f t="shared" si="98"/>
        <v>4</v>
      </c>
      <c r="DL17">
        <f t="shared" si="98"/>
        <v>2</v>
      </c>
      <c r="EQ17" t="s">
        <v>118</v>
      </c>
      <c r="ER17">
        <f t="shared" ref="ER17:FG17" si="99">SUM(ER5:ER8)</f>
        <v>48</v>
      </c>
      <c r="ES17">
        <f t="shared" si="99"/>
        <v>20</v>
      </c>
      <c r="ET17">
        <f t="shared" si="99"/>
        <v>35</v>
      </c>
      <c r="EU17">
        <f t="shared" si="99"/>
        <v>22</v>
      </c>
      <c r="EV17">
        <f t="shared" si="99"/>
        <v>3</v>
      </c>
      <c r="EW17">
        <f t="shared" si="99"/>
        <v>3</v>
      </c>
      <c r="EX17">
        <f t="shared" si="99"/>
        <v>4</v>
      </c>
      <c r="EY17">
        <f t="shared" si="99"/>
        <v>4</v>
      </c>
      <c r="EZ17">
        <f t="shared" si="99"/>
        <v>4</v>
      </c>
      <c r="FA17">
        <f t="shared" si="99"/>
        <v>0</v>
      </c>
      <c r="FB17">
        <f t="shared" si="99"/>
        <v>3</v>
      </c>
      <c r="FC17">
        <f t="shared" si="99"/>
        <v>1</v>
      </c>
      <c r="FD17">
        <f t="shared" si="99"/>
        <v>2</v>
      </c>
      <c r="FE17">
        <f t="shared" si="99"/>
        <v>1</v>
      </c>
      <c r="FF17">
        <f t="shared" si="99"/>
        <v>4</v>
      </c>
      <c r="FG17">
        <f t="shared" si="99"/>
        <v>0</v>
      </c>
      <c r="GL17" t="s">
        <v>120</v>
      </c>
      <c r="GM17">
        <f t="shared" ref="GM17:HB17" si="100">SUM(GM5:GM8)</f>
        <v>29</v>
      </c>
      <c r="GN17">
        <f t="shared" si="100"/>
        <v>11</v>
      </c>
      <c r="GO17">
        <f t="shared" si="100"/>
        <v>22</v>
      </c>
      <c r="GP17">
        <f t="shared" si="100"/>
        <v>18</v>
      </c>
      <c r="GQ17">
        <f t="shared" si="100"/>
        <v>7</v>
      </c>
      <c r="GR17">
        <f t="shared" si="100"/>
        <v>0</v>
      </c>
      <c r="GS17">
        <f t="shared" si="100"/>
        <v>6</v>
      </c>
      <c r="GT17">
        <f t="shared" si="100"/>
        <v>2</v>
      </c>
      <c r="GU17">
        <f t="shared" si="100"/>
        <v>7</v>
      </c>
      <c r="GV17">
        <f t="shared" si="100"/>
        <v>2</v>
      </c>
      <c r="GW17">
        <f t="shared" si="100"/>
        <v>2</v>
      </c>
      <c r="GX17">
        <f t="shared" si="100"/>
        <v>0</v>
      </c>
      <c r="GY17">
        <f t="shared" si="100"/>
        <v>0</v>
      </c>
      <c r="GZ17">
        <f t="shared" si="100"/>
        <v>0</v>
      </c>
      <c r="HA17">
        <f t="shared" si="100"/>
        <v>2</v>
      </c>
      <c r="HB17">
        <f t="shared" si="100"/>
        <v>1</v>
      </c>
    </row>
    <row r="18" spans="1:236" x14ac:dyDescent="0.25">
      <c r="A18" t="s">
        <v>119</v>
      </c>
      <c r="B18">
        <f>SUM(B9:B12)</f>
        <v>102</v>
      </c>
      <c r="C18">
        <f>SUM(C9:C12)</f>
        <v>19</v>
      </c>
      <c r="D18">
        <f t="shared" ref="D18:U18" si="101">SUM(D9:D12)</f>
        <v>79</v>
      </c>
      <c r="E18">
        <f t="shared" si="101"/>
        <v>51</v>
      </c>
      <c r="F18">
        <f t="shared" si="101"/>
        <v>11</v>
      </c>
      <c r="G18">
        <f t="shared" si="101"/>
        <v>8</v>
      </c>
      <c r="H18">
        <f t="shared" si="101"/>
        <v>11</v>
      </c>
      <c r="I18">
        <f t="shared" si="101"/>
        <v>6</v>
      </c>
      <c r="J18">
        <f t="shared" si="101"/>
        <v>15</v>
      </c>
      <c r="K18">
        <f t="shared" si="101"/>
        <v>10</v>
      </c>
      <c r="L18">
        <f t="shared" si="101"/>
        <v>10</v>
      </c>
      <c r="M18">
        <f t="shared" si="101"/>
        <v>4</v>
      </c>
      <c r="N18">
        <f t="shared" si="101"/>
        <v>11</v>
      </c>
      <c r="O18">
        <f t="shared" si="101"/>
        <v>5</v>
      </c>
      <c r="P18">
        <f t="shared" si="101"/>
        <v>2</v>
      </c>
      <c r="Q18">
        <f t="shared" si="101"/>
        <v>0</v>
      </c>
      <c r="R18">
        <f t="shared" si="101"/>
        <v>4</v>
      </c>
      <c r="S18">
        <f t="shared" si="101"/>
        <v>2</v>
      </c>
      <c r="T18">
        <f t="shared" si="101"/>
        <v>14</v>
      </c>
      <c r="U18">
        <f t="shared" si="101"/>
        <v>18</v>
      </c>
      <c r="BA18" t="s">
        <v>119</v>
      </c>
      <c r="BB18">
        <f t="shared" ref="BB18:BQ18" si="102">SUM(BB9:BB12)</f>
        <v>77</v>
      </c>
      <c r="BC18">
        <f t="shared" si="102"/>
        <v>19</v>
      </c>
      <c r="BD18">
        <f t="shared" si="102"/>
        <v>57</v>
      </c>
      <c r="BE18">
        <f t="shared" si="102"/>
        <v>46</v>
      </c>
      <c r="BF18">
        <f t="shared" si="102"/>
        <v>9</v>
      </c>
      <c r="BG18">
        <f t="shared" si="102"/>
        <v>2</v>
      </c>
      <c r="BH18">
        <f t="shared" si="102"/>
        <v>9</v>
      </c>
      <c r="BI18">
        <f t="shared" si="102"/>
        <v>6</v>
      </c>
      <c r="BJ18">
        <f t="shared" si="102"/>
        <v>13</v>
      </c>
      <c r="BK18">
        <f t="shared" si="102"/>
        <v>2</v>
      </c>
      <c r="BL18">
        <f t="shared" si="102"/>
        <v>11</v>
      </c>
      <c r="BM18">
        <f t="shared" si="102"/>
        <v>4</v>
      </c>
      <c r="BN18">
        <f t="shared" si="102"/>
        <v>2</v>
      </c>
      <c r="BO18">
        <f t="shared" si="102"/>
        <v>0</v>
      </c>
      <c r="BP18">
        <f t="shared" si="102"/>
        <v>3</v>
      </c>
      <c r="BQ18">
        <f t="shared" si="102"/>
        <v>4</v>
      </c>
      <c r="CV18" t="s">
        <v>119</v>
      </c>
      <c r="CW18">
        <f t="shared" ref="CW18:DL18" si="103">SUM(CW9:CW12)</f>
        <v>96</v>
      </c>
      <c r="CX18">
        <f t="shared" si="103"/>
        <v>21</v>
      </c>
      <c r="CY18">
        <f t="shared" si="103"/>
        <v>54</v>
      </c>
      <c r="CZ18">
        <f t="shared" si="103"/>
        <v>43</v>
      </c>
      <c r="DA18">
        <f t="shared" si="103"/>
        <v>9</v>
      </c>
      <c r="DB18">
        <f t="shared" si="103"/>
        <v>1</v>
      </c>
      <c r="DC18">
        <f t="shared" si="103"/>
        <v>7</v>
      </c>
      <c r="DD18">
        <f t="shared" si="103"/>
        <v>9</v>
      </c>
      <c r="DE18">
        <f t="shared" si="103"/>
        <v>12</v>
      </c>
      <c r="DF18">
        <f t="shared" si="103"/>
        <v>2</v>
      </c>
      <c r="DG18">
        <f t="shared" si="103"/>
        <v>9</v>
      </c>
      <c r="DH18">
        <f t="shared" si="103"/>
        <v>2</v>
      </c>
      <c r="DI18">
        <f t="shared" si="103"/>
        <v>2</v>
      </c>
      <c r="DJ18">
        <f t="shared" si="103"/>
        <v>0</v>
      </c>
      <c r="DK18">
        <f t="shared" si="103"/>
        <v>6</v>
      </c>
      <c r="DL18">
        <f t="shared" si="103"/>
        <v>14</v>
      </c>
      <c r="EQ18" t="s">
        <v>119</v>
      </c>
      <c r="ER18">
        <f t="shared" ref="ER18:FG18" si="104">SUM(ER9:ER12)</f>
        <v>62</v>
      </c>
      <c r="ES18">
        <f t="shared" si="104"/>
        <v>21</v>
      </c>
      <c r="ET18">
        <f t="shared" si="104"/>
        <v>39</v>
      </c>
      <c r="EU18">
        <f t="shared" si="104"/>
        <v>20</v>
      </c>
      <c r="EV18">
        <f t="shared" si="104"/>
        <v>9</v>
      </c>
      <c r="EW18">
        <f t="shared" si="104"/>
        <v>2</v>
      </c>
      <c r="EX18">
        <f t="shared" si="104"/>
        <v>10</v>
      </c>
      <c r="EY18">
        <f t="shared" si="104"/>
        <v>4</v>
      </c>
      <c r="EZ18">
        <f t="shared" si="104"/>
        <v>9</v>
      </c>
      <c r="FA18">
        <f t="shared" si="104"/>
        <v>2</v>
      </c>
      <c r="FB18">
        <f t="shared" si="104"/>
        <v>2</v>
      </c>
      <c r="FC18">
        <f t="shared" si="104"/>
        <v>3</v>
      </c>
      <c r="FD18">
        <f t="shared" si="104"/>
        <v>1</v>
      </c>
      <c r="FE18">
        <f t="shared" si="104"/>
        <v>0</v>
      </c>
      <c r="FF18">
        <f t="shared" si="104"/>
        <v>6</v>
      </c>
      <c r="FG18">
        <f t="shared" si="104"/>
        <v>13</v>
      </c>
      <c r="GL18" t="s">
        <v>121</v>
      </c>
      <c r="GM18">
        <f t="shared" ref="GM18:HB18" si="105">SUM(GM9:GM12)</f>
        <v>47</v>
      </c>
      <c r="GN18">
        <f t="shared" si="105"/>
        <v>19</v>
      </c>
      <c r="GO18">
        <f t="shared" si="105"/>
        <v>24</v>
      </c>
      <c r="GP18">
        <f t="shared" si="105"/>
        <v>9</v>
      </c>
      <c r="GQ18">
        <f t="shared" si="105"/>
        <v>3</v>
      </c>
      <c r="GR18">
        <f t="shared" si="105"/>
        <v>2</v>
      </c>
      <c r="GS18">
        <f t="shared" si="105"/>
        <v>5</v>
      </c>
      <c r="GT18">
        <f t="shared" si="105"/>
        <v>9</v>
      </c>
      <c r="GU18">
        <f t="shared" si="105"/>
        <v>5</v>
      </c>
      <c r="GV18">
        <f t="shared" si="105"/>
        <v>7</v>
      </c>
      <c r="GW18">
        <f t="shared" si="105"/>
        <v>6</v>
      </c>
      <c r="GX18">
        <f t="shared" si="105"/>
        <v>1</v>
      </c>
      <c r="GY18">
        <f t="shared" si="105"/>
        <v>0</v>
      </c>
      <c r="GZ18">
        <f t="shared" si="105"/>
        <v>0</v>
      </c>
      <c r="HA18">
        <f t="shared" si="105"/>
        <v>4</v>
      </c>
      <c r="HB18">
        <f t="shared" si="105"/>
        <v>4</v>
      </c>
    </row>
    <row r="20" spans="1:236" x14ac:dyDescent="0.25">
      <c r="HN20" t="e">
        <f>HN14/#REF!</f>
        <v>#REF!</v>
      </c>
      <c r="IB20">
        <v>0.496753246753247</v>
      </c>
    </row>
    <row r="21" spans="1:236" x14ac:dyDescent="0.25">
      <c r="HN21" t="e">
        <f>1-HN20</f>
        <v>#REF!</v>
      </c>
      <c r="IB21">
        <v>0.50324675324675305</v>
      </c>
    </row>
    <row r="23" spans="1:236"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36" x14ac:dyDescent="0.25">
      <c r="W24" s="32">
        <f>AD14</f>
        <v>581</v>
      </c>
      <c r="X24" s="32">
        <f>AD15</f>
        <v>326</v>
      </c>
      <c r="Y24" s="33">
        <f>Z24/W24</f>
        <v>0.47504302925989672</v>
      </c>
      <c r="Z24" s="34">
        <f>AA14</f>
        <v>276</v>
      </c>
      <c r="AA24" s="33">
        <f>AC24/W24</f>
        <v>0.32185886402753872</v>
      </c>
      <c r="AB24" s="33"/>
      <c r="AC24" s="34">
        <f>C14+E14+I14+M14+O14+S14</f>
        <v>187</v>
      </c>
      <c r="AD24" s="33">
        <f>AE24/AC24</f>
        <v>0.58288770053475936</v>
      </c>
      <c r="AE24" s="34">
        <f>E14+O14</f>
        <v>109</v>
      </c>
      <c r="AF24" s="35">
        <f>AC14</f>
        <v>52</v>
      </c>
      <c r="AG24" s="35">
        <f>AC15</f>
        <v>27</v>
      </c>
      <c r="AH24" s="35">
        <f>AG14</f>
        <v>86</v>
      </c>
      <c r="AI24" s="35">
        <f>AG15</f>
        <v>43</v>
      </c>
      <c r="AJ24" s="32">
        <f>AH14</f>
        <v>569</v>
      </c>
      <c r="AK24" s="32">
        <f>AH15</f>
        <v>325</v>
      </c>
      <c r="AL24" s="32">
        <f>AI14</f>
        <v>98</v>
      </c>
      <c r="AM24" s="32">
        <f>AI15</f>
        <v>44</v>
      </c>
      <c r="BS24" s="32">
        <f>BY14</f>
        <v>470</v>
      </c>
      <c r="BT24" s="32">
        <f>BY15</f>
        <v>252</v>
      </c>
      <c r="BU24" s="33">
        <f>BV24/BS24</f>
        <v>0.45957446808510638</v>
      </c>
      <c r="BV24" s="34">
        <f>BW14</f>
        <v>216</v>
      </c>
      <c r="BW24" s="33">
        <f>BX24/BS24</f>
        <v>0.31702127659574469</v>
      </c>
      <c r="BX24" s="34">
        <f>BC14+BE14+BG14+BK14+BM14+BO14</f>
        <v>149</v>
      </c>
      <c r="BY24" s="33">
        <f>BZ24/BX24</f>
        <v>0.59731543624161076</v>
      </c>
      <c r="BZ24" s="34">
        <f>BE14+BM14</f>
        <v>89</v>
      </c>
      <c r="CA24" s="35">
        <f>BX14</f>
        <v>37</v>
      </c>
      <c r="CB24" s="35">
        <f>BX15</f>
        <v>16</v>
      </c>
      <c r="CC24" s="35">
        <f>CB14</f>
        <v>38</v>
      </c>
      <c r="CD24" s="35">
        <f>CB15</f>
        <v>21</v>
      </c>
      <c r="CE24" s="32">
        <f>CC14</f>
        <v>453</v>
      </c>
      <c r="CF24" s="32">
        <f>CC15</f>
        <v>241</v>
      </c>
      <c r="CG24" s="32">
        <f>CD14</f>
        <v>55</v>
      </c>
      <c r="CH24" s="32">
        <f>CD15</f>
        <v>32</v>
      </c>
      <c r="DN24" s="32">
        <f>DT14</f>
        <v>477</v>
      </c>
      <c r="DO24" s="32">
        <f>DT15</f>
        <v>256</v>
      </c>
      <c r="DP24" s="33">
        <f>DQ24/DN24</f>
        <v>0.46121593291404611</v>
      </c>
      <c r="DQ24" s="34">
        <f>DR14</f>
        <v>220</v>
      </c>
      <c r="DR24" s="33">
        <f>DS24/DN24</f>
        <v>0.31027253668763105</v>
      </c>
      <c r="DS24" s="34">
        <f>CX14+CZ14+DB14+DF14+DH14+DJ14</f>
        <v>148</v>
      </c>
      <c r="DT24" s="33">
        <f>DU24/DS24</f>
        <v>0.63513513513513509</v>
      </c>
      <c r="DU24" s="34">
        <f>CZ14+DH14</f>
        <v>94</v>
      </c>
      <c r="DV24" s="35">
        <f>DS14</f>
        <v>25</v>
      </c>
      <c r="DW24" s="35">
        <f>DS15</f>
        <v>11</v>
      </c>
      <c r="DX24" s="35">
        <f>DW14</f>
        <v>49</v>
      </c>
      <c r="DY24" s="35">
        <f>DW15</f>
        <v>18</v>
      </c>
      <c r="DZ24" s="32">
        <f>DX14</f>
        <v>453</v>
      </c>
      <c r="EA24" s="32">
        <f>DX15</f>
        <v>244</v>
      </c>
      <c r="EB24" s="32">
        <f>DY14</f>
        <v>73</v>
      </c>
      <c r="EC24" s="32">
        <f>DY15</f>
        <v>30</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sheetPr>
  <dimension ref="A1:IR29"/>
  <sheetViews>
    <sheetView topLeftCell="L1" zoomScale="80" zoomScaleNormal="80" workbookViewId="0">
      <selection activeCell="BZ14" sqref="BZ14"/>
    </sheetView>
  </sheetViews>
  <sheetFormatPr defaultColWidth="8.5703125" defaultRowHeight="15" x14ac:dyDescent="0.25"/>
  <cols>
    <col min="2" max="21" width="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MategninAnneaux</v>
      </c>
      <c r="BA1" s="36">
        <v>2024</v>
      </c>
      <c r="BB1" s="37" t="s">
        <v>106</v>
      </c>
      <c r="BC1" s="38" t="str">
        <f t="array" aca="1" ref="BC1" ca="1">MID(CELL("filename",BA1),FIND("]",CELL("filename",BA1))+1,255)</f>
        <v>MategninAnneaux</v>
      </c>
      <c r="CV1" s="36">
        <v>2023</v>
      </c>
      <c r="CW1" s="37" t="s">
        <v>106</v>
      </c>
      <c r="CX1" s="38" t="str">
        <f t="array" aca="1" ref="CX1" ca="1">MID(CELL("filename",CV1),FIND("]",CELL("filename",CV1))+1,255)</f>
        <v>MategninAnneaux</v>
      </c>
      <c r="EQ1" s="36">
        <v>2022</v>
      </c>
      <c r="ER1" s="37" t="s">
        <v>106</v>
      </c>
      <c r="ES1" s="38" t="str">
        <f t="array" aca="1" ref="ES1" ca="1">MID(CELL("filename",EQ1),FIND("]",CELL("filename",EQ1))+1,255)</f>
        <v>MategninAnneaux</v>
      </c>
      <c r="GL1" s="39">
        <v>2021</v>
      </c>
      <c r="GM1" s="40" t="s">
        <v>106</v>
      </c>
      <c r="GN1" s="38" t="s">
        <v>158</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MategninAnneaux</v>
      </c>
      <c r="X2" s="225"/>
      <c r="Y2" s="225"/>
      <c r="Z2" s="225"/>
      <c r="AA2" s="225"/>
      <c r="AB2" s="225"/>
      <c r="AC2" s="225"/>
      <c r="AD2" s="225"/>
      <c r="AE2" s="225"/>
      <c r="AF2" s="225"/>
      <c r="AG2" s="225"/>
      <c r="AH2" s="225"/>
      <c r="AI2" s="225"/>
      <c r="AM2" s="226" t="str">
        <f ca="1">"Changement depuis " &amp; (A1 - 1) &amp; " " &amp; $C1</f>
        <v>Changement depuis 2024 MategninAnneaux</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MategninAnneaux</v>
      </c>
      <c r="BT2" s="225"/>
      <c r="BU2" s="225"/>
      <c r="BV2" s="225"/>
      <c r="BW2" s="225"/>
      <c r="BX2" s="225"/>
      <c r="BY2" s="225"/>
      <c r="BZ2" s="225"/>
      <c r="CA2" s="225"/>
      <c r="CB2" s="225"/>
      <c r="CC2" s="225"/>
      <c r="CD2" s="225"/>
      <c r="CH2" s="226" t="str">
        <f ca="1">"Changement depuis 2023 " &amp; $CX1</f>
        <v>Changement depuis 2023 MategninAnneaux</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MategninAnneaux</v>
      </c>
      <c r="DO2" s="225"/>
      <c r="DP2" s="225"/>
      <c r="DQ2" s="225"/>
      <c r="DR2" s="225"/>
      <c r="DS2" s="225"/>
      <c r="DT2" s="225"/>
      <c r="DU2" s="225"/>
      <c r="DV2" s="225"/>
      <c r="DW2" s="225"/>
      <c r="DX2" s="225"/>
      <c r="DY2" s="225"/>
      <c r="EC2" s="226" t="str">
        <f ca="1">"Changement depuis 2022 " &amp; $CX1</f>
        <v>Changement depuis 2022 MategninAnneaux</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MategninAnneaux</v>
      </c>
      <c r="FJ2" s="225"/>
      <c r="FK2" s="225"/>
      <c r="FL2" s="225"/>
      <c r="FM2" s="225"/>
      <c r="FN2" s="225"/>
      <c r="FO2" s="225"/>
      <c r="FP2" s="225"/>
      <c r="FQ2" s="225"/>
      <c r="FR2" s="225"/>
      <c r="FS2" s="225"/>
      <c r="FT2" s="225"/>
      <c r="FX2" s="226" t="str">
        <f ca="1">"Changement depuis 2021 " &amp; $ES1</f>
        <v>Changement depuis 2021 MategninAnneaux</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Mategnin Anneaux</v>
      </c>
      <c r="HE2" s="225"/>
      <c r="HF2" s="225"/>
      <c r="HG2" s="225"/>
      <c r="HH2" s="225"/>
      <c r="HI2" s="225"/>
      <c r="HJ2" s="225"/>
      <c r="HK2" s="225"/>
      <c r="HL2" s="225"/>
      <c r="HM2" s="225"/>
      <c r="HN2" s="225"/>
      <c r="HO2" s="225"/>
      <c r="HR2" s="225" t="str">
        <f>"Totaux 2020 " &amp; $GN1</f>
        <v>Totaux 2020 Mategnin Anneaux</v>
      </c>
      <c r="HS2" s="225"/>
      <c r="HT2" s="225"/>
      <c r="HU2" s="225"/>
      <c r="HV2" s="225"/>
      <c r="HW2" s="225"/>
      <c r="HX2" s="225"/>
      <c r="HY2" s="225"/>
      <c r="HZ2" s="225"/>
      <c r="IA2" s="225"/>
      <c r="IB2" s="225"/>
      <c r="IC2" s="225"/>
      <c r="IF2" s="226" t="str">
        <f>"Changement depuis 2020 " &amp; $GN1</f>
        <v>Changement depuis 2020 Mategnin Anneaux</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HR3" s="42" t="s">
        <v>25</v>
      </c>
      <c r="HS3" s="42" t="s">
        <v>26</v>
      </c>
      <c r="HT3" s="42" t="s">
        <v>38</v>
      </c>
      <c r="HU3" s="42" t="s">
        <v>39</v>
      </c>
      <c r="HV3" s="42" t="s">
        <v>31</v>
      </c>
      <c r="HW3" s="42" t="s">
        <v>32</v>
      </c>
      <c r="HX3" s="42" t="s">
        <v>40</v>
      </c>
      <c r="HY3" s="42" t="s">
        <v>41</v>
      </c>
      <c r="HZ3" s="42" t="s">
        <v>42</v>
      </c>
      <c r="IA3" s="42" t="s">
        <v>20</v>
      </c>
      <c r="IB3" s="42" t="s">
        <v>44</v>
      </c>
      <c r="IC3" s="42" t="s">
        <v>43</v>
      </c>
      <c r="ID3" s="42"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x14ac:dyDescent="0.25">
      <c r="A5" s="59">
        <v>0.29166666666666702</v>
      </c>
      <c r="B5" s="60">
        <v>7</v>
      </c>
      <c r="C5" s="86">
        <v>3</v>
      </c>
      <c r="D5" s="60">
        <v>1</v>
      </c>
      <c r="E5" s="86">
        <v>7</v>
      </c>
      <c r="F5" s="60"/>
      <c r="G5" s="86"/>
      <c r="H5" s="60">
        <v>4</v>
      </c>
      <c r="I5" s="86"/>
      <c r="J5" s="60"/>
      <c r="K5" s="86"/>
      <c r="L5" s="143">
        <v>1</v>
      </c>
      <c r="M5" s="144"/>
      <c r="N5" s="203"/>
      <c r="O5" s="195"/>
      <c r="P5" s="143"/>
      <c r="Q5" s="144"/>
      <c r="R5" s="143">
        <v>1</v>
      </c>
      <c r="S5" s="144"/>
      <c r="T5" s="143"/>
      <c r="U5" s="144"/>
      <c r="W5" s="55">
        <f>B5+D5+F5+H5+J5+L5+N5+P5+R5+T5</f>
        <v>14</v>
      </c>
      <c r="X5" s="3">
        <f>C5+E5+G5+I5+K5+M5+O5+Q5+S5+U5</f>
        <v>10</v>
      </c>
      <c r="Y5" s="56">
        <f>X5/(X5+W5)</f>
        <v>0.41666666666666669</v>
      </c>
      <c r="Z5" s="3">
        <f>B5+C5+L5+M5</f>
        <v>11</v>
      </c>
      <c r="AA5" s="3">
        <f>D5+E5+N5+O5+F5+G5+P5+Q5</f>
        <v>8</v>
      </c>
      <c r="AB5" s="3">
        <f>F5+G5+P5+Q5</f>
        <v>0</v>
      </c>
      <c r="AC5" s="3">
        <f>H5+I5+R5+S5</f>
        <v>5</v>
      </c>
      <c r="AD5" s="3">
        <f t="shared" ref="AD5:AD12" si="0">Z5+AA5+AC5</f>
        <v>24</v>
      </c>
      <c r="AE5" s="12">
        <f t="shared" ref="AE5:AE12" si="1">AA5/(Z5+AA5)</f>
        <v>0.42105263157894735</v>
      </c>
      <c r="AF5" s="12">
        <f>AC5/AD5</f>
        <v>0.20833333333333334</v>
      </c>
      <c r="AG5" s="3">
        <f>J5+K5+T5+U5</f>
        <v>0</v>
      </c>
      <c r="AH5" s="3">
        <f>SUM(B5:K5)</f>
        <v>22</v>
      </c>
      <c r="AI5" s="57">
        <f>SUM(L5:U5)</f>
        <v>2</v>
      </c>
      <c r="AJ5" s="58">
        <f>SUM(B5:U5)</f>
        <v>24</v>
      </c>
      <c r="AM5" s="12">
        <f t="shared" ref="AM5:AM12" si="2">(W5/BS5) - 1</f>
        <v>-0.57575757575757569</v>
      </c>
      <c r="AN5" s="12">
        <f t="shared" ref="AN5:AN12" si="3">(X5/BT5) - 1</f>
        <v>-0.47368421052631582</v>
      </c>
      <c r="AO5" s="12">
        <f t="shared" ref="AO5:AO12" si="4">(Y5/BU5) - 1</f>
        <v>0.14035087719298267</v>
      </c>
      <c r="AP5" s="12">
        <f t="shared" ref="AP5:AP12" si="5">(Z5/BV5) - 1</f>
        <v>-0.3529411764705882</v>
      </c>
      <c r="AQ5" s="12">
        <f>(AA5/BW5) - 1</f>
        <v>-0.65217391304347827</v>
      </c>
      <c r="AR5" s="12">
        <f t="shared" ref="AR5:AR12" si="6">(AC5/BX5) - 1</f>
        <v>-0.44444444444444442</v>
      </c>
      <c r="AS5" s="12">
        <f t="shared" ref="AS5:AS12" si="7">(AD5/BY5) - 1</f>
        <v>-0.51020408163265307</v>
      </c>
      <c r="AT5" s="12">
        <f t="shared" ref="AT5:AT12" si="8">(AE5/BZ5) - 1</f>
        <v>-0.26773455377574373</v>
      </c>
      <c r="AU5" s="12">
        <f t="shared" ref="AU5:AU12" si="9">(AF5/CA5) - 1</f>
        <v>0.1342592592592593</v>
      </c>
      <c r="AV5" s="12">
        <f t="shared" ref="AV5:AV12" si="10">(AG5/CB5) - 1</f>
        <v>-1</v>
      </c>
      <c r="AW5" s="12">
        <f t="shared" ref="AW5:AW12" si="11">(AH5/CC5) - 1</f>
        <v>-0.55102040816326525</v>
      </c>
      <c r="AX5" s="12">
        <f t="shared" ref="AX5:AX12" si="12">(AI5/CD5) - 1</f>
        <v>-0.33333333333333337</v>
      </c>
      <c r="AY5" s="12">
        <f t="shared" ref="AY5:AY12" si="13">(AJ5/CE5) - 1</f>
        <v>-0.53846153846153844</v>
      </c>
      <c r="BA5" s="59">
        <v>0.29166666666666702</v>
      </c>
      <c r="BB5" s="60">
        <v>11</v>
      </c>
      <c r="BC5" s="86">
        <v>5</v>
      </c>
      <c r="BD5" s="60">
        <v>12</v>
      </c>
      <c r="BE5" s="86">
        <v>10</v>
      </c>
      <c r="BF5" s="60">
        <v>6</v>
      </c>
      <c r="BG5" s="86">
        <v>3</v>
      </c>
      <c r="BH5" s="60">
        <v>1</v>
      </c>
      <c r="BI5" s="86">
        <v>1</v>
      </c>
      <c r="BJ5" s="143">
        <v>1</v>
      </c>
      <c r="BK5" s="144"/>
      <c r="BL5" s="143">
        <v>1</v>
      </c>
      <c r="BM5" s="144"/>
      <c r="BN5" s="143"/>
      <c r="BO5" s="144"/>
      <c r="BP5" s="143">
        <v>1</v>
      </c>
      <c r="BQ5" s="144"/>
      <c r="BS5" s="55">
        <f t="shared" ref="BS5:BT12" si="14">BB5+BD5+BF5+BH5+BJ5+BL5+BN5+BP5</f>
        <v>33</v>
      </c>
      <c r="BT5" s="3">
        <f t="shared" si="14"/>
        <v>19</v>
      </c>
      <c r="BU5" s="56">
        <f t="shared" ref="BU5:BU12" si="15">BT5/(BT5+BS5)</f>
        <v>0.36538461538461536</v>
      </c>
      <c r="BV5" s="3">
        <f t="shared" ref="BV5:BV12" si="16">BB5+BC5+BJ5+BK5</f>
        <v>17</v>
      </c>
      <c r="BW5" s="3">
        <f t="shared" ref="BW5:BW12" si="17">BD5+BE5+BL5+BM5</f>
        <v>23</v>
      </c>
      <c r="BX5" s="3">
        <f t="shared" ref="BX5:BX12" si="18">BF5+BG5+BN5+BO5</f>
        <v>9</v>
      </c>
      <c r="BY5" s="3">
        <f t="shared" ref="BY5:BY12" si="19">SUM(BV5:BX5)</f>
        <v>49</v>
      </c>
      <c r="BZ5" s="12">
        <f t="shared" ref="BZ5:BZ12" si="20">BW5/(BW5+BV5)</f>
        <v>0.57499999999999996</v>
      </c>
      <c r="CA5" s="12">
        <f t="shared" ref="CA5:CA12" si="21">BX5/BY5</f>
        <v>0.18367346938775511</v>
      </c>
      <c r="CB5" s="3">
        <f t="shared" ref="CB5:CB12" si="22">BH5+BI5+BP5+BQ5</f>
        <v>3</v>
      </c>
      <c r="CC5" s="3">
        <f t="shared" ref="CC5:CC12" si="23">SUM(BB5:BI5)</f>
        <v>49</v>
      </c>
      <c r="CD5" s="57">
        <f t="shared" ref="CD5:CD12" si="24">SUM(BJ5:BQ5)</f>
        <v>3</v>
      </c>
      <c r="CE5" s="58">
        <f t="shared" ref="CE5:CE12" si="25">SUM(BB5:BQ5)</f>
        <v>52</v>
      </c>
      <c r="CH5" s="12">
        <f t="shared" ref="CH5:CT12" si="26">(BS5/DN5) - 1</f>
        <v>-2.9411764705882359E-2</v>
      </c>
      <c r="CI5" s="12">
        <f t="shared" si="26"/>
        <v>0.1875</v>
      </c>
      <c r="CJ5" s="12">
        <f t="shared" si="26"/>
        <v>0.14182692307692291</v>
      </c>
      <c r="CK5" s="12">
        <f t="shared" si="26"/>
        <v>-5.555555555555558E-2</v>
      </c>
      <c r="CL5" s="12">
        <f t="shared" si="26"/>
        <v>-0.1785714285714286</v>
      </c>
      <c r="CM5" s="12">
        <f t="shared" si="26"/>
        <v>2</v>
      </c>
      <c r="CN5" s="12">
        <f t="shared" si="26"/>
        <v>0</v>
      </c>
      <c r="CO5" s="12">
        <f t="shared" si="26"/>
        <v>6.2500000000000888E-3</v>
      </c>
      <c r="CP5" s="12">
        <f t="shared" si="26"/>
        <v>2.0000000000000004</v>
      </c>
      <c r="CQ5" s="12">
        <f t="shared" si="26"/>
        <v>2</v>
      </c>
      <c r="CR5" s="12">
        <f t="shared" si="26"/>
        <v>6.5217391304347894E-2</v>
      </c>
      <c r="CS5" s="12">
        <f t="shared" si="26"/>
        <v>-0.25</v>
      </c>
      <c r="CT5" s="12">
        <f t="shared" si="26"/>
        <v>4.0000000000000036E-2</v>
      </c>
      <c r="CV5" s="59">
        <v>0.29166666666666702</v>
      </c>
      <c r="CW5" s="145">
        <v>14</v>
      </c>
      <c r="CX5" s="145">
        <v>2</v>
      </c>
      <c r="CY5" s="145">
        <v>15</v>
      </c>
      <c r="CZ5" s="145">
        <v>12</v>
      </c>
      <c r="DA5" s="145">
        <v>1</v>
      </c>
      <c r="DB5" s="145">
        <v>1</v>
      </c>
      <c r="DC5" s="145">
        <v>0</v>
      </c>
      <c r="DD5" s="145">
        <v>1</v>
      </c>
      <c r="DE5" s="145">
        <v>2</v>
      </c>
      <c r="DF5" s="145">
        <v>0</v>
      </c>
      <c r="DG5" s="145">
        <v>1</v>
      </c>
      <c r="DH5" s="145">
        <v>0</v>
      </c>
      <c r="DI5" s="145">
        <v>1</v>
      </c>
      <c r="DJ5" s="145">
        <v>0</v>
      </c>
      <c r="DK5" s="145">
        <v>0</v>
      </c>
      <c r="DL5" s="88">
        <v>0</v>
      </c>
      <c r="DN5" s="55">
        <f t="shared" ref="DN5:DO12" si="27">CW5+CY5+DA5+DC5+DE5+DG5+DI5+DK5</f>
        <v>34</v>
      </c>
      <c r="DO5" s="3">
        <f t="shared" si="27"/>
        <v>16</v>
      </c>
      <c r="DP5" s="56">
        <f t="shared" ref="DP5:DP12" si="28">DO5/(DO5+DN5)</f>
        <v>0.32</v>
      </c>
      <c r="DQ5" s="3">
        <f t="shared" ref="DQ5:DQ12" si="29">CW5+CX5+DE5+DF5</f>
        <v>18</v>
      </c>
      <c r="DR5" s="3">
        <f t="shared" ref="DR5:DR12" si="30">CY5+CZ5+DG5+DH5</f>
        <v>28</v>
      </c>
      <c r="DS5" s="3">
        <f t="shared" ref="DS5:DS12" si="31">DA5+DB5+DI5+DJ5</f>
        <v>3</v>
      </c>
      <c r="DT5" s="3">
        <f t="shared" ref="DT5:DT12" si="32">SUM(DQ5:DS5)</f>
        <v>49</v>
      </c>
      <c r="DU5" s="12">
        <f t="shared" ref="DU5:DU12" si="33">DR5/DT5</f>
        <v>0.5714285714285714</v>
      </c>
      <c r="DV5" s="12">
        <f t="shared" ref="DV5:DV12" si="34">DS5/DT5</f>
        <v>6.1224489795918366E-2</v>
      </c>
      <c r="DW5" s="3">
        <f t="shared" ref="DW5:DW12" si="35">DC5+DD5+DK5+DL5</f>
        <v>1</v>
      </c>
      <c r="DX5" s="3">
        <f t="shared" ref="DX5:DX12" si="36">SUM(CW5:DD5)</f>
        <v>46</v>
      </c>
      <c r="DY5" s="57">
        <f t="shared" ref="DY5:DY12" si="37">SUM(DE5:DL5)</f>
        <v>4</v>
      </c>
      <c r="DZ5" s="58">
        <f t="shared" ref="DZ5:DZ12" si="38">SUM(CW5:DL5)</f>
        <v>50</v>
      </c>
      <c r="EC5" s="12">
        <f t="shared" ref="EC5:EO12" si="39">(DN5/FI5) - 1</f>
        <v>1.6153846153846154</v>
      </c>
      <c r="ED5" s="12">
        <f t="shared" si="39"/>
        <v>0.60000000000000009</v>
      </c>
      <c r="EE5" s="12">
        <f t="shared" si="39"/>
        <v>-0.26400000000000001</v>
      </c>
      <c r="EF5" s="12">
        <f t="shared" si="39"/>
        <v>0.28571428571428581</v>
      </c>
      <c r="EG5" s="12">
        <f t="shared" si="39"/>
        <v>3</v>
      </c>
      <c r="EH5" s="12">
        <f t="shared" si="39"/>
        <v>2</v>
      </c>
      <c r="EI5" s="12">
        <f t="shared" si="39"/>
        <v>1.2272727272727271</v>
      </c>
      <c r="EJ5" s="12">
        <f t="shared" si="39"/>
        <v>0.79591836734693877</v>
      </c>
      <c r="EK5" s="12">
        <f t="shared" si="39"/>
        <v>0.34693877551020402</v>
      </c>
      <c r="EL5" s="12">
        <f t="shared" si="39"/>
        <v>0</v>
      </c>
      <c r="EM5" s="12">
        <f t="shared" si="39"/>
        <v>1.1904761904761907</v>
      </c>
      <c r="EN5" s="12">
        <f t="shared" si="39"/>
        <v>1</v>
      </c>
      <c r="EO5" s="12">
        <f t="shared" si="39"/>
        <v>1.1739130434782608</v>
      </c>
      <c r="EQ5" s="59">
        <v>0.29166666666666702</v>
      </c>
      <c r="ER5" s="60">
        <v>7</v>
      </c>
      <c r="ES5" s="86">
        <v>7</v>
      </c>
      <c r="ET5" s="60">
        <v>4</v>
      </c>
      <c r="EU5" s="86">
        <v>2</v>
      </c>
      <c r="EV5" s="60">
        <v>0</v>
      </c>
      <c r="EW5" s="86">
        <v>0</v>
      </c>
      <c r="EX5" s="60">
        <v>0</v>
      </c>
      <c r="EY5" s="86">
        <v>1</v>
      </c>
      <c r="EZ5" s="60">
        <v>0</v>
      </c>
      <c r="FA5" s="86">
        <v>0</v>
      </c>
      <c r="FB5" s="60">
        <v>1</v>
      </c>
      <c r="FC5" s="86">
        <v>0</v>
      </c>
      <c r="FD5" s="60">
        <v>1</v>
      </c>
      <c r="FE5" s="86">
        <v>0</v>
      </c>
      <c r="FF5" s="60">
        <v>0</v>
      </c>
      <c r="FG5" s="86">
        <v>0</v>
      </c>
      <c r="FI5" s="55">
        <f t="shared" ref="FI5:FJ12" si="40">ER5+ET5+EV5+EX5+EZ5+FB5+FD5+FF5</f>
        <v>13</v>
      </c>
      <c r="FJ5" s="3">
        <f t="shared" si="40"/>
        <v>10</v>
      </c>
      <c r="FK5" s="56">
        <f t="shared" ref="FK5:FK12" si="41">FJ5/(FJ5+FI5)</f>
        <v>0.43478260869565216</v>
      </c>
      <c r="FL5" s="3">
        <f t="shared" ref="FL5:FL12" si="42">ER5+ES5+EZ5+FA5</f>
        <v>14</v>
      </c>
      <c r="FM5" s="3">
        <f t="shared" ref="FM5:FM12" si="43">ET5+EU5+FB5+FC5</f>
        <v>7</v>
      </c>
      <c r="FN5" s="3">
        <f t="shared" ref="FN5:FN12" si="44">EV5+EW5+FD5+FE5</f>
        <v>1</v>
      </c>
      <c r="FO5" s="3">
        <f t="shared" ref="FO5:FO12" si="45">SUM(FL5:FN5)</f>
        <v>22</v>
      </c>
      <c r="FP5" s="12">
        <f t="shared" ref="FP5:FP12" si="46">FM5/FO5</f>
        <v>0.31818181818181818</v>
      </c>
      <c r="FQ5" s="12">
        <f t="shared" ref="FQ5:FQ12" si="47">FN5/FO5</f>
        <v>4.5454545454545456E-2</v>
      </c>
      <c r="FR5" s="3">
        <f t="shared" ref="FR5:FR12" si="48">EX5+EY5+FF5+FG5</f>
        <v>1</v>
      </c>
      <c r="FS5" s="3">
        <f t="shared" ref="FS5:FS12" si="49">SUM(ER5:EY5)</f>
        <v>21</v>
      </c>
      <c r="FT5" s="57">
        <f t="shared" ref="FT5:FT12" si="50">SUM(EZ5:FG5)</f>
        <v>2</v>
      </c>
      <c r="FU5" s="58">
        <f t="shared" ref="FU5:FU12" si="51">SUM(ER5:FG5)</f>
        <v>23</v>
      </c>
      <c r="FX5" s="12">
        <f t="shared" ref="FX5:GJ12" si="52">(FI5/HD5) - 1</f>
        <v>0.18181818181818188</v>
      </c>
      <c r="FY5" s="12">
        <f t="shared" si="52"/>
        <v>0.11111111111111116</v>
      </c>
      <c r="FZ5" s="12">
        <f t="shared" si="52"/>
        <v>-3.3816425120772986E-2</v>
      </c>
      <c r="GA5" s="12">
        <f t="shared" si="52"/>
        <v>0.55555555555555558</v>
      </c>
      <c r="GB5" s="12">
        <f t="shared" si="52"/>
        <v>-0.125</v>
      </c>
      <c r="GC5" s="12">
        <f t="shared" si="52"/>
        <v>-0.5</v>
      </c>
      <c r="GD5" s="12">
        <f t="shared" si="52"/>
        <v>0.15789473684210531</v>
      </c>
      <c r="GE5" s="12">
        <f t="shared" si="52"/>
        <v>-0.24431818181818177</v>
      </c>
      <c r="GF5" s="12">
        <f t="shared" si="52"/>
        <v>-0.56818181818181812</v>
      </c>
      <c r="GG5" s="12">
        <f t="shared" si="52"/>
        <v>0</v>
      </c>
      <c r="GH5" s="12">
        <f t="shared" si="52"/>
        <v>0.10526315789473695</v>
      </c>
      <c r="GI5" s="12">
        <f t="shared" si="52"/>
        <v>1</v>
      </c>
      <c r="GJ5" s="12">
        <f t="shared" si="52"/>
        <v>0.14999999999999991</v>
      </c>
      <c r="GL5" s="61">
        <v>0.29166666666666702</v>
      </c>
      <c r="GM5" s="87">
        <v>4</v>
      </c>
      <c r="GN5" s="88">
        <v>4</v>
      </c>
      <c r="GO5" s="89">
        <v>3</v>
      </c>
      <c r="GP5" s="90">
        <v>5</v>
      </c>
      <c r="GQ5" s="89">
        <v>2</v>
      </c>
      <c r="GR5" s="90"/>
      <c r="GS5" s="87">
        <v>1</v>
      </c>
      <c r="GT5" s="88"/>
      <c r="GU5" s="87">
        <v>1</v>
      </c>
      <c r="GV5" s="88"/>
      <c r="GW5" s="89"/>
      <c r="GX5" s="90"/>
      <c r="GY5" s="89"/>
      <c r="GZ5" s="90"/>
      <c r="HA5" s="87"/>
      <c r="HB5" s="88"/>
      <c r="HD5" s="55">
        <f t="shared" ref="HD5:HD15" si="53">GM5+GO5+GQ5+GS5+GU5+GW5+GY5+HA5</f>
        <v>11</v>
      </c>
      <c r="HE5" s="3">
        <f t="shared" ref="HE5:HE15" si="54">GN5+GP5+GR5+GT5+GV5+GX5+GZ5+HB5</f>
        <v>9</v>
      </c>
      <c r="HF5" s="56">
        <f t="shared" ref="HF5:HF15" si="55">HE5/(HE5+HD5)</f>
        <v>0.45</v>
      </c>
      <c r="HG5" s="3">
        <f t="shared" ref="HG5:HG15" si="56">GM5+GN5+GU5+GV5</f>
        <v>9</v>
      </c>
      <c r="HH5" s="3">
        <f t="shared" ref="HH5:HH15" si="57">GO5+GP5+GW5+GX5</f>
        <v>8</v>
      </c>
      <c r="HI5" s="3">
        <f t="shared" ref="HI5:HI15" si="58">GQ5+GR5+GY5+GZ5</f>
        <v>2</v>
      </c>
      <c r="HJ5" s="3">
        <f t="shared" ref="HJ5:HJ15" si="59">SUM(HG5:HI5)</f>
        <v>19</v>
      </c>
      <c r="HK5" s="12">
        <f t="shared" ref="HK5:HK15" si="60">HH5/HJ5</f>
        <v>0.42105263157894735</v>
      </c>
      <c r="HL5" s="12">
        <f t="shared" ref="HL5:HL15" si="61">HI5/HJ5</f>
        <v>0.10526315789473684</v>
      </c>
      <c r="HM5" s="3">
        <f t="shared" ref="HM5:HM15" si="62">GS5+GT5+HA5+HB5</f>
        <v>1</v>
      </c>
      <c r="HN5" s="3">
        <f t="shared" ref="HN5:HN15" si="63">SUM(GM5:GT5)</f>
        <v>19</v>
      </c>
      <c r="HO5" s="57">
        <f t="shared" ref="HO5:HO15" si="64">SUM(GU5:HB5)</f>
        <v>1</v>
      </c>
      <c r="HP5" s="58">
        <f t="shared" ref="HP5:HP15" si="65">SUM(GM5:HB5)</f>
        <v>20</v>
      </c>
      <c r="HR5">
        <v>12</v>
      </c>
      <c r="HS5">
        <v>6</v>
      </c>
      <c r="HT5">
        <v>0.33333333333333298</v>
      </c>
      <c r="HU5">
        <v>6</v>
      </c>
      <c r="HV5">
        <v>7</v>
      </c>
      <c r="HW5">
        <v>1</v>
      </c>
      <c r="HX5">
        <v>14</v>
      </c>
      <c r="HY5">
        <v>0.5</v>
      </c>
      <c r="HZ5">
        <v>7.1428571428571397E-2</v>
      </c>
      <c r="IA5">
        <v>4</v>
      </c>
      <c r="IB5">
        <v>16</v>
      </c>
      <c r="IC5">
        <v>2</v>
      </c>
      <c r="ID5">
        <v>18</v>
      </c>
      <c r="IF5" s="62">
        <f t="shared" ref="IF5:IR12" si="66">(HD5/HR5) - 1</f>
        <v>-8.333333333333337E-2</v>
      </c>
      <c r="IG5" s="12">
        <f t="shared" si="66"/>
        <v>0.5</v>
      </c>
      <c r="IH5" s="12">
        <f t="shared" si="66"/>
        <v>0.35000000000000142</v>
      </c>
      <c r="II5" s="12">
        <f t="shared" si="66"/>
        <v>0.5</v>
      </c>
      <c r="IJ5" s="12">
        <f t="shared" si="66"/>
        <v>0.14285714285714279</v>
      </c>
      <c r="IK5" s="12">
        <f t="shared" si="66"/>
        <v>1</v>
      </c>
      <c r="IL5" s="12">
        <f t="shared" si="66"/>
        <v>0.35714285714285721</v>
      </c>
      <c r="IM5" s="12">
        <f t="shared" si="66"/>
        <v>-0.15789473684210531</v>
      </c>
      <c r="IN5" s="12">
        <f t="shared" si="66"/>
        <v>0.47368421052631637</v>
      </c>
      <c r="IO5" s="12">
        <f t="shared" si="66"/>
        <v>-0.75</v>
      </c>
      <c r="IP5" s="12">
        <f t="shared" si="66"/>
        <v>0.1875</v>
      </c>
      <c r="IQ5" s="12">
        <f t="shared" si="66"/>
        <v>-0.5</v>
      </c>
      <c r="IR5" s="63">
        <f t="shared" si="66"/>
        <v>0.11111111111111116</v>
      </c>
    </row>
    <row r="6" spans="1:252" ht="21" customHeight="1" x14ac:dyDescent="0.25">
      <c r="A6" s="64">
        <v>0.30208333333333298</v>
      </c>
      <c r="B6" s="91">
        <v>7</v>
      </c>
      <c r="C6" s="92">
        <v>6</v>
      </c>
      <c r="D6" s="91">
        <v>8</v>
      </c>
      <c r="E6" s="92">
        <v>8</v>
      </c>
      <c r="F6" s="91"/>
      <c r="G6" s="92"/>
      <c r="H6" s="91">
        <v>2</v>
      </c>
      <c r="I6" s="92">
        <v>2</v>
      </c>
      <c r="J6" s="91"/>
      <c r="K6" s="92"/>
      <c r="L6" s="146">
        <v>1</v>
      </c>
      <c r="M6" s="147">
        <v>1</v>
      </c>
      <c r="N6" s="203">
        <v>1</v>
      </c>
      <c r="O6" s="195">
        <v>1</v>
      </c>
      <c r="P6" s="146"/>
      <c r="Q6" s="147"/>
      <c r="R6" s="146"/>
      <c r="S6" s="147"/>
      <c r="T6" s="146"/>
      <c r="U6" s="147">
        <v>1</v>
      </c>
      <c r="W6" s="55">
        <f t="shared" ref="W6:W12" si="67">B6+D6+F6+H6+J6+L6+N6+P6+R6+T6</f>
        <v>19</v>
      </c>
      <c r="X6" s="3">
        <f t="shared" ref="X6:X12" si="68">C6+E6+G6+I6+K6+M6+O6+Q6+S6+U6</f>
        <v>19</v>
      </c>
      <c r="Y6" s="56">
        <f t="shared" ref="Y6:Y12" si="69">X6/(X6+W6)</f>
        <v>0.5</v>
      </c>
      <c r="Z6" s="3">
        <f t="shared" ref="Z6:Z12" si="70">B6+C6+L6+M6</f>
        <v>15</v>
      </c>
      <c r="AA6" s="3">
        <f t="shared" ref="AA6:AA12" si="71">D6+E6+N6+O6+F6+G6+P6+Q6</f>
        <v>18</v>
      </c>
      <c r="AB6" s="3">
        <f t="shared" ref="AB6:AB15" si="72">F6+G6+P6+Q6</f>
        <v>0</v>
      </c>
      <c r="AC6" s="3">
        <f t="shared" ref="AC6:AC12" si="73">H6+I6+R6+S6</f>
        <v>4</v>
      </c>
      <c r="AD6" s="3">
        <f t="shared" si="0"/>
        <v>37</v>
      </c>
      <c r="AE6" s="12">
        <f t="shared" si="1"/>
        <v>0.54545454545454541</v>
      </c>
      <c r="AF6" s="12">
        <f t="shared" ref="AF6:AF12" si="74">AC6/AD6</f>
        <v>0.10810810810810811</v>
      </c>
      <c r="AG6" s="3">
        <f t="shared" ref="AG6:AG12" si="75">J6+K6+T6+U6</f>
        <v>1</v>
      </c>
      <c r="AH6" s="3">
        <f t="shared" ref="AH6:AH12" si="76">SUM(B6:K6)</f>
        <v>33</v>
      </c>
      <c r="AI6" s="57">
        <f t="shared" ref="AI6:AI12" si="77">SUM(L6:U6)</f>
        <v>5</v>
      </c>
      <c r="AJ6" s="58">
        <f t="shared" ref="AJ6:AJ12" si="78">SUM(B6:U6)</f>
        <v>38</v>
      </c>
      <c r="AM6" s="12">
        <f t="shared" si="2"/>
        <v>-0.17391304347826086</v>
      </c>
      <c r="AN6" s="12">
        <f t="shared" si="3"/>
        <v>1.375</v>
      </c>
      <c r="AO6" s="12">
        <f t="shared" si="4"/>
        <v>0.9375</v>
      </c>
      <c r="AP6" s="12">
        <f t="shared" si="5"/>
        <v>0.5</v>
      </c>
      <c r="AQ6" s="12">
        <f t="shared" ref="AQ6:AQ12" si="79">(AA6/BW6) - 1</f>
        <v>0.28571428571428581</v>
      </c>
      <c r="AR6" s="12">
        <f t="shared" si="6"/>
        <v>-0.19999999999999996</v>
      </c>
      <c r="AS6" s="12">
        <f t="shared" si="7"/>
        <v>0.27586206896551735</v>
      </c>
      <c r="AT6" s="12">
        <f t="shared" si="8"/>
        <v>-6.4935064935065068E-2</v>
      </c>
      <c r="AU6" s="12">
        <f t="shared" si="9"/>
        <v>-0.37297297297297294</v>
      </c>
      <c r="AV6" s="12">
        <f t="shared" si="10"/>
        <v>-0.5</v>
      </c>
      <c r="AW6" s="12">
        <f t="shared" si="11"/>
        <v>0.10000000000000009</v>
      </c>
      <c r="AX6" s="12">
        <f t="shared" si="12"/>
        <v>4</v>
      </c>
      <c r="AY6" s="12">
        <f t="shared" si="13"/>
        <v>0.22580645161290325</v>
      </c>
      <c r="BA6" s="64">
        <v>0.30208333333333298</v>
      </c>
      <c r="BB6" s="91">
        <v>6</v>
      </c>
      <c r="BC6" s="92">
        <v>3</v>
      </c>
      <c r="BD6" s="91">
        <v>10</v>
      </c>
      <c r="BE6" s="92">
        <v>4</v>
      </c>
      <c r="BF6" s="91">
        <v>5</v>
      </c>
      <c r="BG6" s="92"/>
      <c r="BH6" s="91">
        <v>1</v>
      </c>
      <c r="BI6" s="92">
        <v>1</v>
      </c>
      <c r="BJ6" s="146">
        <v>1</v>
      </c>
      <c r="BK6" s="147"/>
      <c r="BL6" s="146"/>
      <c r="BM6" s="147"/>
      <c r="BN6" s="146"/>
      <c r="BO6" s="147"/>
      <c r="BP6" s="146"/>
      <c r="BQ6" s="147"/>
      <c r="BS6" s="55">
        <f t="shared" si="14"/>
        <v>23</v>
      </c>
      <c r="BT6" s="3">
        <f t="shared" si="14"/>
        <v>8</v>
      </c>
      <c r="BU6" s="56">
        <f t="shared" si="15"/>
        <v>0.25806451612903225</v>
      </c>
      <c r="BV6" s="3">
        <f t="shared" si="16"/>
        <v>10</v>
      </c>
      <c r="BW6" s="3">
        <f t="shared" si="17"/>
        <v>14</v>
      </c>
      <c r="BX6" s="3">
        <f t="shared" si="18"/>
        <v>5</v>
      </c>
      <c r="BY6" s="3">
        <f t="shared" si="19"/>
        <v>29</v>
      </c>
      <c r="BZ6" s="12">
        <f t="shared" si="20"/>
        <v>0.58333333333333337</v>
      </c>
      <c r="CA6" s="12">
        <f t="shared" si="21"/>
        <v>0.17241379310344829</v>
      </c>
      <c r="CB6" s="3">
        <f t="shared" si="22"/>
        <v>2</v>
      </c>
      <c r="CC6" s="3">
        <f t="shared" si="23"/>
        <v>30</v>
      </c>
      <c r="CD6" s="57">
        <f t="shared" si="24"/>
        <v>1</v>
      </c>
      <c r="CE6" s="58">
        <f t="shared" si="25"/>
        <v>31</v>
      </c>
      <c r="CH6" s="12">
        <f t="shared" si="26"/>
        <v>0.76923076923076916</v>
      </c>
      <c r="CI6" s="12">
        <f t="shared" si="26"/>
        <v>-0.38461538461538458</v>
      </c>
      <c r="CJ6" s="12">
        <f t="shared" si="26"/>
        <v>-0.4838709677419355</v>
      </c>
      <c r="CK6" s="12">
        <f t="shared" si="26"/>
        <v>-9.0909090909090939E-2</v>
      </c>
      <c r="CL6" s="12">
        <f t="shared" si="26"/>
        <v>0.27272727272727271</v>
      </c>
      <c r="CM6" s="12">
        <f t="shared" si="26"/>
        <v>0.66666666666666674</v>
      </c>
      <c r="CN6" s="12">
        <f t="shared" si="26"/>
        <v>0.15999999999999992</v>
      </c>
      <c r="CO6" s="12">
        <f t="shared" si="26"/>
        <v>0.32575757575757591</v>
      </c>
      <c r="CP6" s="12">
        <f t="shared" si="26"/>
        <v>0.43678160919540243</v>
      </c>
      <c r="CQ6" s="12">
        <f t="shared" si="26"/>
        <v>1</v>
      </c>
      <c r="CR6" s="12">
        <f t="shared" si="26"/>
        <v>0.19999999999999996</v>
      </c>
      <c r="CS6" s="12">
        <f t="shared" si="26"/>
        <v>0</v>
      </c>
      <c r="CT6" s="12">
        <f t="shared" si="26"/>
        <v>0.19230769230769229</v>
      </c>
      <c r="CV6" s="64">
        <v>0.30208333333333298</v>
      </c>
      <c r="CW6" s="148">
        <v>5</v>
      </c>
      <c r="CX6" s="148">
        <v>5</v>
      </c>
      <c r="CY6" s="148">
        <v>5</v>
      </c>
      <c r="CZ6" s="148">
        <v>6</v>
      </c>
      <c r="DA6" s="148">
        <v>2</v>
      </c>
      <c r="DB6" s="148">
        <v>1</v>
      </c>
      <c r="DC6" s="148">
        <v>0</v>
      </c>
      <c r="DD6" s="148">
        <v>1</v>
      </c>
      <c r="DE6" s="148">
        <v>1</v>
      </c>
      <c r="DF6" s="148">
        <v>0</v>
      </c>
      <c r="DG6" s="148">
        <v>0</v>
      </c>
      <c r="DH6" s="148">
        <v>0</v>
      </c>
      <c r="DI6" s="148">
        <v>0</v>
      </c>
      <c r="DJ6" s="148">
        <v>0</v>
      </c>
      <c r="DK6" s="148">
        <v>0</v>
      </c>
      <c r="DL6" s="149">
        <v>0</v>
      </c>
      <c r="DN6" s="55">
        <f t="shared" si="27"/>
        <v>13</v>
      </c>
      <c r="DO6" s="3">
        <f t="shared" si="27"/>
        <v>13</v>
      </c>
      <c r="DP6" s="56">
        <f t="shared" si="28"/>
        <v>0.5</v>
      </c>
      <c r="DQ6" s="3">
        <f t="shared" si="29"/>
        <v>11</v>
      </c>
      <c r="DR6" s="3">
        <f t="shared" si="30"/>
        <v>11</v>
      </c>
      <c r="DS6" s="3">
        <f t="shared" si="31"/>
        <v>3</v>
      </c>
      <c r="DT6" s="3">
        <f t="shared" si="32"/>
        <v>25</v>
      </c>
      <c r="DU6" s="12">
        <f t="shared" si="33"/>
        <v>0.44</v>
      </c>
      <c r="DV6" s="12">
        <f t="shared" si="34"/>
        <v>0.12</v>
      </c>
      <c r="DW6" s="3">
        <f t="shared" si="35"/>
        <v>1</v>
      </c>
      <c r="DX6" s="3">
        <f t="shared" si="36"/>
        <v>25</v>
      </c>
      <c r="DY6" s="57">
        <f t="shared" si="37"/>
        <v>1</v>
      </c>
      <c r="DZ6" s="58">
        <f t="shared" si="38"/>
        <v>26</v>
      </c>
      <c r="EC6" s="12">
        <f t="shared" si="39"/>
        <v>0.30000000000000004</v>
      </c>
      <c r="ED6" s="12">
        <f t="shared" si="39"/>
        <v>1.6</v>
      </c>
      <c r="EE6" s="12">
        <f t="shared" si="39"/>
        <v>0.5</v>
      </c>
      <c r="EF6" s="12">
        <f t="shared" si="39"/>
        <v>1.2000000000000002</v>
      </c>
      <c r="EG6" s="12">
        <f t="shared" si="39"/>
        <v>0.375</v>
      </c>
      <c r="EH6" s="12">
        <f t="shared" si="39"/>
        <v>2</v>
      </c>
      <c r="EI6" s="12">
        <f t="shared" si="39"/>
        <v>0.78571428571428581</v>
      </c>
      <c r="EJ6" s="12">
        <f t="shared" si="39"/>
        <v>-0.22999999999999998</v>
      </c>
      <c r="EK6" s="12">
        <f t="shared" si="39"/>
        <v>0.67999999999999994</v>
      </c>
      <c r="EL6" s="12">
        <f t="shared" si="39"/>
        <v>0</v>
      </c>
      <c r="EM6" s="12">
        <f t="shared" si="39"/>
        <v>0.92307692307692313</v>
      </c>
      <c r="EN6" s="12">
        <f t="shared" si="39"/>
        <v>-0.5</v>
      </c>
      <c r="EO6" s="12">
        <f t="shared" si="39"/>
        <v>0.73333333333333339</v>
      </c>
      <c r="EQ6" s="64">
        <v>0.30208333333333298</v>
      </c>
      <c r="ER6" s="91">
        <v>4</v>
      </c>
      <c r="ES6" s="92">
        <v>0</v>
      </c>
      <c r="ET6" s="91">
        <v>4</v>
      </c>
      <c r="EU6" s="92">
        <v>4</v>
      </c>
      <c r="EV6" s="91">
        <v>0</v>
      </c>
      <c r="EW6" s="92">
        <v>1</v>
      </c>
      <c r="EX6" s="91">
        <v>0</v>
      </c>
      <c r="EY6" s="92">
        <v>0</v>
      </c>
      <c r="EZ6" s="91">
        <v>1</v>
      </c>
      <c r="FA6" s="92">
        <v>0</v>
      </c>
      <c r="FB6" s="91">
        <v>0</v>
      </c>
      <c r="FC6" s="92">
        <v>0</v>
      </c>
      <c r="FD6" s="91">
        <v>0</v>
      </c>
      <c r="FE6" s="92">
        <v>0</v>
      </c>
      <c r="FF6" s="91">
        <v>1</v>
      </c>
      <c r="FG6" s="92">
        <v>0</v>
      </c>
      <c r="FI6" s="55">
        <f t="shared" si="40"/>
        <v>10</v>
      </c>
      <c r="FJ6" s="3">
        <f t="shared" si="40"/>
        <v>5</v>
      </c>
      <c r="FK6" s="56">
        <f t="shared" si="41"/>
        <v>0.33333333333333331</v>
      </c>
      <c r="FL6" s="3">
        <f t="shared" si="42"/>
        <v>5</v>
      </c>
      <c r="FM6" s="3">
        <f t="shared" si="43"/>
        <v>8</v>
      </c>
      <c r="FN6" s="3">
        <f t="shared" si="44"/>
        <v>1</v>
      </c>
      <c r="FO6" s="3">
        <f t="shared" si="45"/>
        <v>14</v>
      </c>
      <c r="FP6" s="12">
        <f t="shared" si="46"/>
        <v>0.5714285714285714</v>
      </c>
      <c r="FQ6" s="12">
        <f t="shared" si="47"/>
        <v>7.1428571428571425E-2</v>
      </c>
      <c r="FR6" s="3">
        <f t="shared" si="48"/>
        <v>1</v>
      </c>
      <c r="FS6" s="3">
        <f t="shared" si="49"/>
        <v>13</v>
      </c>
      <c r="FT6" s="57">
        <f t="shared" si="50"/>
        <v>2</v>
      </c>
      <c r="FU6" s="58">
        <f t="shared" si="51"/>
        <v>15</v>
      </c>
      <c r="FX6" s="12">
        <f t="shared" si="52"/>
        <v>0</v>
      </c>
      <c r="FY6" s="12">
        <f t="shared" si="52"/>
        <v>0.66666666666666674</v>
      </c>
      <c r="FZ6" s="12">
        <f t="shared" si="52"/>
        <v>0.4444444444444442</v>
      </c>
      <c r="GA6" s="12">
        <f t="shared" si="52"/>
        <v>0.25</v>
      </c>
      <c r="GB6" s="12">
        <f t="shared" si="52"/>
        <v>0.14285714285714279</v>
      </c>
      <c r="GC6" s="12">
        <f t="shared" si="52"/>
        <v>0</v>
      </c>
      <c r="GD6" s="12">
        <f t="shared" si="52"/>
        <v>0.16666666666666674</v>
      </c>
      <c r="GE6" s="12">
        <f t="shared" si="52"/>
        <v>-2.0408163265306256E-2</v>
      </c>
      <c r="GF6" s="12">
        <f t="shared" si="52"/>
        <v>-0.1428571428571429</v>
      </c>
      <c r="GG6" s="12">
        <f t="shared" si="52"/>
        <v>0</v>
      </c>
      <c r="GH6" s="12">
        <f t="shared" si="52"/>
        <v>0</v>
      </c>
      <c r="GI6" s="12" t="e">
        <f t="shared" si="52"/>
        <v>#DIV/0!</v>
      </c>
      <c r="GJ6" s="12">
        <f t="shared" si="52"/>
        <v>0.15384615384615374</v>
      </c>
      <c r="GL6" s="65">
        <v>0.30208333333333298</v>
      </c>
      <c r="GM6" s="150">
        <v>4</v>
      </c>
      <c r="GN6" s="149"/>
      <c r="GO6" s="151">
        <v>4</v>
      </c>
      <c r="GP6" s="152">
        <v>3</v>
      </c>
      <c r="GQ6" s="151">
        <v>1</v>
      </c>
      <c r="GR6" s="152"/>
      <c r="GS6" s="150">
        <v>1</v>
      </c>
      <c r="GT6" s="149"/>
      <c r="GU6" s="150"/>
      <c r="GV6" s="149"/>
      <c r="GW6" s="151"/>
      <c r="GX6" s="152"/>
      <c r="GY6" s="151"/>
      <c r="GZ6" s="152"/>
      <c r="HA6" s="150"/>
      <c r="HB6" s="149"/>
      <c r="HD6" s="55">
        <f t="shared" si="53"/>
        <v>10</v>
      </c>
      <c r="HE6" s="3">
        <f t="shared" si="54"/>
        <v>3</v>
      </c>
      <c r="HF6" s="56">
        <f t="shared" si="55"/>
        <v>0.23076923076923078</v>
      </c>
      <c r="HG6" s="3">
        <f t="shared" si="56"/>
        <v>4</v>
      </c>
      <c r="HH6" s="3">
        <f t="shared" si="57"/>
        <v>7</v>
      </c>
      <c r="HI6" s="3">
        <f t="shared" si="58"/>
        <v>1</v>
      </c>
      <c r="HJ6" s="3">
        <f t="shared" si="59"/>
        <v>12</v>
      </c>
      <c r="HK6" s="12">
        <f t="shared" si="60"/>
        <v>0.58333333333333337</v>
      </c>
      <c r="HL6" s="12">
        <f t="shared" si="61"/>
        <v>8.3333333333333329E-2</v>
      </c>
      <c r="HM6" s="3">
        <f t="shared" si="62"/>
        <v>1</v>
      </c>
      <c r="HN6" s="3">
        <f t="shared" si="63"/>
        <v>13</v>
      </c>
      <c r="HO6" s="57">
        <f t="shared" si="64"/>
        <v>0</v>
      </c>
      <c r="HP6" s="58">
        <f t="shared" si="65"/>
        <v>13</v>
      </c>
      <c r="HR6">
        <v>14</v>
      </c>
      <c r="HS6">
        <v>12</v>
      </c>
      <c r="HT6">
        <v>0.46153846153846201</v>
      </c>
      <c r="HU6">
        <v>17</v>
      </c>
      <c r="HV6">
        <v>4</v>
      </c>
      <c r="HW6">
        <v>1</v>
      </c>
      <c r="HX6">
        <v>22</v>
      </c>
      <c r="HY6">
        <v>0.18181818181818199</v>
      </c>
      <c r="HZ6">
        <v>4.5454545454545497E-2</v>
      </c>
      <c r="IA6">
        <v>4</v>
      </c>
      <c r="IB6">
        <v>23</v>
      </c>
      <c r="IC6">
        <v>3</v>
      </c>
      <c r="ID6">
        <v>26</v>
      </c>
      <c r="IF6" s="62">
        <f t="shared" si="66"/>
        <v>-0.2857142857142857</v>
      </c>
      <c r="IG6" s="12">
        <f t="shared" si="66"/>
        <v>-0.75</v>
      </c>
      <c r="IH6" s="12">
        <f t="shared" si="66"/>
        <v>-0.50000000000000044</v>
      </c>
      <c r="II6" s="12">
        <f t="shared" si="66"/>
        <v>-0.76470588235294112</v>
      </c>
      <c r="IJ6" s="12">
        <f t="shared" si="66"/>
        <v>0.75</v>
      </c>
      <c r="IK6" s="12">
        <f t="shared" si="66"/>
        <v>0</v>
      </c>
      <c r="IL6" s="12">
        <f t="shared" si="66"/>
        <v>-0.45454545454545459</v>
      </c>
      <c r="IM6" s="12">
        <f t="shared" si="66"/>
        <v>2.2083333333333304</v>
      </c>
      <c r="IN6" s="12">
        <f t="shared" si="66"/>
        <v>0.83333333333333148</v>
      </c>
      <c r="IO6" s="12">
        <f t="shared" si="66"/>
        <v>-0.75</v>
      </c>
      <c r="IP6" s="12">
        <f t="shared" si="66"/>
        <v>-0.43478260869565222</v>
      </c>
      <c r="IQ6" s="12">
        <f t="shared" si="66"/>
        <v>-1</v>
      </c>
      <c r="IR6" s="63">
        <f t="shared" si="66"/>
        <v>-0.5</v>
      </c>
    </row>
    <row r="7" spans="1:252" ht="21" customHeight="1" thickBot="1" x14ac:dyDescent="0.3">
      <c r="A7" s="64">
        <v>0.3125</v>
      </c>
      <c r="B7" s="91">
        <v>8</v>
      </c>
      <c r="C7" s="92">
        <v>8</v>
      </c>
      <c r="D7" s="91">
        <v>7</v>
      </c>
      <c r="E7" s="92">
        <v>10</v>
      </c>
      <c r="F7" s="91"/>
      <c r="G7" s="92"/>
      <c r="H7" s="91">
        <v>2</v>
      </c>
      <c r="I7" s="92">
        <v>2</v>
      </c>
      <c r="J7" s="91">
        <v>3</v>
      </c>
      <c r="K7" s="92">
        <v>1</v>
      </c>
      <c r="L7" s="146"/>
      <c r="M7" s="147"/>
      <c r="N7" s="203"/>
      <c r="O7" s="195"/>
      <c r="P7" s="146"/>
      <c r="Q7" s="147"/>
      <c r="R7" s="146"/>
      <c r="S7" s="147"/>
      <c r="T7" s="146"/>
      <c r="U7" s="147"/>
      <c r="W7" s="55">
        <f t="shared" si="67"/>
        <v>20</v>
      </c>
      <c r="X7" s="3">
        <f t="shared" si="68"/>
        <v>21</v>
      </c>
      <c r="Y7" s="56">
        <f t="shared" si="69"/>
        <v>0.51219512195121952</v>
      </c>
      <c r="Z7" s="3">
        <f t="shared" si="70"/>
        <v>16</v>
      </c>
      <c r="AA7" s="3">
        <f t="shared" si="71"/>
        <v>17</v>
      </c>
      <c r="AB7" s="3">
        <f t="shared" si="72"/>
        <v>0</v>
      </c>
      <c r="AC7" s="3">
        <f t="shared" si="73"/>
        <v>4</v>
      </c>
      <c r="AD7" s="3">
        <f t="shared" si="0"/>
        <v>37</v>
      </c>
      <c r="AE7" s="12">
        <f t="shared" si="1"/>
        <v>0.51515151515151514</v>
      </c>
      <c r="AF7" s="12">
        <f t="shared" si="74"/>
        <v>0.10810810810810811</v>
      </c>
      <c r="AG7" s="3">
        <f t="shared" si="75"/>
        <v>4</v>
      </c>
      <c r="AH7" s="3">
        <f t="shared" si="76"/>
        <v>41</v>
      </c>
      <c r="AI7" s="57">
        <f t="shared" si="77"/>
        <v>0</v>
      </c>
      <c r="AJ7" s="58">
        <f t="shared" si="78"/>
        <v>41</v>
      </c>
      <c r="AM7" s="12">
        <f t="shared" si="2"/>
        <v>-0.13043478260869568</v>
      </c>
      <c r="AN7" s="12">
        <f t="shared" si="3"/>
        <v>5.0000000000000044E-2</v>
      </c>
      <c r="AO7" s="12">
        <f t="shared" si="4"/>
        <v>0.10121951219512204</v>
      </c>
      <c r="AP7" s="12">
        <f t="shared" si="5"/>
        <v>-0.11111111111111116</v>
      </c>
      <c r="AQ7" s="12">
        <f t="shared" si="79"/>
        <v>-5.555555555555558E-2</v>
      </c>
      <c r="AR7" s="12">
        <f t="shared" si="6"/>
        <v>3</v>
      </c>
      <c r="AS7" s="12">
        <f t="shared" si="7"/>
        <v>0</v>
      </c>
      <c r="AT7" s="12">
        <f t="shared" si="8"/>
        <v>3.0303030303030276E-2</v>
      </c>
      <c r="AU7" s="12">
        <f t="shared" si="9"/>
        <v>3</v>
      </c>
      <c r="AV7" s="12">
        <f t="shared" si="10"/>
        <v>-0.33333333333333337</v>
      </c>
      <c r="AW7" s="12">
        <f t="shared" si="11"/>
        <v>0</v>
      </c>
      <c r="AX7" s="12">
        <f t="shared" si="12"/>
        <v>-1</v>
      </c>
      <c r="AY7" s="12">
        <f t="shared" si="13"/>
        <v>-4.6511627906976716E-2</v>
      </c>
      <c r="BA7" s="64">
        <v>0.3125</v>
      </c>
      <c r="BB7" s="91">
        <v>12</v>
      </c>
      <c r="BC7" s="92">
        <v>6</v>
      </c>
      <c r="BD7" s="91">
        <v>9</v>
      </c>
      <c r="BE7" s="92">
        <v>7</v>
      </c>
      <c r="BF7" s="91">
        <v>1</v>
      </c>
      <c r="BG7" s="92"/>
      <c r="BH7" s="91">
        <v>1</v>
      </c>
      <c r="BI7" s="92">
        <v>5</v>
      </c>
      <c r="BJ7" s="146"/>
      <c r="BK7" s="147"/>
      <c r="BL7" s="146"/>
      <c r="BM7" s="147">
        <v>2</v>
      </c>
      <c r="BN7" s="146"/>
      <c r="BO7" s="147"/>
      <c r="BP7" s="146"/>
      <c r="BQ7" s="147"/>
      <c r="BS7" s="55">
        <f t="shared" si="14"/>
        <v>23</v>
      </c>
      <c r="BT7" s="3">
        <f t="shared" si="14"/>
        <v>20</v>
      </c>
      <c r="BU7" s="56">
        <f t="shared" si="15"/>
        <v>0.46511627906976744</v>
      </c>
      <c r="BV7" s="3">
        <f t="shared" si="16"/>
        <v>18</v>
      </c>
      <c r="BW7" s="3">
        <f t="shared" si="17"/>
        <v>18</v>
      </c>
      <c r="BX7" s="3">
        <f t="shared" si="18"/>
        <v>1</v>
      </c>
      <c r="BY7" s="3">
        <f t="shared" si="19"/>
        <v>37</v>
      </c>
      <c r="BZ7" s="12">
        <f t="shared" si="20"/>
        <v>0.5</v>
      </c>
      <c r="CA7" s="12">
        <f t="shared" si="21"/>
        <v>2.7027027027027029E-2</v>
      </c>
      <c r="CB7" s="3">
        <f t="shared" si="22"/>
        <v>6</v>
      </c>
      <c r="CC7" s="3">
        <f t="shared" si="23"/>
        <v>41</v>
      </c>
      <c r="CD7" s="57">
        <f t="shared" si="24"/>
        <v>2</v>
      </c>
      <c r="CE7" s="58">
        <f t="shared" si="25"/>
        <v>43</v>
      </c>
      <c r="CH7" s="12">
        <f t="shared" si="26"/>
        <v>-4.166666666666663E-2</v>
      </c>
      <c r="CI7" s="12">
        <f t="shared" si="26"/>
        <v>0.53846153846153855</v>
      </c>
      <c r="CJ7" s="12">
        <f t="shared" si="26"/>
        <v>0.32379248658318427</v>
      </c>
      <c r="CK7" s="12">
        <f t="shared" si="26"/>
        <v>5.8823529411764719E-2</v>
      </c>
      <c r="CL7" s="12">
        <f t="shared" si="26"/>
        <v>0.125</v>
      </c>
      <c r="CM7" s="12">
        <f t="shared" si="26"/>
        <v>0</v>
      </c>
      <c r="CN7" s="12">
        <f t="shared" si="26"/>
        <v>8.8235294117646967E-2</v>
      </c>
      <c r="CO7" s="12">
        <f t="shared" si="26"/>
        <v>6.25E-2</v>
      </c>
      <c r="CP7" s="12">
        <f t="shared" si="26"/>
        <v>-8.108108108108103E-2</v>
      </c>
      <c r="CQ7" s="12">
        <f t="shared" si="26"/>
        <v>1</v>
      </c>
      <c r="CR7" s="12">
        <f t="shared" si="26"/>
        <v>0.20588235294117641</v>
      </c>
      <c r="CS7" s="12">
        <f t="shared" si="26"/>
        <v>-0.33333333333333337</v>
      </c>
      <c r="CT7" s="12">
        <f t="shared" si="26"/>
        <v>0.16216216216216206</v>
      </c>
      <c r="CV7" s="64">
        <v>0.3125</v>
      </c>
      <c r="CW7" s="148">
        <v>11</v>
      </c>
      <c r="CX7" s="148">
        <v>5</v>
      </c>
      <c r="CY7" s="148">
        <v>8</v>
      </c>
      <c r="CZ7" s="148">
        <v>7</v>
      </c>
      <c r="DA7" s="148">
        <v>1</v>
      </c>
      <c r="DB7" s="148">
        <v>0</v>
      </c>
      <c r="DC7" s="148">
        <v>2</v>
      </c>
      <c r="DD7" s="148">
        <v>0</v>
      </c>
      <c r="DE7" s="148">
        <v>1</v>
      </c>
      <c r="DF7" s="148">
        <v>0</v>
      </c>
      <c r="DG7" s="148">
        <v>0</v>
      </c>
      <c r="DH7" s="148">
        <v>1</v>
      </c>
      <c r="DI7" s="148">
        <v>0</v>
      </c>
      <c r="DJ7" s="148">
        <v>0</v>
      </c>
      <c r="DK7" s="148">
        <v>1</v>
      </c>
      <c r="DL7" s="149">
        <v>0</v>
      </c>
      <c r="DN7" s="55">
        <f t="shared" si="27"/>
        <v>24</v>
      </c>
      <c r="DO7" s="3">
        <f t="shared" si="27"/>
        <v>13</v>
      </c>
      <c r="DP7" s="56">
        <f t="shared" si="28"/>
        <v>0.35135135135135137</v>
      </c>
      <c r="DQ7" s="3">
        <f t="shared" si="29"/>
        <v>17</v>
      </c>
      <c r="DR7" s="3">
        <f t="shared" si="30"/>
        <v>16</v>
      </c>
      <c r="DS7" s="3">
        <f t="shared" si="31"/>
        <v>1</v>
      </c>
      <c r="DT7" s="3">
        <f t="shared" si="32"/>
        <v>34</v>
      </c>
      <c r="DU7" s="12">
        <f t="shared" si="33"/>
        <v>0.47058823529411764</v>
      </c>
      <c r="DV7" s="12">
        <f t="shared" si="34"/>
        <v>2.9411764705882353E-2</v>
      </c>
      <c r="DW7" s="3">
        <f t="shared" si="35"/>
        <v>3</v>
      </c>
      <c r="DX7" s="3">
        <f t="shared" si="36"/>
        <v>34</v>
      </c>
      <c r="DY7" s="57">
        <f t="shared" si="37"/>
        <v>3</v>
      </c>
      <c r="DZ7" s="58">
        <f t="shared" si="38"/>
        <v>37</v>
      </c>
      <c r="EC7" s="12">
        <f t="shared" si="39"/>
        <v>0.5</v>
      </c>
      <c r="ED7" s="12">
        <f t="shared" si="39"/>
        <v>-0.1333333333333333</v>
      </c>
      <c r="EE7" s="12">
        <f t="shared" si="39"/>
        <v>-0.27387387387387385</v>
      </c>
      <c r="EF7" s="12">
        <f t="shared" si="39"/>
        <v>0.30769230769230771</v>
      </c>
      <c r="EG7" s="12">
        <f t="shared" si="39"/>
        <v>6.6666666666666652E-2</v>
      </c>
      <c r="EH7" s="12">
        <f t="shared" si="39"/>
        <v>-0.5</v>
      </c>
      <c r="EI7" s="12">
        <f t="shared" si="39"/>
        <v>0.1333333333333333</v>
      </c>
      <c r="EJ7" s="12">
        <f t="shared" si="39"/>
        <v>-5.8823529411764719E-2</v>
      </c>
      <c r="EK7" s="12">
        <f t="shared" si="39"/>
        <v>-0.55882352941176472</v>
      </c>
      <c r="EL7" s="12">
        <f t="shared" si="39"/>
        <v>2</v>
      </c>
      <c r="EM7" s="12">
        <f t="shared" si="39"/>
        <v>0.17241379310344818</v>
      </c>
      <c r="EN7" s="12">
        <f t="shared" si="39"/>
        <v>0.5</v>
      </c>
      <c r="EO7" s="12">
        <f t="shared" si="39"/>
        <v>0.19354838709677424</v>
      </c>
      <c r="EQ7" s="64">
        <v>0.3125</v>
      </c>
      <c r="ER7" s="91">
        <v>9</v>
      </c>
      <c r="ES7" s="92">
        <v>4</v>
      </c>
      <c r="ET7" s="91">
        <v>6</v>
      </c>
      <c r="EU7" s="92">
        <v>8</v>
      </c>
      <c r="EV7" s="91">
        <v>0</v>
      </c>
      <c r="EW7" s="92">
        <v>1</v>
      </c>
      <c r="EX7" s="91">
        <v>0</v>
      </c>
      <c r="EY7" s="92">
        <v>1</v>
      </c>
      <c r="EZ7" s="91">
        <v>0</v>
      </c>
      <c r="FA7" s="92">
        <v>0</v>
      </c>
      <c r="FB7" s="91">
        <v>1</v>
      </c>
      <c r="FC7" s="92">
        <v>0</v>
      </c>
      <c r="FD7" s="91">
        <v>0</v>
      </c>
      <c r="FE7" s="92">
        <v>1</v>
      </c>
      <c r="FF7" s="91">
        <v>0</v>
      </c>
      <c r="FG7" s="92">
        <v>0</v>
      </c>
      <c r="FI7" s="55">
        <f t="shared" si="40"/>
        <v>16</v>
      </c>
      <c r="FJ7" s="3">
        <f t="shared" si="40"/>
        <v>15</v>
      </c>
      <c r="FK7" s="56">
        <f t="shared" si="41"/>
        <v>0.4838709677419355</v>
      </c>
      <c r="FL7" s="3">
        <f t="shared" si="42"/>
        <v>13</v>
      </c>
      <c r="FM7" s="3">
        <f t="shared" si="43"/>
        <v>15</v>
      </c>
      <c r="FN7" s="3">
        <f t="shared" si="44"/>
        <v>2</v>
      </c>
      <c r="FO7" s="3">
        <f t="shared" si="45"/>
        <v>30</v>
      </c>
      <c r="FP7" s="12">
        <f t="shared" si="46"/>
        <v>0.5</v>
      </c>
      <c r="FQ7" s="12">
        <f t="shared" si="47"/>
        <v>6.6666666666666666E-2</v>
      </c>
      <c r="FR7" s="3">
        <f t="shared" si="48"/>
        <v>1</v>
      </c>
      <c r="FS7" s="3">
        <f t="shared" si="49"/>
        <v>29</v>
      </c>
      <c r="FT7" s="57">
        <f t="shared" si="50"/>
        <v>2</v>
      </c>
      <c r="FU7" s="58">
        <f t="shared" si="51"/>
        <v>31</v>
      </c>
      <c r="FX7" s="12">
        <f t="shared" si="52"/>
        <v>0.33333333333333326</v>
      </c>
      <c r="FY7" s="12">
        <f t="shared" si="52"/>
        <v>0.875</v>
      </c>
      <c r="FZ7" s="12">
        <f t="shared" si="52"/>
        <v>0.20967741935483875</v>
      </c>
      <c r="GA7" s="12">
        <f t="shared" si="52"/>
        <v>0.44444444444444442</v>
      </c>
      <c r="GB7" s="12">
        <f t="shared" si="52"/>
        <v>0.66666666666666674</v>
      </c>
      <c r="GC7" s="12" t="e">
        <f t="shared" si="52"/>
        <v>#DIV/0!</v>
      </c>
      <c r="GD7" s="12">
        <f t="shared" si="52"/>
        <v>0.66666666666666674</v>
      </c>
      <c r="GE7" s="12">
        <f t="shared" si="52"/>
        <v>0</v>
      </c>
      <c r="GF7" s="12" t="e">
        <f t="shared" si="52"/>
        <v>#DIV/0!</v>
      </c>
      <c r="GG7" s="12">
        <f t="shared" si="52"/>
        <v>-0.5</v>
      </c>
      <c r="GH7" s="12">
        <f t="shared" si="52"/>
        <v>0.61111111111111116</v>
      </c>
      <c r="GI7" s="12">
        <f t="shared" si="52"/>
        <v>0</v>
      </c>
      <c r="GJ7" s="12">
        <f t="shared" si="52"/>
        <v>0.55000000000000004</v>
      </c>
      <c r="GL7" s="65">
        <v>0.3125</v>
      </c>
      <c r="GM7" s="153">
        <v>4</v>
      </c>
      <c r="GN7" s="154">
        <v>4</v>
      </c>
      <c r="GO7" s="155">
        <v>5</v>
      </c>
      <c r="GP7" s="156">
        <v>3</v>
      </c>
      <c r="GQ7" s="155"/>
      <c r="GR7" s="156"/>
      <c r="GS7" s="153">
        <v>1</v>
      </c>
      <c r="GT7" s="154">
        <v>1</v>
      </c>
      <c r="GU7" s="153">
        <v>1</v>
      </c>
      <c r="GV7" s="154"/>
      <c r="GW7" s="155">
        <v>1</v>
      </c>
      <c r="GX7" s="156"/>
      <c r="GY7" s="155"/>
      <c r="GZ7" s="156"/>
      <c r="HA7" s="153"/>
      <c r="HB7" s="154"/>
      <c r="HD7" s="55">
        <f t="shared" si="53"/>
        <v>12</v>
      </c>
      <c r="HE7" s="3">
        <f t="shared" si="54"/>
        <v>8</v>
      </c>
      <c r="HF7" s="56">
        <f t="shared" si="55"/>
        <v>0.4</v>
      </c>
      <c r="HG7" s="3">
        <f t="shared" si="56"/>
        <v>9</v>
      </c>
      <c r="HH7" s="3">
        <f t="shared" si="57"/>
        <v>9</v>
      </c>
      <c r="HI7" s="3">
        <f t="shared" si="58"/>
        <v>0</v>
      </c>
      <c r="HJ7" s="3">
        <f t="shared" si="59"/>
        <v>18</v>
      </c>
      <c r="HK7" s="12">
        <f t="shared" si="60"/>
        <v>0.5</v>
      </c>
      <c r="HL7" s="12">
        <f t="shared" si="61"/>
        <v>0</v>
      </c>
      <c r="HM7" s="3">
        <f t="shared" si="62"/>
        <v>2</v>
      </c>
      <c r="HN7" s="3">
        <f t="shared" si="63"/>
        <v>18</v>
      </c>
      <c r="HO7" s="57">
        <f t="shared" si="64"/>
        <v>2</v>
      </c>
      <c r="HP7" s="58">
        <f t="shared" si="65"/>
        <v>20</v>
      </c>
      <c r="HR7">
        <v>17</v>
      </c>
      <c r="HS7">
        <v>8</v>
      </c>
      <c r="HT7">
        <v>0.32</v>
      </c>
      <c r="HU7">
        <v>20</v>
      </c>
      <c r="HV7">
        <v>3</v>
      </c>
      <c r="HW7">
        <v>0</v>
      </c>
      <c r="HX7">
        <v>23</v>
      </c>
      <c r="HY7">
        <v>0.13043478260869601</v>
      </c>
      <c r="HZ7">
        <v>0</v>
      </c>
      <c r="IA7">
        <v>2</v>
      </c>
      <c r="IB7">
        <v>22</v>
      </c>
      <c r="IC7">
        <v>3</v>
      </c>
      <c r="ID7">
        <v>25</v>
      </c>
      <c r="IF7" s="62">
        <f t="shared" si="66"/>
        <v>-0.29411764705882348</v>
      </c>
      <c r="IG7" s="12">
        <f t="shared" si="66"/>
        <v>0</v>
      </c>
      <c r="IH7" s="12">
        <f t="shared" si="66"/>
        <v>0.25</v>
      </c>
      <c r="II7" s="12">
        <f t="shared" si="66"/>
        <v>-0.55000000000000004</v>
      </c>
      <c r="IJ7" s="12">
        <f t="shared" si="66"/>
        <v>2</v>
      </c>
      <c r="IK7" s="12" t="e">
        <f t="shared" si="66"/>
        <v>#DIV/0!</v>
      </c>
      <c r="IL7" s="12">
        <f t="shared" si="66"/>
        <v>-0.21739130434782605</v>
      </c>
      <c r="IM7" s="12">
        <f t="shared" si="66"/>
        <v>2.8333333333333228</v>
      </c>
      <c r="IN7" s="12" t="e">
        <f t="shared" si="66"/>
        <v>#DIV/0!</v>
      </c>
      <c r="IO7" s="12">
        <f t="shared" si="66"/>
        <v>0</v>
      </c>
      <c r="IP7" s="12">
        <f t="shared" si="66"/>
        <v>-0.18181818181818177</v>
      </c>
      <c r="IQ7" s="12">
        <f t="shared" si="66"/>
        <v>-0.33333333333333337</v>
      </c>
      <c r="IR7" s="63">
        <f t="shared" si="66"/>
        <v>-0.19999999999999996</v>
      </c>
    </row>
    <row r="8" spans="1:252" ht="21" customHeight="1" thickBot="1" x14ac:dyDescent="0.3">
      <c r="A8" s="64">
        <v>0.32291666666666702</v>
      </c>
      <c r="B8" s="91">
        <v>20</v>
      </c>
      <c r="C8" s="92">
        <v>7</v>
      </c>
      <c r="D8" s="91">
        <v>10</v>
      </c>
      <c r="E8" s="92">
        <v>12</v>
      </c>
      <c r="F8" s="91">
        <v>1</v>
      </c>
      <c r="G8" s="92">
        <v>1</v>
      </c>
      <c r="H8" s="91">
        <v>3</v>
      </c>
      <c r="I8" s="92">
        <v>2</v>
      </c>
      <c r="J8" s="91">
        <v>1</v>
      </c>
      <c r="K8" s="92"/>
      <c r="L8" s="146">
        <v>1</v>
      </c>
      <c r="M8" s="147"/>
      <c r="N8" s="203">
        <v>1</v>
      </c>
      <c r="O8" s="195"/>
      <c r="P8" s="146"/>
      <c r="Q8" s="147"/>
      <c r="R8" s="146"/>
      <c r="S8" s="147">
        <v>1</v>
      </c>
      <c r="T8" s="146">
        <v>1</v>
      </c>
      <c r="U8" s="147"/>
      <c r="W8" s="55">
        <f t="shared" si="67"/>
        <v>38</v>
      </c>
      <c r="X8" s="3">
        <f t="shared" si="68"/>
        <v>23</v>
      </c>
      <c r="Y8" s="56">
        <f t="shared" si="69"/>
        <v>0.37704918032786883</v>
      </c>
      <c r="Z8" s="3">
        <f t="shared" si="70"/>
        <v>28</v>
      </c>
      <c r="AA8" s="3">
        <f t="shared" si="71"/>
        <v>25</v>
      </c>
      <c r="AB8" s="3">
        <f t="shared" si="72"/>
        <v>2</v>
      </c>
      <c r="AC8" s="3">
        <f t="shared" si="73"/>
        <v>6</v>
      </c>
      <c r="AD8" s="3">
        <f t="shared" si="0"/>
        <v>59</v>
      </c>
      <c r="AE8" s="12">
        <f t="shared" si="1"/>
        <v>0.47169811320754718</v>
      </c>
      <c r="AF8" s="12">
        <f t="shared" si="74"/>
        <v>0.10169491525423729</v>
      </c>
      <c r="AG8" s="3">
        <f t="shared" si="75"/>
        <v>2</v>
      </c>
      <c r="AH8" s="3">
        <f t="shared" si="76"/>
        <v>57</v>
      </c>
      <c r="AI8" s="57">
        <f t="shared" si="77"/>
        <v>4</v>
      </c>
      <c r="AJ8" s="58">
        <f t="shared" si="78"/>
        <v>61</v>
      </c>
      <c r="AM8" s="12">
        <f t="shared" si="2"/>
        <v>0.58333333333333326</v>
      </c>
      <c r="AN8" s="12">
        <f t="shared" si="3"/>
        <v>1.5555555555555554</v>
      </c>
      <c r="AO8" s="12">
        <f t="shared" si="4"/>
        <v>0.38251366120218577</v>
      </c>
      <c r="AP8" s="12">
        <f t="shared" si="5"/>
        <v>0.27272727272727271</v>
      </c>
      <c r="AQ8" s="12">
        <f t="shared" si="79"/>
        <v>2.125</v>
      </c>
      <c r="AR8" s="12">
        <f t="shared" si="6"/>
        <v>1</v>
      </c>
      <c r="AS8" s="12">
        <f t="shared" si="7"/>
        <v>0.78787878787878785</v>
      </c>
      <c r="AT8" s="12">
        <f t="shared" si="8"/>
        <v>0.76886792452830188</v>
      </c>
      <c r="AU8" s="12">
        <f t="shared" si="9"/>
        <v>0.1186440677966103</v>
      </c>
      <c r="AV8" s="12" t="e">
        <f t="shared" si="10"/>
        <v>#DIV/0!</v>
      </c>
      <c r="AW8" s="12">
        <f t="shared" si="11"/>
        <v>0.83870967741935476</v>
      </c>
      <c r="AX8" s="12">
        <f t="shared" si="12"/>
        <v>1</v>
      </c>
      <c r="AY8" s="12">
        <f t="shared" si="13"/>
        <v>0.8484848484848484</v>
      </c>
      <c r="BA8" s="64">
        <v>0.32291666666666702</v>
      </c>
      <c r="BB8" s="91">
        <v>14</v>
      </c>
      <c r="BC8" s="92">
        <v>6</v>
      </c>
      <c r="BD8" s="91">
        <v>6</v>
      </c>
      <c r="BE8" s="92">
        <v>2</v>
      </c>
      <c r="BF8" s="91">
        <v>3</v>
      </c>
      <c r="BG8" s="92"/>
      <c r="BH8" s="91"/>
      <c r="BI8" s="92"/>
      <c r="BJ8" s="146">
        <v>1</v>
      </c>
      <c r="BK8" s="147">
        <v>1</v>
      </c>
      <c r="BL8" s="146"/>
      <c r="BM8" s="147"/>
      <c r="BN8" s="146"/>
      <c r="BO8" s="147"/>
      <c r="BP8" s="146"/>
      <c r="BQ8" s="147"/>
      <c r="BS8" s="55">
        <f t="shared" si="14"/>
        <v>24</v>
      </c>
      <c r="BT8" s="3">
        <f t="shared" si="14"/>
        <v>9</v>
      </c>
      <c r="BU8" s="56">
        <f t="shared" si="15"/>
        <v>0.27272727272727271</v>
      </c>
      <c r="BV8" s="3">
        <f t="shared" si="16"/>
        <v>22</v>
      </c>
      <c r="BW8" s="3">
        <f t="shared" si="17"/>
        <v>8</v>
      </c>
      <c r="BX8" s="3">
        <f t="shared" si="18"/>
        <v>3</v>
      </c>
      <c r="BY8" s="3">
        <f t="shared" si="19"/>
        <v>33</v>
      </c>
      <c r="BZ8" s="12">
        <f t="shared" si="20"/>
        <v>0.26666666666666666</v>
      </c>
      <c r="CA8" s="12">
        <f t="shared" si="21"/>
        <v>9.0909090909090912E-2</v>
      </c>
      <c r="CB8" s="3">
        <f t="shared" si="22"/>
        <v>0</v>
      </c>
      <c r="CC8" s="3">
        <f t="shared" si="23"/>
        <v>31</v>
      </c>
      <c r="CD8" s="57">
        <f t="shared" si="24"/>
        <v>2</v>
      </c>
      <c r="CE8" s="58">
        <f t="shared" si="25"/>
        <v>33</v>
      </c>
      <c r="CH8" s="12">
        <f t="shared" si="26"/>
        <v>0.19999999999999996</v>
      </c>
      <c r="CI8" s="12">
        <f t="shared" si="26"/>
        <v>-0.30769230769230771</v>
      </c>
      <c r="CJ8" s="12">
        <f t="shared" si="26"/>
        <v>-0.30769230769230771</v>
      </c>
      <c r="CK8" s="12">
        <f t="shared" si="26"/>
        <v>0.69230769230769229</v>
      </c>
      <c r="CL8" s="12">
        <f t="shared" si="26"/>
        <v>-0.55555555555555558</v>
      </c>
      <c r="CM8" s="12">
        <f t="shared" si="26"/>
        <v>2</v>
      </c>
      <c r="CN8" s="12">
        <f t="shared" si="26"/>
        <v>3.125E-2</v>
      </c>
      <c r="CO8" s="12">
        <f t="shared" si="26"/>
        <v>-0.52592592592592591</v>
      </c>
      <c r="CP8" s="12">
        <f t="shared" si="26"/>
        <v>1.9090909090909092</v>
      </c>
      <c r="CQ8" s="12">
        <f t="shared" si="26"/>
        <v>-1</v>
      </c>
      <c r="CR8" s="12">
        <f t="shared" si="26"/>
        <v>3.3333333333333437E-2</v>
      </c>
      <c r="CS8" s="12">
        <f t="shared" si="26"/>
        <v>-0.33333333333333337</v>
      </c>
      <c r="CT8" s="12">
        <f t="shared" si="26"/>
        <v>0</v>
      </c>
      <c r="CV8" s="64">
        <v>0.32291666666666702</v>
      </c>
      <c r="CW8" s="157">
        <v>9</v>
      </c>
      <c r="CX8" s="157">
        <v>4</v>
      </c>
      <c r="CY8" s="157">
        <v>9</v>
      </c>
      <c r="CZ8" s="157">
        <v>6</v>
      </c>
      <c r="DA8" s="157">
        <v>0</v>
      </c>
      <c r="DB8" s="157">
        <v>1</v>
      </c>
      <c r="DC8" s="157">
        <v>0</v>
      </c>
      <c r="DD8" s="157">
        <v>1</v>
      </c>
      <c r="DE8" s="157">
        <v>0</v>
      </c>
      <c r="DF8" s="157">
        <v>0</v>
      </c>
      <c r="DG8" s="157">
        <v>2</v>
      </c>
      <c r="DH8" s="157">
        <v>1</v>
      </c>
      <c r="DI8" s="157">
        <v>0</v>
      </c>
      <c r="DJ8" s="157">
        <v>0</v>
      </c>
      <c r="DK8" s="157">
        <v>0</v>
      </c>
      <c r="DL8" s="154">
        <v>0</v>
      </c>
      <c r="DN8" s="55">
        <f t="shared" si="27"/>
        <v>20</v>
      </c>
      <c r="DO8" s="3">
        <f t="shared" si="27"/>
        <v>13</v>
      </c>
      <c r="DP8" s="56">
        <f t="shared" si="28"/>
        <v>0.39393939393939392</v>
      </c>
      <c r="DQ8" s="3">
        <f t="shared" si="29"/>
        <v>13</v>
      </c>
      <c r="DR8" s="3">
        <f t="shared" si="30"/>
        <v>18</v>
      </c>
      <c r="DS8" s="3">
        <f t="shared" si="31"/>
        <v>1</v>
      </c>
      <c r="DT8" s="3">
        <f t="shared" si="32"/>
        <v>32</v>
      </c>
      <c r="DU8" s="12">
        <f t="shared" si="33"/>
        <v>0.5625</v>
      </c>
      <c r="DV8" s="12">
        <f t="shared" si="34"/>
        <v>3.125E-2</v>
      </c>
      <c r="DW8" s="3">
        <f t="shared" si="35"/>
        <v>1</v>
      </c>
      <c r="DX8" s="3">
        <f t="shared" si="36"/>
        <v>30</v>
      </c>
      <c r="DY8" s="57">
        <f t="shared" si="37"/>
        <v>3</v>
      </c>
      <c r="DZ8" s="58">
        <f t="shared" si="38"/>
        <v>33</v>
      </c>
      <c r="EC8" s="12">
        <f t="shared" si="39"/>
        <v>-4.7619047619047672E-2</v>
      </c>
      <c r="ED8" s="12">
        <f t="shared" si="39"/>
        <v>0.18181818181818188</v>
      </c>
      <c r="EE8" s="12">
        <f t="shared" si="39"/>
        <v>0.14600550964187331</v>
      </c>
      <c r="EF8" s="12">
        <f t="shared" si="39"/>
        <v>0</v>
      </c>
      <c r="EG8" s="12">
        <f t="shared" si="39"/>
        <v>5.8823529411764719E-2</v>
      </c>
      <c r="EH8" s="12" t="e">
        <f t="shared" si="39"/>
        <v>#DIV/0!</v>
      </c>
      <c r="EI8" s="12">
        <f t="shared" si="39"/>
        <v>6.6666666666666652E-2</v>
      </c>
      <c r="EJ8" s="12">
        <f t="shared" si="39"/>
        <v>-7.3529411764705621E-3</v>
      </c>
      <c r="EK8" s="12" t="e">
        <f t="shared" si="39"/>
        <v>#DIV/0!</v>
      </c>
      <c r="EL8" s="12">
        <f t="shared" si="39"/>
        <v>-0.5</v>
      </c>
      <c r="EM8" s="12">
        <f t="shared" si="39"/>
        <v>0</v>
      </c>
      <c r="EN8" s="12">
        <f t="shared" si="39"/>
        <v>0.5</v>
      </c>
      <c r="EO8" s="12">
        <f t="shared" si="39"/>
        <v>3.125E-2</v>
      </c>
      <c r="EQ8" s="64">
        <v>0.32291666666666702</v>
      </c>
      <c r="ER8" s="91">
        <v>7</v>
      </c>
      <c r="ES8" s="92">
        <v>4</v>
      </c>
      <c r="ET8" s="91">
        <v>11</v>
      </c>
      <c r="EU8" s="92">
        <v>6</v>
      </c>
      <c r="EV8" s="91">
        <v>0</v>
      </c>
      <c r="EW8" s="92">
        <v>0</v>
      </c>
      <c r="EX8" s="91">
        <v>1</v>
      </c>
      <c r="EY8" s="92">
        <v>1</v>
      </c>
      <c r="EZ8" s="91">
        <v>2</v>
      </c>
      <c r="FA8" s="92">
        <v>0</v>
      </c>
      <c r="FB8" s="91">
        <v>0</v>
      </c>
      <c r="FC8" s="92">
        <v>0</v>
      </c>
      <c r="FD8" s="91">
        <v>0</v>
      </c>
      <c r="FE8" s="92">
        <v>0</v>
      </c>
      <c r="FF8" s="91">
        <v>0</v>
      </c>
      <c r="FG8" s="92">
        <v>0</v>
      </c>
      <c r="FI8" s="55">
        <f t="shared" si="40"/>
        <v>21</v>
      </c>
      <c r="FJ8" s="3">
        <f t="shared" si="40"/>
        <v>11</v>
      </c>
      <c r="FK8" s="56">
        <f t="shared" si="41"/>
        <v>0.34375</v>
      </c>
      <c r="FL8" s="3">
        <f t="shared" si="42"/>
        <v>13</v>
      </c>
      <c r="FM8" s="3">
        <f t="shared" si="43"/>
        <v>17</v>
      </c>
      <c r="FN8" s="3">
        <f t="shared" si="44"/>
        <v>0</v>
      </c>
      <c r="FO8" s="3">
        <f t="shared" si="45"/>
        <v>30</v>
      </c>
      <c r="FP8" s="12">
        <f t="shared" si="46"/>
        <v>0.56666666666666665</v>
      </c>
      <c r="FQ8" s="12">
        <f t="shared" si="47"/>
        <v>0</v>
      </c>
      <c r="FR8" s="3">
        <f t="shared" si="48"/>
        <v>2</v>
      </c>
      <c r="FS8" s="3">
        <f t="shared" si="49"/>
        <v>30</v>
      </c>
      <c r="FT8" s="57">
        <f t="shared" si="50"/>
        <v>2</v>
      </c>
      <c r="FU8" s="58">
        <f t="shared" si="51"/>
        <v>32</v>
      </c>
      <c r="FX8" s="12">
        <f t="shared" si="52"/>
        <v>0.3125</v>
      </c>
      <c r="FY8" s="12">
        <f t="shared" si="52"/>
        <v>0.5714285714285714</v>
      </c>
      <c r="FZ8" s="12">
        <f t="shared" si="52"/>
        <v>0.12946428571428559</v>
      </c>
      <c r="GA8" s="12">
        <f t="shared" si="52"/>
        <v>0.625</v>
      </c>
      <c r="GB8" s="12">
        <f t="shared" si="52"/>
        <v>0.54545454545454541</v>
      </c>
      <c r="GC8" s="12">
        <f t="shared" si="52"/>
        <v>-1</v>
      </c>
      <c r="GD8" s="12">
        <f t="shared" si="52"/>
        <v>0.36363636363636354</v>
      </c>
      <c r="GE8" s="12">
        <f t="shared" si="52"/>
        <v>0.1333333333333333</v>
      </c>
      <c r="GF8" s="12">
        <f t="shared" si="52"/>
        <v>-1</v>
      </c>
      <c r="GG8" s="12">
        <f t="shared" si="52"/>
        <v>1</v>
      </c>
      <c r="GH8" s="12">
        <f t="shared" si="52"/>
        <v>0.4285714285714286</v>
      </c>
      <c r="GI8" s="12">
        <f t="shared" si="52"/>
        <v>0</v>
      </c>
      <c r="GJ8" s="12">
        <f t="shared" si="52"/>
        <v>0.39130434782608692</v>
      </c>
      <c r="GL8" s="65">
        <v>0.32291666666666702</v>
      </c>
      <c r="GM8" s="87">
        <v>6</v>
      </c>
      <c r="GN8" s="88">
        <v>1</v>
      </c>
      <c r="GO8" s="89">
        <v>5</v>
      </c>
      <c r="GP8" s="90">
        <v>5</v>
      </c>
      <c r="GQ8" s="89">
        <v>3</v>
      </c>
      <c r="GR8" s="90"/>
      <c r="GS8" s="87"/>
      <c r="GT8" s="88">
        <v>1</v>
      </c>
      <c r="GU8" s="87">
        <v>1</v>
      </c>
      <c r="GV8" s="88"/>
      <c r="GW8" s="89">
        <v>1</v>
      </c>
      <c r="GX8" s="90"/>
      <c r="GY8" s="89"/>
      <c r="GZ8" s="90"/>
      <c r="HA8" s="87"/>
      <c r="HB8" s="88"/>
      <c r="HD8" s="55">
        <f t="shared" si="53"/>
        <v>16</v>
      </c>
      <c r="HE8" s="3">
        <f t="shared" si="54"/>
        <v>7</v>
      </c>
      <c r="HF8" s="56">
        <f t="shared" si="55"/>
        <v>0.30434782608695654</v>
      </c>
      <c r="HG8" s="3">
        <f t="shared" si="56"/>
        <v>8</v>
      </c>
      <c r="HH8" s="3">
        <f t="shared" si="57"/>
        <v>11</v>
      </c>
      <c r="HI8" s="3">
        <f t="shared" si="58"/>
        <v>3</v>
      </c>
      <c r="HJ8" s="3">
        <f t="shared" si="59"/>
        <v>22</v>
      </c>
      <c r="HK8" s="12">
        <f t="shared" si="60"/>
        <v>0.5</v>
      </c>
      <c r="HL8" s="12">
        <f t="shared" si="61"/>
        <v>0.13636363636363635</v>
      </c>
      <c r="HM8" s="3">
        <f t="shared" si="62"/>
        <v>1</v>
      </c>
      <c r="HN8" s="3">
        <f t="shared" si="63"/>
        <v>21</v>
      </c>
      <c r="HO8" s="57">
        <f t="shared" si="64"/>
        <v>2</v>
      </c>
      <c r="HP8" s="58">
        <f t="shared" si="65"/>
        <v>23</v>
      </c>
      <c r="HR8">
        <v>13</v>
      </c>
      <c r="HS8">
        <v>4</v>
      </c>
      <c r="HT8">
        <v>0.23529411764705899</v>
      </c>
      <c r="HU8">
        <v>6</v>
      </c>
      <c r="HV8">
        <v>5</v>
      </c>
      <c r="HW8">
        <v>1</v>
      </c>
      <c r="HX8">
        <v>12</v>
      </c>
      <c r="HY8">
        <v>0.41666666666666702</v>
      </c>
      <c r="HZ8">
        <v>8.3333333333333301E-2</v>
      </c>
      <c r="IA8">
        <v>5</v>
      </c>
      <c r="IB8">
        <v>13</v>
      </c>
      <c r="IC8">
        <v>4</v>
      </c>
      <c r="ID8">
        <v>17</v>
      </c>
      <c r="IF8" s="62">
        <f t="shared" si="66"/>
        <v>0.23076923076923084</v>
      </c>
      <c r="IG8" s="12">
        <f t="shared" si="66"/>
        <v>0.75</v>
      </c>
      <c r="IH8" s="12">
        <f t="shared" si="66"/>
        <v>0.2934782608695643</v>
      </c>
      <c r="II8" s="12">
        <f t="shared" si="66"/>
        <v>0.33333333333333326</v>
      </c>
      <c r="IJ8" s="12">
        <f t="shared" si="66"/>
        <v>1.2000000000000002</v>
      </c>
      <c r="IK8" s="12">
        <f t="shared" si="66"/>
        <v>2</v>
      </c>
      <c r="IL8" s="12">
        <f t="shared" si="66"/>
        <v>0.83333333333333326</v>
      </c>
      <c r="IM8" s="12">
        <f t="shared" si="66"/>
        <v>0.19999999999999907</v>
      </c>
      <c r="IN8" s="12">
        <f t="shared" si="66"/>
        <v>0.63636363636363691</v>
      </c>
      <c r="IO8" s="12">
        <f t="shared" si="66"/>
        <v>-0.8</v>
      </c>
      <c r="IP8" s="12">
        <f t="shared" si="66"/>
        <v>0.61538461538461542</v>
      </c>
      <c r="IQ8" s="12">
        <f t="shared" si="66"/>
        <v>-0.5</v>
      </c>
      <c r="IR8" s="63">
        <f t="shared" si="66"/>
        <v>0.35294117647058831</v>
      </c>
    </row>
    <row r="9" spans="1:252" ht="21" customHeight="1" x14ac:dyDescent="0.25">
      <c r="A9" s="59">
        <v>0.33333333333333298</v>
      </c>
      <c r="B9" s="91">
        <v>13</v>
      </c>
      <c r="C9" s="92">
        <v>3</v>
      </c>
      <c r="D9" s="91">
        <v>18</v>
      </c>
      <c r="E9" s="92">
        <v>7</v>
      </c>
      <c r="F9" s="91">
        <v>2</v>
      </c>
      <c r="G9" s="92">
        <v>2</v>
      </c>
      <c r="H9" s="91">
        <v>2</v>
      </c>
      <c r="I9" s="92">
        <v>2</v>
      </c>
      <c r="J9" s="91">
        <v>2</v>
      </c>
      <c r="K9" s="92">
        <v>1</v>
      </c>
      <c r="L9" s="146">
        <v>2</v>
      </c>
      <c r="M9" s="147">
        <v>1</v>
      </c>
      <c r="N9" s="203"/>
      <c r="O9" s="195"/>
      <c r="P9" s="146"/>
      <c r="Q9" s="147"/>
      <c r="R9" s="146"/>
      <c r="S9" s="147"/>
      <c r="T9" s="146"/>
      <c r="U9" s="147"/>
      <c r="W9" s="55">
        <f t="shared" si="67"/>
        <v>39</v>
      </c>
      <c r="X9" s="3">
        <f t="shared" si="68"/>
        <v>16</v>
      </c>
      <c r="Y9" s="56">
        <f t="shared" si="69"/>
        <v>0.29090909090909089</v>
      </c>
      <c r="Z9" s="3">
        <f t="shared" si="70"/>
        <v>19</v>
      </c>
      <c r="AA9" s="3">
        <f t="shared" si="71"/>
        <v>29</v>
      </c>
      <c r="AB9" s="3">
        <f t="shared" si="72"/>
        <v>4</v>
      </c>
      <c r="AC9" s="3">
        <f t="shared" si="73"/>
        <v>4</v>
      </c>
      <c r="AD9" s="3">
        <f t="shared" si="0"/>
        <v>52</v>
      </c>
      <c r="AE9" s="12">
        <f t="shared" si="1"/>
        <v>0.60416666666666663</v>
      </c>
      <c r="AF9" s="12">
        <f t="shared" si="74"/>
        <v>7.6923076923076927E-2</v>
      </c>
      <c r="AG9" s="3">
        <f t="shared" si="75"/>
        <v>3</v>
      </c>
      <c r="AH9" s="3">
        <f t="shared" si="76"/>
        <v>52</v>
      </c>
      <c r="AI9" s="57">
        <f t="shared" si="77"/>
        <v>3</v>
      </c>
      <c r="AJ9" s="58">
        <f t="shared" si="78"/>
        <v>55</v>
      </c>
      <c r="AM9" s="12">
        <f t="shared" si="2"/>
        <v>0.44444444444444442</v>
      </c>
      <c r="AN9" s="12">
        <f t="shared" si="3"/>
        <v>-5.8823529411764719E-2</v>
      </c>
      <c r="AO9" s="12">
        <f t="shared" si="4"/>
        <v>-0.24705882352941178</v>
      </c>
      <c r="AP9" s="12">
        <f t="shared" si="5"/>
        <v>0</v>
      </c>
      <c r="AQ9" s="12">
        <f t="shared" si="79"/>
        <v>0.38095238095238093</v>
      </c>
      <c r="AR9" s="12">
        <f t="shared" si="6"/>
        <v>3</v>
      </c>
      <c r="AS9" s="12">
        <f t="shared" si="7"/>
        <v>0.26829268292682928</v>
      </c>
      <c r="AT9" s="12">
        <f t="shared" si="8"/>
        <v>0.1507936507936507</v>
      </c>
      <c r="AU9" s="12">
        <f t="shared" si="9"/>
        <v>2.1538461538461537</v>
      </c>
      <c r="AV9" s="12">
        <f t="shared" si="10"/>
        <v>0</v>
      </c>
      <c r="AW9" s="12">
        <f t="shared" si="11"/>
        <v>0.40540540540540548</v>
      </c>
      <c r="AX9" s="12">
        <f t="shared" si="12"/>
        <v>-0.5714285714285714</v>
      </c>
      <c r="AY9" s="12">
        <f t="shared" si="13"/>
        <v>0.25</v>
      </c>
      <c r="BA9" s="59">
        <v>0.33333333333333298</v>
      </c>
      <c r="BB9" s="91">
        <v>13</v>
      </c>
      <c r="BC9" s="92">
        <v>3</v>
      </c>
      <c r="BD9" s="91">
        <v>8</v>
      </c>
      <c r="BE9" s="92">
        <v>11</v>
      </c>
      <c r="BF9" s="91">
        <v>1</v>
      </c>
      <c r="BG9" s="92"/>
      <c r="BH9" s="91"/>
      <c r="BI9" s="92">
        <v>1</v>
      </c>
      <c r="BJ9" s="146">
        <v>3</v>
      </c>
      <c r="BK9" s="147"/>
      <c r="BL9" s="146">
        <v>2</v>
      </c>
      <c r="BM9" s="147"/>
      <c r="BN9" s="146"/>
      <c r="BO9" s="147"/>
      <c r="BP9" s="146"/>
      <c r="BQ9" s="147">
        <v>2</v>
      </c>
      <c r="BS9" s="55">
        <f t="shared" si="14"/>
        <v>27</v>
      </c>
      <c r="BT9" s="3">
        <f t="shared" si="14"/>
        <v>17</v>
      </c>
      <c r="BU9" s="56">
        <f t="shared" si="15"/>
        <v>0.38636363636363635</v>
      </c>
      <c r="BV9" s="3">
        <f t="shared" si="16"/>
        <v>19</v>
      </c>
      <c r="BW9" s="3">
        <f t="shared" si="17"/>
        <v>21</v>
      </c>
      <c r="BX9" s="3">
        <f t="shared" si="18"/>
        <v>1</v>
      </c>
      <c r="BY9" s="3">
        <f t="shared" si="19"/>
        <v>41</v>
      </c>
      <c r="BZ9" s="12">
        <f t="shared" si="20"/>
        <v>0.52500000000000002</v>
      </c>
      <c r="CA9" s="12">
        <f t="shared" si="21"/>
        <v>2.4390243902439025E-2</v>
      </c>
      <c r="CB9" s="3">
        <f t="shared" si="22"/>
        <v>3</v>
      </c>
      <c r="CC9" s="3">
        <f t="shared" si="23"/>
        <v>37</v>
      </c>
      <c r="CD9" s="57">
        <f t="shared" si="24"/>
        <v>7</v>
      </c>
      <c r="CE9" s="58">
        <f t="shared" si="25"/>
        <v>44</v>
      </c>
      <c r="CH9" s="12">
        <f t="shared" si="26"/>
        <v>-0.22857142857142854</v>
      </c>
      <c r="CI9" s="12">
        <f t="shared" si="26"/>
        <v>-0.15000000000000002</v>
      </c>
      <c r="CJ9" s="12">
        <f t="shared" si="26"/>
        <v>6.25E-2</v>
      </c>
      <c r="CK9" s="12">
        <f t="shared" si="26"/>
        <v>-0.24</v>
      </c>
      <c r="CL9" s="12">
        <f t="shared" si="26"/>
        <v>-0.16000000000000003</v>
      </c>
      <c r="CM9" s="12">
        <f t="shared" si="26"/>
        <v>0</v>
      </c>
      <c r="CN9" s="12">
        <f t="shared" si="26"/>
        <v>-0.19607843137254899</v>
      </c>
      <c r="CO9" s="12">
        <f t="shared" si="26"/>
        <v>7.1000000000000174E-2</v>
      </c>
      <c r="CP9" s="12">
        <f t="shared" si="26"/>
        <v>0.24390243902439024</v>
      </c>
      <c r="CQ9" s="12">
        <f t="shared" si="26"/>
        <v>-0.25</v>
      </c>
      <c r="CR9" s="12">
        <f t="shared" si="26"/>
        <v>-0.27450980392156865</v>
      </c>
      <c r="CS9" s="12">
        <f t="shared" si="26"/>
        <v>0.75</v>
      </c>
      <c r="CT9" s="12">
        <f t="shared" si="26"/>
        <v>-0.19999999999999996</v>
      </c>
      <c r="CV9" s="59">
        <v>0.33333333333333298</v>
      </c>
      <c r="CW9" s="145">
        <v>19</v>
      </c>
      <c r="CX9" s="145">
        <v>4</v>
      </c>
      <c r="CY9" s="145">
        <v>11</v>
      </c>
      <c r="CZ9" s="145">
        <v>13</v>
      </c>
      <c r="DA9" s="145">
        <v>0</v>
      </c>
      <c r="DB9" s="145">
        <v>0</v>
      </c>
      <c r="DC9" s="145">
        <v>1</v>
      </c>
      <c r="DD9" s="145">
        <v>3</v>
      </c>
      <c r="DE9" s="145">
        <v>2</v>
      </c>
      <c r="DF9" s="145">
        <v>0</v>
      </c>
      <c r="DG9" s="145">
        <v>1</v>
      </c>
      <c r="DH9" s="145">
        <v>0</v>
      </c>
      <c r="DI9" s="145">
        <v>1</v>
      </c>
      <c r="DJ9" s="145">
        <v>0</v>
      </c>
      <c r="DK9" s="145">
        <v>0</v>
      </c>
      <c r="DL9" s="88">
        <v>0</v>
      </c>
      <c r="DN9" s="55">
        <f t="shared" si="27"/>
        <v>35</v>
      </c>
      <c r="DO9" s="3">
        <f t="shared" si="27"/>
        <v>20</v>
      </c>
      <c r="DP9" s="56">
        <f t="shared" si="28"/>
        <v>0.36363636363636365</v>
      </c>
      <c r="DQ9" s="3">
        <f t="shared" si="29"/>
        <v>25</v>
      </c>
      <c r="DR9" s="3">
        <f t="shared" si="30"/>
        <v>25</v>
      </c>
      <c r="DS9" s="3">
        <f t="shared" si="31"/>
        <v>1</v>
      </c>
      <c r="DT9" s="3">
        <f t="shared" si="32"/>
        <v>51</v>
      </c>
      <c r="DU9" s="12">
        <f t="shared" si="33"/>
        <v>0.49019607843137253</v>
      </c>
      <c r="DV9" s="12">
        <f t="shared" si="34"/>
        <v>1.9607843137254902E-2</v>
      </c>
      <c r="DW9" s="3">
        <f t="shared" si="35"/>
        <v>4</v>
      </c>
      <c r="DX9" s="3">
        <f t="shared" si="36"/>
        <v>51</v>
      </c>
      <c r="DY9" s="57">
        <f t="shared" si="37"/>
        <v>4</v>
      </c>
      <c r="DZ9" s="58">
        <f t="shared" si="38"/>
        <v>55</v>
      </c>
      <c r="EC9" s="12">
        <f t="shared" si="39"/>
        <v>0.94444444444444442</v>
      </c>
      <c r="ED9" s="12">
        <f t="shared" si="39"/>
        <v>0.81818181818181812</v>
      </c>
      <c r="EE9" s="12">
        <f t="shared" si="39"/>
        <v>-4.132231404958675E-2</v>
      </c>
      <c r="EF9" s="12">
        <f t="shared" si="39"/>
        <v>0.92307692307692313</v>
      </c>
      <c r="EG9" s="12">
        <f t="shared" si="39"/>
        <v>1.0833333333333335</v>
      </c>
      <c r="EH9" s="12">
        <f t="shared" si="39"/>
        <v>-0.66666666666666674</v>
      </c>
      <c r="EI9" s="12">
        <f t="shared" si="39"/>
        <v>0.8214285714285714</v>
      </c>
      <c r="EJ9" s="12">
        <f t="shared" si="39"/>
        <v>0.14379084967320255</v>
      </c>
      <c r="EK9" s="12">
        <f t="shared" si="39"/>
        <v>-0.81699346405228757</v>
      </c>
      <c r="EL9" s="12">
        <f t="shared" si="39"/>
        <v>3</v>
      </c>
      <c r="EM9" s="12">
        <f t="shared" si="39"/>
        <v>0.8214285714285714</v>
      </c>
      <c r="EN9" s="12">
        <f t="shared" si="39"/>
        <v>3</v>
      </c>
      <c r="EO9" s="12">
        <f t="shared" si="39"/>
        <v>0.89655172413793105</v>
      </c>
      <c r="EQ9" s="59">
        <v>0.33333333333333298</v>
      </c>
      <c r="ER9" s="91">
        <v>10</v>
      </c>
      <c r="ES9" s="92">
        <v>2</v>
      </c>
      <c r="ET9" s="91">
        <v>5</v>
      </c>
      <c r="EU9" s="92">
        <v>7</v>
      </c>
      <c r="EV9" s="91">
        <v>2</v>
      </c>
      <c r="EW9" s="92">
        <v>1</v>
      </c>
      <c r="EX9" s="91">
        <v>0</v>
      </c>
      <c r="EY9" s="92">
        <v>1</v>
      </c>
      <c r="EZ9" s="91">
        <v>1</v>
      </c>
      <c r="FA9" s="92">
        <v>0</v>
      </c>
      <c r="FB9" s="91">
        <v>0</v>
      </c>
      <c r="FC9" s="92">
        <v>0</v>
      </c>
      <c r="FD9" s="91">
        <v>0</v>
      </c>
      <c r="FE9" s="92">
        <v>0</v>
      </c>
      <c r="FF9" s="91">
        <v>0</v>
      </c>
      <c r="FG9" s="92">
        <v>0</v>
      </c>
      <c r="FI9" s="55">
        <f t="shared" si="40"/>
        <v>18</v>
      </c>
      <c r="FJ9" s="3">
        <f t="shared" si="40"/>
        <v>11</v>
      </c>
      <c r="FK9" s="56">
        <f t="shared" si="41"/>
        <v>0.37931034482758619</v>
      </c>
      <c r="FL9" s="3">
        <f t="shared" si="42"/>
        <v>13</v>
      </c>
      <c r="FM9" s="3">
        <f t="shared" si="43"/>
        <v>12</v>
      </c>
      <c r="FN9" s="3">
        <f t="shared" si="44"/>
        <v>3</v>
      </c>
      <c r="FO9" s="3">
        <f t="shared" si="45"/>
        <v>28</v>
      </c>
      <c r="FP9" s="12">
        <f t="shared" si="46"/>
        <v>0.42857142857142855</v>
      </c>
      <c r="FQ9" s="12">
        <f t="shared" si="47"/>
        <v>0.10714285714285714</v>
      </c>
      <c r="FR9" s="3">
        <f t="shared" si="48"/>
        <v>1</v>
      </c>
      <c r="FS9" s="3">
        <f t="shared" si="49"/>
        <v>28</v>
      </c>
      <c r="FT9" s="57">
        <f t="shared" si="50"/>
        <v>1</v>
      </c>
      <c r="FU9" s="58">
        <f t="shared" si="51"/>
        <v>29</v>
      </c>
      <c r="FX9" s="12">
        <f t="shared" si="52"/>
        <v>0.125</v>
      </c>
      <c r="FY9" s="12">
        <f t="shared" si="52"/>
        <v>0.22222222222222232</v>
      </c>
      <c r="FZ9" s="12">
        <f t="shared" si="52"/>
        <v>5.3639846743295028E-2</v>
      </c>
      <c r="GA9" s="12">
        <f t="shared" si="52"/>
        <v>0</v>
      </c>
      <c r="GB9" s="12">
        <f t="shared" si="52"/>
        <v>0.5</v>
      </c>
      <c r="GC9" s="12">
        <f t="shared" si="52"/>
        <v>2</v>
      </c>
      <c r="GD9" s="12">
        <f t="shared" si="52"/>
        <v>0.27272727272727271</v>
      </c>
      <c r="GE9" s="12">
        <f t="shared" si="52"/>
        <v>0.17857142857142838</v>
      </c>
      <c r="GF9" s="12">
        <f t="shared" si="52"/>
        <v>1.3571428571428568</v>
      </c>
      <c r="GG9" s="12">
        <f t="shared" si="52"/>
        <v>-0.66666666666666674</v>
      </c>
      <c r="GH9" s="12">
        <f t="shared" si="52"/>
        <v>0.33333333333333326</v>
      </c>
      <c r="GI9" s="12">
        <f t="shared" si="52"/>
        <v>-0.75</v>
      </c>
      <c r="GJ9" s="12">
        <f t="shared" si="52"/>
        <v>0.15999999999999992</v>
      </c>
      <c r="GL9" s="61">
        <v>0.33333333333333298</v>
      </c>
      <c r="GM9" s="150">
        <v>9</v>
      </c>
      <c r="GN9" s="149">
        <v>3</v>
      </c>
      <c r="GO9" s="151">
        <v>4</v>
      </c>
      <c r="GP9" s="152">
        <v>2</v>
      </c>
      <c r="GQ9" s="151"/>
      <c r="GR9" s="152">
        <v>1</v>
      </c>
      <c r="GS9" s="150">
        <v>1</v>
      </c>
      <c r="GT9" s="149">
        <v>1</v>
      </c>
      <c r="GU9" s="150"/>
      <c r="GV9" s="149">
        <v>1</v>
      </c>
      <c r="GW9" s="151">
        <v>2</v>
      </c>
      <c r="GX9" s="152"/>
      <c r="GY9" s="151"/>
      <c r="GZ9" s="152"/>
      <c r="HA9" s="150"/>
      <c r="HB9" s="149">
        <v>1</v>
      </c>
      <c r="HD9" s="55">
        <f t="shared" si="53"/>
        <v>16</v>
      </c>
      <c r="HE9" s="3">
        <f t="shared" si="54"/>
        <v>9</v>
      </c>
      <c r="HF9" s="56">
        <f t="shared" si="55"/>
        <v>0.36</v>
      </c>
      <c r="HG9" s="3">
        <f t="shared" si="56"/>
        <v>13</v>
      </c>
      <c r="HH9" s="3">
        <f t="shared" si="57"/>
        <v>8</v>
      </c>
      <c r="HI9" s="3">
        <f t="shared" si="58"/>
        <v>1</v>
      </c>
      <c r="HJ9" s="3">
        <f t="shared" si="59"/>
        <v>22</v>
      </c>
      <c r="HK9" s="12">
        <f t="shared" si="60"/>
        <v>0.36363636363636365</v>
      </c>
      <c r="HL9" s="12">
        <f t="shared" si="61"/>
        <v>4.5454545454545456E-2</v>
      </c>
      <c r="HM9" s="3">
        <f t="shared" si="62"/>
        <v>3</v>
      </c>
      <c r="HN9" s="3">
        <f t="shared" si="63"/>
        <v>21</v>
      </c>
      <c r="HO9" s="57">
        <f t="shared" si="64"/>
        <v>4</v>
      </c>
      <c r="HP9" s="58">
        <f t="shared" si="65"/>
        <v>25</v>
      </c>
      <c r="HR9">
        <v>10</v>
      </c>
      <c r="HS9">
        <v>3</v>
      </c>
      <c r="HT9">
        <v>0.230769230769231</v>
      </c>
      <c r="HU9">
        <v>6</v>
      </c>
      <c r="HV9">
        <v>6</v>
      </c>
      <c r="HW9">
        <v>0</v>
      </c>
      <c r="HX9">
        <v>12</v>
      </c>
      <c r="HY9">
        <v>0.5</v>
      </c>
      <c r="HZ9">
        <v>0</v>
      </c>
      <c r="IA9">
        <v>1</v>
      </c>
      <c r="IB9">
        <v>11</v>
      </c>
      <c r="IC9">
        <v>2</v>
      </c>
      <c r="ID9">
        <v>13</v>
      </c>
      <c r="IF9" s="62">
        <f t="shared" si="66"/>
        <v>0.60000000000000009</v>
      </c>
      <c r="IG9" s="12">
        <f t="shared" si="66"/>
        <v>2</v>
      </c>
      <c r="IH9" s="12">
        <f t="shared" si="66"/>
        <v>0.55999999999999828</v>
      </c>
      <c r="II9" s="12">
        <f t="shared" si="66"/>
        <v>1.1666666666666665</v>
      </c>
      <c r="IJ9" s="12">
        <f t="shared" si="66"/>
        <v>0.33333333333333326</v>
      </c>
      <c r="IK9" s="12" t="e">
        <f t="shared" si="66"/>
        <v>#DIV/0!</v>
      </c>
      <c r="IL9" s="12">
        <f t="shared" si="66"/>
        <v>0.83333333333333326</v>
      </c>
      <c r="IM9" s="12">
        <f t="shared" si="66"/>
        <v>-0.27272727272727271</v>
      </c>
      <c r="IN9" s="12" t="e">
        <f t="shared" si="66"/>
        <v>#DIV/0!</v>
      </c>
      <c r="IO9" s="12">
        <f t="shared" si="66"/>
        <v>2</v>
      </c>
      <c r="IP9" s="12">
        <f t="shared" si="66"/>
        <v>0.90909090909090917</v>
      </c>
      <c r="IQ9" s="12">
        <f t="shared" si="66"/>
        <v>1</v>
      </c>
      <c r="IR9" s="63">
        <f t="shared" si="66"/>
        <v>0.92307692307692313</v>
      </c>
    </row>
    <row r="10" spans="1:252" ht="21" customHeight="1" thickBot="1" x14ac:dyDescent="0.3">
      <c r="A10" s="64">
        <v>0.34375</v>
      </c>
      <c r="B10" s="91">
        <v>20</v>
      </c>
      <c r="C10" s="92">
        <v>5</v>
      </c>
      <c r="D10" s="91">
        <v>7</v>
      </c>
      <c r="E10" s="92">
        <v>7</v>
      </c>
      <c r="F10" s="91">
        <v>2</v>
      </c>
      <c r="G10" s="92">
        <v>1</v>
      </c>
      <c r="H10" s="91">
        <v>2</v>
      </c>
      <c r="I10" s="92">
        <v>1</v>
      </c>
      <c r="J10" s="158">
        <v>2</v>
      </c>
      <c r="K10" s="92"/>
      <c r="L10" s="146">
        <v>1</v>
      </c>
      <c r="M10" s="147"/>
      <c r="N10" s="203"/>
      <c r="O10" s="195"/>
      <c r="P10" s="146"/>
      <c r="Q10" s="147"/>
      <c r="R10" s="146">
        <v>1</v>
      </c>
      <c r="S10" s="147"/>
      <c r="T10" s="146"/>
      <c r="U10" s="147"/>
      <c r="W10" s="55">
        <f t="shared" si="67"/>
        <v>35</v>
      </c>
      <c r="X10" s="3">
        <f t="shared" si="68"/>
        <v>14</v>
      </c>
      <c r="Y10" s="56">
        <f t="shared" si="69"/>
        <v>0.2857142857142857</v>
      </c>
      <c r="Z10" s="3">
        <f t="shared" si="70"/>
        <v>26</v>
      </c>
      <c r="AA10" s="3">
        <f t="shared" si="71"/>
        <v>17</v>
      </c>
      <c r="AB10" s="3">
        <f>F10+G10+P10+Q10</f>
        <v>3</v>
      </c>
      <c r="AC10" s="3">
        <f t="shared" si="73"/>
        <v>4</v>
      </c>
      <c r="AD10" s="3">
        <f t="shared" si="0"/>
        <v>47</v>
      </c>
      <c r="AE10" s="12">
        <f t="shared" si="1"/>
        <v>0.39534883720930231</v>
      </c>
      <c r="AF10" s="12">
        <f t="shared" si="74"/>
        <v>8.5106382978723402E-2</v>
      </c>
      <c r="AG10" s="3">
        <f t="shared" si="75"/>
        <v>2</v>
      </c>
      <c r="AH10" s="3">
        <f t="shared" si="76"/>
        <v>47</v>
      </c>
      <c r="AI10" s="57">
        <f t="shared" si="77"/>
        <v>2</v>
      </c>
      <c r="AJ10" s="58">
        <f t="shared" si="78"/>
        <v>49</v>
      </c>
      <c r="AM10" s="12">
        <f t="shared" si="2"/>
        <v>0.52173913043478271</v>
      </c>
      <c r="AN10" s="12">
        <f t="shared" si="3"/>
        <v>0.75</v>
      </c>
      <c r="AO10" s="12">
        <f t="shared" si="4"/>
        <v>0.10714285714285721</v>
      </c>
      <c r="AP10" s="12">
        <f t="shared" si="5"/>
        <v>0.52941176470588225</v>
      </c>
      <c r="AQ10" s="12">
        <f t="shared" si="79"/>
        <v>0.54545454545454541</v>
      </c>
      <c r="AR10" s="12">
        <f t="shared" si="6"/>
        <v>1</v>
      </c>
      <c r="AS10" s="12">
        <f t="shared" si="7"/>
        <v>0.56666666666666665</v>
      </c>
      <c r="AT10" s="12">
        <f t="shared" si="8"/>
        <v>6.3424947145878097E-3</v>
      </c>
      <c r="AU10" s="12">
        <f t="shared" si="9"/>
        <v>0.27659574468085113</v>
      </c>
      <c r="AV10" s="12">
        <f t="shared" si="10"/>
        <v>1</v>
      </c>
      <c r="AW10" s="12">
        <f t="shared" si="11"/>
        <v>0.6785714285714286</v>
      </c>
      <c r="AX10" s="12">
        <f t="shared" si="12"/>
        <v>-0.33333333333333337</v>
      </c>
      <c r="AY10" s="12">
        <f t="shared" si="13"/>
        <v>0.58064516129032251</v>
      </c>
      <c r="BA10" s="64">
        <v>0.34375</v>
      </c>
      <c r="BB10" s="91">
        <v>14</v>
      </c>
      <c r="BC10" s="92">
        <v>2</v>
      </c>
      <c r="BD10" s="91">
        <v>3</v>
      </c>
      <c r="BE10" s="92">
        <v>6</v>
      </c>
      <c r="BF10" s="91">
        <v>2</v>
      </c>
      <c r="BG10" s="92"/>
      <c r="BH10" s="158">
        <v>1</v>
      </c>
      <c r="BI10" s="92"/>
      <c r="BJ10" s="146">
        <v>1</v>
      </c>
      <c r="BK10" s="147"/>
      <c r="BL10" s="146">
        <v>2</v>
      </c>
      <c r="BM10" s="147"/>
      <c r="BN10" s="146"/>
      <c r="BO10" s="147"/>
      <c r="BP10" s="146"/>
      <c r="BQ10" s="147"/>
      <c r="BS10" s="55">
        <f t="shared" si="14"/>
        <v>23</v>
      </c>
      <c r="BT10" s="3">
        <f t="shared" si="14"/>
        <v>8</v>
      </c>
      <c r="BU10" s="56">
        <f t="shared" si="15"/>
        <v>0.25806451612903225</v>
      </c>
      <c r="BV10" s="3">
        <f t="shared" si="16"/>
        <v>17</v>
      </c>
      <c r="BW10" s="3">
        <f t="shared" si="17"/>
        <v>11</v>
      </c>
      <c r="BX10" s="3">
        <f t="shared" si="18"/>
        <v>2</v>
      </c>
      <c r="BY10" s="3">
        <f t="shared" si="19"/>
        <v>30</v>
      </c>
      <c r="BZ10" s="12">
        <f t="shared" si="20"/>
        <v>0.39285714285714285</v>
      </c>
      <c r="CA10" s="12">
        <f t="shared" si="21"/>
        <v>6.6666666666666666E-2</v>
      </c>
      <c r="CB10" s="3">
        <f t="shared" si="22"/>
        <v>1</v>
      </c>
      <c r="CC10" s="3">
        <f t="shared" si="23"/>
        <v>28</v>
      </c>
      <c r="CD10" s="57">
        <f t="shared" si="24"/>
        <v>3</v>
      </c>
      <c r="CE10" s="58">
        <f t="shared" si="25"/>
        <v>31</v>
      </c>
      <c r="CH10" s="12">
        <f t="shared" si="26"/>
        <v>-0.36111111111111116</v>
      </c>
      <c r="CI10" s="12">
        <f t="shared" si="26"/>
        <v>0</v>
      </c>
      <c r="CJ10" s="12">
        <f t="shared" si="26"/>
        <v>0.41935483870967727</v>
      </c>
      <c r="CK10" s="12">
        <f t="shared" si="26"/>
        <v>-0.26086956521739135</v>
      </c>
      <c r="CL10" s="12">
        <f t="shared" si="26"/>
        <v>-0.3529411764705882</v>
      </c>
      <c r="CM10" s="12">
        <f t="shared" si="26"/>
        <v>0</v>
      </c>
      <c r="CN10" s="12">
        <f t="shared" si="26"/>
        <v>-0.2857142857142857</v>
      </c>
      <c r="CO10" s="12">
        <f t="shared" si="26"/>
        <v>-2.9411764705882359E-2</v>
      </c>
      <c r="CP10" s="12">
        <f t="shared" si="26"/>
        <v>0.40000000000000013</v>
      </c>
      <c r="CQ10" s="12">
        <f t="shared" si="26"/>
        <v>-0.5</v>
      </c>
      <c r="CR10" s="12">
        <f t="shared" si="26"/>
        <v>-0.28205128205128205</v>
      </c>
      <c r="CS10" s="12">
        <f t="shared" si="26"/>
        <v>-0.4</v>
      </c>
      <c r="CT10" s="12">
        <f t="shared" si="26"/>
        <v>-0.29545454545454541</v>
      </c>
      <c r="CV10" s="64">
        <v>0.34375</v>
      </c>
      <c r="CW10" s="148">
        <v>18</v>
      </c>
      <c r="CX10" s="148">
        <v>2</v>
      </c>
      <c r="CY10" s="148">
        <v>12</v>
      </c>
      <c r="CZ10" s="148">
        <v>4</v>
      </c>
      <c r="DA10" s="148">
        <v>2</v>
      </c>
      <c r="DB10" s="148">
        <v>0</v>
      </c>
      <c r="DC10" s="148">
        <v>0</v>
      </c>
      <c r="DD10" s="148">
        <v>1</v>
      </c>
      <c r="DE10" s="148">
        <v>2</v>
      </c>
      <c r="DF10" s="148">
        <v>1</v>
      </c>
      <c r="DG10" s="148">
        <v>1</v>
      </c>
      <c r="DH10" s="148">
        <v>0</v>
      </c>
      <c r="DI10" s="148">
        <v>0</v>
      </c>
      <c r="DJ10" s="148">
        <v>0</v>
      </c>
      <c r="DK10" s="148">
        <v>1</v>
      </c>
      <c r="DL10" s="149">
        <v>0</v>
      </c>
      <c r="DN10" s="55">
        <f t="shared" si="27"/>
        <v>36</v>
      </c>
      <c r="DO10" s="3">
        <f t="shared" si="27"/>
        <v>8</v>
      </c>
      <c r="DP10" s="56">
        <f t="shared" si="28"/>
        <v>0.18181818181818182</v>
      </c>
      <c r="DQ10" s="3">
        <f t="shared" si="29"/>
        <v>23</v>
      </c>
      <c r="DR10" s="3">
        <f t="shared" si="30"/>
        <v>17</v>
      </c>
      <c r="DS10" s="3">
        <f t="shared" si="31"/>
        <v>2</v>
      </c>
      <c r="DT10" s="3">
        <f t="shared" si="32"/>
        <v>42</v>
      </c>
      <c r="DU10" s="12">
        <f t="shared" si="33"/>
        <v>0.40476190476190477</v>
      </c>
      <c r="DV10" s="12">
        <f t="shared" si="34"/>
        <v>4.7619047619047616E-2</v>
      </c>
      <c r="DW10" s="3">
        <f t="shared" si="35"/>
        <v>2</v>
      </c>
      <c r="DX10" s="3">
        <f t="shared" si="36"/>
        <v>39</v>
      </c>
      <c r="DY10" s="57">
        <f t="shared" si="37"/>
        <v>5</v>
      </c>
      <c r="DZ10" s="58">
        <f t="shared" si="38"/>
        <v>44</v>
      </c>
      <c r="EC10" s="12">
        <f t="shared" si="39"/>
        <v>0.8</v>
      </c>
      <c r="ED10" s="12">
        <f t="shared" si="39"/>
        <v>0.33333333333333326</v>
      </c>
      <c r="EE10" s="12">
        <f t="shared" si="39"/>
        <v>-0.21212121212121215</v>
      </c>
      <c r="EF10" s="12">
        <f t="shared" si="39"/>
        <v>0.76923076923076916</v>
      </c>
      <c r="EG10" s="12">
        <f t="shared" si="39"/>
        <v>1.125</v>
      </c>
      <c r="EH10" s="12">
        <f t="shared" si="39"/>
        <v>0</v>
      </c>
      <c r="EI10" s="12">
        <f t="shared" si="39"/>
        <v>0.82608695652173902</v>
      </c>
      <c r="EJ10" s="12">
        <f t="shared" si="39"/>
        <v>0.16369047619047628</v>
      </c>
      <c r="EK10" s="12">
        <f t="shared" si="39"/>
        <v>-0.45238095238095244</v>
      </c>
      <c r="EL10" s="12">
        <f t="shared" si="39"/>
        <v>-0.33333333333333337</v>
      </c>
      <c r="EM10" s="12">
        <f t="shared" si="39"/>
        <v>0.85714285714285721</v>
      </c>
      <c r="EN10" s="12">
        <f t="shared" si="39"/>
        <v>0</v>
      </c>
      <c r="EO10" s="12">
        <f t="shared" si="39"/>
        <v>0.69230769230769229</v>
      </c>
      <c r="EQ10" s="64">
        <v>0.34375</v>
      </c>
      <c r="ER10" s="91">
        <v>10</v>
      </c>
      <c r="ES10" s="92">
        <v>2</v>
      </c>
      <c r="ET10" s="91">
        <v>5</v>
      </c>
      <c r="EU10" s="92">
        <v>2</v>
      </c>
      <c r="EV10" s="91">
        <v>1</v>
      </c>
      <c r="EW10" s="92">
        <v>1</v>
      </c>
      <c r="EX10" s="48">
        <v>0</v>
      </c>
      <c r="EY10" s="92">
        <v>0</v>
      </c>
      <c r="EZ10" s="91">
        <v>1</v>
      </c>
      <c r="FA10" s="92">
        <v>0</v>
      </c>
      <c r="FB10" s="91">
        <v>1</v>
      </c>
      <c r="FC10" s="92">
        <v>0</v>
      </c>
      <c r="FD10" s="91">
        <v>0</v>
      </c>
      <c r="FE10" s="92">
        <v>0</v>
      </c>
      <c r="FF10" s="91">
        <v>2</v>
      </c>
      <c r="FG10" s="92">
        <v>1</v>
      </c>
      <c r="FI10" s="55">
        <f t="shared" si="40"/>
        <v>20</v>
      </c>
      <c r="FJ10" s="3">
        <f t="shared" si="40"/>
        <v>6</v>
      </c>
      <c r="FK10" s="56">
        <f t="shared" si="41"/>
        <v>0.23076923076923078</v>
      </c>
      <c r="FL10" s="3">
        <f t="shared" si="42"/>
        <v>13</v>
      </c>
      <c r="FM10" s="3">
        <f t="shared" si="43"/>
        <v>8</v>
      </c>
      <c r="FN10" s="3">
        <f t="shared" si="44"/>
        <v>2</v>
      </c>
      <c r="FO10" s="3">
        <f t="shared" si="45"/>
        <v>23</v>
      </c>
      <c r="FP10" s="12">
        <f t="shared" si="46"/>
        <v>0.34782608695652173</v>
      </c>
      <c r="FQ10" s="12">
        <f t="shared" si="47"/>
        <v>8.6956521739130432E-2</v>
      </c>
      <c r="FR10" s="3">
        <f t="shared" si="48"/>
        <v>3</v>
      </c>
      <c r="FS10" s="3">
        <f t="shared" si="49"/>
        <v>21</v>
      </c>
      <c r="FT10" s="57">
        <f t="shared" si="50"/>
        <v>5</v>
      </c>
      <c r="FU10" s="58">
        <f t="shared" si="51"/>
        <v>26</v>
      </c>
      <c r="FX10" s="12">
        <f t="shared" si="52"/>
        <v>0.4285714285714286</v>
      </c>
      <c r="FY10" s="12">
        <f t="shared" si="52"/>
        <v>0.5</v>
      </c>
      <c r="FZ10" s="12">
        <f t="shared" si="52"/>
        <v>3.8461538461538547E-2</v>
      </c>
      <c r="GA10" s="12">
        <f t="shared" si="52"/>
        <v>0.44444444444444442</v>
      </c>
      <c r="GB10" s="12">
        <f t="shared" si="52"/>
        <v>0.33333333333333326</v>
      </c>
      <c r="GC10" s="12">
        <f t="shared" si="52"/>
        <v>1</v>
      </c>
      <c r="GD10" s="12">
        <f t="shared" si="52"/>
        <v>0.4375</v>
      </c>
      <c r="GE10" s="12">
        <f t="shared" si="52"/>
        <v>-7.2463768115942018E-2</v>
      </c>
      <c r="GF10" s="12">
        <f t="shared" si="52"/>
        <v>0.39130434782608692</v>
      </c>
      <c r="GG10" s="12">
        <f t="shared" si="52"/>
        <v>0.5</v>
      </c>
      <c r="GH10" s="12">
        <f t="shared" si="52"/>
        <v>0.75</v>
      </c>
      <c r="GI10" s="12">
        <f t="shared" si="52"/>
        <v>-0.16666666666666663</v>
      </c>
      <c r="GJ10" s="12">
        <f t="shared" si="52"/>
        <v>0.44444444444444442</v>
      </c>
      <c r="GL10" s="65">
        <v>0.34375</v>
      </c>
      <c r="GM10" s="153">
        <v>6</v>
      </c>
      <c r="GN10" s="154"/>
      <c r="GO10" s="155">
        <v>3</v>
      </c>
      <c r="GP10" s="156"/>
      <c r="GQ10" s="155">
        <v>1</v>
      </c>
      <c r="GR10" s="156"/>
      <c r="GS10" s="153">
        <v>1</v>
      </c>
      <c r="GT10" s="154">
        <v>1</v>
      </c>
      <c r="GU10" s="153">
        <v>1</v>
      </c>
      <c r="GV10" s="154">
        <v>2</v>
      </c>
      <c r="GW10" s="155">
        <v>2</v>
      </c>
      <c r="GX10" s="156">
        <v>1</v>
      </c>
      <c r="GY10" s="155"/>
      <c r="GZ10" s="156"/>
      <c r="HA10" s="153"/>
      <c r="HB10" s="154"/>
      <c r="HD10" s="55">
        <f t="shared" si="53"/>
        <v>14</v>
      </c>
      <c r="HE10" s="3">
        <f t="shared" si="54"/>
        <v>4</v>
      </c>
      <c r="HF10" s="56">
        <f t="shared" si="55"/>
        <v>0.22222222222222221</v>
      </c>
      <c r="HG10" s="3">
        <f t="shared" si="56"/>
        <v>9</v>
      </c>
      <c r="HH10" s="3">
        <f t="shared" si="57"/>
        <v>6</v>
      </c>
      <c r="HI10" s="3">
        <f t="shared" si="58"/>
        <v>1</v>
      </c>
      <c r="HJ10" s="3">
        <f t="shared" si="59"/>
        <v>16</v>
      </c>
      <c r="HK10" s="12">
        <f t="shared" si="60"/>
        <v>0.375</v>
      </c>
      <c r="HL10" s="12">
        <f t="shared" si="61"/>
        <v>6.25E-2</v>
      </c>
      <c r="HM10" s="3">
        <f t="shared" si="62"/>
        <v>2</v>
      </c>
      <c r="HN10" s="3">
        <f t="shared" si="63"/>
        <v>12</v>
      </c>
      <c r="HO10" s="57">
        <f t="shared" si="64"/>
        <v>6</v>
      </c>
      <c r="HP10" s="58">
        <f t="shared" si="65"/>
        <v>18</v>
      </c>
      <c r="HR10">
        <v>11</v>
      </c>
      <c r="HS10">
        <v>11</v>
      </c>
      <c r="HT10">
        <v>0.5</v>
      </c>
      <c r="HU10">
        <v>13</v>
      </c>
      <c r="HV10">
        <v>4</v>
      </c>
      <c r="HW10">
        <v>0</v>
      </c>
      <c r="HX10">
        <v>17</v>
      </c>
      <c r="HY10">
        <v>0.23529411764705899</v>
      </c>
      <c r="HZ10">
        <v>0</v>
      </c>
      <c r="IA10">
        <v>5</v>
      </c>
      <c r="IB10">
        <v>18</v>
      </c>
      <c r="IC10">
        <v>4</v>
      </c>
      <c r="ID10">
        <v>22</v>
      </c>
      <c r="IF10" s="62">
        <f t="shared" si="66"/>
        <v>0.27272727272727271</v>
      </c>
      <c r="IG10" s="12">
        <f t="shared" si="66"/>
        <v>-0.63636363636363635</v>
      </c>
      <c r="IH10" s="12">
        <f t="shared" si="66"/>
        <v>-0.55555555555555558</v>
      </c>
      <c r="II10" s="12">
        <f t="shared" si="66"/>
        <v>-0.30769230769230771</v>
      </c>
      <c r="IJ10" s="12">
        <f t="shared" si="66"/>
        <v>0.5</v>
      </c>
      <c r="IK10" s="12" t="e">
        <f t="shared" si="66"/>
        <v>#DIV/0!</v>
      </c>
      <c r="IL10" s="12">
        <f t="shared" si="66"/>
        <v>-5.8823529411764719E-2</v>
      </c>
      <c r="IM10" s="12">
        <f t="shared" si="66"/>
        <v>0.59374999999999889</v>
      </c>
      <c r="IN10" s="12" t="e">
        <f t="shared" si="66"/>
        <v>#DIV/0!</v>
      </c>
      <c r="IO10" s="12">
        <f t="shared" si="66"/>
        <v>-0.6</v>
      </c>
      <c r="IP10" s="12">
        <f t="shared" si="66"/>
        <v>-0.33333333333333337</v>
      </c>
      <c r="IQ10" s="12">
        <f t="shared" si="66"/>
        <v>0.5</v>
      </c>
      <c r="IR10" s="63">
        <f t="shared" si="66"/>
        <v>-0.18181818181818177</v>
      </c>
    </row>
    <row r="11" spans="1:252" ht="21" customHeight="1" x14ac:dyDescent="0.25">
      <c r="A11" s="64">
        <v>0.35416666666666702</v>
      </c>
      <c r="B11" s="91">
        <v>16</v>
      </c>
      <c r="C11" s="92">
        <v>3</v>
      </c>
      <c r="D11" s="91">
        <v>10</v>
      </c>
      <c r="E11" s="92">
        <v>9</v>
      </c>
      <c r="F11" s="91">
        <v>2</v>
      </c>
      <c r="G11" s="92">
        <v>2</v>
      </c>
      <c r="H11" s="91">
        <v>3</v>
      </c>
      <c r="I11" s="92"/>
      <c r="J11" s="91">
        <v>3</v>
      </c>
      <c r="K11" s="92"/>
      <c r="L11" s="146">
        <v>4</v>
      </c>
      <c r="M11" s="147"/>
      <c r="N11" s="203"/>
      <c r="O11" s="195"/>
      <c r="P11" s="146"/>
      <c r="Q11" s="147"/>
      <c r="R11" s="146">
        <v>1</v>
      </c>
      <c r="S11" s="147"/>
      <c r="T11" s="146"/>
      <c r="U11" s="147"/>
      <c r="W11" s="55">
        <f t="shared" si="67"/>
        <v>39</v>
      </c>
      <c r="X11" s="3">
        <f t="shared" si="68"/>
        <v>14</v>
      </c>
      <c r="Y11" s="56">
        <f t="shared" si="69"/>
        <v>0.26415094339622641</v>
      </c>
      <c r="Z11" s="3">
        <f t="shared" si="70"/>
        <v>23</v>
      </c>
      <c r="AA11" s="3">
        <f t="shared" si="71"/>
        <v>23</v>
      </c>
      <c r="AB11" s="3">
        <f t="shared" si="72"/>
        <v>4</v>
      </c>
      <c r="AC11" s="3">
        <f t="shared" si="73"/>
        <v>4</v>
      </c>
      <c r="AD11" s="3">
        <f t="shared" si="0"/>
        <v>50</v>
      </c>
      <c r="AE11" s="12">
        <f t="shared" si="1"/>
        <v>0.5</v>
      </c>
      <c r="AF11" s="12">
        <f t="shared" si="74"/>
        <v>0.08</v>
      </c>
      <c r="AG11" s="3">
        <f t="shared" si="75"/>
        <v>3</v>
      </c>
      <c r="AH11" s="3">
        <f t="shared" si="76"/>
        <v>48</v>
      </c>
      <c r="AI11" s="57">
        <f t="shared" si="77"/>
        <v>5</v>
      </c>
      <c r="AJ11" s="58">
        <f t="shared" si="78"/>
        <v>53</v>
      </c>
      <c r="AM11" s="12">
        <f t="shared" si="2"/>
        <v>-9.3023255813953543E-2</v>
      </c>
      <c r="AN11" s="12">
        <f t="shared" si="3"/>
        <v>0</v>
      </c>
      <c r="AO11" s="12">
        <f t="shared" si="4"/>
        <v>7.547169811320753E-2</v>
      </c>
      <c r="AP11" s="12">
        <f t="shared" si="5"/>
        <v>4.5454545454545414E-2</v>
      </c>
      <c r="AQ11" s="12">
        <f t="shared" si="79"/>
        <v>-0.23333333333333328</v>
      </c>
      <c r="AR11" s="12">
        <f t="shared" si="6"/>
        <v>1</v>
      </c>
      <c r="AS11" s="12">
        <f t="shared" si="7"/>
        <v>-7.407407407407407E-2</v>
      </c>
      <c r="AT11" s="12">
        <f t="shared" si="8"/>
        <v>-0.1333333333333333</v>
      </c>
      <c r="AU11" s="12">
        <f t="shared" si="9"/>
        <v>1.1600000000000001</v>
      </c>
      <c r="AV11" s="12">
        <f t="shared" si="10"/>
        <v>0</v>
      </c>
      <c r="AW11" s="12">
        <f t="shared" si="11"/>
        <v>0</v>
      </c>
      <c r="AX11" s="12">
        <f t="shared" si="12"/>
        <v>-0.44444444444444442</v>
      </c>
      <c r="AY11" s="12">
        <f t="shared" si="13"/>
        <v>-7.0175438596491224E-2</v>
      </c>
      <c r="BA11" s="64">
        <v>0.35416666666666702</v>
      </c>
      <c r="BB11" s="91">
        <v>14</v>
      </c>
      <c r="BC11" s="92">
        <v>3</v>
      </c>
      <c r="BD11" s="91">
        <v>18</v>
      </c>
      <c r="BE11" s="92">
        <v>10</v>
      </c>
      <c r="BF11" s="91">
        <v>1</v>
      </c>
      <c r="BG11" s="92"/>
      <c r="BH11" s="91">
        <v>2</v>
      </c>
      <c r="BI11" s="92"/>
      <c r="BJ11" s="146">
        <v>4</v>
      </c>
      <c r="BK11" s="147">
        <v>1</v>
      </c>
      <c r="BL11" s="146">
        <v>2</v>
      </c>
      <c r="BM11" s="147"/>
      <c r="BN11" s="146">
        <v>1</v>
      </c>
      <c r="BO11" s="147"/>
      <c r="BP11" s="146">
        <v>1</v>
      </c>
      <c r="BQ11" s="147"/>
      <c r="BS11" s="55">
        <f t="shared" si="14"/>
        <v>43</v>
      </c>
      <c r="BT11" s="3">
        <f t="shared" si="14"/>
        <v>14</v>
      </c>
      <c r="BU11" s="56">
        <f t="shared" si="15"/>
        <v>0.24561403508771928</v>
      </c>
      <c r="BV11" s="3">
        <f t="shared" si="16"/>
        <v>22</v>
      </c>
      <c r="BW11" s="3">
        <f t="shared" si="17"/>
        <v>30</v>
      </c>
      <c r="BX11" s="3">
        <f t="shared" si="18"/>
        <v>2</v>
      </c>
      <c r="BY11" s="3">
        <f t="shared" si="19"/>
        <v>54</v>
      </c>
      <c r="BZ11" s="12">
        <f t="shared" si="20"/>
        <v>0.57692307692307687</v>
      </c>
      <c r="CA11" s="12">
        <f t="shared" si="21"/>
        <v>3.7037037037037035E-2</v>
      </c>
      <c r="CB11" s="3">
        <f t="shared" si="22"/>
        <v>3</v>
      </c>
      <c r="CC11" s="3">
        <f t="shared" si="23"/>
        <v>48</v>
      </c>
      <c r="CD11" s="57">
        <f t="shared" si="24"/>
        <v>9</v>
      </c>
      <c r="CE11" s="58">
        <f t="shared" si="25"/>
        <v>57</v>
      </c>
      <c r="CH11" s="12">
        <f t="shared" si="26"/>
        <v>0.10256410256410264</v>
      </c>
      <c r="CI11" s="12">
        <f t="shared" si="26"/>
        <v>-0.33333333333333337</v>
      </c>
      <c r="CJ11" s="12">
        <f t="shared" si="26"/>
        <v>-0.29824561403508776</v>
      </c>
      <c r="CK11" s="12">
        <f t="shared" si="26"/>
        <v>-8.333333333333337E-2</v>
      </c>
      <c r="CL11" s="12">
        <f t="shared" si="26"/>
        <v>0.15384615384615374</v>
      </c>
      <c r="CM11" s="12">
        <f t="shared" si="26"/>
        <v>-0.33333333333333337</v>
      </c>
      <c r="CN11" s="12">
        <f t="shared" si="26"/>
        <v>1.8867924528301883E-2</v>
      </c>
      <c r="CO11" s="12">
        <f t="shared" si="26"/>
        <v>0.17603550295857984</v>
      </c>
      <c r="CP11" s="12">
        <f t="shared" si="26"/>
        <v>-0.3456790123456791</v>
      </c>
      <c r="CQ11" s="12">
        <f t="shared" si="26"/>
        <v>-0.5714285714285714</v>
      </c>
      <c r="CR11" s="12">
        <f t="shared" si="26"/>
        <v>-9.4339622641509413E-2</v>
      </c>
      <c r="CS11" s="12">
        <f t="shared" si="26"/>
        <v>0.28571428571428581</v>
      </c>
      <c r="CT11" s="12">
        <f t="shared" si="26"/>
        <v>-5.0000000000000044E-2</v>
      </c>
      <c r="CV11" s="64">
        <v>0.35416666666666702</v>
      </c>
      <c r="CW11" s="148">
        <v>16</v>
      </c>
      <c r="CX11" s="148">
        <v>6</v>
      </c>
      <c r="CY11" s="148">
        <v>12</v>
      </c>
      <c r="CZ11" s="148">
        <v>11</v>
      </c>
      <c r="DA11" s="148">
        <v>1</v>
      </c>
      <c r="DB11" s="148">
        <v>1</v>
      </c>
      <c r="DC11" s="148">
        <v>3</v>
      </c>
      <c r="DD11" s="148">
        <v>3</v>
      </c>
      <c r="DE11" s="148">
        <v>2</v>
      </c>
      <c r="DF11" s="148">
        <v>0</v>
      </c>
      <c r="DG11" s="148">
        <v>3</v>
      </c>
      <c r="DH11" s="148">
        <v>0</v>
      </c>
      <c r="DI11" s="148">
        <v>1</v>
      </c>
      <c r="DJ11" s="148">
        <v>0</v>
      </c>
      <c r="DK11" s="148">
        <v>1</v>
      </c>
      <c r="DL11" s="149">
        <v>0</v>
      </c>
      <c r="DN11" s="55">
        <f t="shared" si="27"/>
        <v>39</v>
      </c>
      <c r="DO11" s="3">
        <f t="shared" si="27"/>
        <v>21</v>
      </c>
      <c r="DP11" s="56">
        <f t="shared" si="28"/>
        <v>0.35</v>
      </c>
      <c r="DQ11" s="3">
        <f t="shared" si="29"/>
        <v>24</v>
      </c>
      <c r="DR11" s="3">
        <f t="shared" si="30"/>
        <v>26</v>
      </c>
      <c r="DS11" s="3">
        <f t="shared" si="31"/>
        <v>3</v>
      </c>
      <c r="DT11" s="3">
        <f t="shared" si="32"/>
        <v>53</v>
      </c>
      <c r="DU11" s="12">
        <f t="shared" si="33"/>
        <v>0.49056603773584906</v>
      </c>
      <c r="DV11" s="12">
        <f t="shared" si="34"/>
        <v>5.6603773584905662E-2</v>
      </c>
      <c r="DW11" s="3">
        <f t="shared" si="35"/>
        <v>7</v>
      </c>
      <c r="DX11" s="3">
        <f t="shared" si="36"/>
        <v>53</v>
      </c>
      <c r="DY11" s="57">
        <f t="shared" si="37"/>
        <v>7</v>
      </c>
      <c r="DZ11" s="58">
        <f t="shared" si="38"/>
        <v>60</v>
      </c>
      <c r="EC11" s="12">
        <f t="shared" si="39"/>
        <v>0.25806451612903225</v>
      </c>
      <c r="ED11" s="12">
        <f t="shared" si="39"/>
        <v>1.1000000000000001</v>
      </c>
      <c r="EE11" s="12">
        <f t="shared" si="39"/>
        <v>0.43499999999999983</v>
      </c>
      <c r="EF11" s="12">
        <f t="shared" si="39"/>
        <v>0.14285714285714279</v>
      </c>
      <c r="EG11" s="12">
        <f t="shared" si="39"/>
        <v>0.52941176470588225</v>
      </c>
      <c r="EH11" s="12" t="e">
        <f t="shared" si="39"/>
        <v>#DIV/0!</v>
      </c>
      <c r="EI11" s="12">
        <f t="shared" si="39"/>
        <v>0.39473684210526305</v>
      </c>
      <c r="EJ11" s="12">
        <f t="shared" si="39"/>
        <v>9.6559378468368484E-2</v>
      </c>
      <c r="EK11" s="12" t="e">
        <f t="shared" si="39"/>
        <v>#DIV/0!</v>
      </c>
      <c r="EL11" s="12">
        <f t="shared" si="39"/>
        <v>1.3333333333333335</v>
      </c>
      <c r="EM11" s="12">
        <f t="shared" si="39"/>
        <v>0.43243243243243246</v>
      </c>
      <c r="EN11" s="12">
        <f t="shared" si="39"/>
        <v>0.75</v>
      </c>
      <c r="EO11" s="12">
        <f t="shared" si="39"/>
        <v>0.46341463414634143</v>
      </c>
      <c r="EQ11" s="64">
        <v>0.35416666666666702</v>
      </c>
      <c r="ER11" s="91">
        <v>13</v>
      </c>
      <c r="ES11" s="92">
        <v>5</v>
      </c>
      <c r="ET11" s="91">
        <v>13</v>
      </c>
      <c r="EU11" s="92">
        <v>4</v>
      </c>
      <c r="EV11" s="91">
        <v>0</v>
      </c>
      <c r="EW11" s="92">
        <v>0</v>
      </c>
      <c r="EX11" s="91">
        <v>2</v>
      </c>
      <c r="EY11" s="92">
        <v>0</v>
      </c>
      <c r="EZ11" s="91">
        <v>2</v>
      </c>
      <c r="FA11" s="92">
        <v>1</v>
      </c>
      <c r="FB11" s="91">
        <v>0</v>
      </c>
      <c r="FC11" s="92">
        <v>0</v>
      </c>
      <c r="FD11" s="91">
        <v>0</v>
      </c>
      <c r="FE11" s="92">
        <v>0</v>
      </c>
      <c r="FF11" s="91">
        <v>1</v>
      </c>
      <c r="FG11" s="92">
        <v>0</v>
      </c>
      <c r="FI11" s="55">
        <f t="shared" si="40"/>
        <v>31</v>
      </c>
      <c r="FJ11" s="3">
        <f t="shared" si="40"/>
        <v>10</v>
      </c>
      <c r="FK11" s="56">
        <f t="shared" si="41"/>
        <v>0.24390243902439024</v>
      </c>
      <c r="FL11" s="3">
        <f t="shared" si="42"/>
        <v>21</v>
      </c>
      <c r="FM11" s="3">
        <f t="shared" si="43"/>
        <v>17</v>
      </c>
      <c r="FN11" s="3">
        <f t="shared" si="44"/>
        <v>0</v>
      </c>
      <c r="FO11" s="3">
        <f t="shared" si="45"/>
        <v>38</v>
      </c>
      <c r="FP11" s="12">
        <f t="shared" si="46"/>
        <v>0.44736842105263158</v>
      </c>
      <c r="FQ11" s="12">
        <f t="shared" si="47"/>
        <v>0</v>
      </c>
      <c r="FR11" s="3">
        <f t="shared" si="48"/>
        <v>3</v>
      </c>
      <c r="FS11" s="3">
        <f t="shared" si="49"/>
        <v>37</v>
      </c>
      <c r="FT11" s="57">
        <f t="shared" si="50"/>
        <v>4</v>
      </c>
      <c r="FU11" s="58">
        <f t="shared" si="51"/>
        <v>41</v>
      </c>
      <c r="FX11" s="12">
        <f t="shared" si="52"/>
        <v>0.82352941176470584</v>
      </c>
      <c r="FY11" s="12">
        <f t="shared" si="52"/>
        <v>0.11111111111111116</v>
      </c>
      <c r="FZ11" s="12">
        <f t="shared" si="52"/>
        <v>-0.29539295392953935</v>
      </c>
      <c r="GA11" s="12">
        <f t="shared" si="52"/>
        <v>0.75</v>
      </c>
      <c r="GB11" s="12">
        <f t="shared" si="52"/>
        <v>1.4285714285714284</v>
      </c>
      <c r="GC11" s="12">
        <f t="shared" si="52"/>
        <v>-1</v>
      </c>
      <c r="GD11" s="12">
        <f t="shared" si="52"/>
        <v>0.89999999999999991</v>
      </c>
      <c r="GE11" s="12">
        <f t="shared" si="52"/>
        <v>0.27819548872180455</v>
      </c>
      <c r="GF11" s="12">
        <f t="shared" si="52"/>
        <v>-1</v>
      </c>
      <c r="GG11" s="12">
        <f t="shared" si="52"/>
        <v>-0.5</v>
      </c>
      <c r="GH11" s="12">
        <f t="shared" si="52"/>
        <v>0.60869565217391308</v>
      </c>
      <c r="GI11" s="12">
        <f t="shared" si="52"/>
        <v>0.33333333333333326</v>
      </c>
      <c r="GJ11" s="12">
        <f t="shared" si="52"/>
        <v>0.57692307692307687</v>
      </c>
      <c r="GL11" s="65">
        <v>0.35416666666666702</v>
      </c>
      <c r="GM11" s="87">
        <v>8</v>
      </c>
      <c r="GN11" s="88">
        <v>1</v>
      </c>
      <c r="GO11" s="89">
        <v>5</v>
      </c>
      <c r="GP11" s="90">
        <v>2</v>
      </c>
      <c r="GQ11" s="89">
        <v>1</v>
      </c>
      <c r="GR11" s="90"/>
      <c r="GS11" s="87">
        <v>1</v>
      </c>
      <c r="GT11" s="88">
        <v>5</v>
      </c>
      <c r="GU11" s="87">
        <v>2</v>
      </c>
      <c r="GV11" s="88">
        <v>1</v>
      </c>
      <c r="GW11" s="89"/>
      <c r="GX11" s="90"/>
      <c r="GY11" s="89"/>
      <c r="GZ11" s="90"/>
      <c r="HA11" s="87"/>
      <c r="HB11" s="88"/>
      <c r="HD11" s="55">
        <f t="shared" si="53"/>
        <v>17</v>
      </c>
      <c r="HE11" s="3">
        <f t="shared" si="54"/>
        <v>9</v>
      </c>
      <c r="HF11" s="56">
        <f t="shared" si="55"/>
        <v>0.34615384615384615</v>
      </c>
      <c r="HG11" s="3">
        <f t="shared" si="56"/>
        <v>12</v>
      </c>
      <c r="HH11" s="3">
        <f t="shared" si="57"/>
        <v>7</v>
      </c>
      <c r="HI11" s="3">
        <f t="shared" si="58"/>
        <v>1</v>
      </c>
      <c r="HJ11" s="3">
        <f t="shared" si="59"/>
        <v>20</v>
      </c>
      <c r="HK11" s="12">
        <f t="shared" si="60"/>
        <v>0.35</v>
      </c>
      <c r="HL11" s="12">
        <f t="shared" si="61"/>
        <v>0.05</v>
      </c>
      <c r="HM11" s="3">
        <f t="shared" si="62"/>
        <v>6</v>
      </c>
      <c r="HN11" s="3">
        <f t="shared" si="63"/>
        <v>23</v>
      </c>
      <c r="HO11" s="57">
        <f t="shared" si="64"/>
        <v>3</v>
      </c>
      <c r="HP11" s="58">
        <f t="shared" si="65"/>
        <v>26</v>
      </c>
      <c r="HR11">
        <v>17</v>
      </c>
      <c r="HS11">
        <v>6</v>
      </c>
      <c r="HT11">
        <v>0.26086956521739102</v>
      </c>
      <c r="HU11">
        <v>14</v>
      </c>
      <c r="HV11">
        <v>6</v>
      </c>
      <c r="HW11">
        <v>0</v>
      </c>
      <c r="HX11">
        <v>20</v>
      </c>
      <c r="HY11">
        <v>0.3</v>
      </c>
      <c r="HZ11">
        <v>0</v>
      </c>
      <c r="IA11">
        <v>3</v>
      </c>
      <c r="IB11">
        <v>17</v>
      </c>
      <c r="IC11">
        <v>6</v>
      </c>
      <c r="ID11">
        <v>23</v>
      </c>
      <c r="IF11" s="62">
        <f t="shared" si="66"/>
        <v>0</v>
      </c>
      <c r="IG11" s="12">
        <f t="shared" si="66"/>
        <v>0.5</v>
      </c>
      <c r="IH11" s="12">
        <f t="shared" si="66"/>
        <v>0.32692307692307843</v>
      </c>
      <c r="II11" s="12">
        <f t="shared" si="66"/>
        <v>-0.1428571428571429</v>
      </c>
      <c r="IJ11" s="12">
        <f t="shared" si="66"/>
        <v>0.16666666666666674</v>
      </c>
      <c r="IK11" s="12" t="e">
        <f t="shared" si="66"/>
        <v>#DIV/0!</v>
      </c>
      <c r="IL11" s="12">
        <f t="shared" si="66"/>
        <v>0</v>
      </c>
      <c r="IM11" s="12">
        <f t="shared" si="66"/>
        <v>0.16666666666666674</v>
      </c>
      <c r="IN11" s="12" t="e">
        <f t="shared" si="66"/>
        <v>#DIV/0!</v>
      </c>
      <c r="IO11" s="12">
        <f t="shared" si="66"/>
        <v>1</v>
      </c>
      <c r="IP11" s="12">
        <f t="shared" si="66"/>
        <v>0.35294117647058831</v>
      </c>
      <c r="IQ11" s="12">
        <f t="shared" si="66"/>
        <v>-0.5</v>
      </c>
      <c r="IR11" s="63">
        <f t="shared" si="66"/>
        <v>0.13043478260869557</v>
      </c>
    </row>
    <row r="12" spans="1:252" ht="21" customHeight="1" thickBot="1" x14ac:dyDescent="0.3">
      <c r="A12" s="64">
        <v>0.36458333333333298</v>
      </c>
      <c r="B12" s="91">
        <v>12</v>
      </c>
      <c r="C12" s="92"/>
      <c r="D12" s="91">
        <v>7</v>
      </c>
      <c r="E12" s="92">
        <v>6</v>
      </c>
      <c r="F12" s="91"/>
      <c r="G12" s="92"/>
      <c r="H12" s="91">
        <v>1</v>
      </c>
      <c r="I12" s="92"/>
      <c r="J12" s="91"/>
      <c r="K12" s="92"/>
      <c r="L12" s="146">
        <v>1</v>
      </c>
      <c r="M12" s="147"/>
      <c r="N12" s="203">
        <v>2</v>
      </c>
      <c r="O12" s="195"/>
      <c r="P12" s="146">
        <v>1</v>
      </c>
      <c r="Q12" s="147"/>
      <c r="R12" s="146">
        <v>1</v>
      </c>
      <c r="S12" s="147">
        <v>1</v>
      </c>
      <c r="T12" s="146">
        <v>1</v>
      </c>
      <c r="U12" s="147"/>
      <c r="W12" s="55">
        <f t="shared" si="67"/>
        <v>26</v>
      </c>
      <c r="X12" s="3">
        <f t="shared" si="68"/>
        <v>7</v>
      </c>
      <c r="Y12" s="56">
        <f t="shared" si="69"/>
        <v>0.21212121212121213</v>
      </c>
      <c r="Z12" s="3">
        <f t="shared" si="70"/>
        <v>13</v>
      </c>
      <c r="AA12" s="3">
        <f t="shared" si="71"/>
        <v>16</v>
      </c>
      <c r="AB12" s="3">
        <f t="shared" si="72"/>
        <v>1</v>
      </c>
      <c r="AC12" s="3">
        <f t="shared" si="73"/>
        <v>3</v>
      </c>
      <c r="AD12" s="3">
        <f t="shared" si="0"/>
        <v>32</v>
      </c>
      <c r="AE12" s="12">
        <f t="shared" si="1"/>
        <v>0.55172413793103448</v>
      </c>
      <c r="AF12" s="12">
        <f t="shared" si="74"/>
        <v>9.375E-2</v>
      </c>
      <c r="AG12" s="3">
        <f t="shared" si="75"/>
        <v>1</v>
      </c>
      <c r="AH12" s="3">
        <f t="shared" si="76"/>
        <v>26</v>
      </c>
      <c r="AI12" s="57">
        <f t="shared" si="77"/>
        <v>7</v>
      </c>
      <c r="AJ12" s="58">
        <f t="shared" si="78"/>
        <v>33</v>
      </c>
      <c r="AM12" s="12">
        <f t="shared" si="2"/>
        <v>8.3333333333333259E-2</v>
      </c>
      <c r="AN12" s="12">
        <f t="shared" si="3"/>
        <v>-0.125</v>
      </c>
      <c r="AO12" s="12">
        <f t="shared" si="4"/>
        <v>-0.15151515151515149</v>
      </c>
      <c r="AP12" s="12">
        <f t="shared" si="5"/>
        <v>-0.1333333333333333</v>
      </c>
      <c r="AQ12" s="12">
        <f t="shared" si="79"/>
        <v>0.45454545454545459</v>
      </c>
      <c r="AR12" s="12" t="e">
        <f t="shared" si="6"/>
        <v>#DIV/0!</v>
      </c>
      <c r="AS12" s="12">
        <f t="shared" si="7"/>
        <v>0.23076923076923084</v>
      </c>
      <c r="AT12" s="12">
        <f t="shared" si="8"/>
        <v>0.30407523510971779</v>
      </c>
      <c r="AU12" s="12" t="e">
        <f t="shared" si="9"/>
        <v>#DIV/0!</v>
      </c>
      <c r="AV12" s="12">
        <f t="shared" si="10"/>
        <v>-0.83333333333333337</v>
      </c>
      <c r="AW12" s="12">
        <f t="shared" si="11"/>
        <v>0</v>
      </c>
      <c r="AX12" s="12">
        <f t="shared" si="12"/>
        <v>0.16666666666666674</v>
      </c>
      <c r="AY12" s="12">
        <f t="shared" si="13"/>
        <v>3.125E-2</v>
      </c>
      <c r="BA12" s="64">
        <v>0.36458333333333298</v>
      </c>
      <c r="BB12" s="91">
        <v>12</v>
      </c>
      <c r="BC12" s="92">
        <v>1</v>
      </c>
      <c r="BD12" s="91">
        <v>6</v>
      </c>
      <c r="BE12" s="92">
        <v>3</v>
      </c>
      <c r="BF12" s="91"/>
      <c r="BG12" s="92"/>
      <c r="BH12" s="91">
        <v>1</v>
      </c>
      <c r="BI12" s="92">
        <v>3</v>
      </c>
      <c r="BJ12" s="146">
        <v>2</v>
      </c>
      <c r="BK12" s="147"/>
      <c r="BL12" s="146">
        <v>2</v>
      </c>
      <c r="BM12" s="147"/>
      <c r="BN12" s="146"/>
      <c r="BO12" s="147"/>
      <c r="BP12" s="146">
        <v>1</v>
      </c>
      <c r="BQ12" s="147">
        <v>1</v>
      </c>
      <c r="BS12" s="55">
        <f t="shared" si="14"/>
        <v>24</v>
      </c>
      <c r="BT12" s="3">
        <f t="shared" si="14"/>
        <v>8</v>
      </c>
      <c r="BU12" s="56">
        <f t="shared" si="15"/>
        <v>0.25</v>
      </c>
      <c r="BV12" s="3">
        <f t="shared" si="16"/>
        <v>15</v>
      </c>
      <c r="BW12" s="3">
        <f t="shared" si="17"/>
        <v>11</v>
      </c>
      <c r="BX12" s="3">
        <f t="shared" si="18"/>
        <v>0</v>
      </c>
      <c r="BY12" s="3">
        <f t="shared" si="19"/>
        <v>26</v>
      </c>
      <c r="BZ12" s="12">
        <f t="shared" si="20"/>
        <v>0.42307692307692307</v>
      </c>
      <c r="CA12" s="12">
        <f t="shared" si="21"/>
        <v>0</v>
      </c>
      <c r="CB12" s="3">
        <f t="shared" si="22"/>
        <v>6</v>
      </c>
      <c r="CC12" s="3">
        <f t="shared" si="23"/>
        <v>26</v>
      </c>
      <c r="CD12" s="57">
        <f t="shared" si="24"/>
        <v>6</v>
      </c>
      <c r="CE12" s="58">
        <f t="shared" si="25"/>
        <v>32</v>
      </c>
      <c r="CH12" s="12">
        <f t="shared" si="26"/>
        <v>-7.6923076923076872E-2</v>
      </c>
      <c r="CI12" s="12">
        <f t="shared" si="26"/>
        <v>0.60000000000000009</v>
      </c>
      <c r="CJ12" s="12">
        <f t="shared" si="26"/>
        <v>0.55000000000000004</v>
      </c>
      <c r="CK12" s="12">
        <f t="shared" si="26"/>
        <v>-0.2857142857142857</v>
      </c>
      <c r="CL12" s="12">
        <f t="shared" si="26"/>
        <v>0.83333333333333326</v>
      </c>
      <c r="CM12" s="12">
        <f t="shared" si="26"/>
        <v>-1</v>
      </c>
      <c r="CN12" s="12">
        <f t="shared" si="26"/>
        <v>-0.1333333333333333</v>
      </c>
      <c r="CO12" s="12">
        <f t="shared" si="26"/>
        <v>1.1153846153846154</v>
      </c>
      <c r="CP12" s="12">
        <f t="shared" si="26"/>
        <v>-1</v>
      </c>
      <c r="CQ12" s="12">
        <f t="shared" si="26"/>
        <v>5</v>
      </c>
      <c r="CR12" s="12">
        <f t="shared" si="26"/>
        <v>8.3333333333333259E-2</v>
      </c>
      <c r="CS12" s="12">
        <f t="shared" si="26"/>
        <v>-0.1428571428571429</v>
      </c>
      <c r="CT12" s="12">
        <f t="shared" si="26"/>
        <v>3.2258064516129004E-2</v>
      </c>
      <c r="CV12" s="64">
        <v>0.36458333333333298</v>
      </c>
      <c r="CW12" s="157">
        <v>15</v>
      </c>
      <c r="CX12" s="157">
        <v>3</v>
      </c>
      <c r="CY12" s="157">
        <v>1</v>
      </c>
      <c r="CZ12" s="157">
        <v>2</v>
      </c>
      <c r="DA12" s="157">
        <v>3</v>
      </c>
      <c r="DB12" s="157">
        <v>0</v>
      </c>
      <c r="DC12" s="157">
        <v>0</v>
      </c>
      <c r="DD12" s="157">
        <v>0</v>
      </c>
      <c r="DE12" s="157">
        <v>3</v>
      </c>
      <c r="DF12" s="157">
        <v>0</v>
      </c>
      <c r="DG12" s="157">
        <v>3</v>
      </c>
      <c r="DH12" s="157">
        <v>0</v>
      </c>
      <c r="DI12" s="157">
        <v>0</v>
      </c>
      <c r="DJ12" s="157">
        <v>0</v>
      </c>
      <c r="DK12" s="157">
        <v>1</v>
      </c>
      <c r="DL12" s="154">
        <v>0</v>
      </c>
      <c r="DN12" s="55">
        <f t="shared" si="27"/>
        <v>26</v>
      </c>
      <c r="DO12" s="3">
        <f t="shared" si="27"/>
        <v>5</v>
      </c>
      <c r="DP12" s="56">
        <f t="shared" si="28"/>
        <v>0.16129032258064516</v>
      </c>
      <c r="DQ12" s="3">
        <f t="shared" si="29"/>
        <v>21</v>
      </c>
      <c r="DR12" s="3">
        <f t="shared" si="30"/>
        <v>6</v>
      </c>
      <c r="DS12" s="3">
        <f t="shared" si="31"/>
        <v>3</v>
      </c>
      <c r="DT12" s="3">
        <f t="shared" si="32"/>
        <v>30</v>
      </c>
      <c r="DU12" s="12">
        <f t="shared" si="33"/>
        <v>0.2</v>
      </c>
      <c r="DV12" s="12">
        <f t="shared" si="34"/>
        <v>0.1</v>
      </c>
      <c r="DW12" s="3">
        <f t="shared" si="35"/>
        <v>1</v>
      </c>
      <c r="DX12" s="3">
        <f t="shared" si="36"/>
        <v>24</v>
      </c>
      <c r="DY12" s="57">
        <f t="shared" si="37"/>
        <v>7</v>
      </c>
      <c r="DZ12" s="58">
        <f t="shared" si="38"/>
        <v>31</v>
      </c>
      <c r="EC12" s="12">
        <f t="shared" si="39"/>
        <v>0.30000000000000004</v>
      </c>
      <c r="ED12" s="12">
        <f t="shared" si="39"/>
        <v>-0.375</v>
      </c>
      <c r="EE12" s="12">
        <f t="shared" si="39"/>
        <v>-0.43548387096774188</v>
      </c>
      <c r="EF12" s="12">
        <f t="shared" si="39"/>
        <v>0.23529411764705888</v>
      </c>
      <c r="EG12" s="12">
        <f t="shared" si="39"/>
        <v>0.19999999999999996</v>
      </c>
      <c r="EH12" s="12">
        <f t="shared" si="39"/>
        <v>0.5</v>
      </c>
      <c r="EI12" s="12">
        <f t="shared" si="39"/>
        <v>0.25</v>
      </c>
      <c r="EJ12" s="12">
        <f t="shared" si="39"/>
        <v>-4.0000000000000036E-2</v>
      </c>
      <c r="EK12" s="12">
        <f t="shared" si="39"/>
        <v>0.20000000000000018</v>
      </c>
      <c r="EL12" s="12">
        <f t="shared" si="39"/>
        <v>-0.75</v>
      </c>
      <c r="EM12" s="12">
        <f t="shared" si="39"/>
        <v>4.3478260869565188E-2</v>
      </c>
      <c r="EN12" s="12">
        <f t="shared" si="39"/>
        <v>0.39999999999999991</v>
      </c>
      <c r="EO12" s="12">
        <f t="shared" si="39"/>
        <v>0.10714285714285721</v>
      </c>
      <c r="EQ12" s="64">
        <v>0.36458333333333298</v>
      </c>
      <c r="ER12" s="91">
        <v>12</v>
      </c>
      <c r="ES12" s="92">
        <v>3</v>
      </c>
      <c r="ET12" s="91">
        <v>2</v>
      </c>
      <c r="EU12" s="92">
        <v>2</v>
      </c>
      <c r="EV12" s="91">
        <v>2</v>
      </c>
      <c r="EW12" s="92">
        <v>0</v>
      </c>
      <c r="EX12" s="91">
        <v>1</v>
      </c>
      <c r="EY12" s="92">
        <v>1</v>
      </c>
      <c r="EZ12" s="91">
        <v>2</v>
      </c>
      <c r="FA12" s="92">
        <v>0</v>
      </c>
      <c r="FB12" s="91">
        <v>0</v>
      </c>
      <c r="FC12" s="92">
        <v>1</v>
      </c>
      <c r="FD12" s="91">
        <v>0</v>
      </c>
      <c r="FE12" s="92">
        <v>0</v>
      </c>
      <c r="FF12" s="91">
        <v>1</v>
      </c>
      <c r="FG12" s="92">
        <v>1</v>
      </c>
      <c r="FI12" s="55">
        <f t="shared" si="40"/>
        <v>20</v>
      </c>
      <c r="FJ12" s="3">
        <f t="shared" si="40"/>
        <v>8</v>
      </c>
      <c r="FK12" s="56">
        <f t="shared" si="41"/>
        <v>0.2857142857142857</v>
      </c>
      <c r="FL12" s="3">
        <f t="shared" si="42"/>
        <v>17</v>
      </c>
      <c r="FM12" s="3">
        <f t="shared" si="43"/>
        <v>5</v>
      </c>
      <c r="FN12" s="3">
        <f t="shared" si="44"/>
        <v>2</v>
      </c>
      <c r="FO12" s="3">
        <f t="shared" si="45"/>
        <v>24</v>
      </c>
      <c r="FP12" s="12">
        <f t="shared" si="46"/>
        <v>0.20833333333333334</v>
      </c>
      <c r="FQ12" s="12">
        <f t="shared" si="47"/>
        <v>8.3333333333333329E-2</v>
      </c>
      <c r="FR12" s="3">
        <f t="shared" si="48"/>
        <v>4</v>
      </c>
      <c r="FS12" s="3">
        <f t="shared" si="49"/>
        <v>23</v>
      </c>
      <c r="FT12" s="57">
        <f t="shared" si="50"/>
        <v>5</v>
      </c>
      <c r="FU12" s="58">
        <f t="shared" si="51"/>
        <v>28</v>
      </c>
      <c r="FX12" s="12">
        <f t="shared" si="52"/>
        <v>0.81818181818181812</v>
      </c>
      <c r="FY12" s="12">
        <f t="shared" si="52"/>
        <v>-0.38461538461538458</v>
      </c>
      <c r="FZ12" s="12">
        <f t="shared" si="52"/>
        <v>-0.47252747252747251</v>
      </c>
      <c r="GA12" s="12">
        <f t="shared" si="52"/>
        <v>6.25E-2</v>
      </c>
      <c r="GB12" s="12">
        <f t="shared" si="52"/>
        <v>0</v>
      </c>
      <c r="GC12" s="12">
        <f t="shared" si="52"/>
        <v>1</v>
      </c>
      <c r="GD12" s="12">
        <f t="shared" si="52"/>
        <v>9.0909090909090828E-2</v>
      </c>
      <c r="GE12" s="12">
        <f t="shared" si="52"/>
        <v>-8.3333333333333259E-2</v>
      </c>
      <c r="GF12" s="12">
        <f t="shared" si="52"/>
        <v>0.83333333333333326</v>
      </c>
      <c r="GG12" s="12">
        <f t="shared" si="52"/>
        <v>1</v>
      </c>
      <c r="GH12" s="12">
        <f t="shared" si="52"/>
        <v>0</v>
      </c>
      <c r="GI12" s="12">
        <f t="shared" si="52"/>
        <v>4</v>
      </c>
      <c r="GJ12" s="12">
        <f t="shared" si="52"/>
        <v>0.16666666666666674</v>
      </c>
      <c r="GL12" s="65">
        <v>0.36458333333333298</v>
      </c>
      <c r="GM12" s="150">
        <v>6</v>
      </c>
      <c r="GN12" s="149">
        <v>9</v>
      </c>
      <c r="GO12" s="151">
        <v>3</v>
      </c>
      <c r="GP12" s="152">
        <v>2</v>
      </c>
      <c r="GQ12" s="151">
        <v>1</v>
      </c>
      <c r="GR12" s="152"/>
      <c r="GS12" s="150"/>
      <c r="GT12" s="149">
        <v>2</v>
      </c>
      <c r="GU12" s="150">
        <v>1</v>
      </c>
      <c r="GV12" s="149"/>
      <c r="GW12" s="151"/>
      <c r="GX12" s="152"/>
      <c r="GY12" s="151"/>
      <c r="GZ12" s="152"/>
      <c r="HA12" s="150"/>
      <c r="HB12" s="149"/>
      <c r="HD12" s="55">
        <f t="shared" si="53"/>
        <v>11</v>
      </c>
      <c r="HE12" s="3">
        <f t="shared" si="54"/>
        <v>13</v>
      </c>
      <c r="HF12" s="56">
        <f t="shared" si="55"/>
        <v>0.54166666666666663</v>
      </c>
      <c r="HG12" s="3">
        <f t="shared" si="56"/>
        <v>16</v>
      </c>
      <c r="HH12" s="3">
        <f t="shared" si="57"/>
        <v>5</v>
      </c>
      <c r="HI12" s="3">
        <f t="shared" si="58"/>
        <v>1</v>
      </c>
      <c r="HJ12" s="3">
        <f t="shared" si="59"/>
        <v>22</v>
      </c>
      <c r="HK12" s="12">
        <f t="shared" si="60"/>
        <v>0.22727272727272727</v>
      </c>
      <c r="HL12" s="12">
        <f t="shared" si="61"/>
        <v>4.5454545454545456E-2</v>
      </c>
      <c r="HM12" s="3">
        <f t="shared" si="62"/>
        <v>2</v>
      </c>
      <c r="HN12" s="3">
        <f t="shared" si="63"/>
        <v>23</v>
      </c>
      <c r="HO12" s="57">
        <f t="shared" si="64"/>
        <v>1</v>
      </c>
      <c r="HP12" s="58">
        <f t="shared" si="65"/>
        <v>24</v>
      </c>
      <c r="HR12">
        <v>12</v>
      </c>
      <c r="HS12">
        <v>12</v>
      </c>
      <c r="HT12">
        <v>0.5</v>
      </c>
      <c r="HU12">
        <v>12</v>
      </c>
      <c r="HV12">
        <v>5</v>
      </c>
      <c r="HW12">
        <v>1</v>
      </c>
      <c r="HX12">
        <v>18</v>
      </c>
      <c r="HY12">
        <v>0.27777777777777801</v>
      </c>
      <c r="HZ12">
        <v>5.5555555555555601E-2</v>
      </c>
      <c r="IA12">
        <v>6</v>
      </c>
      <c r="IB12">
        <v>12</v>
      </c>
      <c r="IC12">
        <v>12</v>
      </c>
      <c r="ID12">
        <v>24</v>
      </c>
      <c r="IF12" s="62">
        <f t="shared" si="66"/>
        <v>-8.333333333333337E-2</v>
      </c>
      <c r="IG12" s="12">
        <f t="shared" si="66"/>
        <v>8.3333333333333259E-2</v>
      </c>
      <c r="IH12" s="12">
        <f t="shared" si="66"/>
        <v>8.3333333333333259E-2</v>
      </c>
      <c r="II12" s="12">
        <f t="shared" si="66"/>
        <v>0.33333333333333326</v>
      </c>
      <c r="IJ12" s="12">
        <f t="shared" si="66"/>
        <v>0</v>
      </c>
      <c r="IK12" s="12">
        <f t="shared" si="66"/>
        <v>0</v>
      </c>
      <c r="IL12" s="12">
        <f t="shared" si="66"/>
        <v>0.22222222222222232</v>
      </c>
      <c r="IM12" s="12">
        <f t="shared" si="66"/>
        <v>-0.18181818181818254</v>
      </c>
      <c r="IN12" s="12">
        <f t="shared" si="66"/>
        <v>-0.18181818181818243</v>
      </c>
      <c r="IO12" s="12">
        <f t="shared" si="66"/>
        <v>-0.66666666666666674</v>
      </c>
      <c r="IP12" s="12">
        <f t="shared" si="66"/>
        <v>0.91666666666666674</v>
      </c>
      <c r="IQ12" s="12">
        <f t="shared" si="66"/>
        <v>-0.91666666666666663</v>
      </c>
      <c r="IR12" s="63">
        <f t="shared" si="66"/>
        <v>0</v>
      </c>
    </row>
    <row r="13" spans="1:252" ht="21" customHeight="1" thickBot="1" x14ac:dyDescent="0.3">
      <c r="A13" s="64">
        <v>0.375</v>
      </c>
      <c r="B13" s="94"/>
      <c r="C13" s="95"/>
      <c r="D13" s="94"/>
      <c r="E13" s="95"/>
      <c r="F13" s="94"/>
      <c r="G13" s="95"/>
      <c r="H13" s="94"/>
      <c r="I13" s="95"/>
      <c r="J13" s="94"/>
      <c r="K13" s="95"/>
      <c r="L13" s="159"/>
      <c r="M13" s="160"/>
      <c r="N13" s="203"/>
      <c r="O13" s="195"/>
      <c r="P13" s="159"/>
      <c r="Q13" s="160"/>
      <c r="R13" s="159"/>
      <c r="S13" s="160"/>
      <c r="T13" s="159"/>
      <c r="U13" s="160"/>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159"/>
      <c r="BK13" s="160"/>
      <c r="BL13" s="159"/>
      <c r="BM13" s="160"/>
      <c r="BN13" s="159"/>
      <c r="BO13" s="160"/>
      <c r="BP13" s="159"/>
      <c r="BQ13" s="160"/>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5">
        <v>0.375</v>
      </c>
      <c r="GM13" s="153">
        <v>2</v>
      </c>
      <c r="GN13" s="154">
        <v>3</v>
      </c>
      <c r="GO13" s="155"/>
      <c r="GP13" s="156"/>
      <c r="GQ13" s="155">
        <v>1</v>
      </c>
      <c r="GR13" s="156"/>
      <c r="GS13" s="153"/>
      <c r="GT13" s="154"/>
      <c r="GU13" s="153"/>
      <c r="GV13" s="154"/>
      <c r="GW13" s="155"/>
      <c r="GX13" s="156"/>
      <c r="GY13" s="155"/>
      <c r="GZ13" s="156"/>
      <c r="HA13" s="153">
        <v>1</v>
      </c>
      <c r="HB13" s="154">
        <v>1</v>
      </c>
      <c r="HD13" s="55">
        <f t="shared" si="53"/>
        <v>4</v>
      </c>
      <c r="HE13" s="3">
        <f t="shared" si="54"/>
        <v>4</v>
      </c>
      <c r="HF13" s="56">
        <f t="shared" si="55"/>
        <v>0.5</v>
      </c>
      <c r="HG13" s="3">
        <f t="shared" si="56"/>
        <v>5</v>
      </c>
      <c r="HH13" s="3">
        <f t="shared" si="57"/>
        <v>0</v>
      </c>
      <c r="HI13" s="3">
        <f t="shared" si="58"/>
        <v>1</v>
      </c>
      <c r="HJ13" s="3">
        <f t="shared" si="59"/>
        <v>6</v>
      </c>
      <c r="HK13" s="12">
        <f t="shared" si="60"/>
        <v>0</v>
      </c>
      <c r="HL13" s="12">
        <f t="shared" si="61"/>
        <v>0.16666666666666666</v>
      </c>
      <c r="HM13" s="3">
        <f t="shared" si="62"/>
        <v>2</v>
      </c>
      <c r="HN13" s="3">
        <f t="shared" si="63"/>
        <v>6</v>
      </c>
      <c r="HO13" s="57">
        <f t="shared" si="64"/>
        <v>2</v>
      </c>
      <c r="HP13" s="58">
        <f t="shared" si="65"/>
        <v>8</v>
      </c>
      <c r="IF13" s="62"/>
      <c r="IG13" s="12"/>
      <c r="IH13" s="12"/>
      <c r="II13" s="12"/>
      <c r="IJ13" s="12"/>
      <c r="IK13" s="12"/>
      <c r="IL13" s="12"/>
      <c r="IM13" s="12"/>
      <c r="IN13" s="12"/>
      <c r="IO13" s="12"/>
      <c r="IP13" s="12"/>
      <c r="IQ13" s="12"/>
      <c r="IR13" s="63"/>
    </row>
    <row r="14" spans="1:252" ht="21.75" thickBot="1" x14ac:dyDescent="0.3">
      <c r="A14" s="71" t="s">
        <v>17</v>
      </c>
      <c r="B14" s="72">
        <f t="shared" ref="B14:U14" si="80">SUM(B5:B12)</f>
        <v>103</v>
      </c>
      <c r="C14" s="72">
        <f t="shared" si="80"/>
        <v>35</v>
      </c>
      <c r="D14" s="72">
        <f t="shared" si="80"/>
        <v>68</v>
      </c>
      <c r="E14" s="72">
        <f t="shared" si="80"/>
        <v>66</v>
      </c>
      <c r="F14" s="72">
        <f>SUM(F5:F12)</f>
        <v>7</v>
      </c>
      <c r="G14" s="72">
        <f>SUM(G5:G12)</f>
        <v>6</v>
      </c>
      <c r="H14" s="72">
        <f t="shared" si="80"/>
        <v>19</v>
      </c>
      <c r="I14" s="72">
        <f t="shared" si="80"/>
        <v>9</v>
      </c>
      <c r="J14" s="72">
        <f t="shared" si="80"/>
        <v>11</v>
      </c>
      <c r="K14" s="72">
        <f t="shared" si="80"/>
        <v>2</v>
      </c>
      <c r="L14" s="72">
        <f>SUM(L5:L12)</f>
        <v>11</v>
      </c>
      <c r="M14" s="72">
        <f t="shared" si="80"/>
        <v>2</v>
      </c>
      <c r="N14" s="72">
        <f>SUM(N5:N12)</f>
        <v>4</v>
      </c>
      <c r="O14" s="72">
        <f t="shared" si="80"/>
        <v>1</v>
      </c>
      <c r="P14" s="72">
        <f>SUM(P5:P12)</f>
        <v>1</v>
      </c>
      <c r="Q14" s="72">
        <f>SUM(Q5:Q12)</f>
        <v>0</v>
      </c>
      <c r="R14" s="72">
        <f t="shared" si="80"/>
        <v>4</v>
      </c>
      <c r="S14" s="72">
        <f t="shared" si="80"/>
        <v>2</v>
      </c>
      <c r="T14" s="72">
        <f t="shared" si="80"/>
        <v>2</v>
      </c>
      <c r="U14" s="72">
        <f t="shared" si="80"/>
        <v>1</v>
      </c>
      <c r="W14" s="73">
        <f>B14+D14+H14+J14+L14+N14+R14+T14</f>
        <v>222</v>
      </c>
      <c r="X14" s="74">
        <f>C14+E14+I14+K14+M14+O14+S14+U14</f>
        <v>118</v>
      </c>
      <c r="Y14" s="75">
        <f>X14/(X14+W14)</f>
        <v>0.34705882352941175</v>
      </c>
      <c r="Z14" s="74">
        <f>B14+C14+L14+M14</f>
        <v>151</v>
      </c>
      <c r="AA14" s="74">
        <f>D14+E14+N14+O14+F14+G14+P14+Q14</f>
        <v>153</v>
      </c>
      <c r="AB14" s="74">
        <f t="shared" si="72"/>
        <v>14</v>
      </c>
      <c r="AC14" s="74">
        <f>H14+I14+R14+S14</f>
        <v>34</v>
      </c>
      <c r="AD14" s="74">
        <f>Z14+AA14+AC14</f>
        <v>338</v>
      </c>
      <c r="AE14" s="12">
        <f>AA14/(Z14+AA14)</f>
        <v>0.50328947368421051</v>
      </c>
      <c r="AF14" s="12">
        <f>AC14/AD14</f>
        <v>0.10059171597633136</v>
      </c>
      <c r="AG14" s="74">
        <f>J14+K14+T14+U14</f>
        <v>16</v>
      </c>
      <c r="AH14" s="74">
        <f>SUM(B14:K14)</f>
        <v>326</v>
      </c>
      <c r="AI14" s="76">
        <f>SUM(L14:U14)</f>
        <v>28</v>
      </c>
      <c r="AJ14" s="77">
        <f>SUM(B14:U14)</f>
        <v>354</v>
      </c>
      <c r="AM14" s="12">
        <f t="shared" ref="AM14:AQ15" si="81">(W14/BS14) - 1</f>
        <v>9.0909090909090384E-3</v>
      </c>
      <c r="AN14" s="12">
        <f t="shared" si="81"/>
        <v>0.14563106796116498</v>
      </c>
      <c r="AO14" s="12">
        <f t="shared" si="81"/>
        <v>8.8349514563106801E-2</v>
      </c>
      <c r="AP14" s="12">
        <f t="shared" si="81"/>
        <v>7.8571428571428514E-2</v>
      </c>
      <c r="AQ14" s="12">
        <f t="shared" si="81"/>
        <v>0.125</v>
      </c>
      <c r="AR14" s="12">
        <f t="shared" ref="AR14:AY15" si="82">(AC14/BX14) - 1</f>
        <v>0.47826086956521729</v>
      </c>
      <c r="AS14" s="12">
        <f t="shared" si="82"/>
        <v>0.13043478260869557</v>
      </c>
      <c r="AT14" s="12">
        <f t="shared" si="82"/>
        <v>2.1381578947368363E-2</v>
      </c>
      <c r="AU14" s="12">
        <f t="shared" si="82"/>
        <v>0.30769230769230771</v>
      </c>
      <c r="AV14" s="12">
        <f t="shared" si="82"/>
        <v>-0.33333333333333337</v>
      </c>
      <c r="AW14" s="12">
        <f t="shared" si="82"/>
        <v>0.12413793103448278</v>
      </c>
      <c r="AX14" s="12">
        <f t="shared" si="82"/>
        <v>-0.15151515151515149</v>
      </c>
      <c r="AY14" s="12">
        <f t="shared" si="82"/>
        <v>9.5975232198142413E-2</v>
      </c>
      <c r="BA14" s="71" t="s">
        <v>17</v>
      </c>
      <c r="BB14" s="72">
        <f t="shared" ref="BB14:BQ14" si="83">SUM(BB5:BB12)</f>
        <v>96</v>
      </c>
      <c r="BC14" s="72">
        <f t="shared" si="83"/>
        <v>29</v>
      </c>
      <c r="BD14" s="72">
        <f t="shared" si="83"/>
        <v>72</v>
      </c>
      <c r="BE14" s="72">
        <f t="shared" si="83"/>
        <v>53</v>
      </c>
      <c r="BF14" s="72">
        <f t="shared" si="83"/>
        <v>19</v>
      </c>
      <c r="BG14" s="72">
        <f t="shared" si="83"/>
        <v>3</v>
      </c>
      <c r="BH14" s="72">
        <f t="shared" si="83"/>
        <v>7</v>
      </c>
      <c r="BI14" s="72">
        <f t="shared" si="83"/>
        <v>11</v>
      </c>
      <c r="BJ14" s="72">
        <f t="shared" si="83"/>
        <v>13</v>
      </c>
      <c r="BK14" s="72">
        <f t="shared" si="83"/>
        <v>2</v>
      </c>
      <c r="BL14" s="72">
        <f t="shared" si="83"/>
        <v>9</v>
      </c>
      <c r="BM14" s="72">
        <f t="shared" si="83"/>
        <v>2</v>
      </c>
      <c r="BN14" s="72">
        <f t="shared" si="83"/>
        <v>1</v>
      </c>
      <c r="BO14" s="72">
        <f t="shared" si="83"/>
        <v>0</v>
      </c>
      <c r="BP14" s="72">
        <f t="shared" si="83"/>
        <v>3</v>
      </c>
      <c r="BQ14" s="72">
        <f t="shared" si="83"/>
        <v>3</v>
      </c>
      <c r="BS14" s="73">
        <f>BB14+BD14+BF14+BH14+BJ14+BL14+BN14+BP14</f>
        <v>220</v>
      </c>
      <c r="BT14" s="74">
        <f>BC14+BE14+BG14+BI14+BK14+BM14+BO14+BQ14</f>
        <v>103</v>
      </c>
      <c r="BU14" s="75">
        <f>BT14/(BT14+BS14)</f>
        <v>0.31888544891640869</v>
      </c>
      <c r="BV14" s="74">
        <f>BB14+BC14+BJ14+BK14</f>
        <v>140</v>
      </c>
      <c r="BW14" s="74">
        <f>BD14+BE14+BL14+BM14</f>
        <v>136</v>
      </c>
      <c r="BX14" s="74">
        <f>BF14+BG14+BN14+BO14</f>
        <v>23</v>
      </c>
      <c r="BY14" s="74">
        <f>SUM(BV14:BX14)</f>
        <v>299</v>
      </c>
      <c r="BZ14" s="12">
        <f>BW14/(BW14+BV14)</f>
        <v>0.49275362318840582</v>
      </c>
      <c r="CA14" s="12">
        <f>BX14/BY14</f>
        <v>7.6923076923076927E-2</v>
      </c>
      <c r="CB14" s="74">
        <f>BH14+BI14+BP14+BQ14</f>
        <v>24</v>
      </c>
      <c r="CC14" s="74">
        <f>SUM(BB14:BI14)</f>
        <v>290</v>
      </c>
      <c r="CD14" s="76">
        <f>SUM(BJ14:BQ14)</f>
        <v>33</v>
      </c>
      <c r="CE14" s="77">
        <f>SUM(BB14:BQ14)</f>
        <v>323</v>
      </c>
      <c r="CH14" s="12">
        <f t="shared" ref="CH14:CT15" si="84">(BS14/DN14) - 1</f>
        <v>-3.0837004405286361E-2</v>
      </c>
      <c r="CI14" s="12">
        <f t="shared" si="84"/>
        <v>-5.5045871559633031E-2</v>
      </c>
      <c r="CJ14" s="12">
        <f t="shared" si="84"/>
        <v>-1.7013662055841206E-2</v>
      </c>
      <c r="CK14" s="12">
        <f t="shared" si="84"/>
        <v>-7.8947368421052655E-2</v>
      </c>
      <c r="CL14" s="12">
        <f t="shared" si="84"/>
        <v>-7.4829931972789088E-2</v>
      </c>
      <c r="CM14" s="12">
        <f t="shared" si="84"/>
        <v>0.35294117647058831</v>
      </c>
      <c r="CN14" s="12">
        <f t="shared" si="84"/>
        <v>-5.3797468354430333E-2</v>
      </c>
      <c r="CO14" s="12">
        <f t="shared" si="84"/>
        <v>5.925268658187921E-2</v>
      </c>
      <c r="CP14" s="12">
        <f t="shared" si="84"/>
        <v>0.42986425339366519</v>
      </c>
      <c r="CQ14" s="12">
        <f t="shared" si="84"/>
        <v>0.19999999999999996</v>
      </c>
      <c r="CR14" s="12">
        <f t="shared" si="84"/>
        <v>-3.9735099337748325E-2</v>
      </c>
      <c r="CS14" s="12">
        <f t="shared" si="84"/>
        <v>-2.9411764705882359E-2</v>
      </c>
      <c r="CT14" s="12">
        <f t="shared" si="84"/>
        <v>-3.8690476190476164E-2</v>
      </c>
      <c r="CV14" s="71" t="s">
        <v>17</v>
      </c>
      <c r="CW14" s="72">
        <f t="shared" ref="CW14:DL14" si="85">SUM(CW5:CW12)</f>
        <v>107</v>
      </c>
      <c r="CX14" s="72">
        <f t="shared" si="85"/>
        <v>31</v>
      </c>
      <c r="CY14" s="72">
        <f t="shared" si="85"/>
        <v>73</v>
      </c>
      <c r="CZ14" s="72">
        <f t="shared" si="85"/>
        <v>61</v>
      </c>
      <c r="DA14" s="72">
        <f t="shared" si="85"/>
        <v>10</v>
      </c>
      <c r="DB14" s="72">
        <f t="shared" si="85"/>
        <v>4</v>
      </c>
      <c r="DC14" s="72">
        <f t="shared" si="85"/>
        <v>6</v>
      </c>
      <c r="DD14" s="72">
        <f t="shared" si="85"/>
        <v>10</v>
      </c>
      <c r="DE14" s="72">
        <f t="shared" si="85"/>
        <v>13</v>
      </c>
      <c r="DF14" s="72">
        <f t="shared" si="85"/>
        <v>1</v>
      </c>
      <c r="DG14" s="72">
        <f t="shared" si="85"/>
        <v>11</v>
      </c>
      <c r="DH14" s="72">
        <f t="shared" si="85"/>
        <v>2</v>
      </c>
      <c r="DI14" s="72">
        <f t="shared" si="85"/>
        <v>3</v>
      </c>
      <c r="DJ14" s="72">
        <f t="shared" si="85"/>
        <v>0</v>
      </c>
      <c r="DK14" s="72">
        <f t="shared" si="85"/>
        <v>4</v>
      </c>
      <c r="DL14" s="72">
        <f t="shared" si="85"/>
        <v>0</v>
      </c>
      <c r="DN14" s="73">
        <f>CW14+CY14+DA14+DC14+DE14+DG14+DI14+DK14</f>
        <v>227</v>
      </c>
      <c r="DO14" s="74">
        <f>CX14+CZ14+DB14+DD14+DF14+DH14+DJ14+DL14</f>
        <v>109</v>
      </c>
      <c r="DP14" s="75">
        <f>DO14/(DO14+DN14)</f>
        <v>0.32440476190476192</v>
      </c>
      <c r="DQ14" s="74">
        <f>CW14+CX14+DE14+DF14</f>
        <v>152</v>
      </c>
      <c r="DR14" s="74">
        <f>CY14+CZ14+DG14+DH14</f>
        <v>147</v>
      </c>
      <c r="DS14" s="74">
        <f>DA14+DB14+DI14+DJ14</f>
        <v>17</v>
      </c>
      <c r="DT14" s="74">
        <f>SUM(DQ14:DS14)</f>
        <v>316</v>
      </c>
      <c r="DU14" s="12">
        <f>DR14/DT14</f>
        <v>0.4651898734177215</v>
      </c>
      <c r="DV14" s="12">
        <f>DS14/DT14</f>
        <v>5.3797468354430382E-2</v>
      </c>
      <c r="DW14" s="74">
        <f>DC14+DD14+DK14+DL14</f>
        <v>20</v>
      </c>
      <c r="DX14" s="74">
        <f>SUM(CW14:DD14)</f>
        <v>302</v>
      </c>
      <c r="DY14" s="76">
        <f>SUM(DE14:DL14)</f>
        <v>34</v>
      </c>
      <c r="DZ14" s="77">
        <f>SUM(CW14:DL14)</f>
        <v>336</v>
      </c>
      <c r="EC14" s="12">
        <f t="shared" ref="EC14:EO15" si="86">(DN14/FI14) - 1</f>
        <v>0.52348993288590595</v>
      </c>
      <c r="ED14" s="12">
        <f t="shared" si="86"/>
        <v>0.43421052631578938</v>
      </c>
      <c r="EE14" s="12">
        <f t="shared" si="86"/>
        <v>-3.9591165413533802E-2</v>
      </c>
      <c r="EF14" s="12">
        <f t="shared" si="86"/>
        <v>0.39449541284403677</v>
      </c>
      <c r="EG14" s="12">
        <f t="shared" si="86"/>
        <v>0.651685393258427</v>
      </c>
      <c r="EH14" s="12">
        <f t="shared" si="86"/>
        <v>0.54545454545454541</v>
      </c>
      <c r="EI14" s="12">
        <f t="shared" si="86"/>
        <v>0.51196172248803817</v>
      </c>
      <c r="EJ14" s="12">
        <f t="shared" si="86"/>
        <v>9.2412174655098767E-2</v>
      </c>
      <c r="EK14" s="12">
        <f t="shared" si="86"/>
        <v>2.2151898734177333E-2</v>
      </c>
      <c r="EL14" s="12">
        <f t="shared" si="86"/>
        <v>0.25</v>
      </c>
      <c r="EM14" s="12">
        <f t="shared" si="86"/>
        <v>0.49504950495049505</v>
      </c>
      <c r="EN14" s="12">
        <f t="shared" si="86"/>
        <v>0.47826086956521729</v>
      </c>
      <c r="EO14" s="12">
        <f t="shared" si="86"/>
        <v>0.4933333333333334</v>
      </c>
      <c r="EQ14" s="71" t="s">
        <v>17</v>
      </c>
      <c r="ER14" s="72">
        <f t="shared" ref="ER14:FG14" si="87">SUM(ER5:ER12)</f>
        <v>72</v>
      </c>
      <c r="ES14" s="72">
        <f t="shared" si="87"/>
        <v>27</v>
      </c>
      <c r="ET14" s="72">
        <f t="shared" si="87"/>
        <v>50</v>
      </c>
      <c r="EU14" s="72">
        <f t="shared" si="87"/>
        <v>35</v>
      </c>
      <c r="EV14" s="72">
        <f t="shared" si="87"/>
        <v>5</v>
      </c>
      <c r="EW14" s="72">
        <f t="shared" si="87"/>
        <v>4</v>
      </c>
      <c r="EX14" s="72">
        <f t="shared" si="87"/>
        <v>4</v>
      </c>
      <c r="EY14" s="72">
        <f t="shared" si="87"/>
        <v>5</v>
      </c>
      <c r="EZ14" s="72">
        <f t="shared" si="87"/>
        <v>9</v>
      </c>
      <c r="FA14" s="72">
        <f t="shared" si="87"/>
        <v>1</v>
      </c>
      <c r="FB14" s="72">
        <f t="shared" si="87"/>
        <v>3</v>
      </c>
      <c r="FC14" s="72">
        <f t="shared" si="87"/>
        <v>1</v>
      </c>
      <c r="FD14" s="72">
        <f t="shared" si="87"/>
        <v>1</v>
      </c>
      <c r="FE14" s="72">
        <f t="shared" si="87"/>
        <v>1</v>
      </c>
      <c r="FF14" s="72">
        <f t="shared" si="87"/>
        <v>5</v>
      </c>
      <c r="FG14" s="72">
        <f t="shared" si="87"/>
        <v>2</v>
      </c>
      <c r="FI14" s="73">
        <f>ER14+ET14+EV14+EX14+EZ14+FB14+FD14+FF14</f>
        <v>149</v>
      </c>
      <c r="FJ14" s="74">
        <f>ES14+EU14+EW14+EY14+FA14+FC14+FE14+FG14</f>
        <v>76</v>
      </c>
      <c r="FK14" s="75">
        <f>FJ14/(FJ14+FI14)</f>
        <v>0.33777777777777779</v>
      </c>
      <c r="FL14" s="74">
        <f>ER14+ES14+EZ14+FA14</f>
        <v>109</v>
      </c>
      <c r="FM14" s="74">
        <f>ET14+EU14+FB14+FC14</f>
        <v>89</v>
      </c>
      <c r="FN14" s="74">
        <f>EV14+EW14+FD14+FE14</f>
        <v>11</v>
      </c>
      <c r="FO14" s="74">
        <f>SUM(FL14:FN14)</f>
        <v>209</v>
      </c>
      <c r="FP14" s="12">
        <f>FM14/FO14</f>
        <v>0.42583732057416268</v>
      </c>
      <c r="FQ14" s="12">
        <f>FN14/FO14</f>
        <v>5.2631578947368418E-2</v>
      </c>
      <c r="FR14" s="74">
        <f>EX14+EY14+FF14+FG14</f>
        <v>16</v>
      </c>
      <c r="FS14" s="74">
        <f>SUM(ER14:EY14)</f>
        <v>202</v>
      </c>
      <c r="FT14" s="76">
        <f>SUM(EZ14:FG14)</f>
        <v>23</v>
      </c>
      <c r="FU14" s="77">
        <f>SUM(ER14:FG14)</f>
        <v>225</v>
      </c>
      <c r="FX14" s="12">
        <f t="shared" ref="FX14:GJ15" si="88">(FI14/HD14) - 1</f>
        <v>0.3423423423423424</v>
      </c>
      <c r="FY14" s="12">
        <f t="shared" si="88"/>
        <v>0.1515151515151516</v>
      </c>
      <c r="FZ14" s="12">
        <f t="shared" si="88"/>
        <v>-9.4141414141414081E-2</v>
      </c>
      <c r="GA14" s="12">
        <f t="shared" si="88"/>
        <v>0.2823529411764707</v>
      </c>
      <c r="GB14" s="12">
        <f t="shared" si="88"/>
        <v>0.45901639344262302</v>
      </c>
      <c r="GC14" s="12">
        <f t="shared" si="88"/>
        <v>0</v>
      </c>
      <c r="GD14" s="12">
        <f t="shared" si="88"/>
        <v>0.33121019108280247</v>
      </c>
      <c r="GE14" s="12">
        <f t="shared" si="88"/>
        <v>9.600753000235307E-2</v>
      </c>
      <c r="GF14" s="12">
        <f t="shared" si="88"/>
        <v>-0.24880382775119625</v>
      </c>
      <c r="GG14" s="12">
        <f t="shared" si="88"/>
        <v>-0.19999999999999996</v>
      </c>
      <c r="GH14" s="12">
        <f t="shared" si="88"/>
        <v>0.29487179487179493</v>
      </c>
      <c r="GI14" s="12">
        <f t="shared" si="88"/>
        <v>9.5238095238095344E-2</v>
      </c>
      <c r="GJ14" s="12">
        <f t="shared" si="88"/>
        <v>0.27118644067796605</v>
      </c>
      <c r="GL14" s="71" t="s">
        <v>17</v>
      </c>
      <c r="GM14" s="153">
        <f t="shared" ref="GM14:HB14" si="89">SUM(GM5:GM13)</f>
        <v>49</v>
      </c>
      <c r="GN14" s="153">
        <f t="shared" si="89"/>
        <v>25</v>
      </c>
      <c r="GO14" s="153">
        <f t="shared" si="89"/>
        <v>32</v>
      </c>
      <c r="GP14" s="153">
        <f t="shared" si="89"/>
        <v>22</v>
      </c>
      <c r="GQ14" s="153">
        <f t="shared" si="89"/>
        <v>10</v>
      </c>
      <c r="GR14" s="153">
        <f t="shared" si="89"/>
        <v>1</v>
      </c>
      <c r="GS14" s="153">
        <f t="shared" si="89"/>
        <v>6</v>
      </c>
      <c r="GT14" s="153">
        <f t="shared" si="89"/>
        <v>11</v>
      </c>
      <c r="GU14" s="153">
        <f t="shared" si="89"/>
        <v>7</v>
      </c>
      <c r="GV14" s="153">
        <f t="shared" si="89"/>
        <v>4</v>
      </c>
      <c r="GW14" s="153">
        <f t="shared" si="89"/>
        <v>6</v>
      </c>
      <c r="GX14" s="153">
        <f t="shared" si="89"/>
        <v>1</v>
      </c>
      <c r="GY14" s="153">
        <f t="shared" si="89"/>
        <v>0</v>
      </c>
      <c r="GZ14" s="153">
        <f t="shared" si="89"/>
        <v>0</v>
      </c>
      <c r="HA14" s="153">
        <f t="shared" si="89"/>
        <v>1</v>
      </c>
      <c r="HB14" s="153">
        <f t="shared" si="89"/>
        <v>2</v>
      </c>
      <c r="HD14" s="73">
        <f t="shared" si="53"/>
        <v>111</v>
      </c>
      <c r="HE14" s="74">
        <f t="shared" si="54"/>
        <v>66</v>
      </c>
      <c r="HF14" s="75">
        <f t="shared" si="55"/>
        <v>0.3728813559322034</v>
      </c>
      <c r="HG14" s="74">
        <f t="shared" si="56"/>
        <v>85</v>
      </c>
      <c r="HH14" s="74">
        <f t="shared" si="57"/>
        <v>61</v>
      </c>
      <c r="HI14" s="74">
        <f t="shared" si="58"/>
        <v>11</v>
      </c>
      <c r="HJ14" s="74">
        <f t="shared" si="59"/>
        <v>157</v>
      </c>
      <c r="HK14" s="12">
        <f t="shared" si="60"/>
        <v>0.38853503184713378</v>
      </c>
      <c r="HL14" s="12">
        <f t="shared" si="61"/>
        <v>7.0063694267515922E-2</v>
      </c>
      <c r="HM14" s="74">
        <f t="shared" si="62"/>
        <v>20</v>
      </c>
      <c r="HN14" s="74">
        <f t="shared" si="63"/>
        <v>156</v>
      </c>
      <c r="HO14" s="76">
        <f t="shared" si="64"/>
        <v>21</v>
      </c>
      <c r="HP14" s="77">
        <f t="shared" si="65"/>
        <v>177</v>
      </c>
      <c r="HR14">
        <v>106</v>
      </c>
      <c r="HS14">
        <v>62</v>
      </c>
      <c r="HT14">
        <v>0.36904761904761901</v>
      </c>
      <c r="HU14">
        <v>94</v>
      </c>
      <c r="HV14">
        <v>40</v>
      </c>
      <c r="HW14">
        <v>4</v>
      </c>
      <c r="HX14">
        <v>138</v>
      </c>
      <c r="HY14">
        <v>0.28985507246376802</v>
      </c>
      <c r="HZ14">
        <v>2.8985507246376802E-2</v>
      </c>
      <c r="IA14">
        <v>30</v>
      </c>
      <c r="IB14">
        <v>132</v>
      </c>
      <c r="IC14">
        <v>36</v>
      </c>
      <c r="ID14">
        <v>168</v>
      </c>
      <c r="IF14" s="62">
        <f t="shared" ref="IF14:IR15" si="90">(HD14/HR14) - 1</f>
        <v>4.7169811320754818E-2</v>
      </c>
      <c r="IG14" s="12">
        <f t="shared" si="90"/>
        <v>6.4516129032258007E-2</v>
      </c>
      <c r="IH14" s="12">
        <f t="shared" si="90"/>
        <v>1.0388190267906161E-2</v>
      </c>
      <c r="II14" s="12">
        <f t="shared" si="90"/>
        <v>-9.5744680851063801E-2</v>
      </c>
      <c r="IJ14" s="12">
        <f t="shared" si="90"/>
        <v>0.52499999999999991</v>
      </c>
      <c r="IK14" s="12">
        <f t="shared" si="90"/>
        <v>1.75</v>
      </c>
      <c r="IL14" s="12">
        <f t="shared" si="90"/>
        <v>0.1376811594202898</v>
      </c>
      <c r="IM14" s="12">
        <f t="shared" si="90"/>
        <v>0.34044585987261211</v>
      </c>
      <c r="IN14" s="12">
        <f t="shared" si="90"/>
        <v>1.4171974522293</v>
      </c>
      <c r="IO14" s="12">
        <f t="shared" si="90"/>
        <v>-0.33333333333333337</v>
      </c>
      <c r="IP14" s="12">
        <f t="shared" si="90"/>
        <v>0.18181818181818188</v>
      </c>
      <c r="IQ14" s="12">
        <f t="shared" si="90"/>
        <v>-0.41666666666666663</v>
      </c>
      <c r="IR14" s="63">
        <f t="shared" si="90"/>
        <v>5.3571428571428603E-2</v>
      </c>
    </row>
    <row r="15" spans="1:252" ht="15.75" thickBot="1" x14ac:dyDescent="0.3">
      <c r="A15" s="71" t="s">
        <v>117</v>
      </c>
      <c r="B15" s="71">
        <f t="shared" ref="B15:U15" si="91">SUM(B7:B10)</f>
        <v>61</v>
      </c>
      <c r="C15" s="71">
        <f t="shared" si="91"/>
        <v>23</v>
      </c>
      <c r="D15" s="71">
        <f t="shared" si="91"/>
        <v>42</v>
      </c>
      <c r="E15" s="71">
        <f t="shared" si="91"/>
        <v>36</v>
      </c>
      <c r="F15" s="71">
        <f>SUM(F7:F10)</f>
        <v>5</v>
      </c>
      <c r="G15" s="71">
        <f>SUM(G7:G10)</f>
        <v>4</v>
      </c>
      <c r="H15" s="71">
        <f t="shared" si="91"/>
        <v>9</v>
      </c>
      <c r="I15" s="71">
        <f t="shared" si="91"/>
        <v>7</v>
      </c>
      <c r="J15" s="71">
        <f t="shared" si="91"/>
        <v>8</v>
      </c>
      <c r="K15" s="71">
        <f t="shared" si="91"/>
        <v>2</v>
      </c>
      <c r="L15" s="71">
        <f>SUM(L7:L10)</f>
        <v>4</v>
      </c>
      <c r="M15" s="71">
        <f t="shared" si="91"/>
        <v>1</v>
      </c>
      <c r="N15" s="71">
        <f>SUM(N7:N10)</f>
        <v>1</v>
      </c>
      <c r="O15" s="71">
        <f t="shared" si="91"/>
        <v>0</v>
      </c>
      <c r="P15" s="71">
        <f>SUM(P7:P10)</f>
        <v>0</v>
      </c>
      <c r="Q15" s="71">
        <f>SUM(Q7:Q10)</f>
        <v>0</v>
      </c>
      <c r="R15" s="71">
        <f t="shared" si="91"/>
        <v>1</v>
      </c>
      <c r="S15" s="71">
        <f t="shared" si="91"/>
        <v>1</v>
      </c>
      <c r="T15" s="71">
        <f t="shared" si="91"/>
        <v>1</v>
      </c>
      <c r="U15" s="71">
        <f t="shared" si="91"/>
        <v>0</v>
      </c>
      <c r="W15" s="79">
        <f>B15+D15+H15+J15+L15+N15+R15+T15</f>
        <v>127</v>
      </c>
      <c r="X15" s="78">
        <f>C15+E15+I15+K15+M15+O15+S15+U15</f>
        <v>70</v>
      </c>
      <c r="Y15" s="80">
        <f>X15/(X15+W15)</f>
        <v>0.35532994923857869</v>
      </c>
      <c r="Z15" s="78">
        <f>B15+C15+L15+M15</f>
        <v>89</v>
      </c>
      <c r="AA15" s="78">
        <f>D15+E15+N15+O15+F15+G15+P15+Q15</f>
        <v>88</v>
      </c>
      <c r="AB15" s="78">
        <f t="shared" si="72"/>
        <v>9</v>
      </c>
      <c r="AC15" s="78">
        <f>H15+I15+R15+S15</f>
        <v>18</v>
      </c>
      <c r="AD15" s="78">
        <f>Z15+AA15+AC15</f>
        <v>195</v>
      </c>
      <c r="AE15" s="81">
        <f>AA15/(Z15+AA15)</f>
        <v>0.49717514124293788</v>
      </c>
      <c r="AF15" s="81">
        <f>AC15/AD15</f>
        <v>9.2307692307692313E-2</v>
      </c>
      <c r="AG15" s="78">
        <f>J15+K15+T15+U15</f>
        <v>11</v>
      </c>
      <c r="AH15" s="78">
        <f>SUM(B15:K15)</f>
        <v>197</v>
      </c>
      <c r="AI15" s="82">
        <f>SUM(L15:U15)</f>
        <v>9</v>
      </c>
      <c r="AJ15" s="29">
        <f>SUM(B15:U15)</f>
        <v>206</v>
      </c>
      <c r="AM15" s="12">
        <f t="shared" si="81"/>
        <v>0.30927835051546393</v>
      </c>
      <c r="AN15" s="12">
        <f t="shared" si="81"/>
        <v>0.29629629629629628</v>
      </c>
      <c r="AO15" s="12">
        <f t="shared" si="81"/>
        <v>-6.3921789810114094E-3</v>
      </c>
      <c r="AP15" s="12">
        <f t="shared" si="81"/>
        <v>0.17105263157894735</v>
      </c>
      <c r="AQ15" s="12">
        <f t="shared" si="81"/>
        <v>0.51724137931034475</v>
      </c>
      <c r="AR15" s="12">
        <f t="shared" si="82"/>
        <v>1.5714285714285716</v>
      </c>
      <c r="AS15" s="12">
        <f t="shared" si="82"/>
        <v>0.38297872340425543</v>
      </c>
      <c r="AT15" s="12">
        <f t="shared" si="82"/>
        <v>0.14864601597506355</v>
      </c>
      <c r="AU15" s="12">
        <f t="shared" si="82"/>
        <v>0.8593406593406594</v>
      </c>
      <c r="AV15" s="12">
        <f t="shared" si="82"/>
        <v>0.10000000000000009</v>
      </c>
      <c r="AW15" s="12">
        <f t="shared" si="82"/>
        <v>0.43795620437956195</v>
      </c>
      <c r="AX15" s="12">
        <f t="shared" si="82"/>
        <v>-0.3571428571428571</v>
      </c>
      <c r="AY15" s="12">
        <f t="shared" si="82"/>
        <v>0.36423841059602657</v>
      </c>
      <c r="BA15" s="71" t="s">
        <v>117</v>
      </c>
      <c r="BB15" s="71">
        <f t="shared" ref="BB15:BQ15" si="92">SUM(BB7:BB10)</f>
        <v>53</v>
      </c>
      <c r="BC15" s="71">
        <f t="shared" si="92"/>
        <v>17</v>
      </c>
      <c r="BD15" s="71">
        <f t="shared" si="92"/>
        <v>26</v>
      </c>
      <c r="BE15" s="71">
        <f t="shared" si="92"/>
        <v>26</v>
      </c>
      <c r="BF15" s="71">
        <f t="shared" si="92"/>
        <v>7</v>
      </c>
      <c r="BG15" s="71">
        <f t="shared" si="92"/>
        <v>0</v>
      </c>
      <c r="BH15" s="71">
        <f t="shared" si="92"/>
        <v>2</v>
      </c>
      <c r="BI15" s="71">
        <f t="shared" si="92"/>
        <v>6</v>
      </c>
      <c r="BJ15" s="71">
        <f t="shared" si="92"/>
        <v>5</v>
      </c>
      <c r="BK15" s="71">
        <f t="shared" si="92"/>
        <v>1</v>
      </c>
      <c r="BL15" s="71">
        <f t="shared" si="92"/>
        <v>4</v>
      </c>
      <c r="BM15" s="71">
        <f t="shared" si="92"/>
        <v>2</v>
      </c>
      <c r="BN15" s="71">
        <f t="shared" si="92"/>
        <v>0</v>
      </c>
      <c r="BO15" s="71">
        <f t="shared" si="92"/>
        <v>0</v>
      </c>
      <c r="BP15" s="71">
        <f t="shared" si="92"/>
        <v>0</v>
      </c>
      <c r="BQ15" s="71">
        <f t="shared" si="92"/>
        <v>2</v>
      </c>
      <c r="BS15" s="79">
        <f>BB15+BD15+BF15+BH15+BJ15+BL15+BN15+BP15</f>
        <v>97</v>
      </c>
      <c r="BT15" s="78">
        <f>BC15+BE15+BG15+BI15+BK15+BM15+BO15+BQ15</f>
        <v>54</v>
      </c>
      <c r="BU15" s="80">
        <f>BT15/(BT15+BS15)</f>
        <v>0.35761589403973509</v>
      </c>
      <c r="BV15" s="78">
        <f>BB15+BC15+BJ15+BK15</f>
        <v>76</v>
      </c>
      <c r="BW15" s="78">
        <f>BD15+BE15+BL15+BM15</f>
        <v>58</v>
      </c>
      <c r="BX15" s="78">
        <f>BF15+BG15+BN15+BO15</f>
        <v>7</v>
      </c>
      <c r="BY15" s="78">
        <f>SUM(BV15:BX15)</f>
        <v>141</v>
      </c>
      <c r="BZ15" s="81">
        <f>BW15/(BW15+BV15)</f>
        <v>0.43283582089552236</v>
      </c>
      <c r="CA15" s="81">
        <f>BX15/BY15</f>
        <v>4.9645390070921988E-2</v>
      </c>
      <c r="CB15" s="78">
        <f>BH15+BI15+BP15+BQ15</f>
        <v>10</v>
      </c>
      <c r="CC15" s="78">
        <f>SUM(BB15:BI15)</f>
        <v>137</v>
      </c>
      <c r="CD15" s="82">
        <f>SUM(BJ15:BQ15)</f>
        <v>14</v>
      </c>
      <c r="CE15" s="29">
        <f>SUM(BB15:BQ15)</f>
        <v>151</v>
      </c>
      <c r="CH15" s="12">
        <f t="shared" si="84"/>
        <v>-0.15652173913043477</v>
      </c>
      <c r="CI15" s="12">
        <f t="shared" si="84"/>
        <v>0</v>
      </c>
      <c r="CJ15" s="12">
        <f t="shared" si="84"/>
        <v>0.11920529801324498</v>
      </c>
      <c r="CK15" s="12">
        <f t="shared" si="84"/>
        <v>-2.5641025641025661E-2</v>
      </c>
      <c r="CL15" s="12">
        <f t="shared" si="84"/>
        <v>-0.23684210526315785</v>
      </c>
      <c r="CM15" s="12">
        <f t="shared" si="84"/>
        <v>0.39999999999999991</v>
      </c>
      <c r="CN15" s="12">
        <f t="shared" si="84"/>
        <v>-0.1132075471698113</v>
      </c>
      <c r="CO15" s="12">
        <f t="shared" si="84"/>
        <v>-9.4461901021209771E-2</v>
      </c>
      <c r="CP15" s="12">
        <f t="shared" si="84"/>
        <v>0.57872340425531932</v>
      </c>
      <c r="CQ15" s="12">
        <f t="shared" si="84"/>
        <v>0</v>
      </c>
      <c r="CR15" s="12">
        <f t="shared" si="84"/>
        <v>-0.11038961038961037</v>
      </c>
      <c r="CS15" s="12">
        <f t="shared" si="84"/>
        <v>-6.6666666666666652E-2</v>
      </c>
      <c r="CT15" s="12">
        <f t="shared" si="84"/>
        <v>-0.10650887573964496</v>
      </c>
      <c r="CV15" s="71" t="s">
        <v>117</v>
      </c>
      <c r="CW15" s="71">
        <f t="shared" ref="CW15:DL15" si="93">SUM(CW7:CW10)</f>
        <v>57</v>
      </c>
      <c r="CX15" s="71">
        <f t="shared" si="93"/>
        <v>15</v>
      </c>
      <c r="CY15" s="71">
        <f t="shared" si="93"/>
        <v>40</v>
      </c>
      <c r="CZ15" s="71">
        <f t="shared" si="93"/>
        <v>30</v>
      </c>
      <c r="DA15" s="71">
        <f t="shared" si="93"/>
        <v>3</v>
      </c>
      <c r="DB15" s="71">
        <f t="shared" si="93"/>
        <v>1</v>
      </c>
      <c r="DC15" s="71">
        <f t="shared" si="93"/>
        <v>3</v>
      </c>
      <c r="DD15" s="71">
        <f t="shared" si="93"/>
        <v>5</v>
      </c>
      <c r="DE15" s="71">
        <f t="shared" si="93"/>
        <v>5</v>
      </c>
      <c r="DF15" s="71">
        <f t="shared" si="93"/>
        <v>1</v>
      </c>
      <c r="DG15" s="71">
        <f t="shared" si="93"/>
        <v>4</v>
      </c>
      <c r="DH15" s="71">
        <f t="shared" si="93"/>
        <v>2</v>
      </c>
      <c r="DI15" s="71">
        <f t="shared" si="93"/>
        <v>1</v>
      </c>
      <c r="DJ15" s="71">
        <f t="shared" si="93"/>
        <v>0</v>
      </c>
      <c r="DK15" s="71">
        <f t="shared" si="93"/>
        <v>2</v>
      </c>
      <c r="DL15" s="71">
        <f t="shared" si="93"/>
        <v>0</v>
      </c>
      <c r="DN15" s="79">
        <f>CW15+CY15+DA15+DC15+DE15+DG15+DI15+DK15</f>
        <v>115</v>
      </c>
      <c r="DO15" s="78">
        <f>CX15+CZ15+DB15+DD15+DF15+DH15+DJ15+DL15</f>
        <v>54</v>
      </c>
      <c r="DP15" s="80">
        <f>DO15/(DO15+DN15)</f>
        <v>0.31952662721893493</v>
      </c>
      <c r="DQ15" s="78">
        <f>CW15+CX15+DE15+DF15</f>
        <v>78</v>
      </c>
      <c r="DR15" s="78">
        <f>CY15+CZ15+DG15+DH15</f>
        <v>76</v>
      </c>
      <c r="DS15" s="78">
        <f>DA15+DB15+DI15+DJ15</f>
        <v>5</v>
      </c>
      <c r="DT15" s="78">
        <f>SUM(DQ15:DS15)</f>
        <v>159</v>
      </c>
      <c r="DU15" s="81">
        <f>DR15/DT15</f>
        <v>0.4779874213836478</v>
      </c>
      <c r="DV15" s="81">
        <f>DS15/DT15</f>
        <v>3.1446540880503145E-2</v>
      </c>
      <c r="DW15" s="78">
        <f>DC15+DD15+DK15+DL15</f>
        <v>10</v>
      </c>
      <c r="DX15" s="78">
        <f>SUM(CW15:DD15)</f>
        <v>154</v>
      </c>
      <c r="DY15" s="82">
        <f>SUM(DE15:DL15)</f>
        <v>15</v>
      </c>
      <c r="DZ15" s="29">
        <f>SUM(CW15:DL15)</f>
        <v>169</v>
      </c>
      <c r="EC15" s="12">
        <f t="shared" si="86"/>
        <v>0.53333333333333344</v>
      </c>
      <c r="ED15" s="12">
        <f t="shared" si="86"/>
        <v>0.2558139534883721</v>
      </c>
      <c r="EE15" s="12">
        <f t="shared" si="86"/>
        <v>-0.12315948809687616</v>
      </c>
      <c r="EF15" s="12">
        <f t="shared" si="86"/>
        <v>0.5</v>
      </c>
      <c r="EG15" s="12">
        <f t="shared" si="86"/>
        <v>0.46153846153846145</v>
      </c>
      <c r="EH15" s="12">
        <f t="shared" si="86"/>
        <v>-0.2857142857142857</v>
      </c>
      <c r="EI15" s="12">
        <f t="shared" si="86"/>
        <v>0.43243243243243246</v>
      </c>
      <c r="EJ15" s="12">
        <f t="shared" si="86"/>
        <v>2.0319303338171224E-2</v>
      </c>
      <c r="EK15" s="12">
        <f t="shared" si="86"/>
        <v>-0.50134770889487867</v>
      </c>
      <c r="EL15" s="12">
        <f t="shared" si="86"/>
        <v>0.4285714285714286</v>
      </c>
      <c r="EM15" s="12">
        <f t="shared" si="86"/>
        <v>0.42592592592592582</v>
      </c>
      <c r="EN15" s="12">
        <f t="shared" si="86"/>
        <v>0.5</v>
      </c>
      <c r="EO15" s="12">
        <f t="shared" si="86"/>
        <v>0.43220338983050843</v>
      </c>
      <c r="EQ15" s="71" t="s">
        <v>117</v>
      </c>
      <c r="ER15" s="71">
        <f t="shared" ref="ER15:FG15" si="94">SUM(ER7:ER10)</f>
        <v>36</v>
      </c>
      <c r="ES15" s="71">
        <f t="shared" si="94"/>
        <v>12</v>
      </c>
      <c r="ET15" s="71">
        <f t="shared" si="94"/>
        <v>27</v>
      </c>
      <c r="EU15" s="71">
        <f t="shared" si="94"/>
        <v>23</v>
      </c>
      <c r="EV15" s="71">
        <f t="shared" si="94"/>
        <v>3</v>
      </c>
      <c r="EW15" s="71">
        <f t="shared" si="94"/>
        <v>3</v>
      </c>
      <c r="EX15" s="71">
        <f t="shared" si="94"/>
        <v>1</v>
      </c>
      <c r="EY15" s="71">
        <f t="shared" si="94"/>
        <v>3</v>
      </c>
      <c r="EZ15" s="71">
        <f t="shared" si="94"/>
        <v>4</v>
      </c>
      <c r="FA15" s="71">
        <f t="shared" si="94"/>
        <v>0</v>
      </c>
      <c r="FB15" s="71">
        <f t="shared" si="94"/>
        <v>2</v>
      </c>
      <c r="FC15" s="71">
        <f t="shared" si="94"/>
        <v>0</v>
      </c>
      <c r="FD15" s="71">
        <f t="shared" si="94"/>
        <v>0</v>
      </c>
      <c r="FE15" s="71">
        <f t="shared" si="94"/>
        <v>1</v>
      </c>
      <c r="FF15" s="71">
        <f t="shared" si="94"/>
        <v>2</v>
      </c>
      <c r="FG15" s="71">
        <f t="shared" si="94"/>
        <v>1</v>
      </c>
      <c r="FI15" s="79">
        <f>ER15+ET15+EV15+EX15+EZ15+FB15+FD15+FF15</f>
        <v>75</v>
      </c>
      <c r="FJ15" s="78">
        <f>ES15+EU15+EW15+EY15+FA15+FC15+FE15+FG15</f>
        <v>43</v>
      </c>
      <c r="FK15" s="80">
        <f>FJ15/(FJ15+FI15)</f>
        <v>0.36440677966101692</v>
      </c>
      <c r="FL15" s="78">
        <f>ER15+ES15+EZ15+FA15</f>
        <v>52</v>
      </c>
      <c r="FM15" s="78">
        <f>ET15+EU15+FB15+FC15</f>
        <v>52</v>
      </c>
      <c r="FN15" s="78">
        <f>EV15+EW15+FD15+FE15</f>
        <v>7</v>
      </c>
      <c r="FO15" s="78">
        <f>SUM(FL15:FN15)</f>
        <v>111</v>
      </c>
      <c r="FP15" s="81">
        <f>FM15/FO15</f>
        <v>0.46846846846846846</v>
      </c>
      <c r="FQ15" s="81">
        <f>FN15/FO15</f>
        <v>6.3063063063063057E-2</v>
      </c>
      <c r="FR15" s="78">
        <f>EX15+EY15+FF15+FG15</f>
        <v>7</v>
      </c>
      <c r="FS15" s="78">
        <f>SUM(ER15:EY15)</f>
        <v>108</v>
      </c>
      <c r="FT15" s="82">
        <f>SUM(EZ15:FG15)</f>
        <v>10</v>
      </c>
      <c r="FU15" s="29">
        <f>SUM(ER15:FG15)</f>
        <v>118</v>
      </c>
      <c r="FX15" s="12">
        <f t="shared" si="88"/>
        <v>0.2931034482758621</v>
      </c>
      <c r="FY15" s="12">
        <f t="shared" si="88"/>
        <v>0.53571428571428581</v>
      </c>
      <c r="FZ15" s="12">
        <f t="shared" si="88"/>
        <v>0.11924939467312323</v>
      </c>
      <c r="GA15" s="12">
        <f t="shared" si="88"/>
        <v>0.33333333333333326</v>
      </c>
      <c r="GB15" s="12">
        <f t="shared" si="88"/>
        <v>0.52941176470588225</v>
      </c>
      <c r="GC15" s="12">
        <f t="shared" si="88"/>
        <v>0.39999999999999991</v>
      </c>
      <c r="GD15" s="12">
        <f t="shared" si="88"/>
        <v>0.42307692307692313</v>
      </c>
      <c r="GE15" s="12">
        <f t="shared" si="88"/>
        <v>7.4721780604133592E-2</v>
      </c>
      <c r="GF15" s="12">
        <f t="shared" si="88"/>
        <v>-1.6216216216216273E-2</v>
      </c>
      <c r="GG15" s="12">
        <f t="shared" si="88"/>
        <v>-0.125</v>
      </c>
      <c r="GH15" s="12">
        <f t="shared" si="88"/>
        <v>0.5</v>
      </c>
      <c r="GI15" s="12">
        <f t="shared" si="88"/>
        <v>-0.2857142857142857</v>
      </c>
      <c r="GJ15" s="12">
        <f t="shared" si="88"/>
        <v>0.37209302325581395</v>
      </c>
      <c r="GL15" s="71" t="s">
        <v>117</v>
      </c>
      <c r="GM15" s="71">
        <f t="shared" ref="GM15:HB15" si="95">SUM(GM7:GM10)</f>
        <v>25</v>
      </c>
      <c r="GN15" s="71">
        <f t="shared" si="95"/>
        <v>8</v>
      </c>
      <c r="GO15" s="71">
        <f t="shared" si="95"/>
        <v>17</v>
      </c>
      <c r="GP15" s="71">
        <f t="shared" si="95"/>
        <v>10</v>
      </c>
      <c r="GQ15" s="71">
        <f t="shared" si="95"/>
        <v>4</v>
      </c>
      <c r="GR15" s="71">
        <f t="shared" si="95"/>
        <v>1</v>
      </c>
      <c r="GS15" s="71">
        <f t="shared" si="95"/>
        <v>3</v>
      </c>
      <c r="GT15" s="71">
        <f t="shared" si="95"/>
        <v>4</v>
      </c>
      <c r="GU15" s="71">
        <f t="shared" si="95"/>
        <v>3</v>
      </c>
      <c r="GV15" s="71">
        <f t="shared" si="95"/>
        <v>3</v>
      </c>
      <c r="GW15" s="71">
        <f t="shared" si="95"/>
        <v>6</v>
      </c>
      <c r="GX15" s="71">
        <f t="shared" si="95"/>
        <v>1</v>
      </c>
      <c r="GY15" s="71">
        <f t="shared" si="95"/>
        <v>0</v>
      </c>
      <c r="GZ15" s="71">
        <f t="shared" si="95"/>
        <v>0</v>
      </c>
      <c r="HA15" s="71">
        <f t="shared" si="95"/>
        <v>0</v>
      </c>
      <c r="HB15" s="71">
        <f t="shared" si="95"/>
        <v>1</v>
      </c>
      <c r="HD15" s="79">
        <f t="shared" si="53"/>
        <v>58</v>
      </c>
      <c r="HE15" s="78">
        <f t="shared" si="54"/>
        <v>28</v>
      </c>
      <c r="HF15" s="80">
        <f t="shared" si="55"/>
        <v>0.32558139534883723</v>
      </c>
      <c r="HG15" s="78">
        <f t="shared" si="56"/>
        <v>39</v>
      </c>
      <c r="HH15" s="78">
        <f t="shared" si="57"/>
        <v>34</v>
      </c>
      <c r="HI15" s="78">
        <f t="shared" si="58"/>
        <v>5</v>
      </c>
      <c r="HJ15" s="78">
        <f t="shared" si="59"/>
        <v>78</v>
      </c>
      <c r="HK15" s="81">
        <f t="shared" si="60"/>
        <v>0.4358974358974359</v>
      </c>
      <c r="HL15" s="81">
        <f t="shared" si="61"/>
        <v>6.4102564102564097E-2</v>
      </c>
      <c r="HM15" s="78">
        <f t="shared" si="62"/>
        <v>8</v>
      </c>
      <c r="HN15" s="78">
        <f t="shared" si="63"/>
        <v>72</v>
      </c>
      <c r="HO15" s="82">
        <f t="shared" si="64"/>
        <v>14</v>
      </c>
      <c r="HP15" s="29">
        <f t="shared" si="65"/>
        <v>86</v>
      </c>
      <c r="HR15">
        <v>51</v>
      </c>
      <c r="HS15">
        <v>26</v>
      </c>
      <c r="HT15">
        <v>0.337662337662338</v>
      </c>
      <c r="HU15">
        <v>45</v>
      </c>
      <c r="HV15">
        <v>18</v>
      </c>
      <c r="HW15">
        <v>1</v>
      </c>
      <c r="HX15">
        <v>64</v>
      </c>
      <c r="HY15">
        <v>0.28125</v>
      </c>
      <c r="HZ15">
        <v>1.5625E-2</v>
      </c>
      <c r="IA15">
        <v>13</v>
      </c>
      <c r="IB15">
        <v>64</v>
      </c>
      <c r="IC15">
        <v>13</v>
      </c>
      <c r="ID15">
        <v>77</v>
      </c>
      <c r="IF15" s="83">
        <f t="shared" si="90"/>
        <v>0.13725490196078427</v>
      </c>
      <c r="IG15" s="84">
        <f t="shared" si="90"/>
        <v>7.6923076923076872E-2</v>
      </c>
      <c r="IH15" s="84">
        <f t="shared" si="90"/>
        <v>-3.5778175313059934E-2</v>
      </c>
      <c r="II15" s="84">
        <f t="shared" si="90"/>
        <v>-0.1333333333333333</v>
      </c>
      <c r="IJ15" s="84">
        <f t="shared" si="90"/>
        <v>0.88888888888888884</v>
      </c>
      <c r="IK15" s="84">
        <f t="shared" si="90"/>
        <v>4</v>
      </c>
      <c r="IL15" s="84">
        <f t="shared" si="90"/>
        <v>0.21875</v>
      </c>
      <c r="IM15" s="84">
        <f t="shared" si="90"/>
        <v>0.54985754985754998</v>
      </c>
      <c r="IN15" s="84">
        <f t="shared" si="90"/>
        <v>3.1025641025641022</v>
      </c>
      <c r="IO15" s="84">
        <f t="shared" si="90"/>
        <v>-0.38461538461538458</v>
      </c>
      <c r="IP15" s="84">
        <f t="shared" si="90"/>
        <v>0.125</v>
      </c>
      <c r="IQ15" s="84">
        <f t="shared" si="90"/>
        <v>7.6923076923076872E-2</v>
      </c>
      <c r="IR15" s="85">
        <f t="shared" si="90"/>
        <v>0.11688311688311681</v>
      </c>
    </row>
    <row r="17" spans="1:238" x14ac:dyDescent="0.25">
      <c r="A17" t="s">
        <v>118</v>
      </c>
      <c r="B17">
        <f>SUM(B5:B8)</f>
        <v>42</v>
      </c>
      <c r="C17">
        <f>SUM(C5:C8)</f>
        <v>24</v>
      </c>
      <c r="D17">
        <f t="shared" ref="D17:U17" si="96">SUM(D5:D8)</f>
        <v>26</v>
      </c>
      <c r="E17">
        <f t="shared" si="96"/>
        <v>37</v>
      </c>
      <c r="F17">
        <f t="shared" si="96"/>
        <v>1</v>
      </c>
      <c r="G17">
        <f t="shared" si="96"/>
        <v>1</v>
      </c>
      <c r="H17">
        <f t="shared" si="96"/>
        <v>11</v>
      </c>
      <c r="I17">
        <f t="shared" si="96"/>
        <v>6</v>
      </c>
      <c r="J17">
        <f t="shared" si="96"/>
        <v>4</v>
      </c>
      <c r="K17">
        <f t="shared" si="96"/>
        <v>1</v>
      </c>
      <c r="L17">
        <f t="shared" si="96"/>
        <v>3</v>
      </c>
      <c r="M17">
        <f t="shared" si="96"/>
        <v>1</v>
      </c>
      <c r="N17">
        <f t="shared" si="96"/>
        <v>2</v>
      </c>
      <c r="O17">
        <f t="shared" si="96"/>
        <v>1</v>
      </c>
      <c r="P17">
        <f t="shared" si="96"/>
        <v>0</v>
      </c>
      <c r="Q17">
        <f t="shared" si="96"/>
        <v>0</v>
      </c>
      <c r="R17">
        <f t="shared" si="96"/>
        <v>1</v>
      </c>
      <c r="S17">
        <f t="shared" si="96"/>
        <v>1</v>
      </c>
      <c r="T17">
        <f t="shared" si="96"/>
        <v>1</v>
      </c>
      <c r="U17">
        <f t="shared" si="96"/>
        <v>1</v>
      </c>
      <c r="BA17" t="s">
        <v>118</v>
      </c>
      <c r="BB17">
        <f t="shared" ref="BB17:BQ17" si="97">SUM(BB5:BB8)</f>
        <v>43</v>
      </c>
      <c r="BC17">
        <f t="shared" si="97"/>
        <v>20</v>
      </c>
      <c r="BD17">
        <f t="shared" si="97"/>
        <v>37</v>
      </c>
      <c r="BE17">
        <f t="shared" si="97"/>
        <v>23</v>
      </c>
      <c r="BF17">
        <f t="shared" si="97"/>
        <v>15</v>
      </c>
      <c r="BG17">
        <f t="shared" si="97"/>
        <v>3</v>
      </c>
      <c r="BH17">
        <f t="shared" si="97"/>
        <v>3</v>
      </c>
      <c r="BI17">
        <f t="shared" si="97"/>
        <v>7</v>
      </c>
      <c r="BJ17">
        <f t="shared" si="97"/>
        <v>3</v>
      </c>
      <c r="BK17">
        <f t="shared" si="97"/>
        <v>1</v>
      </c>
      <c r="BL17">
        <f t="shared" si="97"/>
        <v>1</v>
      </c>
      <c r="BM17">
        <f t="shared" si="97"/>
        <v>2</v>
      </c>
      <c r="BN17">
        <f t="shared" si="97"/>
        <v>0</v>
      </c>
      <c r="BO17">
        <f t="shared" si="97"/>
        <v>0</v>
      </c>
      <c r="BP17">
        <f t="shared" si="97"/>
        <v>1</v>
      </c>
      <c r="BQ17">
        <f t="shared" si="97"/>
        <v>0</v>
      </c>
      <c r="CV17" t="s">
        <v>118</v>
      </c>
      <c r="CW17">
        <f t="shared" ref="CW17:DL17" si="98">SUM(CW5:CW8)</f>
        <v>39</v>
      </c>
      <c r="CX17">
        <f t="shared" si="98"/>
        <v>16</v>
      </c>
      <c r="CY17">
        <f t="shared" si="98"/>
        <v>37</v>
      </c>
      <c r="CZ17">
        <f t="shared" si="98"/>
        <v>31</v>
      </c>
      <c r="DA17">
        <f t="shared" si="98"/>
        <v>4</v>
      </c>
      <c r="DB17">
        <f t="shared" si="98"/>
        <v>3</v>
      </c>
      <c r="DC17">
        <f t="shared" si="98"/>
        <v>2</v>
      </c>
      <c r="DD17">
        <f t="shared" si="98"/>
        <v>3</v>
      </c>
      <c r="DE17">
        <f t="shared" si="98"/>
        <v>4</v>
      </c>
      <c r="DF17">
        <f t="shared" si="98"/>
        <v>0</v>
      </c>
      <c r="DG17">
        <f t="shared" si="98"/>
        <v>3</v>
      </c>
      <c r="DH17">
        <f t="shared" si="98"/>
        <v>2</v>
      </c>
      <c r="DI17">
        <f t="shared" si="98"/>
        <v>1</v>
      </c>
      <c r="DJ17">
        <f t="shared" si="98"/>
        <v>0</v>
      </c>
      <c r="DK17">
        <f t="shared" si="98"/>
        <v>1</v>
      </c>
      <c r="DL17">
        <f t="shared" si="98"/>
        <v>0</v>
      </c>
      <c r="EQ17" t="s">
        <v>118</v>
      </c>
      <c r="ER17">
        <f t="shared" ref="ER17:FG17" si="99">SUM(ER5:ER8)</f>
        <v>27</v>
      </c>
      <c r="ES17">
        <f t="shared" si="99"/>
        <v>15</v>
      </c>
      <c r="ET17">
        <f t="shared" si="99"/>
        <v>25</v>
      </c>
      <c r="EU17">
        <f t="shared" si="99"/>
        <v>20</v>
      </c>
      <c r="EV17">
        <f t="shared" si="99"/>
        <v>0</v>
      </c>
      <c r="EW17">
        <f t="shared" si="99"/>
        <v>2</v>
      </c>
      <c r="EX17">
        <f t="shared" si="99"/>
        <v>1</v>
      </c>
      <c r="EY17">
        <f t="shared" si="99"/>
        <v>3</v>
      </c>
      <c r="EZ17">
        <f t="shared" si="99"/>
        <v>3</v>
      </c>
      <c r="FA17">
        <f t="shared" si="99"/>
        <v>0</v>
      </c>
      <c r="FB17">
        <f t="shared" si="99"/>
        <v>2</v>
      </c>
      <c r="FC17">
        <f t="shared" si="99"/>
        <v>0</v>
      </c>
      <c r="FD17">
        <f t="shared" si="99"/>
        <v>1</v>
      </c>
      <c r="FE17">
        <f t="shared" si="99"/>
        <v>1</v>
      </c>
      <c r="FF17">
        <f t="shared" si="99"/>
        <v>1</v>
      </c>
      <c r="FG17">
        <f t="shared" si="99"/>
        <v>0</v>
      </c>
      <c r="GL17" t="s">
        <v>120</v>
      </c>
      <c r="GM17">
        <f t="shared" ref="GM17:HB17" si="100">SUM(GM5:GM8)</f>
        <v>18</v>
      </c>
      <c r="GN17">
        <f t="shared" si="100"/>
        <v>9</v>
      </c>
      <c r="GO17">
        <f t="shared" si="100"/>
        <v>17</v>
      </c>
      <c r="GP17">
        <f t="shared" si="100"/>
        <v>16</v>
      </c>
      <c r="GQ17">
        <f t="shared" si="100"/>
        <v>6</v>
      </c>
      <c r="GR17">
        <f t="shared" si="100"/>
        <v>0</v>
      </c>
      <c r="GS17">
        <f t="shared" si="100"/>
        <v>3</v>
      </c>
      <c r="GT17">
        <f t="shared" si="100"/>
        <v>2</v>
      </c>
      <c r="GU17">
        <f t="shared" si="100"/>
        <v>3</v>
      </c>
      <c r="GV17">
        <f t="shared" si="100"/>
        <v>0</v>
      </c>
      <c r="GW17">
        <f t="shared" si="100"/>
        <v>2</v>
      </c>
      <c r="GX17">
        <f t="shared" si="100"/>
        <v>0</v>
      </c>
      <c r="GY17">
        <f t="shared" si="100"/>
        <v>0</v>
      </c>
      <c r="GZ17">
        <f t="shared" si="100"/>
        <v>0</v>
      </c>
      <c r="HA17">
        <f t="shared" si="100"/>
        <v>0</v>
      </c>
      <c r="HB17">
        <f t="shared" si="100"/>
        <v>0</v>
      </c>
    </row>
    <row r="18" spans="1:238" x14ac:dyDescent="0.25">
      <c r="A18" t="s">
        <v>119</v>
      </c>
      <c r="B18">
        <f>SUM(B9:B12)</f>
        <v>61</v>
      </c>
      <c r="C18">
        <f>SUM(C9:C12)</f>
        <v>11</v>
      </c>
      <c r="D18">
        <f t="shared" ref="D18:U18" si="101">SUM(D9:D12)</f>
        <v>42</v>
      </c>
      <c r="E18">
        <f t="shared" si="101"/>
        <v>29</v>
      </c>
      <c r="F18">
        <f t="shared" si="101"/>
        <v>6</v>
      </c>
      <c r="G18">
        <f t="shared" si="101"/>
        <v>5</v>
      </c>
      <c r="H18">
        <f t="shared" si="101"/>
        <v>8</v>
      </c>
      <c r="I18">
        <f t="shared" si="101"/>
        <v>3</v>
      </c>
      <c r="J18">
        <f t="shared" si="101"/>
        <v>7</v>
      </c>
      <c r="K18">
        <f t="shared" si="101"/>
        <v>1</v>
      </c>
      <c r="L18">
        <f t="shared" si="101"/>
        <v>8</v>
      </c>
      <c r="M18">
        <f t="shared" si="101"/>
        <v>1</v>
      </c>
      <c r="N18">
        <f t="shared" si="101"/>
        <v>2</v>
      </c>
      <c r="O18">
        <f t="shared" si="101"/>
        <v>0</v>
      </c>
      <c r="P18">
        <f t="shared" si="101"/>
        <v>1</v>
      </c>
      <c r="Q18">
        <f t="shared" si="101"/>
        <v>0</v>
      </c>
      <c r="R18">
        <f t="shared" si="101"/>
        <v>3</v>
      </c>
      <c r="S18">
        <f t="shared" si="101"/>
        <v>1</v>
      </c>
      <c r="T18">
        <f t="shared" si="101"/>
        <v>1</v>
      </c>
      <c r="U18">
        <f t="shared" si="101"/>
        <v>0</v>
      </c>
      <c r="BA18" t="s">
        <v>119</v>
      </c>
      <c r="BB18">
        <f t="shared" ref="BB18:BQ18" si="102">SUM(BB9:BB12)</f>
        <v>53</v>
      </c>
      <c r="BC18">
        <f t="shared" si="102"/>
        <v>9</v>
      </c>
      <c r="BD18">
        <f t="shared" si="102"/>
        <v>35</v>
      </c>
      <c r="BE18">
        <f t="shared" si="102"/>
        <v>30</v>
      </c>
      <c r="BF18">
        <f t="shared" si="102"/>
        <v>4</v>
      </c>
      <c r="BG18">
        <f t="shared" si="102"/>
        <v>0</v>
      </c>
      <c r="BH18">
        <f t="shared" si="102"/>
        <v>4</v>
      </c>
      <c r="BI18">
        <f t="shared" si="102"/>
        <v>4</v>
      </c>
      <c r="BJ18">
        <f t="shared" si="102"/>
        <v>10</v>
      </c>
      <c r="BK18">
        <f t="shared" si="102"/>
        <v>1</v>
      </c>
      <c r="BL18">
        <f t="shared" si="102"/>
        <v>8</v>
      </c>
      <c r="BM18">
        <f t="shared" si="102"/>
        <v>0</v>
      </c>
      <c r="BN18">
        <f t="shared" si="102"/>
        <v>1</v>
      </c>
      <c r="BO18">
        <f t="shared" si="102"/>
        <v>0</v>
      </c>
      <c r="BP18">
        <f t="shared" si="102"/>
        <v>2</v>
      </c>
      <c r="BQ18">
        <f t="shared" si="102"/>
        <v>3</v>
      </c>
      <c r="CV18" t="s">
        <v>119</v>
      </c>
      <c r="CW18">
        <f t="shared" ref="CW18:DL18" si="103">SUM(CW9:CW12)</f>
        <v>68</v>
      </c>
      <c r="CX18">
        <f t="shared" si="103"/>
        <v>15</v>
      </c>
      <c r="CY18">
        <f t="shared" si="103"/>
        <v>36</v>
      </c>
      <c r="CZ18">
        <f t="shared" si="103"/>
        <v>30</v>
      </c>
      <c r="DA18">
        <f t="shared" si="103"/>
        <v>6</v>
      </c>
      <c r="DB18">
        <f t="shared" si="103"/>
        <v>1</v>
      </c>
      <c r="DC18">
        <f t="shared" si="103"/>
        <v>4</v>
      </c>
      <c r="DD18">
        <f t="shared" si="103"/>
        <v>7</v>
      </c>
      <c r="DE18">
        <f t="shared" si="103"/>
        <v>9</v>
      </c>
      <c r="DF18">
        <f t="shared" si="103"/>
        <v>1</v>
      </c>
      <c r="DG18">
        <f t="shared" si="103"/>
        <v>8</v>
      </c>
      <c r="DH18">
        <f t="shared" si="103"/>
        <v>0</v>
      </c>
      <c r="DI18">
        <f t="shared" si="103"/>
        <v>2</v>
      </c>
      <c r="DJ18">
        <f t="shared" si="103"/>
        <v>0</v>
      </c>
      <c r="DK18">
        <f t="shared" si="103"/>
        <v>3</v>
      </c>
      <c r="DL18">
        <f t="shared" si="103"/>
        <v>0</v>
      </c>
      <c r="EQ18" t="s">
        <v>119</v>
      </c>
      <c r="ER18">
        <f t="shared" ref="ER18:FG18" si="104">SUM(ER9:ER12)</f>
        <v>45</v>
      </c>
      <c r="ES18">
        <f t="shared" si="104"/>
        <v>12</v>
      </c>
      <c r="ET18">
        <f t="shared" si="104"/>
        <v>25</v>
      </c>
      <c r="EU18">
        <f t="shared" si="104"/>
        <v>15</v>
      </c>
      <c r="EV18">
        <f t="shared" si="104"/>
        <v>5</v>
      </c>
      <c r="EW18">
        <f t="shared" si="104"/>
        <v>2</v>
      </c>
      <c r="EX18">
        <f t="shared" si="104"/>
        <v>3</v>
      </c>
      <c r="EY18">
        <f t="shared" si="104"/>
        <v>2</v>
      </c>
      <c r="EZ18">
        <f t="shared" si="104"/>
        <v>6</v>
      </c>
      <c r="FA18">
        <f t="shared" si="104"/>
        <v>1</v>
      </c>
      <c r="FB18">
        <f t="shared" si="104"/>
        <v>1</v>
      </c>
      <c r="FC18">
        <f t="shared" si="104"/>
        <v>1</v>
      </c>
      <c r="FD18">
        <f t="shared" si="104"/>
        <v>0</v>
      </c>
      <c r="FE18">
        <f t="shared" si="104"/>
        <v>0</v>
      </c>
      <c r="FF18">
        <f t="shared" si="104"/>
        <v>4</v>
      </c>
      <c r="FG18">
        <f t="shared" si="104"/>
        <v>2</v>
      </c>
      <c r="GL18" t="s">
        <v>121</v>
      </c>
      <c r="GM18">
        <f t="shared" ref="GM18:HB18" si="105">SUM(GM9:GM12)</f>
        <v>29</v>
      </c>
      <c r="GN18">
        <f t="shared" si="105"/>
        <v>13</v>
      </c>
      <c r="GO18">
        <f t="shared" si="105"/>
        <v>15</v>
      </c>
      <c r="GP18">
        <f t="shared" si="105"/>
        <v>6</v>
      </c>
      <c r="GQ18">
        <f t="shared" si="105"/>
        <v>3</v>
      </c>
      <c r="GR18">
        <f t="shared" si="105"/>
        <v>1</v>
      </c>
      <c r="GS18">
        <f t="shared" si="105"/>
        <v>3</v>
      </c>
      <c r="GT18">
        <f t="shared" si="105"/>
        <v>9</v>
      </c>
      <c r="GU18">
        <f t="shared" si="105"/>
        <v>4</v>
      </c>
      <c r="GV18">
        <f t="shared" si="105"/>
        <v>4</v>
      </c>
      <c r="GW18">
        <f t="shared" si="105"/>
        <v>4</v>
      </c>
      <c r="GX18">
        <f t="shared" si="105"/>
        <v>1</v>
      </c>
      <c r="GY18">
        <f t="shared" si="105"/>
        <v>0</v>
      </c>
      <c r="GZ18">
        <f t="shared" si="105"/>
        <v>0</v>
      </c>
      <c r="HA18">
        <f t="shared" si="105"/>
        <v>0</v>
      </c>
      <c r="HB18">
        <f t="shared" si="105"/>
        <v>1</v>
      </c>
    </row>
    <row r="20" spans="1:238" x14ac:dyDescent="0.25">
      <c r="EQ20" t="s">
        <v>123</v>
      </c>
      <c r="HP20" t="e">
        <f>HP14/#REF!</f>
        <v>#REF!</v>
      </c>
      <c r="ID20">
        <v>0.68571428571428605</v>
      </c>
    </row>
    <row r="23" spans="1:238"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38" x14ac:dyDescent="0.25">
      <c r="W24" s="32">
        <f>AD14</f>
        <v>338</v>
      </c>
      <c r="X24" s="32">
        <f>AD15</f>
        <v>195</v>
      </c>
      <c r="Y24" s="33">
        <f>Z24/W24</f>
        <v>0.4526627218934911</v>
      </c>
      <c r="Z24" s="34">
        <f>AA14</f>
        <v>153</v>
      </c>
      <c r="AA24" s="33">
        <f>AC24/W24</f>
        <v>0.34023668639053256</v>
      </c>
      <c r="AB24" s="33"/>
      <c r="AC24" s="34">
        <f>C14+E14+I14+M14+O14+S14</f>
        <v>115</v>
      </c>
      <c r="AD24" s="33">
        <f>AE24/AC24</f>
        <v>0.58260869565217388</v>
      </c>
      <c r="AE24" s="34">
        <f>E14+O14</f>
        <v>67</v>
      </c>
      <c r="AF24" s="35">
        <f>AC14</f>
        <v>34</v>
      </c>
      <c r="AG24" s="35">
        <f>AC15</f>
        <v>18</v>
      </c>
      <c r="AH24" s="35">
        <f>AG14</f>
        <v>16</v>
      </c>
      <c r="AI24" s="35">
        <f>AG15</f>
        <v>11</v>
      </c>
      <c r="AJ24" s="32">
        <f>AH14</f>
        <v>326</v>
      </c>
      <c r="AK24" s="32">
        <f>AH15</f>
        <v>197</v>
      </c>
      <c r="AL24" s="32">
        <f>AI14</f>
        <v>28</v>
      </c>
      <c r="AM24" s="32">
        <f>AI15</f>
        <v>9</v>
      </c>
      <c r="BS24" s="32">
        <f>BY14</f>
        <v>299</v>
      </c>
      <c r="BT24" s="32">
        <f>BY15</f>
        <v>141</v>
      </c>
      <c r="BU24" s="33">
        <f>BV24/BS24</f>
        <v>0.45484949832775917</v>
      </c>
      <c r="BV24" s="34">
        <f>BW14</f>
        <v>136</v>
      </c>
      <c r="BW24" s="33">
        <f>BX24/BS24</f>
        <v>0.2976588628762542</v>
      </c>
      <c r="BX24" s="34">
        <f>BC14+BE14+BG14+BK14+BM14+BO14</f>
        <v>89</v>
      </c>
      <c r="BY24" s="33">
        <f>BZ24/BX24</f>
        <v>0.6179775280898876</v>
      </c>
      <c r="BZ24" s="34">
        <f>BE14+BM14</f>
        <v>55</v>
      </c>
      <c r="CA24" s="35">
        <f>BX14</f>
        <v>23</v>
      </c>
      <c r="CB24" s="35">
        <f>BX15</f>
        <v>7</v>
      </c>
      <c r="CC24" s="35">
        <f>CB14</f>
        <v>24</v>
      </c>
      <c r="CD24" s="35">
        <f>CB15</f>
        <v>10</v>
      </c>
      <c r="CE24" s="32">
        <f>CC14</f>
        <v>290</v>
      </c>
      <c r="CF24" s="32">
        <f>CC15</f>
        <v>137</v>
      </c>
      <c r="CG24" s="32">
        <f>CD14</f>
        <v>33</v>
      </c>
      <c r="CH24" s="32">
        <f>CD15</f>
        <v>14</v>
      </c>
      <c r="DN24" s="32">
        <f>DT14</f>
        <v>316</v>
      </c>
      <c r="DO24" s="32">
        <f>DT15</f>
        <v>159</v>
      </c>
      <c r="DP24" s="33">
        <f>DQ24/DN24</f>
        <v>0.4651898734177215</v>
      </c>
      <c r="DQ24" s="34">
        <f>DR14</f>
        <v>147</v>
      </c>
      <c r="DR24" s="33">
        <f>DS24/DN24</f>
        <v>0.31329113924050633</v>
      </c>
      <c r="DS24" s="34">
        <f>CX14+CZ14+DB14+DF14+DH14+DJ14</f>
        <v>99</v>
      </c>
      <c r="DT24" s="33">
        <f>DU24/DS24</f>
        <v>0.63636363636363635</v>
      </c>
      <c r="DU24" s="34">
        <f>CZ14+DH14</f>
        <v>63</v>
      </c>
      <c r="DV24" s="35">
        <f>DS14</f>
        <v>17</v>
      </c>
      <c r="DW24" s="35">
        <f>DS15</f>
        <v>5</v>
      </c>
      <c r="DX24" s="35">
        <f>DW14</f>
        <v>20</v>
      </c>
      <c r="DY24" s="35">
        <f>DW15</f>
        <v>10</v>
      </c>
      <c r="DZ24" s="32">
        <f>DX14</f>
        <v>302</v>
      </c>
      <c r="EA24" s="32">
        <f>DX15</f>
        <v>154</v>
      </c>
      <c r="EB24" s="32">
        <f>DY14</f>
        <v>34</v>
      </c>
      <c r="EC24" s="32">
        <f>DY15</f>
        <v>15</v>
      </c>
    </row>
    <row r="25" spans="1:238" x14ac:dyDescent="0.25">
      <c r="A25" s="136" t="s">
        <v>159</v>
      </c>
      <c r="D25" s="136" t="s">
        <v>159</v>
      </c>
      <c r="BA25" s="136" t="s">
        <v>159</v>
      </c>
      <c r="BD25" s="136" t="s">
        <v>159</v>
      </c>
    </row>
    <row r="27" spans="1:238" ht="113.45" customHeight="1" x14ac:dyDescent="0.25">
      <c r="A27" s="230" t="s">
        <v>160</v>
      </c>
      <c r="B27" s="230"/>
      <c r="D27" s="230" t="s">
        <v>160</v>
      </c>
      <c r="E27" s="230"/>
      <c r="F27" s="191"/>
      <c r="G27" s="191"/>
      <c r="BA27" s="230" t="s">
        <v>160</v>
      </c>
      <c r="BB27" s="230"/>
      <c r="BD27" s="230" t="s">
        <v>160</v>
      </c>
      <c r="BE27" s="230"/>
    </row>
    <row r="29" spans="1:238" x14ac:dyDescent="0.25">
      <c r="A29" t="s">
        <v>161</v>
      </c>
      <c r="D29" t="s">
        <v>161</v>
      </c>
      <c r="BA29" t="s">
        <v>161</v>
      </c>
      <c r="BD29" t="s">
        <v>161</v>
      </c>
    </row>
  </sheetData>
  <mergeCells count="67">
    <mergeCell ref="BA27:BB27"/>
    <mergeCell ref="BD27:BE27"/>
    <mergeCell ref="GM3:GN3"/>
    <mergeCell ref="GO3:GP3"/>
    <mergeCell ref="GQ3:GR3"/>
    <mergeCell ref="EX3:EY3"/>
    <mergeCell ref="EZ3:FA3"/>
    <mergeCell ref="FB3:FC3"/>
    <mergeCell ref="FD3:FE3"/>
    <mergeCell ref="FF3:FG3"/>
    <mergeCell ref="DI3:DJ3"/>
    <mergeCell ref="DK3:DL3"/>
    <mergeCell ref="ER3:ES3"/>
    <mergeCell ref="ET3:EU3"/>
    <mergeCell ref="EV3:EW3"/>
    <mergeCell ref="HR2:IC2"/>
    <mergeCell ref="FX2:GI2"/>
    <mergeCell ref="GM2:GT2"/>
    <mergeCell ref="GU2:HB2"/>
    <mergeCell ref="HD2:HO2"/>
    <mergeCell ref="GW3:GX3"/>
    <mergeCell ref="GY3:GZ3"/>
    <mergeCell ref="HA3:HB3"/>
    <mergeCell ref="GS3:GT3"/>
    <mergeCell ref="GU3:GV3"/>
    <mergeCell ref="DE2:DL2"/>
    <mergeCell ref="DN2:DY2"/>
    <mergeCell ref="EC2:EN2"/>
    <mergeCell ref="ER2:EY2"/>
    <mergeCell ref="EZ2:FG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BB2:BI2"/>
    <mergeCell ref="BJ2:BQ2"/>
    <mergeCell ref="BS2:CD2"/>
    <mergeCell ref="CH2:CS2"/>
    <mergeCell ref="CW2:DD2"/>
    <mergeCell ref="AM2:AX2"/>
    <mergeCell ref="B3:C3"/>
    <mergeCell ref="D3:E3"/>
    <mergeCell ref="H3:I3"/>
    <mergeCell ref="J3:K3"/>
    <mergeCell ref="L3:M3"/>
    <mergeCell ref="N3:O3"/>
    <mergeCell ref="R3:S3"/>
    <mergeCell ref="T3:U3"/>
    <mergeCell ref="A27:B27"/>
    <mergeCell ref="D27:E27"/>
    <mergeCell ref="B2:K2"/>
    <mergeCell ref="L2:U2"/>
    <mergeCell ref="W2:AI2"/>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IR28"/>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MategninDouane</v>
      </c>
      <c r="BA1" s="36">
        <v>2024</v>
      </c>
      <c r="BB1" s="37" t="s">
        <v>106</v>
      </c>
      <c r="BC1" s="38" t="str">
        <f t="array" aca="1" ref="BC1" ca="1">MID(CELL("filename",BA1),FIND("]",CELL("filename",BA1))+1,255)</f>
        <v>MategninDouane</v>
      </c>
      <c r="CV1" s="36">
        <v>2023</v>
      </c>
      <c r="CW1" s="37" t="s">
        <v>106</v>
      </c>
      <c r="CX1" s="38" t="str">
        <f t="array" aca="1" ref="CX1" ca="1">MID(CELL("filename",CV1),FIND("]",CELL("filename",CV1))+1,255)</f>
        <v>MategninDouane</v>
      </c>
      <c r="EQ1" s="36">
        <v>2022</v>
      </c>
      <c r="ER1" s="37" t="s">
        <v>106</v>
      </c>
      <c r="ES1" s="38" t="str">
        <f t="array" aca="1" ref="ES1" ca="1">MID(CELL("filename",EQ1),FIND("]",CELL("filename",EQ1))+1,255)</f>
        <v>MategninDouane</v>
      </c>
      <c r="GL1" s="39">
        <v>2021</v>
      </c>
      <c r="GM1" s="40" t="s">
        <v>106</v>
      </c>
      <c r="GN1" s="38" t="s">
        <v>162</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MategninDouane</v>
      </c>
      <c r="X2" s="225"/>
      <c r="Y2" s="225"/>
      <c r="Z2" s="225"/>
      <c r="AA2" s="225"/>
      <c r="AB2" s="225"/>
      <c r="AC2" s="225"/>
      <c r="AD2" s="225"/>
      <c r="AE2" s="225"/>
      <c r="AF2" s="225"/>
      <c r="AG2" s="225"/>
      <c r="AH2" s="225"/>
      <c r="AI2" s="225"/>
      <c r="AM2" s="226" t="str">
        <f ca="1">"Changement depuis " &amp; (A1 - 1) &amp; " " &amp; $C1</f>
        <v>Changement depuis 2024 MategninDouane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MategninDouane</v>
      </c>
      <c r="BT2" s="225"/>
      <c r="BU2" s="225"/>
      <c r="BV2" s="225"/>
      <c r="BW2" s="225"/>
      <c r="BX2" s="225"/>
      <c r="BY2" s="225"/>
      <c r="BZ2" s="225"/>
      <c r="CA2" s="225"/>
      <c r="CB2" s="225"/>
      <c r="CC2" s="225"/>
      <c r="CD2" s="225"/>
      <c r="CH2" s="226" t="str">
        <f ca="1">"Changement depuis 2023 " &amp; $CX1</f>
        <v>Changement depuis 2023 MategninDouane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MategninDouane</v>
      </c>
      <c r="DO2" s="225"/>
      <c r="DP2" s="225"/>
      <c r="DQ2" s="225"/>
      <c r="DR2" s="225"/>
      <c r="DS2" s="225"/>
      <c r="DT2" s="225"/>
      <c r="DU2" s="225"/>
      <c r="DV2" s="225"/>
      <c r="DW2" s="225"/>
      <c r="DX2" s="225"/>
      <c r="DY2" s="225"/>
      <c r="EC2" s="226" t="str">
        <f ca="1">"Changement depuis 2022 " &amp; $CX1</f>
        <v>Changement depuis 2022 MategninDouane</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MategninDouane</v>
      </c>
      <c r="FJ2" s="225"/>
      <c r="FK2" s="225"/>
      <c r="FL2" s="225"/>
      <c r="FM2" s="225"/>
      <c r="FN2" s="225"/>
      <c r="FO2" s="225"/>
      <c r="FP2" s="225"/>
      <c r="FQ2" s="225"/>
      <c r="FR2" s="225"/>
      <c r="FS2" s="225"/>
      <c r="FT2" s="225"/>
      <c r="FX2" s="226" t="str">
        <f ca="1">"Changement depuis 2021 " &amp; $ES1</f>
        <v>Changement depuis 2021 MategninDouane</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Mategnin Douane</v>
      </c>
      <c r="HE2" s="225"/>
      <c r="HF2" s="225"/>
      <c r="HG2" s="225"/>
      <c r="HH2" s="225"/>
      <c r="HI2" s="225"/>
      <c r="HJ2" s="225"/>
      <c r="HK2" s="225"/>
      <c r="HL2" s="225"/>
      <c r="HM2" s="225"/>
      <c r="HN2" s="225"/>
      <c r="HO2" s="225"/>
      <c r="HR2" s="225" t="str">
        <f>"Totaux 2020 " &amp; $GN1</f>
        <v>Totaux 2020 Mategnin Douane</v>
      </c>
      <c r="HS2" s="225"/>
      <c r="HT2" s="225"/>
      <c r="HU2" s="225"/>
      <c r="HV2" s="225"/>
      <c r="HW2" s="225"/>
      <c r="HX2" s="225"/>
      <c r="HY2" s="225"/>
      <c r="HZ2" s="225"/>
      <c r="IA2" s="225"/>
      <c r="IB2" s="225"/>
      <c r="IC2" s="225"/>
      <c r="IF2" s="226" t="str">
        <f>"Changement depuis 2020 " &amp; $GN1</f>
        <v>Changement depuis 2020 Mategnin Douane</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v>6</v>
      </c>
      <c r="C5" s="86">
        <v>3</v>
      </c>
      <c r="D5" s="60">
        <v>5</v>
      </c>
      <c r="E5" s="86">
        <v>4</v>
      </c>
      <c r="F5" s="60">
        <v>1</v>
      </c>
      <c r="G5" s="86"/>
      <c r="H5" s="60">
        <v>1</v>
      </c>
      <c r="I5" s="86">
        <v>1</v>
      </c>
      <c r="J5" s="60">
        <v>3</v>
      </c>
      <c r="K5" s="86">
        <v>2</v>
      </c>
      <c r="L5" s="143"/>
      <c r="M5" s="144">
        <v>1</v>
      </c>
      <c r="N5" s="203"/>
      <c r="O5" s="195"/>
      <c r="P5" s="143"/>
      <c r="Q5" s="144"/>
      <c r="R5" s="143"/>
      <c r="S5" s="144"/>
      <c r="T5" s="143"/>
      <c r="U5" s="144"/>
      <c r="W5" s="55">
        <f>B5+D5+F5+H5+J5+L5+N5+P5+R5+T5</f>
        <v>16</v>
      </c>
      <c r="X5" s="3">
        <f>C5+E5+G5+I5+K5+M5+O5+Q5+S5+U5</f>
        <v>11</v>
      </c>
      <c r="Y5" s="56">
        <f>X5/(X5+W5)</f>
        <v>0.40740740740740738</v>
      </c>
      <c r="Z5" s="3">
        <f>B5+C5+L5+M5</f>
        <v>10</v>
      </c>
      <c r="AA5" s="3">
        <f>D5+E5+N5+O5+F5+G5+P5+Q5</f>
        <v>10</v>
      </c>
      <c r="AB5" s="3">
        <f>F5+G5+P5+Q5</f>
        <v>1</v>
      </c>
      <c r="AC5" s="3">
        <f>H5+I5+R5+S5</f>
        <v>2</v>
      </c>
      <c r="AD5" s="3">
        <f t="shared" ref="AD5:AD12" si="0">Z5+AA5+AC5</f>
        <v>22</v>
      </c>
      <c r="AE5" s="12">
        <f t="shared" ref="AE5:AE12" si="1">AA5/(Z5+AA5)</f>
        <v>0.5</v>
      </c>
      <c r="AF5" s="12">
        <f>AC5/AD5</f>
        <v>9.0909090909090912E-2</v>
      </c>
      <c r="AG5" s="3">
        <f>J5+K5+T5+U5</f>
        <v>5</v>
      </c>
      <c r="AH5" s="3">
        <f>SUM(B5:K5)</f>
        <v>26</v>
      </c>
      <c r="AI5" s="57">
        <f>SUM(L5:U5)</f>
        <v>1</v>
      </c>
      <c r="AJ5" s="58">
        <f>SUM(B5:U5)</f>
        <v>27</v>
      </c>
      <c r="AM5" s="12">
        <f t="shared" ref="AM5:AM12" si="2">(W5/BS5) - 1</f>
        <v>1</v>
      </c>
      <c r="AN5" s="12">
        <f t="shared" ref="AN5:AN12" si="3">(X5/BT5) - 1</f>
        <v>1.2000000000000002</v>
      </c>
      <c r="AO5" s="12">
        <f t="shared" ref="AO5:AO12" si="4">(Y5/BU5) - 1</f>
        <v>5.9259259259259123E-2</v>
      </c>
      <c r="AP5" s="12">
        <f t="shared" ref="AP5:AP12" si="5">(Z5/BV5) - 1</f>
        <v>0.66666666666666674</v>
      </c>
      <c r="AQ5" s="12">
        <f>(AA5/BW5) - 1</f>
        <v>1</v>
      </c>
      <c r="AR5" s="12">
        <f t="shared" ref="AR5:AR12" si="6">(AC5/BX5) - 1</f>
        <v>0</v>
      </c>
      <c r="AS5" s="12">
        <f t="shared" ref="AS5:AS12" si="7">(AD5/BY5) - 1</f>
        <v>0.69230769230769229</v>
      </c>
      <c r="AT5" s="12">
        <f t="shared" ref="AT5:AT12" si="8">(AE5/BZ5) - 1</f>
        <v>0.10000000000000009</v>
      </c>
      <c r="AU5" s="12">
        <f t="shared" ref="AU5:AU12" si="9">(AF5/CA5) - 1</f>
        <v>-0.40909090909090906</v>
      </c>
      <c r="AV5" s="12" t="e">
        <f t="shared" ref="AV5:AV12" si="10">(AG5/CB5) - 1</f>
        <v>#DIV/0!</v>
      </c>
      <c r="AW5" s="12">
        <f t="shared" ref="AW5:AW12" si="11">(AH5/CC5) - 1</f>
        <v>1</v>
      </c>
      <c r="AX5" s="12" t="e">
        <f t="shared" ref="AX5:AX12" si="12">(AI5/CD5) - 1</f>
        <v>#DIV/0!</v>
      </c>
      <c r="AY5" s="12">
        <f t="shared" ref="AY5:AY12" si="13">(AJ5/CE5) - 1</f>
        <v>1.0769230769230771</v>
      </c>
      <c r="BA5" s="59">
        <v>0.29166666666666702</v>
      </c>
      <c r="BB5" s="60">
        <v>4</v>
      </c>
      <c r="BC5" s="86">
        <v>2</v>
      </c>
      <c r="BD5" s="60">
        <v>3</v>
      </c>
      <c r="BE5" s="86">
        <v>2</v>
      </c>
      <c r="BF5" s="60">
        <v>1</v>
      </c>
      <c r="BG5" s="86">
        <v>1</v>
      </c>
      <c r="BH5" s="60"/>
      <c r="BI5" s="86"/>
      <c r="BJ5" s="143"/>
      <c r="BK5" s="144"/>
      <c r="BL5" s="143"/>
      <c r="BM5" s="144"/>
      <c r="BN5" s="143"/>
      <c r="BO5" s="144"/>
      <c r="BP5" s="143"/>
      <c r="BQ5" s="144"/>
      <c r="BS5" s="55">
        <f t="shared" ref="BS5:BT12" si="14">BB5+BD5+BF5+BH5+BJ5+BL5+BN5+BP5</f>
        <v>8</v>
      </c>
      <c r="BT5" s="3">
        <f t="shared" si="14"/>
        <v>5</v>
      </c>
      <c r="BU5" s="56">
        <f t="shared" ref="BU5:BU12" si="15">BT5/(BT5+BS5)</f>
        <v>0.38461538461538464</v>
      </c>
      <c r="BV5" s="3">
        <f t="shared" ref="BV5:BV12" si="16">BB5+BC5+BJ5+BK5</f>
        <v>6</v>
      </c>
      <c r="BW5" s="3">
        <f t="shared" ref="BW5:BW12" si="17">BD5+BE5+BL5+BM5</f>
        <v>5</v>
      </c>
      <c r="BX5" s="3">
        <f t="shared" ref="BX5:BX12" si="18">BF5+BG5+BN5+BO5</f>
        <v>2</v>
      </c>
      <c r="BY5" s="3">
        <f t="shared" ref="BY5:BY12" si="19">SUM(BV5:BX5)</f>
        <v>13</v>
      </c>
      <c r="BZ5" s="12">
        <f t="shared" ref="BZ5:BZ12" si="20">BW5/(BW5+BV5)</f>
        <v>0.45454545454545453</v>
      </c>
      <c r="CA5" s="12">
        <f t="shared" ref="CA5:CA12" si="21">BX5/BY5</f>
        <v>0.15384615384615385</v>
      </c>
      <c r="CB5" s="3">
        <f t="shared" ref="CB5:CB12" si="22">BH5+BI5+BP5+BQ5</f>
        <v>0</v>
      </c>
      <c r="CC5" s="3">
        <f t="shared" ref="CC5:CC12" si="23">SUM(BB5:BI5)</f>
        <v>13</v>
      </c>
      <c r="CD5" s="57">
        <f t="shared" ref="CD5:CD12" si="24">SUM(BJ5:BQ5)</f>
        <v>0</v>
      </c>
      <c r="CE5" s="58">
        <f t="shared" ref="CE5:CE12" si="25">SUM(BB5:BQ5)</f>
        <v>13</v>
      </c>
      <c r="CH5" s="12">
        <f t="shared" ref="CH5:CT12" si="26">(BS5/DN5) - 1</f>
        <v>-0.33333333333333337</v>
      </c>
      <c r="CI5" s="12">
        <f t="shared" si="26"/>
        <v>0.25</v>
      </c>
      <c r="CJ5" s="12">
        <f t="shared" si="26"/>
        <v>0.53846153846153855</v>
      </c>
      <c r="CK5" s="12">
        <f t="shared" si="26"/>
        <v>0.19999999999999996</v>
      </c>
      <c r="CL5" s="12">
        <f t="shared" si="26"/>
        <v>-0.44444444444444442</v>
      </c>
      <c r="CM5" s="12" t="e">
        <f t="shared" si="26"/>
        <v>#DIV/0!</v>
      </c>
      <c r="CN5" s="12">
        <f t="shared" si="26"/>
        <v>-7.1428571428571397E-2</v>
      </c>
      <c r="CO5" s="12">
        <f t="shared" si="26"/>
        <v>-0.29292929292929304</v>
      </c>
      <c r="CP5" s="12" t="e">
        <f t="shared" si="26"/>
        <v>#DIV/0!</v>
      </c>
      <c r="CQ5" s="12">
        <f t="shared" si="26"/>
        <v>-1</v>
      </c>
      <c r="CR5" s="12">
        <f t="shared" si="26"/>
        <v>0</v>
      </c>
      <c r="CS5" s="12">
        <f t="shared" si="26"/>
        <v>-1</v>
      </c>
      <c r="CT5" s="12">
        <f t="shared" si="26"/>
        <v>-0.1875</v>
      </c>
      <c r="CV5" s="59">
        <v>0.29166666666666702</v>
      </c>
      <c r="CW5" s="60">
        <v>5</v>
      </c>
      <c r="CX5" s="86"/>
      <c r="CY5" s="60">
        <v>5</v>
      </c>
      <c r="CZ5" s="86">
        <v>3</v>
      </c>
      <c r="DA5" s="60"/>
      <c r="DB5" s="86"/>
      <c r="DC5" s="60"/>
      <c r="DD5" s="86"/>
      <c r="DE5" s="60"/>
      <c r="DF5" s="86"/>
      <c r="DG5" s="60">
        <v>1</v>
      </c>
      <c r="DH5" s="86"/>
      <c r="DI5" s="60"/>
      <c r="DJ5" s="86"/>
      <c r="DK5" s="60">
        <v>1</v>
      </c>
      <c r="DL5" s="86">
        <v>1</v>
      </c>
      <c r="DN5" s="55">
        <f t="shared" ref="DN5:DO12" si="27">CW5+CY5+DA5+DC5+DE5+DG5+DI5+DK5</f>
        <v>12</v>
      </c>
      <c r="DO5" s="3">
        <f t="shared" si="27"/>
        <v>4</v>
      </c>
      <c r="DP5" s="56">
        <f t="shared" ref="DP5:DP12" si="28">DO5/(DO5+DN5)</f>
        <v>0.25</v>
      </c>
      <c r="DQ5" s="3">
        <f t="shared" ref="DQ5:DQ12" si="29">CW5+CX5+DE5+DF5</f>
        <v>5</v>
      </c>
      <c r="DR5" s="3">
        <f t="shared" ref="DR5:DR12" si="30">CY5+CZ5+DG5+DH5</f>
        <v>9</v>
      </c>
      <c r="DS5" s="3">
        <f t="shared" ref="DS5:DS12" si="31">DA5+DB5+DI5+DJ5</f>
        <v>0</v>
      </c>
      <c r="DT5" s="3">
        <f t="shared" ref="DT5:DT12" si="32">SUM(DQ5:DS5)</f>
        <v>14</v>
      </c>
      <c r="DU5" s="12">
        <f t="shared" ref="DU5:DU12" si="33">DR5/DT5</f>
        <v>0.6428571428571429</v>
      </c>
      <c r="DV5" s="12">
        <f t="shared" ref="DV5:DV12" si="34">DS5/DT5</f>
        <v>0</v>
      </c>
      <c r="DW5" s="3">
        <f t="shared" ref="DW5:DW12" si="35">DC5+DD5+DK5+DL5</f>
        <v>2</v>
      </c>
      <c r="DX5" s="3">
        <f t="shared" ref="DX5:DX12" si="36">SUM(CW5:DD5)</f>
        <v>13</v>
      </c>
      <c r="DY5" s="57">
        <f t="shared" ref="DY5:DY12" si="37">SUM(DE5:DL5)</f>
        <v>3</v>
      </c>
      <c r="DZ5" s="58">
        <f t="shared" ref="DZ5:DZ12" si="38">SUM(CW5:DL5)</f>
        <v>16</v>
      </c>
      <c r="EC5" s="12">
        <f t="shared" ref="EC5:EO12" si="39">(DN5/FI5) - 1</f>
        <v>0.19999999999999996</v>
      </c>
      <c r="ED5" s="12">
        <f t="shared" si="39"/>
        <v>0.33333333333333326</v>
      </c>
      <c r="EE5" s="12">
        <f t="shared" si="39"/>
        <v>8.3333333333333259E-2</v>
      </c>
      <c r="EF5" s="12">
        <f t="shared" si="39"/>
        <v>-0.44444444444444442</v>
      </c>
      <c r="EG5" s="12">
        <f t="shared" si="39"/>
        <v>8</v>
      </c>
      <c r="EH5" s="12">
        <f t="shared" si="39"/>
        <v>-1</v>
      </c>
      <c r="EI5" s="12">
        <f t="shared" si="39"/>
        <v>0.16666666666666674</v>
      </c>
      <c r="EJ5" s="12">
        <f t="shared" si="39"/>
        <v>6.7142857142857153</v>
      </c>
      <c r="EK5" s="12">
        <f t="shared" si="39"/>
        <v>-1</v>
      </c>
      <c r="EL5" s="12">
        <f t="shared" si="39"/>
        <v>1</v>
      </c>
      <c r="EM5" s="12">
        <f t="shared" si="39"/>
        <v>0.18181818181818188</v>
      </c>
      <c r="EN5" s="12">
        <f t="shared" si="39"/>
        <v>0.5</v>
      </c>
      <c r="EO5" s="12">
        <f t="shared" si="39"/>
        <v>0.23076923076923084</v>
      </c>
      <c r="EQ5" s="59">
        <v>0.29166666666666702</v>
      </c>
      <c r="ER5" s="60">
        <v>6</v>
      </c>
      <c r="ES5" s="86">
        <v>3</v>
      </c>
      <c r="ET5" s="60">
        <v>1</v>
      </c>
      <c r="EU5" s="86"/>
      <c r="EV5" s="60">
        <v>1</v>
      </c>
      <c r="EW5" s="86"/>
      <c r="EX5" s="60"/>
      <c r="EY5" s="86"/>
      <c r="EZ5" s="60"/>
      <c r="FA5" s="86"/>
      <c r="FB5" s="60"/>
      <c r="FC5" s="86"/>
      <c r="FD5" s="60">
        <v>1</v>
      </c>
      <c r="FE5" s="86"/>
      <c r="FF5" s="60">
        <v>1</v>
      </c>
      <c r="FG5" s="86"/>
      <c r="FI5" s="55">
        <f t="shared" ref="FI5:FJ12" si="40">ER5+ET5+EV5+EX5+EZ5+FB5+FD5+FF5</f>
        <v>10</v>
      </c>
      <c r="FJ5" s="3">
        <f t="shared" si="40"/>
        <v>3</v>
      </c>
      <c r="FK5" s="56">
        <f t="shared" ref="FK5:FK12" si="41">FJ5/(FJ5+FI5)</f>
        <v>0.23076923076923078</v>
      </c>
      <c r="FL5" s="3">
        <f t="shared" ref="FL5:FL12" si="42">ER5+ES5+EZ5+FA5</f>
        <v>9</v>
      </c>
      <c r="FM5" s="3">
        <f t="shared" ref="FM5:FM12" si="43">ET5+EU5+FB5+FC5</f>
        <v>1</v>
      </c>
      <c r="FN5" s="3">
        <f t="shared" ref="FN5:FN12" si="44">EV5+EW5+FD5+FE5</f>
        <v>2</v>
      </c>
      <c r="FO5" s="3">
        <f t="shared" ref="FO5:FO12" si="45">SUM(FL5:FN5)</f>
        <v>12</v>
      </c>
      <c r="FP5" s="12">
        <f t="shared" ref="FP5:FP12" si="46">FM5/FO5</f>
        <v>8.3333333333333329E-2</v>
      </c>
      <c r="FQ5" s="12">
        <f t="shared" ref="FQ5:FQ12" si="47">FN5/FO5</f>
        <v>0.16666666666666666</v>
      </c>
      <c r="FR5" s="3">
        <f t="shared" ref="FR5:FR12" si="48">EX5+EY5+FF5+FG5</f>
        <v>1</v>
      </c>
      <c r="FS5" s="3">
        <f t="shared" ref="FS5:FS12" si="49">SUM(ER5:EY5)</f>
        <v>11</v>
      </c>
      <c r="FT5" s="57">
        <f t="shared" ref="FT5:FT12" si="50">SUM(EZ5:FG5)</f>
        <v>2</v>
      </c>
      <c r="FU5" s="58">
        <f t="shared" ref="FU5:FU12" si="51">SUM(ER5:FG5)</f>
        <v>13</v>
      </c>
      <c r="FX5" s="12">
        <f t="shared" ref="FX5:GJ12" si="52">(FI5/HD5) - 1</f>
        <v>1</v>
      </c>
      <c r="FY5" s="12">
        <f t="shared" si="52"/>
        <v>2</v>
      </c>
      <c r="FZ5" s="12">
        <f t="shared" si="52"/>
        <v>0.3846153846153848</v>
      </c>
      <c r="GA5" s="12">
        <f t="shared" si="52"/>
        <v>2</v>
      </c>
      <c r="GB5" s="12">
        <f t="shared" si="52"/>
        <v>0</v>
      </c>
      <c r="GC5" s="12">
        <f t="shared" si="52"/>
        <v>1</v>
      </c>
      <c r="GD5" s="12">
        <f t="shared" si="52"/>
        <v>1.4</v>
      </c>
      <c r="GE5" s="12">
        <f t="shared" si="52"/>
        <v>-0.58333333333333337</v>
      </c>
      <c r="GF5" s="12">
        <f t="shared" si="52"/>
        <v>-0.16666666666666674</v>
      </c>
      <c r="GG5" s="12">
        <f t="shared" si="52"/>
        <v>0</v>
      </c>
      <c r="GH5" s="12">
        <f t="shared" si="52"/>
        <v>1.75</v>
      </c>
      <c r="GI5" s="12">
        <f t="shared" si="52"/>
        <v>0</v>
      </c>
      <c r="GJ5" s="12">
        <f t="shared" si="52"/>
        <v>1.1666666666666665</v>
      </c>
      <c r="GL5" s="61">
        <v>0.29166666666666702</v>
      </c>
      <c r="GM5" s="60">
        <v>1</v>
      </c>
      <c r="GN5" s="86">
        <v>0</v>
      </c>
      <c r="GO5" s="127">
        <v>1</v>
      </c>
      <c r="GP5" s="128">
        <v>0</v>
      </c>
      <c r="GQ5" s="127">
        <v>1</v>
      </c>
      <c r="GR5" s="128"/>
      <c r="GS5" s="60">
        <v>1</v>
      </c>
      <c r="GT5" s="86"/>
      <c r="GU5" s="60">
        <v>1</v>
      </c>
      <c r="GV5" s="86">
        <v>1</v>
      </c>
      <c r="GW5" s="127"/>
      <c r="GX5" s="128"/>
      <c r="GY5" s="127"/>
      <c r="GZ5" s="128"/>
      <c r="HA5" s="60">
        <v>0</v>
      </c>
      <c r="HB5" s="86"/>
      <c r="HD5" s="55">
        <f t="shared" ref="HD5:HD15" si="53">GM5+GO5+GQ5+GS5+GU5+GW5+GY5+HA5</f>
        <v>5</v>
      </c>
      <c r="HE5" s="3">
        <f t="shared" ref="HE5:HE15" si="54">GN5+GP5+GR5+GT5+GV5+GX5+GZ5+HB5</f>
        <v>1</v>
      </c>
      <c r="HF5" s="56">
        <f t="shared" ref="HF5:HF15" si="55">HE5/(HE5+HD5)</f>
        <v>0.16666666666666666</v>
      </c>
      <c r="HG5" s="3">
        <f t="shared" ref="HG5:HG15" si="56">GM5+GN5+GU5+GV5</f>
        <v>3</v>
      </c>
      <c r="HH5" s="3">
        <f t="shared" ref="HH5:HH15" si="57">GO5+GP5+GW5+GX5</f>
        <v>1</v>
      </c>
      <c r="HI5" s="3">
        <f t="shared" ref="HI5:HI12" si="58">GQ5+GR5+GY5+GZ5</f>
        <v>1</v>
      </c>
      <c r="HJ5" s="3">
        <f t="shared" ref="HJ5:HJ12" si="59">SUM(HG5:HI5)</f>
        <v>5</v>
      </c>
      <c r="HK5" s="12">
        <f t="shared" ref="HK5:HK12" si="60">HH5/HJ5</f>
        <v>0.2</v>
      </c>
      <c r="HL5" s="12">
        <f t="shared" ref="HL5:HL12" si="61">HI5/HJ5</f>
        <v>0.2</v>
      </c>
      <c r="HM5" s="3">
        <f t="shared" ref="HM5:HM12" si="62">GS5+GT5+HA5+HB5</f>
        <v>1</v>
      </c>
      <c r="HN5" s="3">
        <f t="shared" ref="HN5:HN15" si="63">SUM(GM5:GT5)</f>
        <v>4</v>
      </c>
      <c r="HO5" s="57">
        <f t="shared" ref="HO5:HO12" si="64">SUM(GU5:HB5)</f>
        <v>2</v>
      </c>
      <c r="HP5" s="58">
        <f t="shared" ref="HP5:HP15" si="65">SUM(GM5:HB5)</f>
        <v>6</v>
      </c>
      <c r="HR5">
        <v>3</v>
      </c>
      <c r="HS5">
        <v>1</v>
      </c>
      <c r="HT5">
        <v>0.25</v>
      </c>
      <c r="HU5">
        <v>2</v>
      </c>
      <c r="HV5">
        <v>1</v>
      </c>
      <c r="HW5">
        <v>0</v>
      </c>
      <c r="HX5">
        <v>3</v>
      </c>
      <c r="HY5">
        <v>0.33333333333333298</v>
      </c>
      <c r="HZ5">
        <v>0</v>
      </c>
      <c r="IA5">
        <v>1</v>
      </c>
      <c r="IB5">
        <v>3</v>
      </c>
      <c r="IC5">
        <v>1</v>
      </c>
      <c r="ID5">
        <v>4</v>
      </c>
      <c r="IF5" s="62">
        <f t="shared" ref="IF5:IR12" si="66">(HD5/HR5) - 1</f>
        <v>0.66666666666666674</v>
      </c>
      <c r="IG5" s="12">
        <f t="shared" si="66"/>
        <v>0</v>
      </c>
      <c r="IH5" s="12">
        <f t="shared" si="66"/>
        <v>-0.33333333333333337</v>
      </c>
      <c r="II5" s="12">
        <f t="shared" si="66"/>
        <v>0.5</v>
      </c>
      <c r="IJ5" s="12">
        <f t="shared" si="66"/>
        <v>0</v>
      </c>
      <c r="IK5" s="12" t="e">
        <f t="shared" si="66"/>
        <v>#DIV/0!</v>
      </c>
      <c r="IL5" s="12">
        <f t="shared" si="66"/>
        <v>0.66666666666666674</v>
      </c>
      <c r="IM5" s="12">
        <f t="shared" si="66"/>
        <v>-0.39999999999999936</v>
      </c>
      <c r="IN5" s="12" t="e">
        <f t="shared" si="66"/>
        <v>#DIV/0!</v>
      </c>
      <c r="IO5" s="12">
        <f t="shared" si="66"/>
        <v>0</v>
      </c>
      <c r="IP5" s="12">
        <f t="shared" si="66"/>
        <v>0.33333333333333326</v>
      </c>
      <c r="IQ5" s="12">
        <f t="shared" si="66"/>
        <v>1</v>
      </c>
      <c r="IR5" s="63">
        <f t="shared" si="66"/>
        <v>0.5</v>
      </c>
    </row>
    <row r="6" spans="1:252" ht="21" customHeight="1" thickBot="1" x14ac:dyDescent="0.3">
      <c r="A6" s="64">
        <v>0.30208333333333298</v>
      </c>
      <c r="B6" s="91">
        <v>5</v>
      </c>
      <c r="C6" s="92">
        <v>3</v>
      </c>
      <c r="D6" s="91">
        <v>4</v>
      </c>
      <c r="E6" s="92">
        <v>4</v>
      </c>
      <c r="F6" s="91">
        <v>1</v>
      </c>
      <c r="G6" s="92"/>
      <c r="H6" s="91">
        <v>2</v>
      </c>
      <c r="I6" s="92"/>
      <c r="J6" s="91">
        <v>1</v>
      </c>
      <c r="K6" s="92">
        <v>1</v>
      </c>
      <c r="L6" s="146">
        <v>1</v>
      </c>
      <c r="M6" s="147"/>
      <c r="N6" s="203">
        <v>2</v>
      </c>
      <c r="O6" s="195"/>
      <c r="P6" s="146"/>
      <c r="Q6" s="147"/>
      <c r="R6" s="146"/>
      <c r="S6" s="147"/>
      <c r="T6" s="146">
        <v>2</v>
      </c>
      <c r="U6" s="147"/>
      <c r="W6" s="55">
        <f t="shared" ref="W6:W12" si="67">B6+D6+F6+H6+J6+L6+N6+P6+R6+T6</f>
        <v>18</v>
      </c>
      <c r="X6" s="3">
        <f t="shared" ref="X6:X12" si="68">C6+E6+G6+I6+K6+M6+O6+Q6+S6+U6</f>
        <v>8</v>
      </c>
      <c r="Y6" s="56">
        <f t="shared" ref="Y6:Y12" si="69">X6/(X6+W6)</f>
        <v>0.30769230769230771</v>
      </c>
      <c r="Z6" s="3">
        <f t="shared" ref="Z6:Z12" si="70">B6+C6+L6+M6</f>
        <v>9</v>
      </c>
      <c r="AA6" s="3">
        <f t="shared" ref="AA6:AA12" si="71">D6+E6+N6+O6+F6+G6+P6+Q6</f>
        <v>11</v>
      </c>
      <c r="AB6" s="3">
        <f t="shared" ref="AB6:AB15" si="72">F6+G6+P6+Q6</f>
        <v>1</v>
      </c>
      <c r="AC6" s="3">
        <f t="shared" ref="AC6:AC12" si="73">H6+I6+R6+S6</f>
        <v>2</v>
      </c>
      <c r="AD6" s="3">
        <f t="shared" si="0"/>
        <v>22</v>
      </c>
      <c r="AE6" s="12">
        <f t="shared" si="1"/>
        <v>0.55000000000000004</v>
      </c>
      <c r="AF6" s="12">
        <f t="shared" ref="AF6:AF12" si="74">AC6/AD6</f>
        <v>9.0909090909090912E-2</v>
      </c>
      <c r="AG6" s="3">
        <f t="shared" ref="AG6:AG12" si="75">J6+K6+T6+U6</f>
        <v>4</v>
      </c>
      <c r="AH6" s="3">
        <f t="shared" ref="AH6:AH12" si="76">SUM(B6:K6)</f>
        <v>21</v>
      </c>
      <c r="AI6" s="57">
        <f t="shared" ref="AI6:AI12" si="77">SUM(L6:U6)</f>
        <v>5</v>
      </c>
      <c r="AJ6" s="58">
        <f t="shared" ref="AJ6:AJ12" si="78">SUM(B6:U6)</f>
        <v>26</v>
      </c>
      <c r="AM6" s="12">
        <f t="shared" si="2"/>
        <v>0.8</v>
      </c>
      <c r="AN6" s="12">
        <f t="shared" si="3"/>
        <v>0.33333333333333326</v>
      </c>
      <c r="AO6" s="12">
        <f t="shared" si="4"/>
        <v>-0.1794871794871794</v>
      </c>
      <c r="AP6" s="12">
        <f t="shared" si="5"/>
        <v>0.125</v>
      </c>
      <c r="AQ6" s="12">
        <f t="shared" ref="AQ6:AQ12" si="79">(AA6/BW6) - 1</f>
        <v>0.5714285714285714</v>
      </c>
      <c r="AR6" s="12">
        <f t="shared" si="6"/>
        <v>1</v>
      </c>
      <c r="AS6" s="12">
        <f t="shared" si="7"/>
        <v>0.375</v>
      </c>
      <c r="AT6" s="12">
        <f t="shared" si="8"/>
        <v>0.1785714285714286</v>
      </c>
      <c r="AU6" s="12">
        <f t="shared" si="9"/>
        <v>0.45454545454545459</v>
      </c>
      <c r="AV6" s="12" t="e">
        <f t="shared" si="10"/>
        <v>#DIV/0!</v>
      </c>
      <c r="AW6" s="12">
        <f t="shared" si="11"/>
        <v>0.3125</v>
      </c>
      <c r="AX6" s="12" t="e">
        <f t="shared" si="12"/>
        <v>#DIV/0!</v>
      </c>
      <c r="AY6" s="12">
        <f t="shared" si="13"/>
        <v>0.625</v>
      </c>
      <c r="BA6" s="64">
        <v>0.30208333333333298</v>
      </c>
      <c r="BB6" s="91">
        <v>5</v>
      </c>
      <c r="BC6" s="92">
        <v>3</v>
      </c>
      <c r="BD6" s="91">
        <v>4</v>
      </c>
      <c r="BE6" s="92">
        <v>3</v>
      </c>
      <c r="BF6" s="91">
        <v>1</v>
      </c>
      <c r="BG6" s="92"/>
      <c r="BH6" s="91"/>
      <c r="BI6" s="92"/>
      <c r="BJ6" s="146"/>
      <c r="BK6" s="147"/>
      <c r="BL6" s="146"/>
      <c r="BM6" s="147"/>
      <c r="BN6" s="146"/>
      <c r="BO6" s="147"/>
      <c r="BP6" s="146"/>
      <c r="BQ6" s="147"/>
      <c r="BS6" s="55">
        <f t="shared" si="14"/>
        <v>10</v>
      </c>
      <c r="BT6" s="3">
        <f t="shared" si="14"/>
        <v>6</v>
      </c>
      <c r="BU6" s="56">
        <f t="shared" si="15"/>
        <v>0.375</v>
      </c>
      <c r="BV6" s="3">
        <f t="shared" si="16"/>
        <v>8</v>
      </c>
      <c r="BW6" s="3">
        <f t="shared" si="17"/>
        <v>7</v>
      </c>
      <c r="BX6" s="3">
        <f t="shared" si="18"/>
        <v>1</v>
      </c>
      <c r="BY6" s="3">
        <f t="shared" si="19"/>
        <v>16</v>
      </c>
      <c r="BZ6" s="12">
        <f t="shared" si="20"/>
        <v>0.46666666666666667</v>
      </c>
      <c r="CA6" s="12">
        <f t="shared" si="21"/>
        <v>6.25E-2</v>
      </c>
      <c r="CB6" s="3">
        <f t="shared" si="22"/>
        <v>0</v>
      </c>
      <c r="CC6" s="3">
        <f t="shared" si="23"/>
        <v>16</v>
      </c>
      <c r="CD6" s="57">
        <f t="shared" si="24"/>
        <v>0</v>
      </c>
      <c r="CE6" s="58">
        <f t="shared" si="25"/>
        <v>16</v>
      </c>
      <c r="CH6" s="12">
        <f t="shared" si="26"/>
        <v>-0.16666666666666663</v>
      </c>
      <c r="CI6" s="12">
        <f t="shared" si="26"/>
        <v>-0.1428571428571429</v>
      </c>
      <c r="CJ6" s="12">
        <f t="shared" si="26"/>
        <v>1.7857142857143016E-2</v>
      </c>
      <c r="CK6" s="12">
        <f t="shared" si="26"/>
        <v>0.14285714285714279</v>
      </c>
      <c r="CL6" s="12">
        <f t="shared" si="26"/>
        <v>-0.125</v>
      </c>
      <c r="CM6" s="12">
        <f t="shared" si="26"/>
        <v>0</v>
      </c>
      <c r="CN6" s="12">
        <f t="shared" si="26"/>
        <v>0</v>
      </c>
      <c r="CO6" s="12">
        <f t="shared" si="26"/>
        <v>-6.6666666666666652E-2</v>
      </c>
      <c r="CP6" s="12">
        <f t="shared" si="26"/>
        <v>0</v>
      </c>
      <c r="CQ6" s="12">
        <f t="shared" si="26"/>
        <v>-1</v>
      </c>
      <c r="CR6" s="12">
        <f t="shared" si="26"/>
        <v>0.14285714285714279</v>
      </c>
      <c r="CS6" s="12">
        <f t="shared" si="26"/>
        <v>-1</v>
      </c>
      <c r="CT6" s="12">
        <f t="shared" si="26"/>
        <v>-0.15789473684210531</v>
      </c>
      <c r="CV6" s="64">
        <v>0.30208333333333298</v>
      </c>
      <c r="CW6" s="91">
        <v>5</v>
      </c>
      <c r="CX6" s="92">
        <v>1</v>
      </c>
      <c r="CY6" s="91">
        <v>2</v>
      </c>
      <c r="CZ6" s="92">
        <v>4</v>
      </c>
      <c r="DA6" s="91">
        <v>1</v>
      </c>
      <c r="DB6" s="92"/>
      <c r="DC6" s="91"/>
      <c r="DD6" s="92">
        <v>1</v>
      </c>
      <c r="DE6" s="91">
        <v>1</v>
      </c>
      <c r="DF6" s="92"/>
      <c r="DG6" s="91">
        <v>1</v>
      </c>
      <c r="DH6" s="92">
        <v>1</v>
      </c>
      <c r="DI6" s="91"/>
      <c r="DJ6" s="92"/>
      <c r="DK6" s="91">
        <v>2</v>
      </c>
      <c r="DL6" s="92"/>
      <c r="DN6" s="55">
        <f t="shared" si="27"/>
        <v>12</v>
      </c>
      <c r="DO6" s="3">
        <f t="shared" si="27"/>
        <v>7</v>
      </c>
      <c r="DP6" s="56">
        <f t="shared" si="28"/>
        <v>0.36842105263157893</v>
      </c>
      <c r="DQ6" s="3">
        <f t="shared" si="29"/>
        <v>7</v>
      </c>
      <c r="DR6" s="3">
        <f t="shared" si="30"/>
        <v>8</v>
      </c>
      <c r="DS6" s="3">
        <f t="shared" si="31"/>
        <v>1</v>
      </c>
      <c r="DT6" s="3">
        <f t="shared" si="32"/>
        <v>16</v>
      </c>
      <c r="DU6" s="12">
        <f t="shared" si="33"/>
        <v>0.5</v>
      </c>
      <c r="DV6" s="12">
        <f t="shared" si="34"/>
        <v>6.25E-2</v>
      </c>
      <c r="DW6" s="3">
        <f t="shared" si="35"/>
        <v>3</v>
      </c>
      <c r="DX6" s="3">
        <f t="shared" si="36"/>
        <v>14</v>
      </c>
      <c r="DY6" s="57">
        <f t="shared" si="37"/>
        <v>5</v>
      </c>
      <c r="DZ6" s="58">
        <f t="shared" si="38"/>
        <v>19</v>
      </c>
      <c r="EC6" s="12">
        <f t="shared" si="39"/>
        <v>0.5</v>
      </c>
      <c r="ED6" s="12" t="e">
        <f t="shared" si="39"/>
        <v>#DIV/0!</v>
      </c>
      <c r="EE6" s="12" t="e">
        <f t="shared" si="39"/>
        <v>#DIV/0!</v>
      </c>
      <c r="EF6" s="12">
        <f t="shared" si="39"/>
        <v>2.5</v>
      </c>
      <c r="EG6" s="12">
        <f t="shared" si="39"/>
        <v>3</v>
      </c>
      <c r="EH6" s="12">
        <f t="shared" si="39"/>
        <v>-0.5</v>
      </c>
      <c r="EI6" s="12">
        <f t="shared" si="39"/>
        <v>1.6666666666666665</v>
      </c>
      <c r="EJ6" s="12">
        <f t="shared" si="39"/>
        <v>0.5</v>
      </c>
      <c r="EK6" s="12">
        <f t="shared" si="39"/>
        <v>-0.8125</v>
      </c>
      <c r="EL6" s="12">
        <f t="shared" si="39"/>
        <v>0.5</v>
      </c>
      <c r="EM6" s="12">
        <f t="shared" si="39"/>
        <v>1</v>
      </c>
      <c r="EN6" s="12">
        <f t="shared" si="39"/>
        <v>4</v>
      </c>
      <c r="EO6" s="12">
        <f t="shared" si="39"/>
        <v>1.375</v>
      </c>
      <c r="EQ6" s="64">
        <v>0.30208333333333298</v>
      </c>
      <c r="ER6" s="91">
        <v>2</v>
      </c>
      <c r="ES6" s="92"/>
      <c r="ET6" s="91">
        <v>1</v>
      </c>
      <c r="EU6" s="92"/>
      <c r="EV6" s="91">
        <v>2</v>
      </c>
      <c r="EW6" s="92"/>
      <c r="EX6" s="91">
        <v>2</v>
      </c>
      <c r="EY6" s="92"/>
      <c r="EZ6" s="91"/>
      <c r="FA6" s="92"/>
      <c r="FB6" s="91">
        <v>1</v>
      </c>
      <c r="FC6" s="92"/>
      <c r="FD6" s="91"/>
      <c r="FE6" s="92"/>
      <c r="FF6" s="91"/>
      <c r="FG6" s="92"/>
      <c r="FI6" s="55">
        <f t="shared" si="40"/>
        <v>8</v>
      </c>
      <c r="FJ6" s="3">
        <f t="shared" si="40"/>
        <v>0</v>
      </c>
      <c r="FK6" s="56">
        <f t="shared" si="41"/>
        <v>0</v>
      </c>
      <c r="FL6" s="3">
        <f t="shared" si="42"/>
        <v>2</v>
      </c>
      <c r="FM6" s="3">
        <f t="shared" si="43"/>
        <v>2</v>
      </c>
      <c r="FN6" s="3">
        <f t="shared" si="44"/>
        <v>2</v>
      </c>
      <c r="FO6" s="3">
        <f t="shared" si="45"/>
        <v>6</v>
      </c>
      <c r="FP6" s="12">
        <f t="shared" si="46"/>
        <v>0.33333333333333331</v>
      </c>
      <c r="FQ6" s="12">
        <f t="shared" si="47"/>
        <v>0.33333333333333331</v>
      </c>
      <c r="FR6" s="3">
        <f t="shared" si="48"/>
        <v>2</v>
      </c>
      <c r="FS6" s="3">
        <f t="shared" si="49"/>
        <v>7</v>
      </c>
      <c r="FT6" s="57">
        <f t="shared" si="50"/>
        <v>1</v>
      </c>
      <c r="FU6" s="58">
        <f t="shared" si="51"/>
        <v>8</v>
      </c>
      <c r="FX6" s="12">
        <f t="shared" si="52"/>
        <v>-0.27272727272727271</v>
      </c>
      <c r="FY6" s="12" t="e">
        <f t="shared" si="52"/>
        <v>#DIV/0!</v>
      </c>
      <c r="FZ6" s="12" t="e">
        <f t="shared" si="52"/>
        <v>#DIV/0!</v>
      </c>
      <c r="GA6" s="12">
        <f t="shared" si="52"/>
        <v>-0.75</v>
      </c>
      <c r="GB6" s="12">
        <f t="shared" si="52"/>
        <v>1</v>
      </c>
      <c r="GC6" s="12" t="e">
        <f t="shared" si="52"/>
        <v>#DIV/0!</v>
      </c>
      <c r="GD6" s="12">
        <f t="shared" si="52"/>
        <v>-0.33333333333333337</v>
      </c>
      <c r="GE6" s="12">
        <f t="shared" si="52"/>
        <v>2</v>
      </c>
      <c r="GF6" s="12" t="e">
        <f t="shared" si="52"/>
        <v>#DIV/0!</v>
      </c>
      <c r="GG6" s="12">
        <f t="shared" si="52"/>
        <v>0</v>
      </c>
      <c r="GH6" s="12">
        <f t="shared" si="52"/>
        <v>-0.125</v>
      </c>
      <c r="GI6" s="12">
        <f t="shared" si="52"/>
        <v>-0.66666666666666674</v>
      </c>
      <c r="GJ6" s="12">
        <f t="shared" si="52"/>
        <v>-0.27272727272727271</v>
      </c>
      <c r="GL6" s="65">
        <v>0.30208333333333298</v>
      </c>
      <c r="GM6" s="60">
        <v>6</v>
      </c>
      <c r="GN6" s="86">
        <v>0</v>
      </c>
      <c r="GO6" s="127">
        <v>1</v>
      </c>
      <c r="GP6" s="128">
        <v>0</v>
      </c>
      <c r="GQ6" s="127"/>
      <c r="GR6" s="128"/>
      <c r="GS6" s="60">
        <v>1</v>
      </c>
      <c r="GT6" s="86"/>
      <c r="GU6" s="60">
        <v>2</v>
      </c>
      <c r="GV6" s="86"/>
      <c r="GW6" s="127"/>
      <c r="GX6" s="128"/>
      <c r="GY6" s="127"/>
      <c r="GZ6" s="128"/>
      <c r="HA6" s="60">
        <v>1</v>
      </c>
      <c r="HB6" s="86"/>
      <c r="HD6" s="55">
        <f t="shared" si="53"/>
        <v>11</v>
      </c>
      <c r="HE6" s="3">
        <f t="shared" si="54"/>
        <v>0</v>
      </c>
      <c r="HF6" s="56">
        <f t="shared" si="55"/>
        <v>0</v>
      </c>
      <c r="HG6" s="3">
        <f t="shared" si="56"/>
        <v>8</v>
      </c>
      <c r="HH6" s="3">
        <f t="shared" si="57"/>
        <v>1</v>
      </c>
      <c r="HI6" s="3">
        <f t="shared" si="58"/>
        <v>0</v>
      </c>
      <c r="HJ6" s="3">
        <f t="shared" si="59"/>
        <v>9</v>
      </c>
      <c r="HK6" s="12">
        <f t="shared" si="60"/>
        <v>0.1111111111111111</v>
      </c>
      <c r="HL6" s="12">
        <f t="shared" si="61"/>
        <v>0</v>
      </c>
      <c r="HM6" s="3">
        <f t="shared" si="62"/>
        <v>2</v>
      </c>
      <c r="HN6" s="3">
        <f t="shared" si="63"/>
        <v>8</v>
      </c>
      <c r="HO6" s="57">
        <f t="shared" si="64"/>
        <v>3</v>
      </c>
      <c r="HP6" s="58">
        <f t="shared" si="65"/>
        <v>11</v>
      </c>
      <c r="HR6">
        <v>6</v>
      </c>
      <c r="HS6">
        <v>5</v>
      </c>
      <c r="HT6">
        <v>0.45454545454545497</v>
      </c>
      <c r="HU6">
        <v>9</v>
      </c>
      <c r="HV6">
        <v>0</v>
      </c>
      <c r="HW6">
        <v>1</v>
      </c>
      <c r="HX6">
        <v>10</v>
      </c>
      <c r="HY6">
        <v>0</v>
      </c>
      <c r="HZ6">
        <v>0.1</v>
      </c>
      <c r="IA6">
        <v>1</v>
      </c>
      <c r="IB6">
        <v>8</v>
      </c>
      <c r="IC6">
        <v>3</v>
      </c>
      <c r="ID6">
        <v>11</v>
      </c>
      <c r="IF6" s="62">
        <f t="shared" si="66"/>
        <v>0.83333333333333326</v>
      </c>
      <c r="IG6" s="12">
        <f t="shared" si="66"/>
        <v>-1</v>
      </c>
      <c r="IH6" s="12">
        <f t="shared" si="66"/>
        <v>-1</v>
      </c>
      <c r="II6" s="12">
        <f t="shared" si="66"/>
        <v>-0.11111111111111116</v>
      </c>
      <c r="IJ6" s="12" t="e">
        <f t="shared" si="66"/>
        <v>#DIV/0!</v>
      </c>
      <c r="IK6" s="12">
        <f t="shared" si="66"/>
        <v>-1</v>
      </c>
      <c r="IL6" s="12">
        <f t="shared" si="66"/>
        <v>-9.9999999999999978E-2</v>
      </c>
      <c r="IM6" s="12" t="e">
        <f t="shared" si="66"/>
        <v>#DIV/0!</v>
      </c>
      <c r="IN6" s="12">
        <f t="shared" si="66"/>
        <v>-1</v>
      </c>
      <c r="IO6" s="12">
        <f t="shared" si="66"/>
        <v>1</v>
      </c>
      <c r="IP6" s="12">
        <f t="shared" si="66"/>
        <v>0</v>
      </c>
      <c r="IQ6" s="12">
        <f t="shared" si="66"/>
        <v>0</v>
      </c>
      <c r="IR6" s="63">
        <f t="shared" si="66"/>
        <v>0</v>
      </c>
    </row>
    <row r="7" spans="1:252" ht="21" customHeight="1" thickBot="1" x14ac:dyDescent="0.3">
      <c r="A7" s="64">
        <v>0.3125</v>
      </c>
      <c r="B7" s="91">
        <v>9</v>
      </c>
      <c r="C7" s="92">
        <v>3</v>
      </c>
      <c r="D7" s="91">
        <v>5</v>
      </c>
      <c r="E7" s="92">
        <v>4</v>
      </c>
      <c r="F7" s="91"/>
      <c r="G7" s="92"/>
      <c r="H7" s="91">
        <v>3</v>
      </c>
      <c r="I7" s="92"/>
      <c r="J7" s="91">
        <v>3</v>
      </c>
      <c r="K7" s="92">
        <v>3</v>
      </c>
      <c r="L7" s="146">
        <v>2</v>
      </c>
      <c r="M7" s="147"/>
      <c r="N7" s="203"/>
      <c r="O7" s="195"/>
      <c r="P7" s="146"/>
      <c r="Q7" s="147"/>
      <c r="R7" s="146">
        <v>1</v>
      </c>
      <c r="S7" s="147"/>
      <c r="T7" s="146">
        <v>1</v>
      </c>
      <c r="U7" s="147">
        <v>1</v>
      </c>
      <c r="W7" s="55">
        <f t="shared" si="67"/>
        <v>24</v>
      </c>
      <c r="X7" s="3">
        <f t="shared" si="68"/>
        <v>11</v>
      </c>
      <c r="Y7" s="56">
        <f t="shared" si="69"/>
        <v>0.31428571428571428</v>
      </c>
      <c r="Z7" s="3">
        <f t="shared" si="70"/>
        <v>14</v>
      </c>
      <c r="AA7" s="3">
        <f t="shared" si="71"/>
        <v>9</v>
      </c>
      <c r="AB7" s="3">
        <f t="shared" si="72"/>
        <v>0</v>
      </c>
      <c r="AC7" s="3">
        <f t="shared" si="73"/>
        <v>4</v>
      </c>
      <c r="AD7" s="3">
        <f t="shared" si="0"/>
        <v>27</v>
      </c>
      <c r="AE7" s="12">
        <f t="shared" si="1"/>
        <v>0.39130434782608697</v>
      </c>
      <c r="AF7" s="12">
        <f t="shared" si="74"/>
        <v>0.14814814814814814</v>
      </c>
      <c r="AG7" s="3">
        <f t="shared" si="75"/>
        <v>8</v>
      </c>
      <c r="AH7" s="3">
        <f t="shared" si="76"/>
        <v>30</v>
      </c>
      <c r="AI7" s="57">
        <f t="shared" si="77"/>
        <v>5</v>
      </c>
      <c r="AJ7" s="58">
        <f t="shared" si="78"/>
        <v>35</v>
      </c>
      <c r="AM7" s="12">
        <f t="shared" si="2"/>
        <v>0.5</v>
      </c>
      <c r="AN7" s="12">
        <f t="shared" si="3"/>
        <v>0.375</v>
      </c>
      <c r="AO7" s="12">
        <f t="shared" si="4"/>
        <v>-5.7142857142857162E-2</v>
      </c>
      <c r="AP7" s="12">
        <f t="shared" si="5"/>
        <v>0.16666666666666674</v>
      </c>
      <c r="AQ7" s="12">
        <f t="shared" si="79"/>
        <v>0.28571428571428581</v>
      </c>
      <c r="AR7" s="12">
        <f t="shared" si="6"/>
        <v>0.33333333333333326</v>
      </c>
      <c r="AS7" s="12">
        <f t="shared" si="7"/>
        <v>0.22727272727272729</v>
      </c>
      <c r="AT7" s="12">
        <f t="shared" si="8"/>
        <v>6.2111801242236142E-2</v>
      </c>
      <c r="AU7" s="12">
        <f t="shared" si="9"/>
        <v>8.6419753086419693E-2</v>
      </c>
      <c r="AV7" s="12">
        <f t="shared" si="10"/>
        <v>3</v>
      </c>
      <c r="AW7" s="12">
        <f t="shared" si="11"/>
        <v>0.5</v>
      </c>
      <c r="AX7" s="12">
        <f t="shared" si="12"/>
        <v>0.25</v>
      </c>
      <c r="AY7" s="12">
        <f t="shared" si="13"/>
        <v>0.45833333333333326</v>
      </c>
      <c r="BA7" s="64">
        <v>0.3125</v>
      </c>
      <c r="BB7" s="91">
        <v>9</v>
      </c>
      <c r="BC7" s="92">
        <v>2</v>
      </c>
      <c r="BD7" s="91">
        <v>3</v>
      </c>
      <c r="BE7" s="92">
        <v>2</v>
      </c>
      <c r="BF7" s="91">
        <v>2</v>
      </c>
      <c r="BG7" s="92">
        <v>1</v>
      </c>
      <c r="BH7" s="91">
        <v>1</v>
      </c>
      <c r="BI7" s="92"/>
      <c r="BJ7" s="146"/>
      <c r="BK7" s="147">
        <v>1</v>
      </c>
      <c r="BL7" s="146">
        <v>1</v>
      </c>
      <c r="BM7" s="147">
        <v>1</v>
      </c>
      <c r="BN7" s="146"/>
      <c r="BO7" s="147"/>
      <c r="BP7" s="146"/>
      <c r="BQ7" s="147">
        <v>1</v>
      </c>
      <c r="BS7" s="55">
        <f t="shared" si="14"/>
        <v>16</v>
      </c>
      <c r="BT7" s="3">
        <f t="shared" si="14"/>
        <v>8</v>
      </c>
      <c r="BU7" s="56">
        <f t="shared" si="15"/>
        <v>0.33333333333333331</v>
      </c>
      <c r="BV7" s="3">
        <f t="shared" si="16"/>
        <v>12</v>
      </c>
      <c r="BW7" s="3">
        <f t="shared" si="17"/>
        <v>7</v>
      </c>
      <c r="BX7" s="3">
        <f t="shared" si="18"/>
        <v>3</v>
      </c>
      <c r="BY7" s="3">
        <f t="shared" si="19"/>
        <v>22</v>
      </c>
      <c r="BZ7" s="12">
        <f t="shared" si="20"/>
        <v>0.36842105263157893</v>
      </c>
      <c r="CA7" s="12">
        <f t="shared" si="21"/>
        <v>0.13636363636363635</v>
      </c>
      <c r="CB7" s="3">
        <f t="shared" si="22"/>
        <v>2</v>
      </c>
      <c r="CC7" s="3">
        <f t="shared" si="23"/>
        <v>20</v>
      </c>
      <c r="CD7" s="57">
        <f t="shared" si="24"/>
        <v>4</v>
      </c>
      <c r="CE7" s="58">
        <f t="shared" si="25"/>
        <v>24</v>
      </c>
      <c r="CH7" s="12">
        <f t="shared" si="26"/>
        <v>-0.11111111111111116</v>
      </c>
      <c r="CI7" s="12">
        <f t="shared" si="26"/>
        <v>-0.33333333333333337</v>
      </c>
      <c r="CJ7" s="12">
        <f t="shared" si="26"/>
        <v>-0.16666666666666674</v>
      </c>
      <c r="CK7" s="12">
        <f t="shared" si="26"/>
        <v>-0.33333333333333337</v>
      </c>
      <c r="CL7" s="12">
        <f t="shared" si="26"/>
        <v>-0.22222222222222221</v>
      </c>
      <c r="CM7" s="12">
        <f t="shared" si="26"/>
        <v>2</v>
      </c>
      <c r="CN7" s="12">
        <f t="shared" si="26"/>
        <v>-0.2142857142857143</v>
      </c>
      <c r="CO7" s="12">
        <f t="shared" si="26"/>
        <v>0.14619883040935666</v>
      </c>
      <c r="CP7" s="12">
        <f t="shared" si="26"/>
        <v>2.8181818181818179</v>
      </c>
      <c r="CQ7" s="12">
        <f t="shared" si="26"/>
        <v>0</v>
      </c>
      <c r="CR7" s="12">
        <f t="shared" si="26"/>
        <v>-0.16666666666666663</v>
      </c>
      <c r="CS7" s="12">
        <f t="shared" si="26"/>
        <v>-0.33333333333333337</v>
      </c>
      <c r="CT7" s="12">
        <f t="shared" si="26"/>
        <v>-0.19999999999999996</v>
      </c>
      <c r="CV7" s="64">
        <v>0.3125</v>
      </c>
      <c r="CW7" s="91">
        <v>8</v>
      </c>
      <c r="CX7" s="92">
        <v>6</v>
      </c>
      <c r="CY7" s="91">
        <v>5</v>
      </c>
      <c r="CZ7" s="92">
        <v>3</v>
      </c>
      <c r="DA7" s="91">
        <v>1</v>
      </c>
      <c r="DB7" s="92"/>
      <c r="DC7" s="91"/>
      <c r="DD7" s="92">
        <v>1</v>
      </c>
      <c r="DE7" s="91">
        <v>3</v>
      </c>
      <c r="DF7" s="92">
        <v>1</v>
      </c>
      <c r="DG7" s="91">
        <v>1</v>
      </c>
      <c r="DH7" s="92"/>
      <c r="DI7" s="91"/>
      <c r="DJ7" s="92"/>
      <c r="DK7" s="91"/>
      <c r="DL7" s="92">
        <v>1</v>
      </c>
      <c r="DN7" s="55">
        <f t="shared" si="27"/>
        <v>18</v>
      </c>
      <c r="DO7" s="3">
        <f t="shared" si="27"/>
        <v>12</v>
      </c>
      <c r="DP7" s="56">
        <f t="shared" si="28"/>
        <v>0.4</v>
      </c>
      <c r="DQ7" s="3">
        <f t="shared" si="29"/>
        <v>18</v>
      </c>
      <c r="DR7" s="3">
        <f t="shared" si="30"/>
        <v>9</v>
      </c>
      <c r="DS7" s="3">
        <f t="shared" si="31"/>
        <v>1</v>
      </c>
      <c r="DT7" s="3">
        <f t="shared" si="32"/>
        <v>28</v>
      </c>
      <c r="DU7" s="12">
        <f t="shared" si="33"/>
        <v>0.32142857142857145</v>
      </c>
      <c r="DV7" s="12">
        <f t="shared" si="34"/>
        <v>3.5714285714285712E-2</v>
      </c>
      <c r="DW7" s="3">
        <f t="shared" si="35"/>
        <v>2</v>
      </c>
      <c r="DX7" s="3">
        <f t="shared" si="36"/>
        <v>24</v>
      </c>
      <c r="DY7" s="57">
        <f t="shared" si="37"/>
        <v>6</v>
      </c>
      <c r="DZ7" s="58">
        <f t="shared" si="38"/>
        <v>30</v>
      </c>
      <c r="EC7" s="12">
        <f t="shared" si="39"/>
        <v>0.5</v>
      </c>
      <c r="ED7" s="12">
        <f t="shared" si="39"/>
        <v>3</v>
      </c>
      <c r="EE7" s="12">
        <f t="shared" si="39"/>
        <v>1</v>
      </c>
      <c r="EF7" s="12">
        <f t="shared" si="39"/>
        <v>1</v>
      </c>
      <c r="EG7" s="12">
        <f t="shared" si="39"/>
        <v>2</v>
      </c>
      <c r="EH7" s="12">
        <f t="shared" si="39"/>
        <v>0</v>
      </c>
      <c r="EI7" s="12">
        <f t="shared" si="39"/>
        <v>1.1538461538461537</v>
      </c>
      <c r="EJ7" s="12">
        <f t="shared" si="39"/>
        <v>0.39285714285714279</v>
      </c>
      <c r="EK7" s="12">
        <f t="shared" si="39"/>
        <v>-0.53571428571428581</v>
      </c>
      <c r="EL7" s="12">
        <f t="shared" si="39"/>
        <v>0</v>
      </c>
      <c r="EM7" s="12">
        <f t="shared" si="39"/>
        <v>0.84615384615384626</v>
      </c>
      <c r="EN7" s="12">
        <f t="shared" si="39"/>
        <v>2</v>
      </c>
      <c r="EO7" s="12">
        <f t="shared" si="39"/>
        <v>1</v>
      </c>
      <c r="EQ7" s="64">
        <v>0.3125</v>
      </c>
      <c r="ER7" s="91">
        <v>8</v>
      </c>
      <c r="ES7" s="92"/>
      <c r="ET7" s="91">
        <v>2</v>
      </c>
      <c r="EU7" s="92">
        <v>1</v>
      </c>
      <c r="EV7" s="91"/>
      <c r="EW7" s="92">
        <v>1</v>
      </c>
      <c r="EX7" s="91"/>
      <c r="EY7" s="92">
        <v>1</v>
      </c>
      <c r="EZ7" s="91">
        <v>1</v>
      </c>
      <c r="FA7" s="92"/>
      <c r="FB7" s="91"/>
      <c r="FC7" s="92"/>
      <c r="FD7" s="91"/>
      <c r="FE7" s="92"/>
      <c r="FF7" s="91">
        <v>1</v>
      </c>
      <c r="FG7" s="92"/>
      <c r="FI7" s="55">
        <f t="shared" si="40"/>
        <v>12</v>
      </c>
      <c r="FJ7" s="3">
        <f t="shared" si="40"/>
        <v>3</v>
      </c>
      <c r="FK7" s="56">
        <f t="shared" si="41"/>
        <v>0.2</v>
      </c>
      <c r="FL7" s="3">
        <f t="shared" si="42"/>
        <v>9</v>
      </c>
      <c r="FM7" s="3">
        <f t="shared" si="43"/>
        <v>3</v>
      </c>
      <c r="FN7" s="3">
        <f t="shared" si="44"/>
        <v>1</v>
      </c>
      <c r="FO7" s="3">
        <f t="shared" si="45"/>
        <v>13</v>
      </c>
      <c r="FP7" s="12">
        <f t="shared" si="46"/>
        <v>0.23076923076923078</v>
      </c>
      <c r="FQ7" s="12">
        <f t="shared" si="47"/>
        <v>7.6923076923076927E-2</v>
      </c>
      <c r="FR7" s="3">
        <f t="shared" si="48"/>
        <v>2</v>
      </c>
      <c r="FS7" s="3">
        <f t="shared" si="49"/>
        <v>13</v>
      </c>
      <c r="FT7" s="57">
        <f t="shared" si="50"/>
        <v>2</v>
      </c>
      <c r="FU7" s="58">
        <f t="shared" si="51"/>
        <v>15</v>
      </c>
      <c r="FX7" s="12">
        <f t="shared" si="52"/>
        <v>1</v>
      </c>
      <c r="FY7" s="12">
        <f t="shared" si="52"/>
        <v>2</v>
      </c>
      <c r="FZ7" s="12">
        <f t="shared" si="52"/>
        <v>0.40000000000000013</v>
      </c>
      <c r="GA7" s="12">
        <f t="shared" si="52"/>
        <v>2</v>
      </c>
      <c r="GB7" s="12">
        <f t="shared" si="52"/>
        <v>0.5</v>
      </c>
      <c r="GC7" s="12" t="e">
        <f t="shared" si="52"/>
        <v>#DIV/0!</v>
      </c>
      <c r="GD7" s="12">
        <f t="shared" si="52"/>
        <v>1.6</v>
      </c>
      <c r="GE7" s="12">
        <f t="shared" si="52"/>
        <v>-0.42307692307692313</v>
      </c>
      <c r="GF7" s="12" t="e">
        <f t="shared" si="52"/>
        <v>#DIV/0!</v>
      </c>
      <c r="GG7" s="12">
        <f t="shared" si="52"/>
        <v>0</v>
      </c>
      <c r="GH7" s="12">
        <f t="shared" si="52"/>
        <v>1.6</v>
      </c>
      <c r="GI7" s="12">
        <f t="shared" si="52"/>
        <v>0</v>
      </c>
      <c r="GJ7" s="12">
        <f t="shared" si="52"/>
        <v>1.1428571428571428</v>
      </c>
      <c r="GL7" s="65">
        <v>0.3125</v>
      </c>
      <c r="GM7" s="60">
        <v>1</v>
      </c>
      <c r="GN7" s="86">
        <v>1</v>
      </c>
      <c r="GO7" s="127">
        <v>2</v>
      </c>
      <c r="GP7" s="128">
        <v>0</v>
      </c>
      <c r="GQ7" s="127"/>
      <c r="GR7" s="128"/>
      <c r="GS7" s="60">
        <v>1</v>
      </c>
      <c r="GT7" s="86"/>
      <c r="GU7" s="60">
        <v>1</v>
      </c>
      <c r="GV7" s="86"/>
      <c r="GW7" s="127"/>
      <c r="GX7" s="128"/>
      <c r="GY7" s="127"/>
      <c r="GZ7" s="128"/>
      <c r="HA7" s="60">
        <v>1</v>
      </c>
      <c r="HB7" s="86"/>
      <c r="HD7" s="55">
        <f t="shared" si="53"/>
        <v>6</v>
      </c>
      <c r="HE7" s="3">
        <f t="shared" si="54"/>
        <v>1</v>
      </c>
      <c r="HF7" s="56">
        <f t="shared" si="55"/>
        <v>0.14285714285714285</v>
      </c>
      <c r="HG7" s="3">
        <f t="shared" si="56"/>
        <v>3</v>
      </c>
      <c r="HH7" s="3">
        <f t="shared" si="57"/>
        <v>2</v>
      </c>
      <c r="HI7" s="3">
        <f t="shared" si="58"/>
        <v>0</v>
      </c>
      <c r="HJ7" s="3">
        <f t="shared" si="59"/>
        <v>5</v>
      </c>
      <c r="HK7" s="12">
        <f t="shared" si="60"/>
        <v>0.4</v>
      </c>
      <c r="HL7" s="12">
        <f t="shared" si="61"/>
        <v>0</v>
      </c>
      <c r="HM7" s="3">
        <f t="shared" si="62"/>
        <v>2</v>
      </c>
      <c r="HN7" s="3">
        <f t="shared" si="63"/>
        <v>5</v>
      </c>
      <c r="HO7" s="57">
        <f t="shared" si="64"/>
        <v>2</v>
      </c>
      <c r="HP7" s="58">
        <f t="shared" si="65"/>
        <v>7</v>
      </c>
      <c r="HR7">
        <v>3</v>
      </c>
      <c r="HS7">
        <v>1</v>
      </c>
      <c r="HT7">
        <v>0.25</v>
      </c>
      <c r="HU7">
        <v>1</v>
      </c>
      <c r="HV7">
        <v>3</v>
      </c>
      <c r="HW7">
        <v>0</v>
      </c>
      <c r="HX7">
        <v>4</v>
      </c>
      <c r="HY7">
        <v>0.75</v>
      </c>
      <c r="HZ7">
        <v>0</v>
      </c>
      <c r="IA7">
        <v>0</v>
      </c>
      <c r="IB7">
        <v>0</v>
      </c>
      <c r="IC7">
        <v>4</v>
      </c>
      <c r="ID7">
        <v>4</v>
      </c>
      <c r="IF7" s="62">
        <f t="shared" si="66"/>
        <v>1</v>
      </c>
      <c r="IG7" s="12">
        <f t="shared" si="66"/>
        <v>0</v>
      </c>
      <c r="IH7" s="12">
        <f t="shared" si="66"/>
        <v>-0.4285714285714286</v>
      </c>
      <c r="II7" s="12">
        <f t="shared" si="66"/>
        <v>2</v>
      </c>
      <c r="IJ7" s="12">
        <f t="shared" si="66"/>
        <v>-0.33333333333333337</v>
      </c>
      <c r="IK7" s="12" t="e">
        <f t="shared" si="66"/>
        <v>#DIV/0!</v>
      </c>
      <c r="IL7" s="12">
        <f t="shared" si="66"/>
        <v>0.25</v>
      </c>
      <c r="IM7" s="12">
        <f t="shared" si="66"/>
        <v>-0.46666666666666667</v>
      </c>
      <c r="IN7" s="12" t="e">
        <f t="shared" si="66"/>
        <v>#DIV/0!</v>
      </c>
      <c r="IO7" s="12" t="e">
        <f t="shared" si="66"/>
        <v>#DIV/0!</v>
      </c>
      <c r="IP7" s="12" t="e">
        <f t="shared" si="66"/>
        <v>#DIV/0!</v>
      </c>
      <c r="IQ7" s="12">
        <f t="shared" si="66"/>
        <v>-0.5</v>
      </c>
      <c r="IR7" s="63">
        <f t="shared" si="66"/>
        <v>0.75</v>
      </c>
    </row>
    <row r="8" spans="1:252" ht="21" customHeight="1" thickBot="1" x14ac:dyDescent="0.3">
      <c r="A8" s="64">
        <v>0.32291666666666702</v>
      </c>
      <c r="B8" s="91">
        <v>12</v>
      </c>
      <c r="C8" s="92">
        <v>2</v>
      </c>
      <c r="D8" s="91">
        <v>7</v>
      </c>
      <c r="E8" s="92">
        <v>2</v>
      </c>
      <c r="F8" s="91">
        <v>1</v>
      </c>
      <c r="G8" s="92"/>
      <c r="H8" s="91"/>
      <c r="I8" s="92">
        <v>1</v>
      </c>
      <c r="J8" s="91">
        <v>1</v>
      </c>
      <c r="K8" s="92">
        <v>1</v>
      </c>
      <c r="L8" s="146">
        <v>1</v>
      </c>
      <c r="M8" s="147"/>
      <c r="N8" s="203"/>
      <c r="O8" s="195">
        <v>1</v>
      </c>
      <c r="P8" s="146"/>
      <c r="Q8" s="147"/>
      <c r="R8" s="146"/>
      <c r="S8" s="147">
        <v>1</v>
      </c>
      <c r="T8" s="146">
        <v>2</v>
      </c>
      <c r="U8" s="147">
        <v>1</v>
      </c>
      <c r="W8" s="55">
        <f t="shared" si="67"/>
        <v>24</v>
      </c>
      <c r="X8" s="3">
        <f t="shared" si="68"/>
        <v>9</v>
      </c>
      <c r="Y8" s="56">
        <f t="shared" si="69"/>
        <v>0.27272727272727271</v>
      </c>
      <c r="Z8" s="3">
        <f t="shared" si="70"/>
        <v>15</v>
      </c>
      <c r="AA8" s="3">
        <f t="shared" si="71"/>
        <v>11</v>
      </c>
      <c r="AB8" s="3">
        <f t="shared" si="72"/>
        <v>1</v>
      </c>
      <c r="AC8" s="3">
        <f t="shared" si="73"/>
        <v>2</v>
      </c>
      <c r="AD8" s="3">
        <f t="shared" si="0"/>
        <v>28</v>
      </c>
      <c r="AE8" s="12">
        <f t="shared" si="1"/>
        <v>0.42307692307692307</v>
      </c>
      <c r="AF8" s="12">
        <f t="shared" si="74"/>
        <v>7.1428571428571425E-2</v>
      </c>
      <c r="AG8" s="3">
        <f t="shared" si="75"/>
        <v>5</v>
      </c>
      <c r="AH8" s="3">
        <f t="shared" si="76"/>
        <v>27</v>
      </c>
      <c r="AI8" s="57">
        <f t="shared" si="77"/>
        <v>6</v>
      </c>
      <c r="AJ8" s="58">
        <f t="shared" si="78"/>
        <v>33</v>
      </c>
      <c r="AM8" s="12">
        <f t="shared" si="2"/>
        <v>0.14285714285714279</v>
      </c>
      <c r="AN8" s="12">
        <f t="shared" si="3"/>
        <v>-0.18181818181818177</v>
      </c>
      <c r="AO8" s="12">
        <f t="shared" si="4"/>
        <v>-0.20661157024793397</v>
      </c>
      <c r="AP8" s="12">
        <f t="shared" si="5"/>
        <v>0.15384615384615374</v>
      </c>
      <c r="AQ8" s="12">
        <f t="shared" si="79"/>
        <v>-0.3125</v>
      </c>
      <c r="AR8" s="12" t="e">
        <f t="shared" si="6"/>
        <v>#DIV/0!</v>
      </c>
      <c r="AS8" s="12">
        <f t="shared" si="7"/>
        <v>-3.4482758620689613E-2</v>
      </c>
      <c r="AT8" s="12">
        <f t="shared" si="8"/>
        <v>-0.23317307692307687</v>
      </c>
      <c r="AU8" s="12" t="e">
        <f t="shared" si="9"/>
        <v>#DIV/0!</v>
      </c>
      <c r="AV8" s="12">
        <f t="shared" si="10"/>
        <v>0.66666666666666674</v>
      </c>
      <c r="AW8" s="12">
        <f t="shared" si="11"/>
        <v>-3.5714285714285698E-2</v>
      </c>
      <c r="AX8" s="12">
        <f t="shared" si="12"/>
        <v>0.5</v>
      </c>
      <c r="AY8" s="12">
        <f t="shared" si="13"/>
        <v>3.125E-2</v>
      </c>
      <c r="BA8" s="64">
        <v>0.32291666666666702</v>
      </c>
      <c r="BB8" s="91">
        <v>8</v>
      </c>
      <c r="BC8" s="92">
        <v>3</v>
      </c>
      <c r="BD8" s="91">
        <v>10</v>
      </c>
      <c r="BE8" s="92">
        <v>5</v>
      </c>
      <c r="BF8" s="91"/>
      <c r="BG8" s="92"/>
      <c r="BH8" s="91">
        <v>1</v>
      </c>
      <c r="BI8" s="92">
        <v>1</v>
      </c>
      <c r="BJ8" s="146">
        <v>2</v>
      </c>
      <c r="BK8" s="147"/>
      <c r="BL8" s="146"/>
      <c r="BM8" s="147">
        <v>1</v>
      </c>
      <c r="BN8" s="146"/>
      <c r="BO8" s="147"/>
      <c r="BP8" s="146"/>
      <c r="BQ8" s="147">
        <v>1</v>
      </c>
      <c r="BS8" s="55">
        <f t="shared" si="14"/>
        <v>21</v>
      </c>
      <c r="BT8" s="3">
        <f t="shared" si="14"/>
        <v>11</v>
      </c>
      <c r="BU8" s="56">
        <f t="shared" si="15"/>
        <v>0.34375</v>
      </c>
      <c r="BV8" s="3">
        <f t="shared" si="16"/>
        <v>13</v>
      </c>
      <c r="BW8" s="3">
        <f t="shared" si="17"/>
        <v>16</v>
      </c>
      <c r="BX8" s="3">
        <f t="shared" si="18"/>
        <v>0</v>
      </c>
      <c r="BY8" s="3">
        <f t="shared" si="19"/>
        <v>29</v>
      </c>
      <c r="BZ8" s="12">
        <f t="shared" si="20"/>
        <v>0.55172413793103448</v>
      </c>
      <c r="CA8" s="12">
        <f t="shared" si="21"/>
        <v>0</v>
      </c>
      <c r="CB8" s="3">
        <f t="shared" si="22"/>
        <v>3</v>
      </c>
      <c r="CC8" s="3">
        <f t="shared" si="23"/>
        <v>28</v>
      </c>
      <c r="CD8" s="57">
        <f t="shared" si="24"/>
        <v>4</v>
      </c>
      <c r="CE8" s="58">
        <f t="shared" si="25"/>
        <v>32</v>
      </c>
      <c r="CH8" s="12">
        <f t="shared" si="26"/>
        <v>5.0000000000000044E-2</v>
      </c>
      <c r="CI8" s="12">
        <f t="shared" si="26"/>
        <v>0.375</v>
      </c>
      <c r="CJ8" s="12">
        <f t="shared" si="26"/>
        <v>0.203125</v>
      </c>
      <c r="CK8" s="12">
        <f t="shared" si="26"/>
        <v>8.3333333333333259E-2</v>
      </c>
      <c r="CL8" s="12">
        <f t="shared" si="26"/>
        <v>0.23076923076923084</v>
      </c>
      <c r="CM8" s="12">
        <f t="shared" si="26"/>
        <v>-1</v>
      </c>
      <c r="CN8" s="12">
        <f t="shared" si="26"/>
        <v>3.5714285714285809E-2</v>
      </c>
      <c r="CO8" s="12">
        <f t="shared" si="26"/>
        <v>0.18832891246684347</v>
      </c>
      <c r="CP8" s="12">
        <f t="shared" si="26"/>
        <v>-1</v>
      </c>
      <c r="CQ8" s="12" t="e">
        <f t="shared" si="26"/>
        <v>#DIV/0!</v>
      </c>
      <c r="CR8" s="12">
        <f t="shared" si="26"/>
        <v>3.7037037037036979E-2</v>
      </c>
      <c r="CS8" s="12">
        <f t="shared" si="26"/>
        <v>3</v>
      </c>
      <c r="CT8" s="12">
        <f t="shared" si="26"/>
        <v>0.14285714285714279</v>
      </c>
      <c r="CV8" s="64">
        <v>0.32291666666666702</v>
      </c>
      <c r="CW8" s="91">
        <v>10</v>
      </c>
      <c r="CX8" s="92">
        <v>2</v>
      </c>
      <c r="CY8" s="91">
        <v>8</v>
      </c>
      <c r="CZ8" s="92">
        <v>4</v>
      </c>
      <c r="DA8" s="91">
        <v>2</v>
      </c>
      <c r="DB8" s="92">
        <v>1</v>
      </c>
      <c r="DC8" s="91"/>
      <c r="DD8" s="92"/>
      <c r="DE8" s="91"/>
      <c r="DF8" s="92"/>
      <c r="DG8" s="91"/>
      <c r="DH8" s="92">
        <v>1</v>
      </c>
      <c r="DI8" s="91"/>
      <c r="DJ8" s="92"/>
      <c r="DK8" s="91"/>
      <c r="DL8" s="92"/>
      <c r="DN8" s="55">
        <f t="shared" si="27"/>
        <v>20</v>
      </c>
      <c r="DO8" s="3">
        <f t="shared" si="27"/>
        <v>8</v>
      </c>
      <c r="DP8" s="56">
        <f t="shared" si="28"/>
        <v>0.2857142857142857</v>
      </c>
      <c r="DQ8" s="3">
        <f t="shared" si="29"/>
        <v>12</v>
      </c>
      <c r="DR8" s="3">
        <f t="shared" si="30"/>
        <v>13</v>
      </c>
      <c r="DS8" s="3">
        <f t="shared" si="31"/>
        <v>3</v>
      </c>
      <c r="DT8" s="3">
        <f t="shared" si="32"/>
        <v>28</v>
      </c>
      <c r="DU8" s="12">
        <f t="shared" si="33"/>
        <v>0.4642857142857143</v>
      </c>
      <c r="DV8" s="12">
        <f t="shared" si="34"/>
        <v>0.10714285714285714</v>
      </c>
      <c r="DW8" s="3">
        <f t="shared" si="35"/>
        <v>0</v>
      </c>
      <c r="DX8" s="3">
        <f t="shared" si="36"/>
        <v>27</v>
      </c>
      <c r="DY8" s="57">
        <f t="shared" si="37"/>
        <v>1</v>
      </c>
      <c r="DZ8" s="58">
        <f t="shared" si="38"/>
        <v>28</v>
      </c>
      <c r="EC8" s="12">
        <f t="shared" si="39"/>
        <v>0.53846153846153855</v>
      </c>
      <c r="ED8" s="12">
        <f t="shared" si="39"/>
        <v>1</v>
      </c>
      <c r="EE8" s="12">
        <f t="shared" si="39"/>
        <v>0.21428571428571419</v>
      </c>
      <c r="EF8" s="12">
        <f t="shared" si="39"/>
        <v>0.71428571428571419</v>
      </c>
      <c r="EG8" s="12">
        <f t="shared" si="39"/>
        <v>0.625</v>
      </c>
      <c r="EH8" s="12" t="e">
        <f t="shared" si="39"/>
        <v>#DIV/0!</v>
      </c>
      <c r="EI8" s="12">
        <f t="shared" si="39"/>
        <v>0.8666666666666667</v>
      </c>
      <c r="EJ8" s="12">
        <f t="shared" si="39"/>
        <v>-0.1294642857142857</v>
      </c>
      <c r="EK8" s="12" t="e">
        <f t="shared" si="39"/>
        <v>#DIV/0!</v>
      </c>
      <c r="EL8" s="12">
        <f t="shared" si="39"/>
        <v>-1</v>
      </c>
      <c r="EM8" s="12">
        <f t="shared" si="39"/>
        <v>0.8</v>
      </c>
      <c r="EN8" s="12">
        <f t="shared" si="39"/>
        <v>-0.5</v>
      </c>
      <c r="EO8" s="12">
        <f t="shared" si="39"/>
        <v>0.64705882352941169</v>
      </c>
      <c r="EQ8" s="64">
        <v>0.32291666666666702</v>
      </c>
      <c r="ER8" s="91">
        <v>5</v>
      </c>
      <c r="ES8" s="92">
        <v>2</v>
      </c>
      <c r="ET8" s="91">
        <v>6</v>
      </c>
      <c r="EU8" s="92">
        <v>1</v>
      </c>
      <c r="EV8" s="91"/>
      <c r="EW8" s="92"/>
      <c r="EX8" s="91">
        <v>1</v>
      </c>
      <c r="EY8" s="92"/>
      <c r="EZ8" s="91"/>
      <c r="FA8" s="92"/>
      <c r="FB8" s="91"/>
      <c r="FC8" s="92">
        <v>1</v>
      </c>
      <c r="FD8" s="91"/>
      <c r="FE8" s="92"/>
      <c r="FF8" s="91">
        <v>1</v>
      </c>
      <c r="FG8" s="92"/>
      <c r="FI8" s="55">
        <f t="shared" si="40"/>
        <v>13</v>
      </c>
      <c r="FJ8" s="3">
        <f t="shared" si="40"/>
        <v>4</v>
      </c>
      <c r="FK8" s="56">
        <f t="shared" si="41"/>
        <v>0.23529411764705882</v>
      </c>
      <c r="FL8" s="3">
        <f t="shared" si="42"/>
        <v>7</v>
      </c>
      <c r="FM8" s="3">
        <f t="shared" si="43"/>
        <v>8</v>
      </c>
      <c r="FN8" s="3">
        <f t="shared" si="44"/>
        <v>0</v>
      </c>
      <c r="FO8" s="3">
        <f t="shared" si="45"/>
        <v>15</v>
      </c>
      <c r="FP8" s="12">
        <f t="shared" si="46"/>
        <v>0.53333333333333333</v>
      </c>
      <c r="FQ8" s="12">
        <f t="shared" si="47"/>
        <v>0</v>
      </c>
      <c r="FR8" s="3">
        <f t="shared" si="48"/>
        <v>2</v>
      </c>
      <c r="FS8" s="3">
        <f t="shared" si="49"/>
        <v>15</v>
      </c>
      <c r="FT8" s="57">
        <f t="shared" si="50"/>
        <v>2</v>
      </c>
      <c r="FU8" s="58">
        <f t="shared" si="51"/>
        <v>17</v>
      </c>
      <c r="FX8" s="12">
        <f t="shared" si="52"/>
        <v>2.25</v>
      </c>
      <c r="FY8" s="12">
        <f t="shared" si="52"/>
        <v>-0.19999999999999996</v>
      </c>
      <c r="FZ8" s="12">
        <f t="shared" si="52"/>
        <v>-0.57647058823529407</v>
      </c>
      <c r="GA8" s="12">
        <f t="shared" si="52"/>
        <v>0.39999999999999991</v>
      </c>
      <c r="GB8" s="12">
        <f t="shared" si="52"/>
        <v>1.6666666666666665</v>
      </c>
      <c r="GC8" s="12" t="e">
        <f t="shared" si="52"/>
        <v>#DIV/0!</v>
      </c>
      <c r="GD8" s="12">
        <f t="shared" si="52"/>
        <v>0.875</v>
      </c>
      <c r="GE8" s="12">
        <f t="shared" si="52"/>
        <v>0.42222222222222228</v>
      </c>
      <c r="GF8" s="12" t="e">
        <f t="shared" si="52"/>
        <v>#DIV/0!</v>
      </c>
      <c r="GG8" s="12">
        <f t="shared" si="52"/>
        <v>1</v>
      </c>
      <c r="GH8" s="12">
        <f t="shared" si="52"/>
        <v>1.1428571428571428</v>
      </c>
      <c r="GI8" s="12">
        <f t="shared" si="52"/>
        <v>0</v>
      </c>
      <c r="GJ8" s="12">
        <f t="shared" si="52"/>
        <v>0.88888888888888884</v>
      </c>
      <c r="GL8" s="65">
        <v>0.32291666666666702</v>
      </c>
      <c r="GM8" s="60">
        <v>3</v>
      </c>
      <c r="GN8" s="86">
        <v>1</v>
      </c>
      <c r="GO8" s="127">
        <v>1</v>
      </c>
      <c r="GP8" s="128">
        <v>2</v>
      </c>
      <c r="GQ8" s="127"/>
      <c r="GR8" s="128"/>
      <c r="GS8" s="60">
        <v>0</v>
      </c>
      <c r="GT8" s="86"/>
      <c r="GU8" s="60">
        <v>0</v>
      </c>
      <c r="GV8" s="86">
        <v>1</v>
      </c>
      <c r="GW8" s="127"/>
      <c r="GX8" s="128"/>
      <c r="GY8" s="127"/>
      <c r="GZ8" s="128"/>
      <c r="HA8" s="60">
        <v>0</v>
      </c>
      <c r="HB8" s="86">
        <v>1</v>
      </c>
      <c r="HD8" s="55">
        <f t="shared" si="53"/>
        <v>4</v>
      </c>
      <c r="HE8" s="3">
        <f t="shared" si="54"/>
        <v>5</v>
      </c>
      <c r="HF8" s="56">
        <f t="shared" si="55"/>
        <v>0.55555555555555558</v>
      </c>
      <c r="HG8" s="3">
        <f t="shared" si="56"/>
        <v>5</v>
      </c>
      <c r="HH8" s="3">
        <f t="shared" si="57"/>
        <v>3</v>
      </c>
      <c r="HI8" s="3">
        <f t="shared" si="58"/>
        <v>0</v>
      </c>
      <c r="HJ8" s="3">
        <f t="shared" si="59"/>
        <v>8</v>
      </c>
      <c r="HK8" s="12">
        <f t="shared" si="60"/>
        <v>0.375</v>
      </c>
      <c r="HL8" s="12">
        <f t="shared" si="61"/>
        <v>0</v>
      </c>
      <c r="HM8" s="3">
        <f t="shared" si="62"/>
        <v>1</v>
      </c>
      <c r="HN8" s="3">
        <f t="shared" si="63"/>
        <v>7</v>
      </c>
      <c r="HO8" s="57">
        <f t="shared" si="64"/>
        <v>2</v>
      </c>
      <c r="HP8" s="58">
        <f t="shared" si="65"/>
        <v>9</v>
      </c>
      <c r="HR8">
        <v>8</v>
      </c>
      <c r="HS8">
        <v>5</v>
      </c>
      <c r="HT8">
        <v>0.38461538461538503</v>
      </c>
      <c r="HU8">
        <v>10</v>
      </c>
      <c r="HV8">
        <v>0</v>
      </c>
      <c r="HW8">
        <v>2</v>
      </c>
      <c r="HX8">
        <v>12</v>
      </c>
      <c r="HY8">
        <v>0</v>
      </c>
      <c r="HZ8">
        <v>0.16666666666666699</v>
      </c>
      <c r="IA8">
        <v>1</v>
      </c>
      <c r="IB8">
        <v>10</v>
      </c>
      <c r="IC8">
        <v>3</v>
      </c>
      <c r="ID8">
        <v>13</v>
      </c>
      <c r="IF8" s="62">
        <f t="shared" si="66"/>
        <v>-0.5</v>
      </c>
      <c r="IG8" s="12">
        <f t="shared" si="66"/>
        <v>0</v>
      </c>
      <c r="IH8" s="12">
        <f t="shared" si="66"/>
        <v>0.44444444444444287</v>
      </c>
      <c r="II8" s="12">
        <f t="shared" si="66"/>
        <v>-0.5</v>
      </c>
      <c r="IJ8" s="12" t="e">
        <f t="shared" si="66"/>
        <v>#DIV/0!</v>
      </c>
      <c r="IK8" s="12">
        <f t="shared" si="66"/>
        <v>-1</v>
      </c>
      <c r="IL8" s="12">
        <f t="shared" si="66"/>
        <v>-0.33333333333333337</v>
      </c>
      <c r="IM8" s="12" t="e">
        <f t="shared" si="66"/>
        <v>#DIV/0!</v>
      </c>
      <c r="IN8" s="12">
        <f t="shared" si="66"/>
        <v>-1</v>
      </c>
      <c r="IO8" s="12">
        <f t="shared" si="66"/>
        <v>0</v>
      </c>
      <c r="IP8" s="12">
        <f t="shared" si="66"/>
        <v>-0.30000000000000004</v>
      </c>
      <c r="IQ8" s="12">
        <f t="shared" si="66"/>
        <v>-0.33333333333333337</v>
      </c>
      <c r="IR8" s="63">
        <f t="shared" si="66"/>
        <v>-0.30769230769230771</v>
      </c>
    </row>
    <row r="9" spans="1:252" ht="21" customHeight="1" thickBot="1" x14ac:dyDescent="0.3">
      <c r="A9" s="59">
        <v>0.33333333333333298</v>
      </c>
      <c r="B9" s="161">
        <v>6</v>
      </c>
      <c r="C9" s="162">
        <v>3</v>
      </c>
      <c r="D9" s="161">
        <v>8</v>
      </c>
      <c r="E9" s="162">
        <v>4</v>
      </c>
      <c r="F9" s="161">
        <v>2</v>
      </c>
      <c r="G9" s="162"/>
      <c r="H9" s="161"/>
      <c r="I9" s="162"/>
      <c r="J9" s="161">
        <v>1</v>
      </c>
      <c r="K9" s="162">
        <v>1</v>
      </c>
      <c r="L9" s="163"/>
      <c r="M9" s="164">
        <v>2</v>
      </c>
      <c r="N9" s="203">
        <v>2</v>
      </c>
      <c r="O9" s="196"/>
      <c r="P9" s="163"/>
      <c r="Q9" s="164"/>
      <c r="R9" s="163"/>
      <c r="S9" s="164"/>
      <c r="T9" s="163">
        <v>2</v>
      </c>
      <c r="U9" s="164">
        <v>4</v>
      </c>
      <c r="W9" s="55">
        <f t="shared" si="67"/>
        <v>21</v>
      </c>
      <c r="X9" s="3">
        <f t="shared" si="68"/>
        <v>14</v>
      </c>
      <c r="Y9" s="56">
        <f t="shared" si="69"/>
        <v>0.4</v>
      </c>
      <c r="Z9" s="3">
        <f t="shared" si="70"/>
        <v>11</v>
      </c>
      <c r="AA9" s="3">
        <f t="shared" si="71"/>
        <v>16</v>
      </c>
      <c r="AB9" s="3">
        <f t="shared" si="72"/>
        <v>2</v>
      </c>
      <c r="AC9" s="3">
        <f t="shared" si="73"/>
        <v>0</v>
      </c>
      <c r="AD9" s="3">
        <f t="shared" si="0"/>
        <v>27</v>
      </c>
      <c r="AE9" s="12">
        <f t="shared" si="1"/>
        <v>0.59259259259259256</v>
      </c>
      <c r="AF9" s="12">
        <f t="shared" si="74"/>
        <v>0</v>
      </c>
      <c r="AG9" s="3">
        <f t="shared" si="75"/>
        <v>8</v>
      </c>
      <c r="AH9" s="3">
        <f t="shared" si="76"/>
        <v>25</v>
      </c>
      <c r="AI9" s="57">
        <f t="shared" si="77"/>
        <v>10</v>
      </c>
      <c r="AJ9" s="58">
        <f t="shared" si="78"/>
        <v>35</v>
      </c>
      <c r="AM9" s="12">
        <f t="shared" si="2"/>
        <v>-0.22222222222222221</v>
      </c>
      <c r="AN9" s="12">
        <f t="shared" si="3"/>
        <v>-6.6666666666666652E-2</v>
      </c>
      <c r="AO9" s="12">
        <f t="shared" si="4"/>
        <v>0.12000000000000011</v>
      </c>
      <c r="AP9" s="12">
        <f t="shared" si="5"/>
        <v>-0.2142857142857143</v>
      </c>
      <c r="AQ9" s="12">
        <f t="shared" si="79"/>
        <v>-0.23809523809523814</v>
      </c>
      <c r="AR9" s="12">
        <f t="shared" si="6"/>
        <v>-1</v>
      </c>
      <c r="AS9" s="12">
        <f t="shared" si="7"/>
        <v>-0.27027027027027029</v>
      </c>
      <c r="AT9" s="12">
        <f t="shared" si="8"/>
        <v>-1.2345679012345734E-2</v>
      </c>
      <c r="AU9" s="12">
        <f t="shared" si="9"/>
        <v>-1</v>
      </c>
      <c r="AV9" s="12">
        <f t="shared" si="10"/>
        <v>0.60000000000000009</v>
      </c>
      <c r="AW9" s="12">
        <f t="shared" si="11"/>
        <v>-0.32432432432432434</v>
      </c>
      <c r="AX9" s="12">
        <f t="shared" si="12"/>
        <v>1</v>
      </c>
      <c r="AY9" s="12">
        <f t="shared" si="13"/>
        <v>-0.16666666666666663</v>
      </c>
      <c r="BA9" s="59">
        <v>0.33333333333333298</v>
      </c>
      <c r="BB9" s="161">
        <v>9</v>
      </c>
      <c r="BC9" s="162">
        <v>4</v>
      </c>
      <c r="BD9" s="161">
        <v>12</v>
      </c>
      <c r="BE9" s="162">
        <v>7</v>
      </c>
      <c r="BF9" s="161">
        <v>1</v>
      </c>
      <c r="BG9" s="162">
        <v>1</v>
      </c>
      <c r="BH9" s="161">
        <v>2</v>
      </c>
      <c r="BI9" s="162">
        <v>1</v>
      </c>
      <c r="BJ9" s="163">
        <v>1</v>
      </c>
      <c r="BK9" s="164"/>
      <c r="BL9" s="163">
        <v>1</v>
      </c>
      <c r="BM9" s="164">
        <v>1</v>
      </c>
      <c r="BN9" s="163"/>
      <c r="BO9" s="164"/>
      <c r="BP9" s="163">
        <v>1</v>
      </c>
      <c r="BQ9" s="164">
        <v>1</v>
      </c>
      <c r="BS9" s="55">
        <f t="shared" si="14"/>
        <v>27</v>
      </c>
      <c r="BT9" s="3">
        <f t="shared" si="14"/>
        <v>15</v>
      </c>
      <c r="BU9" s="56">
        <f t="shared" si="15"/>
        <v>0.35714285714285715</v>
      </c>
      <c r="BV9" s="3">
        <f t="shared" si="16"/>
        <v>14</v>
      </c>
      <c r="BW9" s="3">
        <f t="shared" si="17"/>
        <v>21</v>
      </c>
      <c r="BX9" s="3">
        <f t="shared" si="18"/>
        <v>2</v>
      </c>
      <c r="BY9" s="3">
        <f t="shared" si="19"/>
        <v>37</v>
      </c>
      <c r="BZ9" s="12">
        <f t="shared" si="20"/>
        <v>0.6</v>
      </c>
      <c r="CA9" s="12">
        <f t="shared" si="21"/>
        <v>5.4054054054054057E-2</v>
      </c>
      <c r="CB9" s="3">
        <f t="shared" si="22"/>
        <v>5</v>
      </c>
      <c r="CC9" s="3">
        <f t="shared" si="23"/>
        <v>37</v>
      </c>
      <c r="CD9" s="57">
        <f t="shared" si="24"/>
        <v>5</v>
      </c>
      <c r="CE9" s="58">
        <f t="shared" si="25"/>
        <v>42</v>
      </c>
      <c r="CH9" s="12">
        <f t="shared" si="26"/>
        <v>1.25</v>
      </c>
      <c r="CI9" s="12">
        <f t="shared" si="26"/>
        <v>2</v>
      </c>
      <c r="CJ9" s="12">
        <f t="shared" si="26"/>
        <v>0.21428571428571419</v>
      </c>
      <c r="CK9" s="12">
        <f t="shared" si="26"/>
        <v>1.7999999999999998</v>
      </c>
      <c r="CL9" s="12">
        <f t="shared" si="26"/>
        <v>0.90909090909090917</v>
      </c>
      <c r="CM9" s="12" t="e">
        <f t="shared" si="26"/>
        <v>#DIV/0!</v>
      </c>
      <c r="CN9" s="12">
        <f t="shared" si="26"/>
        <v>1.3125</v>
      </c>
      <c r="CO9" s="12">
        <f t="shared" si="26"/>
        <v>-0.12727272727272732</v>
      </c>
      <c r="CP9" s="12" t="e">
        <f t="shared" si="26"/>
        <v>#DIV/0!</v>
      </c>
      <c r="CQ9" s="12">
        <f t="shared" si="26"/>
        <v>4</v>
      </c>
      <c r="CR9" s="12">
        <f t="shared" si="26"/>
        <v>1.4666666666666668</v>
      </c>
      <c r="CS9" s="12">
        <f t="shared" si="26"/>
        <v>1.5</v>
      </c>
      <c r="CT9" s="12">
        <f t="shared" si="26"/>
        <v>1.4705882352941178</v>
      </c>
      <c r="CV9" s="59">
        <v>0.33333333333333298</v>
      </c>
      <c r="CW9" s="91">
        <v>5</v>
      </c>
      <c r="CX9" s="92"/>
      <c r="CY9" s="91">
        <v>6</v>
      </c>
      <c r="CZ9" s="92">
        <v>3</v>
      </c>
      <c r="DA9" s="91"/>
      <c r="DB9" s="92"/>
      <c r="DC9" s="91"/>
      <c r="DD9" s="92">
        <v>1</v>
      </c>
      <c r="DE9" s="91"/>
      <c r="DF9" s="92"/>
      <c r="DG9" s="91">
        <v>1</v>
      </c>
      <c r="DH9" s="92">
        <v>1</v>
      </c>
      <c r="DI9" s="91"/>
      <c r="DJ9" s="92"/>
      <c r="DK9" s="91"/>
      <c r="DL9" s="92"/>
      <c r="DN9" s="55">
        <f t="shared" si="27"/>
        <v>12</v>
      </c>
      <c r="DO9" s="3">
        <f t="shared" si="27"/>
        <v>5</v>
      </c>
      <c r="DP9" s="56">
        <f t="shared" si="28"/>
        <v>0.29411764705882354</v>
      </c>
      <c r="DQ9" s="3">
        <f t="shared" si="29"/>
        <v>5</v>
      </c>
      <c r="DR9" s="3">
        <f t="shared" si="30"/>
        <v>11</v>
      </c>
      <c r="DS9" s="3">
        <f t="shared" si="31"/>
        <v>0</v>
      </c>
      <c r="DT9" s="3">
        <f t="shared" si="32"/>
        <v>16</v>
      </c>
      <c r="DU9" s="12">
        <f t="shared" si="33"/>
        <v>0.6875</v>
      </c>
      <c r="DV9" s="12">
        <f t="shared" si="34"/>
        <v>0</v>
      </c>
      <c r="DW9" s="3">
        <f t="shared" si="35"/>
        <v>1</v>
      </c>
      <c r="DX9" s="3">
        <f t="shared" si="36"/>
        <v>15</v>
      </c>
      <c r="DY9" s="57">
        <f t="shared" si="37"/>
        <v>2</v>
      </c>
      <c r="DZ9" s="58">
        <f t="shared" si="38"/>
        <v>17</v>
      </c>
      <c r="EC9" s="12">
        <f t="shared" si="39"/>
        <v>0.33333333333333326</v>
      </c>
      <c r="ED9" s="12">
        <f t="shared" si="39"/>
        <v>0</v>
      </c>
      <c r="EE9" s="12">
        <f t="shared" si="39"/>
        <v>-0.17647058823529416</v>
      </c>
      <c r="EF9" s="12">
        <f t="shared" si="39"/>
        <v>-0.375</v>
      </c>
      <c r="EG9" s="12">
        <f t="shared" si="39"/>
        <v>2.6666666666666665</v>
      </c>
      <c r="EH9" s="12">
        <f t="shared" si="39"/>
        <v>-1</v>
      </c>
      <c r="EI9" s="12">
        <f t="shared" si="39"/>
        <v>0.33333333333333326</v>
      </c>
      <c r="EJ9" s="12">
        <f t="shared" si="39"/>
        <v>1.75</v>
      </c>
      <c r="EK9" s="12">
        <f t="shared" si="39"/>
        <v>-1</v>
      </c>
      <c r="EL9" s="12">
        <f t="shared" si="39"/>
        <v>-0.5</v>
      </c>
      <c r="EM9" s="12">
        <f t="shared" si="39"/>
        <v>0.5</v>
      </c>
      <c r="EN9" s="12">
        <f t="shared" si="39"/>
        <v>-0.5</v>
      </c>
      <c r="EO9" s="12">
        <f t="shared" si="39"/>
        <v>0.21428571428571419</v>
      </c>
      <c r="EQ9" s="59">
        <v>0.33333333333333298</v>
      </c>
      <c r="ER9" s="91">
        <v>3</v>
      </c>
      <c r="ES9" s="92">
        <v>3</v>
      </c>
      <c r="ET9" s="91">
        <v>3</v>
      </c>
      <c r="EU9" s="92"/>
      <c r="EV9" s="91">
        <v>1</v>
      </c>
      <c r="EW9" s="92"/>
      <c r="EX9" s="91"/>
      <c r="EY9" s="92"/>
      <c r="EZ9" s="91">
        <v>2</v>
      </c>
      <c r="FA9" s="92"/>
      <c r="FB9" s="91"/>
      <c r="FC9" s="92"/>
      <c r="FD9" s="91"/>
      <c r="FE9" s="92"/>
      <c r="FF9" s="91"/>
      <c r="FG9" s="92">
        <v>2</v>
      </c>
      <c r="FI9" s="55">
        <f t="shared" si="40"/>
        <v>9</v>
      </c>
      <c r="FJ9" s="3">
        <f t="shared" si="40"/>
        <v>5</v>
      </c>
      <c r="FK9" s="56">
        <f t="shared" si="41"/>
        <v>0.35714285714285715</v>
      </c>
      <c r="FL9" s="3">
        <f t="shared" si="42"/>
        <v>8</v>
      </c>
      <c r="FM9" s="3">
        <f t="shared" si="43"/>
        <v>3</v>
      </c>
      <c r="FN9" s="3">
        <f t="shared" si="44"/>
        <v>1</v>
      </c>
      <c r="FO9" s="3">
        <f t="shared" si="45"/>
        <v>12</v>
      </c>
      <c r="FP9" s="12">
        <f t="shared" si="46"/>
        <v>0.25</v>
      </c>
      <c r="FQ9" s="12">
        <f t="shared" si="47"/>
        <v>8.3333333333333329E-2</v>
      </c>
      <c r="FR9" s="3">
        <f t="shared" si="48"/>
        <v>2</v>
      </c>
      <c r="FS9" s="3">
        <f t="shared" si="49"/>
        <v>10</v>
      </c>
      <c r="FT9" s="57">
        <f t="shared" si="50"/>
        <v>4</v>
      </c>
      <c r="FU9" s="58">
        <f t="shared" si="51"/>
        <v>14</v>
      </c>
      <c r="FX9" s="12">
        <f t="shared" si="52"/>
        <v>-0.3571428571428571</v>
      </c>
      <c r="FY9" s="12">
        <f t="shared" si="52"/>
        <v>0.25</v>
      </c>
      <c r="FZ9" s="12">
        <f t="shared" si="52"/>
        <v>0.60714285714285721</v>
      </c>
      <c r="GA9" s="12">
        <f t="shared" si="52"/>
        <v>-0.33333333333333337</v>
      </c>
      <c r="GB9" s="12">
        <f t="shared" si="52"/>
        <v>-0.25</v>
      </c>
      <c r="GC9" s="12" t="e">
        <f t="shared" si="52"/>
        <v>#DIV/0!</v>
      </c>
      <c r="GD9" s="12">
        <f t="shared" si="52"/>
        <v>-0.25</v>
      </c>
      <c r="GE9" s="12">
        <f t="shared" si="52"/>
        <v>0</v>
      </c>
      <c r="GF9" s="12" t="e">
        <f t="shared" si="52"/>
        <v>#DIV/0!</v>
      </c>
      <c r="GG9" s="12">
        <f t="shared" si="52"/>
        <v>0</v>
      </c>
      <c r="GH9" s="12">
        <f t="shared" si="52"/>
        <v>-0.375</v>
      </c>
      <c r="GI9" s="12">
        <f t="shared" si="52"/>
        <v>1</v>
      </c>
      <c r="GJ9" s="12">
        <f t="shared" si="52"/>
        <v>-0.22222222222222221</v>
      </c>
      <c r="GL9" s="61">
        <v>0.33333333333333298</v>
      </c>
      <c r="GM9" s="60">
        <v>7</v>
      </c>
      <c r="GN9" s="86">
        <v>4</v>
      </c>
      <c r="GO9" s="127">
        <v>3</v>
      </c>
      <c r="GP9" s="128">
        <v>0</v>
      </c>
      <c r="GQ9" s="127"/>
      <c r="GR9" s="128"/>
      <c r="GS9" s="60">
        <v>2</v>
      </c>
      <c r="GT9" s="86"/>
      <c r="GU9" s="60">
        <v>1</v>
      </c>
      <c r="GV9" s="86"/>
      <c r="GW9" s="127">
        <v>1</v>
      </c>
      <c r="GX9" s="128"/>
      <c r="GY9" s="127"/>
      <c r="GZ9" s="128"/>
      <c r="HA9" s="60">
        <v>0</v>
      </c>
      <c r="HB9" s="86"/>
      <c r="HD9" s="55">
        <f t="shared" si="53"/>
        <v>14</v>
      </c>
      <c r="HE9" s="3">
        <f t="shared" si="54"/>
        <v>4</v>
      </c>
      <c r="HF9" s="56">
        <f t="shared" si="55"/>
        <v>0.22222222222222221</v>
      </c>
      <c r="HG9" s="3">
        <f t="shared" si="56"/>
        <v>12</v>
      </c>
      <c r="HH9" s="3">
        <f t="shared" si="57"/>
        <v>4</v>
      </c>
      <c r="HI9" s="3">
        <f t="shared" si="58"/>
        <v>0</v>
      </c>
      <c r="HJ9" s="3">
        <f t="shared" si="59"/>
        <v>16</v>
      </c>
      <c r="HK9" s="12">
        <f t="shared" si="60"/>
        <v>0.25</v>
      </c>
      <c r="HL9" s="12">
        <f t="shared" si="61"/>
        <v>0</v>
      </c>
      <c r="HM9" s="3">
        <f t="shared" si="62"/>
        <v>2</v>
      </c>
      <c r="HN9" s="3">
        <f t="shared" si="63"/>
        <v>16</v>
      </c>
      <c r="HO9" s="57">
        <f t="shared" si="64"/>
        <v>2</v>
      </c>
      <c r="HP9" s="58">
        <f t="shared" si="65"/>
        <v>18</v>
      </c>
      <c r="HR9">
        <v>0</v>
      </c>
      <c r="HS9">
        <v>0</v>
      </c>
      <c r="HT9" t="e">
        <f>#DIV/0!</f>
        <v>#DIV/0!</v>
      </c>
      <c r="HU9">
        <v>0</v>
      </c>
      <c r="HV9">
        <v>0</v>
      </c>
      <c r="HW9">
        <v>0</v>
      </c>
      <c r="HX9">
        <v>0</v>
      </c>
      <c r="HY9" t="e">
        <f>#DIV/0!</f>
        <v>#DIV/0!</v>
      </c>
      <c r="HZ9" t="e">
        <f>#DIV/0!</f>
        <v>#DIV/0!</v>
      </c>
      <c r="IA9">
        <v>0</v>
      </c>
      <c r="IB9">
        <v>0</v>
      </c>
      <c r="IC9">
        <v>0</v>
      </c>
      <c r="ID9">
        <v>0</v>
      </c>
      <c r="IF9" s="62" t="e">
        <f t="shared" si="66"/>
        <v>#DIV/0!</v>
      </c>
      <c r="IG9" s="12" t="e">
        <f t="shared" si="66"/>
        <v>#DIV/0!</v>
      </c>
      <c r="IH9" s="12" t="e">
        <f t="shared" si="66"/>
        <v>#DIV/0!</v>
      </c>
      <c r="II9" s="12" t="e">
        <f t="shared" si="66"/>
        <v>#DIV/0!</v>
      </c>
      <c r="IJ9" s="12" t="e">
        <f t="shared" si="66"/>
        <v>#DIV/0!</v>
      </c>
      <c r="IK9" s="12" t="e">
        <f t="shared" si="66"/>
        <v>#DIV/0!</v>
      </c>
      <c r="IL9" s="12" t="e">
        <f t="shared" si="66"/>
        <v>#DIV/0!</v>
      </c>
      <c r="IM9" s="12" t="e">
        <f t="shared" si="66"/>
        <v>#DIV/0!</v>
      </c>
      <c r="IN9" s="12" t="e">
        <f t="shared" si="66"/>
        <v>#DIV/0!</v>
      </c>
      <c r="IO9" s="12" t="e">
        <f t="shared" si="66"/>
        <v>#DIV/0!</v>
      </c>
      <c r="IP9" s="12" t="e">
        <f t="shared" si="66"/>
        <v>#DIV/0!</v>
      </c>
      <c r="IQ9" s="12" t="e">
        <f t="shared" si="66"/>
        <v>#DIV/0!</v>
      </c>
      <c r="IR9" s="63" t="e">
        <f t="shared" si="66"/>
        <v>#DIV/0!</v>
      </c>
    </row>
    <row r="10" spans="1:252" ht="21" customHeight="1" thickBot="1" x14ac:dyDescent="0.3">
      <c r="A10" s="64">
        <v>0.34375</v>
      </c>
      <c r="B10" s="91">
        <v>15</v>
      </c>
      <c r="C10" s="92">
        <v>3</v>
      </c>
      <c r="D10" s="91">
        <v>12</v>
      </c>
      <c r="E10" s="92">
        <v>7</v>
      </c>
      <c r="F10" s="91">
        <v>1</v>
      </c>
      <c r="G10" s="92">
        <v>2</v>
      </c>
      <c r="H10" s="91">
        <v>1</v>
      </c>
      <c r="I10" s="92">
        <v>2</v>
      </c>
      <c r="J10" s="158"/>
      <c r="K10" s="92">
        <v>3</v>
      </c>
      <c r="L10" s="146"/>
      <c r="M10" s="147"/>
      <c r="N10" s="203">
        <v>2</v>
      </c>
      <c r="O10" s="195">
        <v>4</v>
      </c>
      <c r="P10" s="146"/>
      <c r="Q10" s="147"/>
      <c r="R10" s="146"/>
      <c r="S10" s="147"/>
      <c r="T10" s="146">
        <v>3</v>
      </c>
      <c r="U10" s="147">
        <v>5</v>
      </c>
      <c r="W10" s="55">
        <f t="shared" si="67"/>
        <v>34</v>
      </c>
      <c r="X10" s="3">
        <f t="shared" si="68"/>
        <v>26</v>
      </c>
      <c r="Y10" s="56">
        <f t="shared" si="69"/>
        <v>0.43333333333333335</v>
      </c>
      <c r="Z10" s="3">
        <f t="shared" si="70"/>
        <v>18</v>
      </c>
      <c r="AA10" s="3">
        <f t="shared" si="71"/>
        <v>28</v>
      </c>
      <c r="AB10" s="3">
        <f>F10+G10+P10+Q10</f>
        <v>3</v>
      </c>
      <c r="AC10" s="3">
        <f t="shared" si="73"/>
        <v>3</v>
      </c>
      <c r="AD10" s="3">
        <f t="shared" si="0"/>
        <v>49</v>
      </c>
      <c r="AE10" s="12">
        <f t="shared" si="1"/>
        <v>0.60869565217391308</v>
      </c>
      <c r="AF10" s="12">
        <f t="shared" si="74"/>
        <v>6.1224489795918366E-2</v>
      </c>
      <c r="AG10" s="3">
        <f t="shared" si="75"/>
        <v>11</v>
      </c>
      <c r="AH10" s="3">
        <f t="shared" si="76"/>
        <v>46</v>
      </c>
      <c r="AI10" s="57">
        <f t="shared" si="77"/>
        <v>14</v>
      </c>
      <c r="AJ10" s="58">
        <f t="shared" si="78"/>
        <v>60</v>
      </c>
      <c r="AM10" s="12">
        <f t="shared" si="2"/>
        <v>0.88888888888888884</v>
      </c>
      <c r="AN10" s="12">
        <f t="shared" si="3"/>
        <v>3.333333333333333</v>
      </c>
      <c r="AO10" s="12">
        <f t="shared" si="4"/>
        <v>0.73333333333333339</v>
      </c>
      <c r="AP10" s="12">
        <f t="shared" si="5"/>
        <v>1</v>
      </c>
      <c r="AQ10" s="12">
        <f t="shared" si="79"/>
        <v>1.7999999999999998</v>
      </c>
      <c r="AR10" s="12">
        <f t="shared" si="6"/>
        <v>-0.25</v>
      </c>
      <c r="AS10" s="12">
        <f t="shared" si="7"/>
        <v>1.1304347826086958</v>
      </c>
      <c r="AT10" s="12">
        <f t="shared" si="8"/>
        <v>0.15652173913043499</v>
      </c>
      <c r="AU10" s="12">
        <f t="shared" si="9"/>
        <v>-0.64795918367346939</v>
      </c>
      <c r="AV10" s="12">
        <f t="shared" si="10"/>
        <v>10</v>
      </c>
      <c r="AW10" s="12">
        <f t="shared" si="11"/>
        <v>1.4210526315789473</v>
      </c>
      <c r="AX10" s="12">
        <f t="shared" si="12"/>
        <v>1.7999999999999998</v>
      </c>
      <c r="AY10" s="12">
        <f t="shared" si="13"/>
        <v>1.5</v>
      </c>
      <c r="BA10" s="64">
        <v>0.34375</v>
      </c>
      <c r="BB10" s="91">
        <v>6</v>
      </c>
      <c r="BC10" s="92">
        <v>1</v>
      </c>
      <c r="BD10" s="91">
        <v>6</v>
      </c>
      <c r="BE10" s="92">
        <v>2</v>
      </c>
      <c r="BF10" s="91">
        <v>2</v>
      </c>
      <c r="BG10" s="92">
        <v>1</v>
      </c>
      <c r="BH10" s="158">
        <v>1</v>
      </c>
      <c r="BI10" s="92"/>
      <c r="BJ10" s="146">
        <v>1</v>
      </c>
      <c r="BK10" s="147">
        <v>1</v>
      </c>
      <c r="BL10" s="146">
        <v>1</v>
      </c>
      <c r="BM10" s="147">
        <v>1</v>
      </c>
      <c r="BN10" s="146">
        <v>1</v>
      </c>
      <c r="BO10" s="147"/>
      <c r="BP10" s="146"/>
      <c r="BQ10" s="147"/>
      <c r="BS10" s="55">
        <f t="shared" si="14"/>
        <v>18</v>
      </c>
      <c r="BT10" s="3">
        <f t="shared" si="14"/>
        <v>6</v>
      </c>
      <c r="BU10" s="56">
        <f t="shared" si="15"/>
        <v>0.25</v>
      </c>
      <c r="BV10" s="3">
        <f t="shared" si="16"/>
        <v>9</v>
      </c>
      <c r="BW10" s="3">
        <f t="shared" si="17"/>
        <v>10</v>
      </c>
      <c r="BX10" s="3">
        <f t="shared" si="18"/>
        <v>4</v>
      </c>
      <c r="BY10" s="3">
        <f t="shared" si="19"/>
        <v>23</v>
      </c>
      <c r="BZ10" s="12">
        <f t="shared" si="20"/>
        <v>0.52631578947368418</v>
      </c>
      <c r="CA10" s="12">
        <f t="shared" si="21"/>
        <v>0.17391304347826086</v>
      </c>
      <c r="CB10" s="3">
        <f t="shared" si="22"/>
        <v>1</v>
      </c>
      <c r="CC10" s="3">
        <f t="shared" si="23"/>
        <v>19</v>
      </c>
      <c r="CD10" s="57">
        <f t="shared" si="24"/>
        <v>5</v>
      </c>
      <c r="CE10" s="58">
        <f t="shared" si="25"/>
        <v>24</v>
      </c>
      <c r="CH10" s="12">
        <f t="shared" si="26"/>
        <v>-5.2631578947368474E-2</v>
      </c>
      <c r="CI10" s="12">
        <f t="shared" si="26"/>
        <v>-0.45454545454545459</v>
      </c>
      <c r="CJ10" s="12">
        <f t="shared" si="26"/>
        <v>-0.31818181818181812</v>
      </c>
      <c r="CK10" s="12">
        <f t="shared" si="26"/>
        <v>-0.30769230769230771</v>
      </c>
      <c r="CL10" s="12">
        <f t="shared" si="26"/>
        <v>0</v>
      </c>
      <c r="CM10" s="12">
        <f t="shared" si="26"/>
        <v>1</v>
      </c>
      <c r="CN10" s="12">
        <f t="shared" si="26"/>
        <v>-7.999999999999996E-2</v>
      </c>
      <c r="CO10" s="12">
        <f t="shared" si="26"/>
        <v>0.3157894736842104</v>
      </c>
      <c r="CP10" s="12">
        <f t="shared" si="26"/>
        <v>1.1739130434782608</v>
      </c>
      <c r="CQ10" s="12">
        <f t="shared" si="26"/>
        <v>-0.8</v>
      </c>
      <c r="CR10" s="12">
        <f t="shared" si="26"/>
        <v>-0.20833333333333337</v>
      </c>
      <c r="CS10" s="12">
        <f t="shared" si="26"/>
        <v>-0.16666666666666663</v>
      </c>
      <c r="CT10" s="12">
        <f t="shared" si="26"/>
        <v>-0.19999999999999996</v>
      </c>
      <c r="CV10" s="64">
        <v>0.34375</v>
      </c>
      <c r="CW10" s="91">
        <v>8</v>
      </c>
      <c r="CX10" s="92">
        <v>4</v>
      </c>
      <c r="CY10" s="91">
        <v>6</v>
      </c>
      <c r="CZ10" s="92">
        <v>3</v>
      </c>
      <c r="DA10" s="91">
        <v>2</v>
      </c>
      <c r="DB10" s="92"/>
      <c r="DC10" s="48">
        <v>1</v>
      </c>
      <c r="DD10" s="92"/>
      <c r="DE10" s="91">
        <v>1</v>
      </c>
      <c r="DF10" s="92"/>
      <c r="DG10" s="91"/>
      <c r="DH10" s="92">
        <v>1</v>
      </c>
      <c r="DI10" s="91"/>
      <c r="DJ10" s="92"/>
      <c r="DK10" s="91">
        <v>1</v>
      </c>
      <c r="DL10" s="92">
        <v>3</v>
      </c>
      <c r="DN10" s="55">
        <f t="shared" si="27"/>
        <v>19</v>
      </c>
      <c r="DO10" s="3">
        <f t="shared" si="27"/>
        <v>11</v>
      </c>
      <c r="DP10" s="56">
        <f t="shared" si="28"/>
        <v>0.36666666666666664</v>
      </c>
      <c r="DQ10" s="3">
        <f t="shared" si="29"/>
        <v>13</v>
      </c>
      <c r="DR10" s="3">
        <f t="shared" si="30"/>
        <v>10</v>
      </c>
      <c r="DS10" s="3">
        <f t="shared" si="31"/>
        <v>2</v>
      </c>
      <c r="DT10" s="3">
        <f t="shared" si="32"/>
        <v>25</v>
      </c>
      <c r="DU10" s="12">
        <f t="shared" si="33"/>
        <v>0.4</v>
      </c>
      <c r="DV10" s="12">
        <f t="shared" si="34"/>
        <v>0.08</v>
      </c>
      <c r="DW10" s="3">
        <f t="shared" si="35"/>
        <v>5</v>
      </c>
      <c r="DX10" s="3">
        <f t="shared" si="36"/>
        <v>24</v>
      </c>
      <c r="DY10" s="57">
        <f t="shared" si="37"/>
        <v>6</v>
      </c>
      <c r="DZ10" s="58">
        <f t="shared" si="38"/>
        <v>30</v>
      </c>
      <c r="EC10" s="12">
        <f t="shared" si="39"/>
        <v>0.11764705882352944</v>
      </c>
      <c r="ED10" s="12">
        <f t="shared" si="39"/>
        <v>0</v>
      </c>
      <c r="EE10" s="12">
        <f t="shared" si="39"/>
        <v>-6.6666666666666763E-2</v>
      </c>
      <c r="EF10" s="12">
        <f t="shared" si="39"/>
        <v>0.44444444444444442</v>
      </c>
      <c r="EG10" s="12">
        <f t="shared" si="39"/>
        <v>0.11111111111111116</v>
      </c>
      <c r="EH10" s="12">
        <f t="shared" si="39"/>
        <v>1</v>
      </c>
      <c r="EI10" s="12">
        <f t="shared" si="39"/>
        <v>0.31578947368421062</v>
      </c>
      <c r="EJ10" s="12">
        <f t="shared" si="39"/>
        <v>-0.15555555555555545</v>
      </c>
      <c r="EK10" s="12">
        <f t="shared" si="39"/>
        <v>0.52</v>
      </c>
      <c r="EL10" s="12">
        <f t="shared" si="39"/>
        <v>-0.44444444444444442</v>
      </c>
      <c r="EM10" s="12">
        <f t="shared" si="39"/>
        <v>0.14285714285714279</v>
      </c>
      <c r="EN10" s="12">
        <f t="shared" si="39"/>
        <v>-0.1428571428571429</v>
      </c>
      <c r="EO10" s="12">
        <f t="shared" si="39"/>
        <v>7.1428571428571397E-2</v>
      </c>
      <c r="EQ10" s="64">
        <v>0.34375</v>
      </c>
      <c r="ER10" s="91">
        <v>7</v>
      </c>
      <c r="ES10" s="92">
        <v>2</v>
      </c>
      <c r="ET10" s="91">
        <v>4</v>
      </c>
      <c r="EU10" s="92">
        <v>3</v>
      </c>
      <c r="EV10" s="91">
        <v>1</v>
      </c>
      <c r="EW10" s="92"/>
      <c r="EX10" s="48">
        <v>3</v>
      </c>
      <c r="EY10" s="92">
        <v>1</v>
      </c>
      <c r="EZ10" s="91"/>
      <c r="FA10" s="92"/>
      <c r="FB10" s="91">
        <v>1</v>
      </c>
      <c r="FC10" s="92">
        <v>1</v>
      </c>
      <c r="FD10" s="91"/>
      <c r="FE10" s="92"/>
      <c r="FF10" s="91">
        <v>1</v>
      </c>
      <c r="FG10" s="92">
        <v>4</v>
      </c>
      <c r="FI10" s="55">
        <f t="shared" si="40"/>
        <v>17</v>
      </c>
      <c r="FJ10" s="3">
        <f t="shared" si="40"/>
        <v>11</v>
      </c>
      <c r="FK10" s="56">
        <f t="shared" si="41"/>
        <v>0.39285714285714285</v>
      </c>
      <c r="FL10" s="3">
        <f t="shared" si="42"/>
        <v>9</v>
      </c>
      <c r="FM10" s="3">
        <f t="shared" si="43"/>
        <v>9</v>
      </c>
      <c r="FN10" s="3">
        <f t="shared" si="44"/>
        <v>1</v>
      </c>
      <c r="FO10" s="3">
        <f t="shared" si="45"/>
        <v>19</v>
      </c>
      <c r="FP10" s="12">
        <f t="shared" si="46"/>
        <v>0.47368421052631576</v>
      </c>
      <c r="FQ10" s="12">
        <f t="shared" si="47"/>
        <v>5.2631578947368418E-2</v>
      </c>
      <c r="FR10" s="3">
        <f t="shared" si="48"/>
        <v>9</v>
      </c>
      <c r="FS10" s="3">
        <f t="shared" si="49"/>
        <v>21</v>
      </c>
      <c r="FT10" s="57">
        <f t="shared" si="50"/>
        <v>7</v>
      </c>
      <c r="FU10" s="58">
        <f t="shared" si="51"/>
        <v>28</v>
      </c>
      <c r="FX10" s="12">
        <f t="shared" si="52"/>
        <v>1.8333333333333335</v>
      </c>
      <c r="FY10" s="12">
        <f t="shared" si="52"/>
        <v>1.2000000000000002</v>
      </c>
      <c r="FZ10" s="12">
        <f t="shared" si="52"/>
        <v>-0.13571428571428568</v>
      </c>
      <c r="GA10" s="12">
        <f t="shared" si="52"/>
        <v>0.8</v>
      </c>
      <c r="GB10" s="12">
        <f t="shared" si="52"/>
        <v>3.5</v>
      </c>
      <c r="GC10" s="12" t="e">
        <f t="shared" si="52"/>
        <v>#DIV/0!</v>
      </c>
      <c r="GD10" s="12">
        <f t="shared" si="52"/>
        <v>1.7142857142857144</v>
      </c>
      <c r="GE10" s="12">
        <f t="shared" si="52"/>
        <v>0.65789473684210531</v>
      </c>
      <c r="GF10" s="12" t="e">
        <f t="shared" si="52"/>
        <v>#DIV/0!</v>
      </c>
      <c r="GG10" s="12">
        <f t="shared" si="52"/>
        <v>1.25</v>
      </c>
      <c r="GH10" s="12">
        <f t="shared" si="52"/>
        <v>3.2</v>
      </c>
      <c r="GI10" s="12">
        <f t="shared" si="52"/>
        <v>0.16666666666666674</v>
      </c>
      <c r="GJ10" s="12">
        <f t="shared" si="52"/>
        <v>1.5454545454545454</v>
      </c>
      <c r="GL10" s="65">
        <v>0.34375</v>
      </c>
      <c r="GM10" s="60">
        <v>2</v>
      </c>
      <c r="GN10" s="86">
        <v>1</v>
      </c>
      <c r="GO10" s="127">
        <v>2</v>
      </c>
      <c r="GP10" s="128">
        <v>0</v>
      </c>
      <c r="GQ10" s="127"/>
      <c r="GR10" s="128"/>
      <c r="GS10" s="42"/>
      <c r="GT10" s="86"/>
      <c r="GU10" s="60"/>
      <c r="GV10" s="86">
        <v>2</v>
      </c>
      <c r="GW10" s="127"/>
      <c r="GX10" s="128"/>
      <c r="GY10" s="127"/>
      <c r="GZ10" s="128"/>
      <c r="HA10" s="60">
        <v>2</v>
      </c>
      <c r="HB10" s="86">
        <v>2</v>
      </c>
      <c r="HD10" s="55">
        <f t="shared" si="53"/>
        <v>6</v>
      </c>
      <c r="HE10" s="3">
        <f t="shared" si="54"/>
        <v>5</v>
      </c>
      <c r="HF10" s="56">
        <f t="shared" si="55"/>
        <v>0.45454545454545453</v>
      </c>
      <c r="HG10" s="3">
        <f t="shared" si="56"/>
        <v>5</v>
      </c>
      <c r="HH10" s="3">
        <f t="shared" si="57"/>
        <v>2</v>
      </c>
      <c r="HI10" s="3">
        <f t="shared" si="58"/>
        <v>0</v>
      </c>
      <c r="HJ10" s="3">
        <f t="shared" si="59"/>
        <v>7</v>
      </c>
      <c r="HK10" s="12">
        <f t="shared" si="60"/>
        <v>0.2857142857142857</v>
      </c>
      <c r="HL10" s="12">
        <f t="shared" si="61"/>
        <v>0</v>
      </c>
      <c r="HM10" s="3">
        <f t="shared" si="62"/>
        <v>4</v>
      </c>
      <c r="HN10" s="3">
        <f t="shared" si="63"/>
        <v>5</v>
      </c>
      <c r="HO10" s="57">
        <f t="shared" si="64"/>
        <v>6</v>
      </c>
      <c r="HP10" s="58">
        <f t="shared" si="65"/>
        <v>11</v>
      </c>
      <c r="HR10">
        <v>0</v>
      </c>
      <c r="HS10">
        <v>0</v>
      </c>
      <c r="HT10" t="e">
        <f>#DIV/0!</f>
        <v>#DIV/0!</v>
      </c>
      <c r="HU10">
        <v>0</v>
      </c>
      <c r="HV10">
        <v>0</v>
      </c>
      <c r="HW10">
        <v>0</v>
      </c>
      <c r="HX10">
        <v>0</v>
      </c>
      <c r="HY10" t="e">
        <f>#DIV/0!</f>
        <v>#DIV/0!</v>
      </c>
      <c r="HZ10" t="e">
        <f>#DIV/0!</f>
        <v>#DIV/0!</v>
      </c>
      <c r="IA10">
        <v>0</v>
      </c>
      <c r="IB10">
        <v>0</v>
      </c>
      <c r="IC10">
        <v>0</v>
      </c>
      <c r="ID10">
        <v>0</v>
      </c>
      <c r="IF10" s="62" t="e">
        <f t="shared" si="66"/>
        <v>#DIV/0!</v>
      </c>
      <c r="IG10" s="12" t="e">
        <f t="shared" si="66"/>
        <v>#DIV/0!</v>
      </c>
      <c r="IH10" s="12" t="e">
        <f t="shared" si="66"/>
        <v>#DIV/0!</v>
      </c>
      <c r="II10" s="12" t="e">
        <f t="shared" si="66"/>
        <v>#DIV/0!</v>
      </c>
      <c r="IJ10" s="12" t="e">
        <f t="shared" si="66"/>
        <v>#DIV/0!</v>
      </c>
      <c r="IK10" s="12" t="e">
        <f t="shared" si="66"/>
        <v>#DIV/0!</v>
      </c>
      <c r="IL10" s="12" t="e">
        <f t="shared" si="66"/>
        <v>#DIV/0!</v>
      </c>
      <c r="IM10" s="12" t="e">
        <f t="shared" si="66"/>
        <v>#DIV/0!</v>
      </c>
      <c r="IN10" s="12" t="e">
        <f t="shared" si="66"/>
        <v>#DIV/0!</v>
      </c>
      <c r="IO10" s="12" t="e">
        <f t="shared" si="66"/>
        <v>#DIV/0!</v>
      </c>
      <c r="IP10" s="12" t="e">
        <f t="shared" si="66"/>
        <v>#DIV/0!</v>
      </c>
      <c r="IQ10" s="12" t="e">
        <f t="shared" si="66"/>
        <v>#DIV/0!</v>
      </c>
      <c r="IR10" s="63" t="e">
        <f t="shared" si="66"/>
        <v>#DIV/0!</v>
      </c>
    </row>
    <row r="11" spans="1:252" ht="21" customHeight="1" thickBot="1" x14ac:dyDescent="0.3">
      <c r="A11" s="64">
        <v>0.35416666666666702</v>
      </c>
      <c r="B11" s="91">
        <v>8</v>
      </c>
      <c r="C11" s="92"/>
      <c r="D11" s="91">
        <v>10</v>
      </c>
      <c r="E11" s="92">
        <v>7</v>
      </c>
      <c r="F11" s="91">
        <v>1</v>
      </c>
      <c r="G11" s="92"/>
      <c r="H11" s="91">
        <v>1</v>
      </c>
      <c r="I11" s="92">
        <v>1</v>
      </c>
      <c r="J11" s="91">
        <v>2</v>
      </c>
      <c r="K11" s="92">
        <v>1</v>
      </c>
      <c r="L11" s="146"/>
      <c r="M11" s="147"/>
      <c r="N11" s="203">
        <v>2</v>
      </c>
      <c r="O11" s="195">
        <v>1</v>
      </c>
      <c r="P11" s="146">
        <v>1</v>
      </c>
      <c r="Q11" s="147"/>
      <c r="R11" s="146">
        <v>1</v>
      </c>
      <c r="S11" s="147"/>
      <c r="T11" s="146">
        <v>3</v>
      </c>
      <c r="U11" s="147">
        <v>3</v>
      </c>
      <c r="W11" s="55">
        <f t="shared" si="67"/>
        <v>29</v>
      </c>
      <c r="X11" s="3">
        <f t="shared" si="68"/>
        <v>13</v>
      </c>
      <c r="Y11" s="56">
        <f t="shared" si="69"/>
        <v>0.30952380952380953</v>
      </c>
      <c r="Z11" s="3">
        <f t="shared" si="70"/>
        <v>8</v>
      </c>
      <c r="AA11" s="3">
        <f t="shared" si="71"/>
        <v>22</v>
      </c>
      <c r="AB11" s="3">
        <f t="shared" si="72"/>
        <v>2</v>
      </c>
      <c r="AC11" s="3">
        <f t="shared" si="73"/>
        <v>3</v>
      </c>
      <c r="AD11" s="3">
        <f t="shared" si="0"/>
        <v>33</v>
      </c>
      <c r="AE11" s="12">
        <f t="shared" si="1"/>
        <v>0.73333333333333328</v>
      </c>
      <c r="AF11" s="12">
        <f t="shared" si="74"/>
        <v>9.0909090909090912E-2</v>
      </c>
      <c r="AG11" s="3">
        <f t="shared" si="75"/>
        <v>9</v>
      </c>
      <c r="AH11" s="3">
        <f t="shared" si="76"/>
        <v>31</v>
      </c>
      <c r="AI11" s="57">
        <f t="shared" si="77"/>
        <v>11</v>
      </c>
      <c r="AJ11" s="58">
        <f t="shared" si="78"/>
        <v>42</v>
      </c>
      <c r="AM11" s="12">
        <f t="shared" si="2"/>
        <v>1.6363636363636362</v>
      </c>
      <c r="AN11" s="12">
        <f t="shared" si="3"/>
        <v>0.18181818181818188</v>
      </c>
      <c r="AO11" s="12">
        <f t="shared" si="4"/>
        <v>-0.38095238095238093</v>
      </c>
      <c r="AP11" s="12">
        <f t="shared" si="5"/>
        <v>-0.27272727272727271</v>
      </c>
      <c r="AQ11" s="12">
        <f t="shared" si="79"/>
        <v>1.75</v>
      </c>
      <c r="AR11" s="12">
        <f t="shared" si="6"/>
        <v>2</v>
      </c>
      <c r="AS11" s="12">
        <f t="shared" si="7"/>
        <v>0.64999999999999991</v>
      </c>
      <c r="AT11" s="12">
        <f t="shared" si="8"/>
        <v>0.7416666666666667</v>
      </c>
      <c r="AU11" s="12">
        <f t="shared" si="9"/>
        <v>0.81818181818181812</v>
      </c>
      <c r="AV11" s="12">
        <f t="shared" si="10"/>
        <v>3.5</v>
      </c>
      <c r="AW11" s="12">
        <f t="shared" si="11"/>
        <v>0.55000000000000004</v>
      </c>
      <c r="AX11" s="12">
        <f t="shared" si="12"/>
        <v>4.5</v>
      </c>
      <c r="AY11" s="12">
        <f t="shared" si="13"/>
        <v>0.90909090909090917</v>
      </c>
      <c r="BA11" s="64">
        <v>0.35416666666666702</v>
      </c>
      <c r="BB11" s="91">
        <v>6</v>
      </c>
      <c r="BC11" s="92">
        <v>4</v>
      </c>
      <c r="BD11" s="91">
        <v>2</v>
      </c>
      <c r="BE11" s="92">
        <v>5</v>
      </c>
      <c r="BF11" s="91">
        <v>1</v>
      </c>
      <c r="BG11" s="92"/>
      <c r="BH11" s="91">
        <v>1</v>
      </c>
      <c r="BI11" s="92">
        <v>1</v>
      </c>
      <c r="BJ11" s="146">
        <v>1</v>
      </c>
      <c r="BK11" s="147"/>
      <c r="BL11" s="146"/>
      <c r="BM11" s="147">
        <v>1</v>
      </c>
      <c r="BN11" s="146"/>
      <c r="BO11" s="147"/>
      <c r="BP11" s="146"/>
      <c r="BQ11" s="147"/>
      <c r="BS11" s="55">
        <f t="shared" si="14"/>
        <v>11</v>
      </c>
      <c r="BT11" s="3">
        <f t="shared" si="14"/>
        <v>11</v>
      </c>
      <c r="BU11" s="56">
        <f t="shared" si="15"/>
        <v>0.5</v>
      </c>
      <c r="BV11" s="3">
        <f t="shared" si="16"/>
        <v>11</v>
      </c>
      <c r="BW11" s="3">
        <f t="shared" si="17"/>
        <v>8</v>
      </c>
      <c r="BX11" s="3">
        <f t="shared" si="18"/>
        <v>1</v>
      </c>
      <c r="BY11" s="3">
        <f t="shared" si="19"/>
        <v>20</v>
      </c>
      <c r="BZ11" s="12">
        <f t="shared" si="20"/>
        <v>0.42105263157894735</v>
      </c>
      <c r="CA11" s="12">
        <f t="shared" si="21"/>
        <v>0.05</v>
      </c>
      <c r="CB11" s="3">
        <f t="shared" si="22"/>
        <v>2</v>
      </c>
      <c r="CC11" s="3">
        <f t="shared" si="23"/>
        <v>20</v>
      </c>
      <c r="CD11" s="57">
        <f t="shared" si="24"/>
        <v>2</v>
      </c>
      <c r="CE11" s="58">
        <f t="shared" si="25"/>
        <v>22</v>
      </c>
      <c r="CH11" s="12">
        <f t="shared" si="26"/>
        <v>-0.2142857142857143</v>
      </c>
      <c r="CI11" s="12">
        <f t="shared" si="26"/>
        <v>0.5714285714285714</v>
      </c>
      <c r="CJ11" s="12">
        <f t="shared" si="26"/>
        <v>0.5</v>
      </c>
      <c r="CK11" s="12">
        <f t="shared" si="26"/>
        <v>-8.333333333333337E-2</v>
      </c>
      <c r="CL11" s="12">
        <f t="shared" si="26"/>
        <v>1.6666666666666665</v>
      </c>
      <c r="CM11" s="12" t="e">
        <f t="shared" si="26"/>
        <v>#DIV/0!</v>
      </c>
      <c r="CN11" s="12">
        <f t="shared" si="26"/>
        <v>0.33333333333333326</v>
      </c>
      <c r="CO11" s="12">
        <f t="shared" si="26"/>
        <v>1.1052631578947367</v>
      </c>
      <c r="CP11" s="12" t="e">
        <f t="shared" si="26"/>
        <v>#DIV/0!</v>
      </c>
      <c r="CQ11" s="12">
        <f t="shared" si="26"/>
        <v>-0.66666666666666674</v>
      </c>
      <c r="CR11" s="12">
        <f t="shared" si="26"/>
        <v>0.17647058823529416</v>
      </c>
      <c r="CS11" s="12">
        <f t="shared" si="26"/>
        <v>-0.5</v>
      </c>
      <c r="CT11" s="12">
        <f t="shared" si="26"/>
        <v>4.7619047619047672E-2</v>
      </c>
      <c r="CV11" s="64">
        <v>0.35416666666666702</v>
      </c>
      <c r="CW11" s="91">
        <v>11</v>
      </c>
      <c r="CX11" s="92">
        <v>1</v>
      </c>
      <c r="CY11" s="91"/>
      <c r="CZ11" s="92">
        <v>3</v>
      </c>
      <c r="DA11" s="91"/>
      <c r="DB11" s="92"/>
      <c r="DC11" s="91">
        <v>2</v>
      </c>
      <c r="DD11" s="92"/>
      <c r="DE11" s="91"/>
      <c r="DF11" s="92"/>
      <c r="DG11" s="91"/>
      <c r="DH11" s="92"/>
      <c r="DI11" s="91"/>
      <c r="DJ11" s="92"/>
      <c r="DK11" s="91">
        <v>1</v>
      </c>
      <c r="DL11" s="92">
        <v>3</v>
      </c>
      <c r="DN11" s="55">
        <f t="shared" si="27"/>
        <v>14</v>
      </c>
      <c r="DO11" s="3">
        <f t="shared" si="27"/>
        <v>7</v>
      </c>
      <c r="DP11" s="56">
        <f t="shared" si="28"/>
        <v>0.33333333333333331</v>
      </c>
      <c r="DQ11" s="3">
        <f t="shared" si="29"/>
        <v>12</v>
      </c>
      <c r="DR11" s="3">
        <f t="shared" si="30"/>
        <v>3</v>
      </c>
      <c r="DS11" s="3">
        <f t="shared" si="31"/>
        <v>0</v>
      </c>
      <c r="DT11" s="3">
        <f t="shared" si="32"/>
        <v>15</v>
      </c>
      <c r="DU11" s="12">
        <f t="shared" si="33"/>
        <v>0.2</v>
      </c>
      <c r="DV11" s="12">
        <f t="shared" si="34"/>
        <v>0</v>
      </c>
      <c r="DW11" s="3">
        <f t="shared" si="35"/>
        <v>6</v>
      </c>
      <c r="DX11" s="3">
        <f t="shared" si="36"/>
        <v>17</v>
      </c>
      <c r="DY11" s="57">
        <f t="shared" si="37"/>
        <v>4</v>
      </c>
      <c r="DZ11" s="58">
        <f t="shared" si="38"/>
        <v>21</v>
      </c>
      <c r="EC11" s="12">
        <f t="shared" si="39"/>
        <v>0.16666666666666674</v>
      </c>
      <c r="ED11" s="12">
        <f t="shared" si="39"/>
        <v>0.75</v>
      </c>
      <c r="EE11" s="12">
        <f t="shared" si="39"/>
        <v>0.33333333333333326</v>
      </c>
      <c r="EF11" s="12">
        <f t="shared" si="39"/>
        <v>1</v>
      </c>
      <c r="EG11" s="12">
        <f t="shared" si="39"/>
        <v>-0.4</v>
      </c>
      <c r="EH11" s="12">
        <f t="shared" si="39"/>
        <v>-1</v>
      </c>
      <c r="EI11" s="12">
        <f t="shared" si="39"/>
        <v>0.15384615384615374</v>
      </c>
      <c r="EJ11" s="12">
        <f t="shared" si="39"/>
        <v>-0.48</v>
      </c>
      <c r="EK11" s="12">
        <f t="shared" si="39"/>
        <v>-1</v>
      </c>
      <c r="EL11" s="12">
        <f t="shared" si="39"/>
        <v>1</v>
      </c>
      <c r="EM11" s="12">
        <f t="shared" si="39"/>
        <v>0.30769230769230771</v>
      </c>
      <c r="EN11" s="12">
        <f t="shared" si="39"/>
        <v>0.33333333333333326</v>
      </c>
      <c r="EO11" s="12">
        <f t="shared" si="39"/>
        <v>0.3125</v>
      </c>
      <c r="EQ11" s="64">
        <v>0.35416666666666702</v>
      </c>
      <c r="ER11" s="91">
        <v>4</v>
      </c>
      <c r="ES11" s="92">
        <v>1</v>
      </c>
      <c r="ET11" s="91">
        <v>3</v>
      </c>
      <c r="EU11" s="92">
        <v>1</v>
      </c>
      <c r="EV11" s="91">
        <v>2</v>
      </c>
      <c r="EW11" s="92"/>
      <c r="EX11" s="91">
        <v>2</v>
      </c>
      <c r="EY11" s="92"/>
      <c r="EZ11" s="91">
        <v>1</v>
      </c>
      <c r="FA11" s="92"/>
      <c r="FB11" s="91"/>
      <c r="FC11" s="92">
        <v>1</v>
      </c>
      <c r="FD11" s="91"/>
      <c r="FE11" s="92"/>
      <c r="FF11" s="91"/>
      <c r="FG11" s="92">
        <v>1</v>
      </c>
      <c r="FI11" s="55">
        <f t="shared" si="40"/>
        <v>12</v>
      </c>
      <c r="FJ11" s="3">
        <f t="shared" si="40"/>
        <v>4</v>
      </c>
      <c r="FK11" s="56">
        <f t="shared" si="41"/>
        <v>0.25</v>
      </c>
      <c r="FL11" s="3">
        <f t="shared" si="42"/>
        <v>6</v>
      </c>
      <c r="FM11" s="3">
        <f t="shared" si="43"/>
        <v>5</v>
      </c>
      <c r="FN11" s="3">
        <f t="shared" si="44"/>
        <v>2</v>
      </c>
      <c r="FO11" s="3">
        <f t="shared" si="45"/>
        <v>13</v>
      </c>
      <c r="FP11" s="12">
        <f t="shared" si="46"/>
        <v>0.38461538461538464</v>
      </c>
      <c r="FQ11" s="12">
        <f t="shared" si="47"/>
        <v>0.15384615384615385</v>
      </c>
      <c r="FR11" s="3">
        <f t="shared" si="48"/>
        <v>3</v>
      </c>
      <c r="FS11" s="3">
        <f t="shared" si="49"/>
        <v>13</v>
      </c>
      <c r="FT11" s="57">
        <f t="shared" si="50"/>
        <v>3</v>
      </c>
      <c r="FU11" s="58">
        <f t="shared" si="51"/>
        <v>16</v>
      </c>
      <c r="FX11" s="12">
        <f t="shared" si="52"/>
        <v>0</v>
      </c>
      <c r="FY11" s="12">
        <f t="shared" si="52"/>
        <v>0.33333333333333326</v>
      </c>
      <c r="FZ11" s="12">
        <f t="shared" si="52"/>
        <v>0.25</v>
      </c>
      <c r="GA11" s="12">
        <f t="shared" si="52"/>
        <v>-0.33333333333333337</v>
      </c>
      <c r="GB11" s="12">
        <f t="shared" si="52"/>
        <v>0.25</v>
      </c>
      <c r="GC11" s="12" t="e">
        <f t="shared" si="52"/>
        <v>#DIV/0!</v>
      </c>
      <c r="GD11" s="12">
        <f t="shared" si="52"/>
        <v>0</v>
      </c>
      <c r="GE11" s="12">
        <f t="shared" si="52"/>
        <v>0.25</v>
      </c>
      <c r="GF11" s="12" t="e">
        <f t="shared" si="52"/>
        <v>#DIV/0!</v>
      </c>
      <c r="GG11" s="12">
        <f t="shared" si="52"/>
        <v>0.5</v>
      </c>
      <c r="GH11" s="12">
        <f t="shared" si="52"/>
        <v>8.3333333333333259E-2</v>
      </c>
      <c r="GI11" s="12">
        <f t="shared" si="52"/>
        <v>0</v>
      </c>
      <c r="GJ11" s="12">
        <f t="shared" si="52"/>
        <v>6.6666666666666652E-2</v>
      </c>
      <c r="GL11" s="65">
        <v>0.35416666666666702</v>
      </c>
      <c r="GM11" s="60">
        <v>7</v>
      </c>
      <c r="GN11" s="86">
        <v>1</v>
      </c>
      <c r="GO11" s="127">
        <v>3</v>
      </c>
      <c r="GP11" s="128">
        <v>1</v>
      </c>
      <c r="GQ11" s="127"/>
      <c r="GR11" s="128"/>
      <c r="GS11" s="60"/>
      <c r="GT11" s="86"/>
      <c r="GU11" s="60"/>
      <c r="GV11" s="86">
        <v>1</v>
      </c>
      <c r="GW11" s="127"/>
      <c r="GX11" s="128"/>
      <c r="GY11" s="127"/>
      <c r="GZ11" s="128"/>
      <c r="HA11" s="60">
        <v>2</v>
      </c>
      <c r="HB11" s="86"/>
      <c r="HD11" s="55">
        <f t="shared" si="53"/>
        <v>12</v>
      </c>
      <c r="HE11" s="3">
        <f t="shared" si="54"/>
        <v>3</v>
      </c>
      <c r="HF11" s="56">
        <f t="shared" si="55"/>
        <v>0.2</v>
      </c>
      <c r="HG11" s="3">
        <f t="shared" si="56"/>
        <v>9</v>
      </c>
      <c r="HH11" s="3">
        <f t="shared" si="57"/>
        <v>4</v>
      </c>
      <c r="HI11" s="3">
        <f t="shared" si="58"/>
        <v>0</v>
      </c>
      <c r="HJ11" s="3">
        <f t="shared" si="59"/>
        <v>13</v>
      </c>
      <c r="HK11" s="12">
        <f t="shared" si="60"/>
        <v>0.30769230769230771</v>
      </c>
      <c r="HL11" s="12">
        <f t="shared" si="61"/>
        <v>0</v>
      </c>
      <c r="HM11" s="3">
        <f t="shared" si="62"/>
        <v>2</v>
      </c>
      <c r="HN11" s="3">
        <f t="shared" si="63"/>
        <v>12</v>
      </c>
      <c r="HO11" s="57">
        <f t="shared" si="64"/>
        <v>3</v>
      </c>
      <c r="HP11" s="58">
        <f t="shared" si="65"/>
        <v>15</v>
      </c>
      <c r="HR11">
        <v>0</v>
      </c>
      <c r="HS11">
        <v>0</v>
      </c>
      <c r="HT11" t="e">
        <f>#DIV/0!</f>
        <v>#DIV/0!</v>
      </c>
      <c r="HU11">
        <v>0</v>
      </c>
      <c r="HV11">
        <v>0</v>
      </c>
      <c r="HW11">
        <v>0</v>
      </c>
      <c r="HX11">
        <v>0</v>
      </c>
      <c r="HY11" t="e">
        <f>#DIV/0!</f>
        <v>#DIV/0!</v>
      </c>
      <c r="HZ11" t="e">
        <f>#DIV/0!</f>
        <v>#DIV/0!</v>
      </c>
      <c r="IA11">
        <v>0</v>
      </c>
      <c r="IB11">
        <v>0</v>
      </c>
      <c r="IC11">
        <v>0</v>
      </c>
      <c r="ID11">
        <v>0</v>
      </c>
      <c r="IF11" s="62" t="e">
        <f t="shared" si="66"/>
        <v>#DIV/0!</v>
      </c>
      <c r="IG11" s="12" t="e">
        <f t="shared" si="66"/>
        <v>#DIV/0!</v>
      </c>
      <c r="IH11" s="12" t="e">
        <f t="shared" si="66"/>
        <v>#DIV/0!</v>
      </c>
      <c r="II11" s="12" t="e">
        <f t="shared" si="66"/>
        <v>#DIV/0!</v>
      </c>
      <c r="IJ11" s="12" t="e">
        <f t="shared" si="66"/>
        <v>#DIV/0!</v>
      </c>
      <c r="IK11" s="12" t="e">
        <f t="shared" si="66"/>
        <v>#DIV/0!</v>
      </c>
      <c r="IL11" s="12" t="e">
        <f t="shared" si="66"/>
        <v>#DIV/0!</v>
      </c>
      <c r="IM11" s="12" t="e">
        <f t="shared" si="66"/>
        <v>#DIV/0!</v>
      </c>
      <c r="IN11" s="12" t="e">
        <f t="shared" si="66"/>
        <v>#DIV/0!</v>
      </c>
      <c r="IO11" s="12" t="e">
        <f t="shared" si="66"/>
        <v>#DIV/0!</v>
      </c>
      <c r="IP11" s="12" t="e">
        <f t="shared" si="66"/>
        <v>#DIV/0!</v>
      </c>
      <c r="IQ11" s="12" t="e">
        <f t="shared" si="66"/>
        <v>#DIV/0!</v>
      </c>
      <c r="IR11" s="63" t="e">
        <f t="shared" si="66"/>
        <v>#DIV/0!</v>
      </c>
    </row>
    <row r="12" spans="1:252" ht="21" customHeight="1" thickBot="1" x14ac:dyDescent="0.3">
      <c r="A12" s="64">
        <v>0.36458333333333298</v>
      </c>
      <c r="B12" s="91">
        <v>12</v>
      </c>
      <c r="C12" s="92">
        <v>2</v>
      </c>
      <c r="D12" s="91">
        <v>7</v>
      </c>
      <c r="E12" s="92">
        <v>4</v>
      </c>
      <c r="F12" s="91">
        <v>1</v>
      </c>
      <c r="G12" s="92">
        <v>1</v>
      </c>
      <c r="H12" s="91">
        <v>1</v>
      </c>
      <c r="I12" s="92"/>
      <c r="J12" s="91">
        <v>5</v>
      </c>
      <c r="K12" s="92">
        <v>4</v>
      </c>
      <c r="L12" s="146">
        <v>2</v>
      </c>
      <c r="M12" s="147">
        <v>1</v>
      </c>
      <c r="N12" s="203">
        <v>3</v>
      </c>
      <c r="O12" s="195"/>
      <c r="P12" s="146"/>
      <c r="Q12" s="147"/>
      <c r="R12" s="146"/>
      <c r="S12" s="147">
        <v>1</v>
      </c>
      <c r="T12" s="146">
        <v>5</v>
      </c>
      <c r="U12" s="147">
        <v>6</v>
      </c>
      <c r="W12" s="55">
        <f t="shared" si="67"/>
        <v>36</v>
      </c>
      <c r="X12" s="3">
        <f t="shared" si="68"/>
        <v>19</v>
      </c>
      <c r="Y12" s="56">
        <f t="shared" si="69"/>
        <v>0.34545454545454546</v>
      </c>
      <c r="Z12" s="3">
        <f t="shared" si="70"/>
        <v>17</v>
      </c>
      <c r="AA12" s="3">
        <f t="shared" si="71"/>
        <v>16</v>
      </c>
      <c r="AB12" s="3">
        <f t="shared" si="72"/>
        <v>2</v>
      </c>
      <c r="AC12" s="3">
        <f t="shared" si="73"/>
        <v>2</v>
      </c>
      <c r="AD12" s="3">
        <f t="shared" si="0"/>
        <v>35</v>
      </c>
      <c r="AE12" s="12">
        <f t="shared" si="1"/>
        <v>0.48484848484848486</v>
      </c>
      <c r="AF12" s="12">
        <f t="shared" si="74"/>
        <v>5.7142857142857141E-2</v>
      </c>
      <c r="AG12" s="3">
        <f t="shared" si="75"/>
        <v>20</v>
      </c>
      <c r="AH12" s="3">
        <f t="shared" si="76"/>
        <v>37</v>
      </c>
      <c r="AI12" s="57">
        <f t="shared" si="77"/>
        <v>18</v>
      </c>
      <c r="AJ12" s="58">
        <f t="shared" si="78"/>
        <v>55</v>
      </c>
      <c r="AM12" s="12">
        <f t="shared" si="2"/>
        <v>3.5</v>
      </c>
      <c r="AN12" s="12">
        <f t="shared" si="3"/>
        <v>3.75</v>
      </c>
      <c r="AO12" s="12">
        <f t="shared" si="4"/>
        <v>3.6363636363636376E-2</v>
      </c>
      <c r="AP12" s="12">
        <f t="shared" si="5"/>
        <v>3.25</v>
      </c>
      <c r="AQ12" s="12">
        <f t="shared" si="79"/>
        <v>1.6666666666666665</v>
      </c>
      <c r="AR12" s="12">
        <f t="shared" si="6"/>
        <v>1</v>
      </c>
      <c r="AS12" s="12">
        <f t="shared" si="7"/>
        <v>2.1818181818181817</v>
      </c>
      <c r="AT12" s="12">
        <f t="shared" si="8"/>
        <v>-0.19191919191919182</v>
      </c>
      <c r="AU12" s="12">
        <f t="shared" si="9"/>
        <v>-0.37142857142857144</v>
      </c>
      <c r="AV12" s="12">
        <f t="shared" si="10"/>
        <v>19</v>
      </c>
      <c r="AW12" s="12">
        <f t="shared" si="11"/>
        <v>2.7</v>
      </c>
      <c r="AX12" s="12">
        <f t="shared" si="12"/>
        <v>8</v>
      </c>
      <c r="AY12" s="12">
        <f t="shared" si="13"/>
        <v>3.583333333333333</v>
      </c>
      <c r="BA12" s="64">
        <v>0.36458333333333298</v>
      </c>
      <c r="BB12" s="91">
        <v>3</v>
      </c>
      <c r="BC12" s="92">
        <v>1</v>
      </c>
      <c r="BD12" s="91">
        <v>2</v>
      </c>
      <c r="BE12" s="92">
        <v>2</v>
      </c>
      <c r="BF12" s="91">
        <v>1</v>
      </c>
      <c r="BG12" s="92"/>
      <c r="BH12" s="91">
        <v>1</v>
      </c>
      <c r="BI12" s="92"/>
      <c r="BJ12" s="146"/>
      <c r="BK12" s="147"/>
      <c r="BL12" s="146">
        <v>1</v>
      </c>
      <c r="BM12" s="147">
        <v>1</v>
      </c>
      <c r="BN12" s="146"/>
      <c r="BO12" s="147"/>
      <c r="BP12" s="146"/>
      <c r="BQ12" s="147"/>
      <c r="BS12" s="55">
        <f t="shared" si="14"/>
        <v>8</v>
      </c>
      <c r="BT12" s="3">
        <f t="shared" si="14"/>
        <v>4</v>
      </c>
      <c r="BU12" s="56">
        <f t="shared" si="15"/>
        <v>0.33333333333333331</v>
      </c>
      <c r="BV12" s="3">
        <f t="shared" si="16"/>
        <v>4</v>
      </c>
      <c r="BW12" s="3">
        <f t="shared" si="17"/>
        <v>6</v>
      </c>
      <c r="BX12" s="3">
        <f t="shared" si="18"/>
        <v>1</v>
      </c>
      <c r="BY12" s="3">
        <f t="shared" si="19"/>
        <v>11</v>
      </c>
      <c r="BZ12" s="12">
        <f t="shared" si="20"/>
        <v>0.6</v>
      </c>
      <c r="CA12" s="12">
        <f t="shared" si="21"/>
        <v>9.0909090909090912E-2</v>
      </c>
      <c r="CB12" s="3">
        <f t="shared" si="22"/>
        <v>1</v>
      </c>
      <c r="CC12" s="3">
        <f t="shared" si="23"/>
        <v>10</v>
      </c>
      <c r="CD12" s="57">
        <f t="shared" si="24"/>
        <v>2</v>
      </c>
      <c r="CE12" s="58">
        <f t="shared" si="25"/>
        <v>12</v>
      </c>
      <c r="CH12" s="12">
        <f t="shared" si="26"/>
        <v>-0.4285714285714286</v>
      </c>
      <c r="CI12" s="12">
        <f t="shared" si="26"/>
        <v>-0.73333333333333339</v>
      </c>
      <c r="CJ12" s="12">
        <f t="shared" si="26"/>
        <v>-0.35555555555555562</v>
      </c>
      <c r="CK12" s="12">
        <f t="shared" si="26"/>
        <v>-0.5</v>
      </c>
      <c r="CL12" s="12">
        <f t="shared" si="26"/>
        <v>-0.4</v>
      </c>
      <c r="CM12" s="12">
        <f t="shared" si="26"/>
        <v>0</v>
      </c>
      <c r="CN12" s="12">
        <f t="shared" si="26"/>
        <v>-0.42105263157894735</v>
      </c>
      <c r="CO12" s="12">
        <f t="shared" si="26"/>
        <v>0.14000000000000012</v>
      </c>
      <c r="CP12" s="12">
        <f t="shared" si="26"/>
        <v>0.72727272727272751</v>
      </c>
      <c r="CQ12" s="12">
        <f t="shared" si="26"/>
        <v>-0.9</v>
      </c>
      <c r="CR12" s="12">
        <f t="shared" si="26"/>
        <v>-0.41176470588235292</v>
      </c>
      <c r="CS12" s="12">
        <f t="shared" si="26"/>
        <v>-0.83333333333333337</v>
      </c>
      <c r="CT12" s="12">
        <f t="shared" si="26"/>
        <v>-0.5862068965517242</v>
      </c>
      <c r="CV12" s="64">
        <v>0.36458333333333298</v>
      </c>
      <c r="CW12" s="91">
        <v>4</v>
      </c>
      <c r="CX12" s="92">
        <v>1</v>
      </c>
      <c r="CY12" s="91">
        <v>6</v>
      </c>
      <c r="CZ12" s="92">
        <v>4</v>
      </c>
      <c r="DA12" s="91">
        <v>1</v>
      </c>
      <c r="DB12" s="92"/>
      <c r="DC12" s="91"/>
      <c r="DD12" s="92">
        <v>1</v>
      </c>
      <c r="DE12" s="91">
        <v>2</v>
      </c>
      <c r="DF12" s="92">
        <v>1</v>
      </c>
      <c r="DG12" s="91"/>
      <c r="DH12" s="92"/>
      <c r="DI12" s="91"/>
      <c r="DJ12" s="92"/>
      <c r="DK12" s="91">
        <v>1</v>
      </c>
      <c r="DL12" s="92">
        <v>8</v>
      </c>
      <c r="DN12" s="55">
        <f t="shared" si="27"/>
        <v>14</v>
      </c>
      <c r="DO12" s="3">
        <f t="shared" si="27"/>
        <v>15</v>
      </c>
      <c r="DP12" s="56">
        <f t="shared" si="28"/>
        <v>0.51724137931034486</v>
      </c>
      <c r="DQ12" s="3">
        <f t="shared" si="29"/>
        <v>8</v>
      </c>
      <c r="DR12" s="3">
        <f t="shared" si="30"/>
        <v>10</v>
      </c>
      <c r="DS12" s="3">
        <f t="shared" si="31"/>
        <v>1</v>
      </c>
      <c r="DT12" s="3">
        <f t="shared" si="32"/>
        <v>19</v>
      </c>
      <c r="DU12" s="12">
        <f t="shared" si="33"/>
        <v>0.52631578947368418</v>
      </c>
      <c r="DV12" s="12">
        <f t="shared" si="34"/>
        <v>5.2631578947368418E-2</v>
      </c>
      <c r="DW12" s="3">
        <f t="shared" si="35"/>
        <v>10</v>
      </c>
      <c r="DX12" s="3">
        <f t="shared" si="36"/>
        <v>17</v>
      </c>
      <c r="DY12" s="57">
        <f t="shared" si="37"/>
        <v>12</v>
      </c>
      <c r="DZ12" s="58">
        <f t="shared" si="38"/>
        <v>29</v>
      </c>
      <c r="EC12" s="12">
        <f t="shared" si="39"/>
        <v>0.27272727272727271</v>
      </c>
      <c r="ED12" s="12">
        <f t="shared" si="39"/>
        <v>0.5</v>
      </c>
      <c r="EE12" s="12">
        <f t="shared" si="39"/>
        <v>8.6206896551724199E-2</v>
      </c>
      <c r="EF12" s="12">
        <f t="shared" si="39"/>
        <v>0.14285714285714279</v>
      </c>
      <c r="EG12" s="12">
        <f t="shared" si="39"/>
        <v>1</v>
      </c>
      <c r="EH12" s="12">
        <f t="shared" si="39"/>
        <v>0</v>
      </c>
      <c r="EI12" s="12">
        <f t="shared" si="39"/>
        <v>0.46153846153846145</v>
      </c>
      <c r="EJ12" s="12">
        <f t="shared" si="39"/>
        <v>0.36842105263157876</v>
      </c>
      <c r="EK12" s="12">
        <f t="shared" si="39"/>
        <v>-0.31578947368421062</v>
      </c>
      <c r="EL12" s="12">
        <f t="shared" si="39"/>
        <v>0.25</v>
      </c>
      <c r="EM12" s="12">
        <f t="shared" si="39"/>
        <v>0.21428571428571419</v>
      </c>
      <c r="EN12" s="12">
        <f t="shared" si="39"/>
        <v>0.71428571428571419</v>
      </c>
      <c r="EO12" s="12">
        <f t="shared" si="39"/>
        <v>0.38095238095238093</v>
      </c>
      <c r="EQ12" s="64">
        <v>0.36458333333333298</v>
      </c>
      <c r="ER12" s="91">
        <v>3</v>
      </c>
      <c r="ES12" s="92">
        <v>3</v>
      </c>
      <c r="ET12" s="91">
        <v>4</v>
      </c>
      <c r="EU12" s="92">
        <v>1</v>
      </c>
      <c r="EV12" s="91"/>
      <c r="EW12" s="92"/>
      <c r="EX12" s="91">
        <v>2</v>
      </c>
      <c r="EY12" s="92">
        <v>1</v>
      </c>
      <c r="EZ12" s="91"/>
      <c r="FA12" s="92">
        <v>1</v>
      </c>
      <c r="FB12" s="91"/>
      <c r="FC12" s="92"/>
      <c r="FD12" s="91">
        <v>1</v>
      </c>
      <c r="FE12" s="92"/>
      <c r="FF12" s="91">
        <v>1</v>
      </c>
      <c r="FG12" s="92">
        <v>4</v>
      </c>
      <c r="FI12" s="55">
        <f t="shared" si="40"/>
        <v>11</v>
      </c>
      <c r="FJ12" s="3">
        <f t="shared" si="40"/>
        <v>10</v>
      </c>
      <c r="FK12" s="56">
        <f t="shared" si="41"/>
        <v>0.47619047619047616</v>
      </c>
      <c r="FL12" s="3">
        <f t="shared" si="42"/>
        <v>7</v>
      </c>
      <c r="FM12" s="3">
        <f t="shared" si="43"/>
        <v>5</v>
      </c>
      <c r="FN12" s="3">
        <f t="shared" si="44"/>
        <v>1</v>
      </c>
      <c r="FO12" s="3">
        <f t="shared" si="45"/>
        <v>13</v>
      </c>
      <c r="FP12" s="12">
        <f t="shared" si="46"/>
        <v>0.38461538461538464</v>
      </c>
      <c r="FQ12" s="12">
        <f t="shared" si="47"/>
        <v>7.6923076923076927E-2</v>
      </c>
      <c r="FR12" s="3">
        <f t="shared" si="48"/>
        <v>8</v>
      </c>
      <c r="FS12" s="3">
        <f t="shared" si="49"/>
        <v>14</v>
      </c>
      <c r="FT12" s="57">
        <f t="shared" si="50"/>
        <v>7</v>
      </c>
      <c r="FU12" s="58">
        <f t="shared" si="51"/>
        <v>21</v>
      </c>
      <c r="FX12" s="12">
        <f t="shared" si="52"/>
        <v>1.75</v>
      </c>
      <c r="FY12" s="12">
        <f t="shared" si="52"/>
        <v>1.5</v>
      </c>
      <c r="FZ12" s="12">
        <f t="shared" si="52"/>
        <v>-4.7619047619047672E-2</v>
      </c>
      <c r="GA12" s="12">
        <f t="shared" si="52"/>
        <v>2.5</v>
      </c>
      <c r="GB12" s="12">
        <f t="shared" si="52"/>
        <v>0.25</v>
      </c>
      <c r="GC12" s="12">
        <f t="shared" si="52"/>
        <v>0</v>
      </c>
      <c r="GD12" s="12">
        <f t="shared" si="52"/>
        <v>0.85714285714285721</v>
      </c>
      <c r="GE12" s="12">
        <f t="shared" si="52"/>
        <v>-0.32692307692307687</v>
      </c>
      <c r="GF12" s="12">
        <f t="shared" si="52"/>
        <v>-0.46153846153846145</v>
      </c>
      <c r="GG12" s="12">
        <f t="shared" si="52"/>
        <v>7</v>
      </c>
      <c r="GH12" s="12">
        <f t="shared" si="52"/>
        <v>1.3333333333333335</v>
      </c>
      <c r="GI12" s="12">
        <f t="shared" si="52"/>
        <v>2.5</v>
      </c>
      <c r="GJ12" s="12">
        <f t="shared" si="52"/>
        <v>1.625</v>
      </c>
      <c r="GL12" s="65">
        <v>0.36458333333333298</v>
      </c>
      <c r="GM12" s="129">
        <v>2</v>
      </c>
      <c r="GN12" s="130">
        <v>0</v>
      </c>
      <c r="GO12" s="131">
        <v>1</v>
      </c>
      <c r="GP12" s="132">
        <v>2</v>
      </c>
      <c r="GQ12" s="131"/>
      <c r="GR12" s="132">
        <v>1</v>
      </c>
      <c r="GS12" s="129"/>
      <c r="GT12" s="130"/>
      <c r="GU12" s="129"/>
      <c r="GV12" s="130"/>
      <c r="GW12" s="131">
        <v>1</v>
      </c>
      <c r="GX12" s="132"/>
      <c r="GY12" s="131"/>
      <c r="GZ12" s="132"/>
      <c r="HA12" s="129"/>
      <c r="HB12" s="130">
        <v>1</v>
      </c>
      <c r="HD12" s="55">
        <f t="shared" si="53"/>
        <v>4</v>
      </c>
      <c r="HE12" s="3">
        <f t="shared" si="54"/>
        <v>4</v>
      </c>
      <c r="HF12" s="56">
        <f t="shared" si="55"/>
        <v>0.5</v>
      </c>
      <c r="HG12" s="3">
        <f t="shared" si="56"/>
        <v>2</v>
      </c>
      <c r="HH12" s="3">
        <f t="shared" si="57"/>
        <v>4</v>
      </c>
      <c r="HI12" s="3">
        <f t="shared" si="58"/>
        <v>1</v>
      </c>
      <c r="HJ12" s="3">
        <f t="shared" si="59"/>
        <v>7</v>
      </c>
      <c r="HK12" s="12">
        <f t="shared" si="60"/>
        <v>0.5714285714285714</v>
      </c>
      <c r="HL12" s="12">
        <f t="shared" si="61"/>
        <v>0.14285714285714285</v>
      </c>
      <c r="HM12" s="3">
        <f t="shared" si="62"/>
        <v>1</v>
      </c>
      <c r="HN12" s="3">
        <f t="shared" si="63"/>
        <v>6</v>
      </c>
      <c r="HO12" s="57">
        <f t="shared" si="64"/>
        <v>2</v>
      </c>
      <c r="HP12" s="58">
        <f t="shared" si="65"/>
        <v>8</v>
      </c>
      <c r="HR12">
        <v>0</v>
      </c>
      <c r="HS12">
        <v>0</v>
      </c>
      <c r="HT12" t="e">
        <f>#DIV/0!</f>
        <v>#DIV/0!</v>
      </c>
      <c r="HU12">
        <v>0</v>
      </c>
      <c r="HV12">
        <v>0</v>
      </c>
      <c r="HW12">
        <v>0</v>
      </c>
      <c r="HX12">
        <v>0</v>
      </c>
      <c r="HY12" t="e">
        <f>#DIV/0!</f>
        <v>#DIV/0!</v>
      </c>
      <c r="HZ12" t="e">
        <f>#DIV/0!</f>
        <v>#DIV/0!</v>
      </c>
      <c r="IA12">
        <v>0</v>
      </c>
      <c r="IB12">
        <v>0</v>
      </c>
      <c r="IC12">
        <v>0</v>
      </c>
      <c r="ID12">
        <v>0</v>
      </c>
      <c r="IF12" s="62" t="e">
        <f t="shared" si="66"/>
        <v>#DIV/0!</v>
      </c>
      <c r="IG12" s="12" t="e">
        <f t="shared" si="66"/>
        <v>#DIV/0!</v>
      </c>
      <c r="IH12" s="12" t="e">
        <f t="shared" si="66"/>
        <v>#DIV/0!</v>
      </c>
      <c r="II12" s="12" t="e">
        <f t="shared" si="66"/>
        <v>#DIV/0!</v>
      </c>
      <c r="IJ12" s="12" t="e">
        <f t="shared" si="66"/>
        <v>#DIV/0!</v>
      </c>
      <c r="IK12" s="12" t="e">
        <f t="shared" si="66"/>
        <v>#DIV/0!</v>
      </c>
      <c r="IL12" s="12" t="e">
        <f t="shared" si="66"/>
        <v>#DIV/0!</v>
      </c>
      <c r="IM12" s="12" t="e">
        <f t="shared" si="66"/>
        <v>#DIV/0!</v>
      </c>
      <c r="IN12" s="12" t="e">
        <f t="shared" si="66"/>
        <v>#DIV/0!</v>
      </c>
      <c r="IO12" s="12" t="e">
        <f t="shared" si="66"/>
        <v>#DIV/0!</v>
      </c>
      <c r="IP12" s="12" t="e">
        <f t="shared" si="66"/>
        <v>#DIV/0!</v>
      </c>
      <c r="IQ12" s="12" t="e">
        <f t="shared" si="66"/>
        <v>#DIV/0!</v>
      </c>
      <c r="IR12" s="63" t="e">
        <f t="shared" si="66"/>
        <v>#DIV/0!</v>
      </c>
    </row>
    <row r="13" spans="1:252" ht="21" customHeight="1" thickBot="1" x14ac:dyDescent="0.3">
      <c r="A13" s="64">
        <v>0.375</v>
      </c>
      <c r="B13" s="94"/>
      <c r="C13" s="95"/>
      <c r="D13" s="94"/>
      <c r="E13" s="95"/>
      <c r="F13" s="94"/>
      <c r="G13" s="95"/>
      <c r="H13" s="94"/>
      <c r="I13" s="95"/>
      <c r="J13" s="94"/>
      <c r="K13" s="95"/>
      <c r="L13" s="159"/>
      <c r="M13" s="160"/>
      <c r="N13" s="203"/>
      <c r="O13" s="195"/>
      <c r="P13" s="159"/>
      <c r="Q13" s="160"/>
      <c r="R13" s="159"/>
      <c r="S13" s="160"/>
      <c r="T13" s="159"/>
      <c r="U13" s="160"/>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159"/>
      <c r="BK13" s="160"/>
      <c r="BL13" s="159"/>
      <c r="BM13" s="160"/>
      <c r="BN13" s="159"/>
      <c r="BO13" s="160"/>
      <c r="BP13" s="159"/>
      <c r="BQ13" s="160"/>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5">
        <v>0.375</v>
      </c>
      <c r="GM13" s="133">
        <v>2</v>
      </c>
      <c r="GN13" s="134">
        <v>3</v>
      </c>
      <c r="GO13" s="135">
        <v>1</v>
      </c>
      <c r="GP13" s="135">
        <v>2</v>
      </c>
      <c r="GQ13" s="135"/>
      <c r="GR13" s="135"/>
      <c r="GS13" s="133">
        <v>1</v>
      </c>
      <c r="GT13" s="134"/>
      <c r="GU13" s="133">
        <v>4</v>
      </c>
      <c r="GV13" s="134"/>
      <c r="GW13" s="135"/>
      <c r="GX13" s="135"/>
      <c r="GY13" s="135"/>
      <c r="GZ13" s="135"/>
      <c r="HA13" s="133"/>
      <c r="HB13" s="134"/>
      <c r="HD13" s="66">
        <f t="shared" si="53"/>
        <v>8</v>
      </c>
      <c r="HE13" s="67">
        <f t="shared" si="54"/>
        <v>5</v>
      </c>
      <c r="HF13" s="68">
        <f t="shared" si="55"/>
        <v>0.38461538461538464</v>
      </c>
      <c r="HG13" s="67">
        <f t="shared" si="56"/>
        <v>9</v>
      </c>
      <c r="HH13" s="67">
        <f t="shared" si="57"/>
        <v>3</v>
      </c>
      <c r="HI13" s="67"/>
      <c r="HJ13" s="67"/>
      <c r="HK13" s="12"/>
      <c r="HL13" s="12"/>
      <c r="HM13" s="67"/>
      <c r="HN13" s="67">
        <f t="shared" si="63"/>
        <v>9</v>
      </c>
      <c r="HO13" s="69"/>
      <c r="HP13" s="70">
        <f t="shared" si="65"/>
        <v>13</v>
      </c>
      <c r="IF13" s="62"/>
      <c r="IG13" s="12"/>
      <c r="IH13" s="12"/>
      <c r="II13" s="12"/>
      <c r="IJ13" s="12"/>
      <c r="IK13" s="12"/>
      <c r="IL13" s="12"/>
      <c r="IM13" s="12"/>
      <c r="IN13" s="12"/>
      <c r="IO13" s="12"/>
      <c r="IP13" s="12"/>
      <c r="IQ13" s="12"/>
      <c r="IR13" s="63"/>
    </row>
    <row r="14" spans="1:252" ht="15.75" thickBot="1" x14ac:dyDescent="0.3">
      <c r="A14" s="71" t="s">
        <v>17</v>
      </c>
      <c r="B14" s="72">
        <f t="shared" ref="B14:U14" si="80">SUM(B5:B12)</f>
        <v>73</v>
      </c>
      <c r="C14" s="72">
        <f t="shared" si="80"/>
        <v>19</v>
      </c>
      <c r="D14" s="72">
        <f t="shared" si="80"/>
        <v>58</v>
      </c>
      <c r="E14" s="72">
        <f t="shared" si="80"/>
        <v>36</v>
      </c>
      <c r="F14" s="72">
        <f>SUM(F5:F12)</f>
        <v>8</v>
      </c>
      <c r="G14" s="72">
        <f>SUM(G5:G12)</f>
        <v>3</v>
      </c>
      <c r="H14" s="72">
        <f t="shared" si="80"/>
        <v>9</v>
      </c>
      <c r="I14" s="72">
        <f t="shared" si="80"/>
        <v>5</v>
      </c>
      <c r="J14" s="72">
        <f t="shared" si="80"/>
        <v>16</v>
      </c>
      <c r="K14" s="72">
        <f t="shared" si="80"/>
        <v>16</v>
      </c>
      <c r="L14" s="72">
        <f>SUM(L5:L12)</f>
        <v>6</v>
      </c>
      <c r="M14" s="72">
        <f t="shared" si="80"/>
        <v>4</v>
      </c>
      <c r="N14" s="72">
        <f>SUM(N5:N12)</f>
        <v>11</v>
      </c>
      <c r="O14" s="72">
        <f t="shared" si="80"/>
        <v>6</v>
      </c>
      <c r="P14" s="72">
        <f>SUM(P5:P12)</f>
        <v>1</v>
      </c>
      <c r="Q14" s="72">
        <f>SUM(Q5:Q12)</f>
        <v>0</v>
      </c>
      <c r="R14" s="72">
        <f t="shared" si="80"/>
        <v>2</v>
      </c>
      <c r="S14" s="72">
        <f t="shared" si="80"/>
        <v>2</v>
      </c>
      <c r="T14" s="72">
        <f t="shared" si="80"/>
        <v>18</v>
      </c>
      <c r="U14" s="72">
        <f t="shared" si="80"/>
        <v>20</v>
      </c>
      <c r="W14" s="73">
        <f>B14+D14+H14+J14+L14+N14+R14+T14</f>
        <v>193</v>
      </c>
      <c r="X14" s="74">
        <f>C14+E14+I14+K14+M14+O14+S14+U14</f>
        <v>108</v>
      </c>
      <c r="Y14" s="75">
        <f>X14/(X14+W14)</f>
        <v>0.35880398671096347</v>
      </c>
      <c r="Z14" s="74">
        <f>B14+C14+L14+M14</f>
        <v>102</v>
      </c>
      <c r="AA14" s="74">
        <f>D14+E14+N14+O14+F14+G14+P14+Q14</f>
        <v>123</v>
      </c>
      <c r="AB14" s="74">
        <f t="shared" si="72"/>
        <v>12</v>
      </c>
      <c r="AC14" s="74">
        <f>H14+I14+R14+S14</f>
        <v>18</v>
      </c>
      <c r="AD14" s="74">
        <f>Z14+AA14+AC14</f>
        <v>243</v>
      </c>
      <c r="AE14" s="12">
        <f>AA14/(Z14+AA14)</f>
        <v>0.54666666666666663</v>
      </c>
      <c r="AF14" s="12">
        <f>AC14/AD14</f>
        <v>7.407407407407407E-2</v>
      </c>
      <c r="AG14" s="74">
        <f>J14+K14+T14+U14</f>
        <v>70</v>
      </c>
      <c r="AH14" s="74">
        <f>SUM(B14:K14)</f>
        <v>243</v>
      </c>
      <c r="AI14" s="76">
        <f>SUM(L14:U14)</f>
        <v>70</v>
      </c>
      <c r="AJ14" s="77">
        <f>SUM(B14:U14)</f>
        <v>313</v>
      </c>
      <c r="AM14" s="12">
        <f t="shared" ref="AM14:AQ15" si="81">(W14/BS14) - 1</f>
        <v>0.62184873949579833</v>
      </c>
      <c r="AN14" s="12">
        <f t="shared" si="81"/>
        <v>0.63636363636363646</v>
      </c>
      <c r="AO14" s="12">
        <f t="shared" si="81"/>
        <v>5.7384475989126216E-3</v>
      </c>
      <c r="AP14" s="12">
        <f t="shared" si="81"/>
        <v>0.32467532467532467</v>
      </c>
      <c r="AQ14" s="12">
        <f t="shared" si="81"/>
        <v>0.53750000000000009</v>
      </c>
      <c r="AR14" s="12">
        <f t="shared" ref="AR14:AY15" si="82">(AC14/BX14) - 1</f>
        <v>0.28571428571428581</v>
      </c>
      <c r="AS14" s="12">
        <f t="shared" si="82"/>
        <v>0.42105263157894735</v>
      </c>
      <c r="AT14" s="12">
        <f t="shared" si="82"/>
        <v>7.2833333333333306E-2</v>
      </c>
      <c r="AU14" s="12">
        <f t="shared" si="82"/>
        <v>-9.5238095238095233E-2</v>
      </c>
      <c r="AV14" s="12">
        <f t="shared" si="82"/>
        <v>4</v>
      </c>
      <c r="AW14" s="12">
        <f t="shared" si="82"/>
        <v>0.49079754601226999</v>
      </c>
      <c r="AX14" s="12">
        <f t="shared" si="82"/>
        <v>2.1818181818181817</v>
      </c>
      <c r="AY14" s="12">
        <f t="shared" si="82"/>
        <v>0.69189189189189193</v>
      </c>
      <c r="BA14" s="71" t="s">
        <v>17</v>
      </c>
      <c r="BB14" s="72">
        <f t="shared" ref="BB14:BQ14" si="83">SUM(BB5:BB12)</f>
        <v>50</v>
      </c>
      <c r="BC14" s="72">
        <f t="shared" si="83"/>
        <v>20</v>
      </c>
      <c r="BD14" s="72">
        <f t="shared" si="83"/>
        <v>42</v>
      </c>
      <c r="BE14" s="72">
        <f t="shared" si="83"/>
        <v>28</v>
      </c>
      <c r="BF14" s="72">
        <f t="shared" si="83"/>
        <v>9</v>
      </c>
      <c r="BG14" s="72">
        <f t="shared" si="83"/>
        <v>4</v>
      </c>
      <c r="BH14" s="72">
        <f t="shared" si="83"/>
        <v>7</v>
      </c>
      <c r="BI14" s="72">
        <f t="shared" si="83"/>
        <v>3</v>
      </c>
      <c r="BJ14" s="72">
        <f t="shared" si="83"/>
        <v>5</v>
      </c>
      <c r="BK14" s="72">
        <f t="shared" si="83"/>
        <v>2</v>
      </c>
      <c r="BL14" s="72">
        <f t="shared" si="83"/>
        <v>4</v>
      </c>
      <c r="BM14" s="72">
        <f t="shared" si="83"/>
        <v>6</v>
      </c>
      <c r="BN14" s="72">
        <f t="shared" si="83"/>
        <v>1</v>
      </c>
      <c r="BO14" s="72">
        <f t="shared" si="83"/>
        <v>0</v>
      </c>
      <c r="BP14" s="72">
        <f t="shared" si="83"/>
        <v>1</v>
      </c>
      <c r="BQ14" s="72">
        <f t="shared" si="83"/>
        <v>3</v>
      </c>
      <c r="BS14" s="73">
        <f>BB14+BD14+BF14+BH14+BJ14+BL14+BN14+BP14</f>
        <v>119</v>
      </c>
      <c r="BT14" s="74">
        <f>BC14+BE14+BG14+BI14+BK14+BM14+BO14+BQ14</f>
        <v>66</v>
      </c>
      <c r="BU14" s="75">
        <f>BT14/(BT14+BS14)</f>
        <v>0.35675675675675678</v>
      </c>
      <c r="BV14" s="74">
        <f>BB14+BC14+BJ14+BK14</f>
        <v>77</v>
      </c>
      <c r="BW14" s="74">
        <f>BD14+BE14+BL14+BM14</f>
        <v>80</v>
      </c>
      <c r="BX14" s="74">
        <f>BF14+BG14+BN14+BO14</f>
        <v>14</v>
      </c>
      <c r="BY14" s="74">
        <f>SUM(BV14:BX14)</f>
        <v>171</v>
      </c>
      <c r="BZ14" s="12">
        <f>BW14/(BW14+BV14)</f>
        <v>0.50955414012738853</v>
      </c>
      <c r="CA14" s="12">
        <f>BX14/BY14</f>
        <v>8.1871345029239762E-2</v>
      </c>
      <c r="CB14" s="74">
        <f>BH14+BI14+BP14+BQ14</f>
        <v>14</v>
      </c>
      <c r="CC14" s="74">
        <f>SUM(BB14:BI14)</f>
        <v>163</v>
      </c>
      <c r="CD14" s="76">
        <f>SUM(BJ14:BQ14)</f>
        <v>22</v>
      </c>
      <c r="CE14" s="77">
        <f>SUM(BB14:BQ14)</f>
        <v>185</v>
      </c>
      <c r="CH14" s="12">
        <f t="shared" ref="CH14:CT15" si="84">(BS14/DN14) - 1</f>
        <v>-1.6528925619834656E-2</v>
      </c>
      <c r="CI14" s="12">
        <f t="shared" si="84"/>
        <v>-4.3478260869565188E-2</v>
      </c>
      <c r="CJ14" s="12">
        <f t="shared" si="84"/>
        <v>-1.762632197414804E-2</v>
      </c>
      <c r="CK14" s="12">
        <f t="shared" si="84"/>
        <v>-3.7499999999999978E-2</v>
      </c>
      <c r="CL14" s="12">
        <f t="shared" si="84"/>
        <v>9.5890410958904049E-2</v>
      </c>
      <c r="CM14" s="12">
        <f t="shared" si="84"/>
        <v>0.75</v>
      </c>
      <c r="CN14" s="12">
        <f t="shared" si="84"/>
        <v>6.211180124223592E-2</v>
      </c>
      <c r="CO14" s="12">
        <f t="shared" si="84"/>
        <v>0.12381118576040473</v>
      </c>
      <c r="CP14" s="12">
        <f t="shared" si="84"/>
        <v>0.64766081871345027</v>
      </c>
      <c r="CQ14" s="12">
        <f t="shared" si="84"/>
        <v>-0.51724137931034475</v>
      </c>
      <c r="CR14" s="12">
        <f t="shared" si="84"/>
        <v>7.9470198675496651E-2</v>
      </c>
      <c r="CS14" s="12">
        <f t="shared" si="84"/>
        <v>-0.4358974358974359</v>
      </c>
      <c r="CT14" s="12">
        <f t="shared" si="84"/>
        <v>-2.6315789473684181E-2</v>
      </c>
      <c r="CV14" s="71" t="s">
        <v>17</v>
      </c>
      <c r="CW14" s="72">
        <f t="shared" ref="CW14:DL14" si="85">SUM(CW5:CW12)</f>
        <v>56</v>
      </c>
      <c r="CX14" s="72">
        <f t="shared" si="85"/>
        <v>15</v>
      </c>
      <c r="CY14" s="72">
        <f t="shared" si="85"/>
        <v>38</v>
      </c>
      <c r="CZ14" s="72">
        <f t="shared" si="85"/>
        <v>27</v>
      </c>
      <c r="DA14" s="72">
        <f t="shared" si="85"/>
        <v>7</v>
      </c>
      <c r="DB14" s="72">
        <f t="shared" si="85"/>
        <v>1</v>
      </c>
      <c r="DC14" s="72">
        <f t="shared" si="85"/>
        <v>3</v>
      </c>
      <c r="DD14" s="72">
        <f t="shared" si="85"/>
        <v>4</v>
      </c>
      <c r="DE14" s="72">
        <f t="shared" si="85"/>
        <v>7</v>
      </c>
      <c r="DF14" s="72">
        <f t="shared" si="85"/>
        <v>2</v>
      </c>
      <c r="DG14" s="72">
        <f t="shared" si="85"/>
        <v>4</v>
      </c>
      <c r="DH14" s="72">
        <f t="shared" si="85"/>
        <v>4</v>
      </c>
      <c r="DI14" s="72">
        <f t="shared" si="85"/>
        <v>0</v>
      </c>
      <c r="DJ14" s="72">
        <f t="shared" si="85"/>
        <v>0</v>
      </c>
      <c r="DK14" s="72">
        <f t="shared" si="85"/>
        <v>6</v>
      </c>
      <c r="DL14" s="72">
        <f t="shared" si="85"/>
        <v>16</v>
      </c>
      <c r="DN14" s="73">
        <f>CW14+CY14+DA14+DC14+DE14+DG14+DI14+DK14</f>
        <v>121</v>
      </c>
      <c r="DO14" s="74">
        <f>CX14+CZ14+DB14+DD14+DF14+DH14+DJ14+DL14</f>
        <v>69</v>
      </c>
      <c r="DP14" s="75">
        <f>DO14/(DO14+DN14)</f>
        <v>0.36315789473684212</v>
      </c>
      <c r="DQ14" s="74">
        <f>CW14+CX14+DE14+DF14</f>
        <v>80</v>
      </c>
      <c r="DR14" s="74">
        <f>CY14+CZ14+DG14+DH14</f>
        <v>73</v>
      </c>
      <c r="DS14" s="74">
        <f>DA14+DB14+DI14+DJ14</f>
        <v>8</v>
      </c>
      <c r="DT14" s="74">
        <f>SUM(DQ14:DS14)</f>
        <v>161</v>
      </c>
      <c r="DU14" s="12">
        <f>DR14/DT14</f>
        <v>0.453416149068323</v>
      </c>
      <c r="DV14" s="12">
        <f>DS14/DT14</f>
        <v>4.9689440993788817E-2</v>
      </c>
      <c r="DW14" s="74">
        <f>DC14+DD14+DK14+DL14</f>
        <v>29</v>
      </c>
      <c r="DX14" s="74">
        <f>SUM(CW14:DD14)</f>
        <v>151</v>
      </c>
      <c r="DY14" s="76">
        <f>SUM(DE14:DL14)</f>
        <v>39</v>
      </c>
      <c r="DZ14" s="77">
        <f>SUM(CW14:DL14)</f>
        <v>190</v>
      </c>
      <c r="EC14" s="12">
        <f t="shared" ref="EC14:EO15" si="86">(DN14/FI14) - 1</f>
        <v>0.31521739130434789</v>
      </c>
      <c r="ED14" s="12">
        <f t="shared" si="86"/>
        <v>0.72500000000000009</v>
      </c>
      <c r="EE14" s="12">
        <f t="shared" si="86"/>
        <v>0.19842105263157905</v>
      </c>
      <c r="EF14" s="12">
        <f t="shared" si="86"/>
        <v>0.40350877192982448</v>
      </c>
      <c r="EG14" s="12">
        <f t="shared" si="86"/>
        <v>1.0277777777777777</v>
      </c>
      <c r="EH14" s="12">
        <f t="shared" si="86"/>
        <v>-0.19999999999999996</v>
      </c>
      <c r="EI14" s="12">
        <f t="shared" si="86"/>
        <v>0.56310679611650483</v>
      </c>
      <c r="EJ14" s="12">
        <f t="shared" si="86"/>
        <v>0.29727398205659084</v>
      </c>
      <c r="EK14" s="12">
        <f t="shared" si="86"/>
        <v>-0.48819875776397514</v>
      </c>
      <c r="EL14" s="12">
        <f t="shared" si="86"/>
        <v>0</v>
      </c>
      <c r="EM14" s="12">
        <f t="shared" si="86"/>
        <v>0.45192307692307687</v>
      </c>
      <c r="EN14" s="12">
        <f t="shared" si="86"/>
        <v>0.39285714285714279</v>
      </c>
      <c r="EO14" s="12">
        <f t="shared" si="86"/>
        <v>0.43939393939393945</v>
      </c>
      <c r="EQ14" s="71" t="s">
        <v>17</v>
      </c>
      <c r="ER14" s="72">
        <f t="shared" ref="ER14:FG14" si="87">SUM(ER5:ER12)</f>
        <v>38</v>
      </c>
      <c r="ES14" s="72">
        <f t="shared" si="87"/>
        <v>14</v>
      </c>
      <c r="ET14" s="72">
        <f t="shared" si="87"/>
        <v>24</v>
      </c>
      <c r="EU14" s="72">
        <f t="shared" si="87"/>
        <v>7</v>
      </c>
      <c r="EV14" s="72">
        <f t="shared" si="87"/>
        <v>7</v>
      </c>
      <c r="EW14" s="72">
        <f t="shared" si="87"/>
        <v>1</v>
      </c>
      <c r="EX14" s="72">
        <f t="shared" si="87"/>
        <v>10</v>
      </c>
      <c r="EY14" s="72">
        <f t="shared" si="87"/>
        <v>3</v>
      </c>
      <c r="EZ14" s="72">
        <f t="shared" si="87"/>
        <v>4</v>
      </c>
      <c r="FA14" s="72">
        <f t="shared" si="87"/>
        <v>1</v>
      </c>
      <c r="FB14" s="72">
        <f t="shared" si="87"/>
        <v>2</v>
      </c>
      <c r="FC14" s="72">
        <f t="shared" si="87"/>
        <v>3</v>
      </c>
      <c r="FD14" s="72">
        <f t="shared" si="87"/>
        <v>2</v>
      </c>
      <c r="FE14" s="72">
        <f t="shared" si="87"/>
        <v>0</v>
      </c>
      <c r="FF14" s="72">
        <f t="shared" si="87"/>
        <v>5</v>
      </c>
      <c r="FG14" s="72">
        <f t="shared" si="87"/>
        <v>11</v>
      </c>
      <c r="FI14" s="73">
        <f>ER14+ET14+EV14+EX14+EZ14+FB14+FD14+FF14</f>
        <v>92</v>
      </c>
      <c r="FJ14" s="74">
        <f>ES14+EU14+EW14+EY14+FA14+FC14+FE14+FG14</f>
        <v>40</v>
      </c>
      <c r="FK14" s="75">
        <f>FJ14/(FJ14+FI14)</f>
        <v>0.30303030303030304</v>
      </c>
      <c r="FL14" s="74">
        <f>ER14+ES14+EZ14+FA14</f>
        <v>57</v>
      </c>
      <c r="FM14" s="74">
        <f>ET14+EU14+FB14+FC14</f>
        <v>36</v>
      </c>
      <c r="FN14" s="74">
        <f>EV14+EW14+FD14+FE14</f>
        <v>10</v>
      </c>
      <c r="FO14" s="74">
        <f>SUM(FL14:FN14)</f>
        <v>103</v>
      </c>
      <c r="FP14" s="12">
        <f>FM14/FO14</f>
        <v>0.34951456310679613</v>
      </c>
      <c r="FQ14" s="12">
        <f>FN14/FO14</f>
        <v>9.7087378640776698E-2</v>
      </c>
      <c r="FR14" s="74">
        <f>EX14+EY14+FF14+FG14</f>
        <v>29</v>
      </c>
      <c r="FS14" s="74">
        <f>SUM(ER14:EY14)</f>
        <v>104</v>
      </c>
      <c r="FT14" s="76">
        <f>SUM(EZ14:FG14)</f>
        <v>28</v>
      </c>
      <c r="FU14" s="77">
        <f>SUM(ER14:FG14)</f>
        <v>132</v>
      </c>
      <c r="FX14" s="12">
        <f t="shared" ref="FX14:GJ15" si="88">(FI14/HD14) - 1</f>
        <v>0.31428571428571428</v>
      </c>
      <c r="FY14" s="12">
        <f t="shared" si="88"/>
        <v>0.4285714285714286</v>
      </c>
      <c r="FZ14" s="12">
        <f t="shared" si="88"/>
        <v>6.0606060606060774E-2</v>
      </c>
      <c r="GA14" s="12">
        <f t="shared" si="88"/>
        <v>1.7857142857142794E-2</v>
      </c>
      <c r="GB14" s="12">
        <f t="shared" si="88"/>
        <v>0.5</v>
      </c>
      <c r="GC14" s="12">
        <f t="shared" si="88"/>
        <v>4</v>
      </c>
      <c r="GD14" s="12">
        <f t="shared" si="88"/>
        <v>0.25609756097560976</v>
      </c>
      <c r="GE14" s="12">
        <f t="shared" si="88"/>
        <v>0.19417475728155353</v>
      </c>
      <c r="GF14" s="12">
        <f t="shared" si="88"/>
        <v>2.9805825242718447</v>
      </c>
      <c r="GG14" s="12">
        <f t="shared" si="88"/>
        <v>0.8125</v>
      </c>
      <c r="GH14" s="12">
        <f t="shared" si="88"/>
        <v>0.44444444444444442</v>
      </c>
      <c r="GI14" s="12">
        <f t="shared" si="88"/>
        <v>7.6923076923076872E-2</v>
      </c>
      <c r="GJ14" s="12">
        <f t="shared" si="88"/>
        <v>0.34693877551020402</v>
      </c>
      <c r="GL14" s="71" t="s">
        <v>17</v>
      </c>
      <c r="GM14" s="78">
        <f t="shared" ref="GM14:HB14" si="89">SUM(GM5:GM13)</f>
        <v>31</v>
      </c>
      <c r="GN14" s="78">
        <f t="shared" si="89"/>
        <v>11</v>
      </c>
      <c r="GO14" s="78">
        <f t="shared" si="89"/>
        <v>15</v>
      </c>
      <c r="GP14" s="78">
        <f t="shared" si="89"/>
        <v>7</v>
      </c>
      <c r="GQ14" s="78">
        <f t="shared" si="89"/>
        <v>1</v>
      </c>
      <c r="GR14" s="78">
        <f t="shared" si="89"/>
        <v>1</v>
      </c>
      <c r="GS14" s="78">
        <f t="shared" si="89"/>
        <v>6</v>
      </c>
      <c r="GT14" s="78">
        <f t="shared" si="89"/>
        <v>0</v>
      </c>
      <c r="GU14" s="78">
        <f t="shared" si="89"/>
        <v>9</v>
      </c>
      <c r="GV14" s="78">
        <f t="shared" si="89"/>
        <v>5</v>
      </c>
      <c r="GW14" s="78">
        <f t="shared" si="89"/>
        <v>2</v>
      </c>
      <c r="GX14" s="78">
        <f t="shared" si="89"/>
        <v>0</v>
      </c>
      <c r="GY14" s="78">
        <f t="shared" si="89"/>
        <v>0</v>
      </c>
      <c r="GZ14" s="78">
        <f t="shared" si="89"/>
        <v>0</v>
      </c>
      <c r="HA14" s="78">
        <f t="shared" si="89"/>
        <v>6</v>
      </c>
      <c r="HB14" s="78">
        <f t="shared" si="89"/>
        <v>4</v>
      </c>
      <c r="HD14" s="73">
        <f t="shared" si="53"/>
        <v>70</v>
      </c>
      <c r="HE14" s="74">
        <f t="shared" si="54"/>
        <v>28</v>
      </c>
      <c r="HF14" s="75">
        <f t="shared" si="55"/>
        <v>0.2857142857142857</v>
      </c>
      <c r="HG14" s="74">
        <f t="shared" si="56"/>
        <v>56</v>
      </c>
      <c r="HH14" s="74">
        <f t="shared" si="57"/>
        <v>24</v>
      </c>
      <c r="HI14" s="74">
        <f>GQ14+GR14+GY14+GZ14</f>
        <v>2</v>
      </c>
      <c r="HJ14" s="74">
        <f>SUM(HG14:HI14)</f>
        <v>82</v>
      </c>
      <c r="HK14" s="12">
        <f>HH14/HJ14</f>
        <v>0.29268292682926828</v>
      </c>
      <c r="HL14" s="12">
        <f>HI14/HJ14</f>
        <v>2.4390243902439025E-2</v>
      </c>
      <c r="HM14" s="74">
        <f>GS14+GT14+HA14+HB14</f>
        <v>16</v>
      </c>
      <c r="HN14" s="74">
        <f t="shared" si="63"/>
        <v>72</v>
      </c>
      <c r="HO14" s="76">
        <f>SUM(GU14:HB14)</f>
        <v>26</v>
      </c>
      <c r="HP14" s="77">
        <f t="shared" si="65"/>
        <v>98</v>
      </c>
      <c r="HR14">
        <v>20</v>
      </c>
      <c r="HS14">
        <v>12</v>
      </c>
      <c r="HT14">
        <v>0.375</v>
      </c>
      <c r="HU14">
        <v>22</v>
      </c>
      <c r="HV14">
        <v>4</v>
      </c>
      <c r="HW14">
        <v>3</v>
      </c>
      <c r="HX14">
        <v>29</v>
      </c>
      <c r="HY14">
        <v>0.13793103448275901</v>
      </c>
      <c r="HZ14">
        <v>0.10344827586206901</v>
      </c>
      <c r="IA14">
        <v>3</v>
      </c>
      <c r="IB14">
        <v>21</v>
      </c>
      <c r="IC14">
        <v>11</v>
      </c>
      <c r="ID14">
        <v>32</v>
      </c>
      <c r="IF14" s="62">
        <f t="shared" ref="IF14:IR15" si="90">(HD14/HR14) - 1</f>
        <v>2.5</v>
      </c>
      <c r="IG14" s="12">
        <f t="shared" si="90"/>
        <v>1.3333333333333335</v>
      </c>
      <c r="IH14" s="12">
        <f t="shared" si="90"/>
        <v>-0.23809523809523814</v>
      </c>
      <c r="II14" s="12">
        <f t="shared" si="90"/>
        <v>1.5454545454545454</v>
      </c>
      <c r="IJ14" s="12">
        <f t="shared" si="90"/>
        <v>5</v>
      </c>
      <c r="IK14" s="12">
        <f t="shared" si="90"/>
        <v>-0.33333333333333337</v>
      </c>
      <c r="IL14" s="12">
        <f t="shared" si="90"/>
        <v>1.8275862068965516</v>
      </c>
      <c r="IM14" s="12">
        <f t="shared" si="90"/>
        <v>1.121951219512189</v>
      </c>
      <c r="IN14" s="12">
        <f t="shared" si="90"/>
        <v>-0.76422764227642281</v>
      </c>
      <c r="IO14" s="12">
        <f t="shared" si="90"/>
        <v>4.333333333333333</v>
      </c>
      <c r="IP14" s="12">
        <f t="shared" si="90"/>
        <v>2.4285714285714284</v>
      </c>
      <c r="IQ14" s="12">
        <f t="shared" si="90"/>
        <v>1.3636363636363638</v>
      </c>
      <c r="IR14" s="63">
        <f t="shared" si="90"/>
        <v>2.0625</v>
      </c>
    </row>
    <row r="15" spans="1:252" ht="15.75" thickBot="1" x14ac:dyDescent="0.3">
      <c r="A15" s="71" t="s">
        <v>117</v>
      </c>
      <c r="B15" s="71">
        <f t="shared" ref="B15:U15" si="91">SUM(B7:B10)</f>
        <v>42</v>
      </c>
      <c r="C15" s="71">
        <f t="shared" si="91"/>
        <v>11</v>
      </c>
      <c r="D15" s="71">
        <f t="shared" si="91"/>
        <v>32</v>
      </c>
      <c r="E15" s="71">
        <f t="shared" si="91"/>
        <v>17</v>
      </c>
      <c r="F15" s="71">
        <f>SUM(F7:F10)</f>
        <v>4</v>
      </c>
      <c r="G15" s="71">
        <f>SUM(G7:G10)</f>
        <v>2</v>
      </c>
      <c r="H15" s="71">
        <f t="shared" si="91"/>
        <v>4</v>
      </c>
      <c r="I15" s="71">
        <f t="shared" si="91"/>
        <v>3</v>
      </c>
      <c r="J15" s="71">
        <f t="shared" si="91"/>
        <v>5</v>
      </c>
      <c r="K15" s="71">
        <f t="shared" si="91"/>
        <v>8</v>
      </c>
      <c r="L15" s="71">
        <f>SUM(L7:L10)</f>
        <v>3</v>
      </c>
      <c r="M15" s="71">
        <f t="shared" si="91"/>
        <v>2</v>
      </c>
      <c r="N15" s="71">
        <f>SUM(N7:N10)</f>
        <v>4</v>
      </c>
      <c r="O15" s="71">
        <f t="shared" si="91"/>
        <v>5</v>
      </c>
      <c r="P15" s="71">
        <f>SUM(P7:P10)</f>
        <v>0</v>
      </c>
      <c r="Q15" s="71">
        <f>SUM(Q7:Q10)</f>
        <v>0</v>
      </c>
      <c r="R15" s="71">
        <f t="shared" si="91"/>
        <v>1</v>
      </c>
      <c r="S15" s="71">
        <f t="shared" si="91"/>
        <v>1</v>
      </c>
      <c r="T15" s="71">
        <f t="shared" si="91"/>
        <v>8</v>
      </c>
      <c r="U15" s="71">
        <f t="shared" si="91"/>
        <v>11</v>
      </c>
      <c r="W15" s="79">
        <f>B15+D15+H15+J15+L15+N15+R15+T15</f>
        <v>99</v>
      </c>
      <c r="X15" s="78">
        <f>C15+E15+I15+K15+M15+O15+S15+U15</f>
        <v>58</v>
      </c>
      <c r="Y15" s="80">
        <f>X15/(X15+W15)</f>
        <v>0.36942675159235666</v>
      </c>
      <c r="Z15" s="78">
        <f>B15+C15+L15+M15</f>
        <v>58</v>
      </c>
      <c r="AA15" s="78">
        <f>D15+E15+N15+O15+F15+G15+P15+Q15</f>
        <v>64</v>
      </c>
      <c r="AB15" s="78">
        <f t="shared" si="72"/>
        <v>6</v>
      </c>
      <c r="AC15" s="78">
        <f>H15+I15+R15+S15</f>
        <v>9</v>
      </c>
      <c r="AD15" s="78">
        <f>Z15+AA15+AC15</f>
        <v>131</v>
      </c>
      <c r="AE15" s="81">
        <f>AA15/(Z15+AA15)</f>
        <v>0.52459016393442626</v>
      </c>
      <c r="AF15" s="81">
        <f>AC15/AD15</f>
        <v>6.8702290076335881E-2</v>
      </c>
      <c r="AG15" s="78">
        <f>J15+K15+T15+U15</f>
        <v>32</v>
      </c>
      <c r="AH15" s="78">
        <f>SUM(B15:K15)</f>
        <v>128</v>
      </c>
      <c r="AI15" s="82">
        <f>SUM(L15:U15)</f>
        <v>35</v>
      </c>
      <c r="AJ15" s="29">
        <f>SUM(B15:U15)</f>
        <v>163</v>
      </c>
      <c r="AM15" s="12">
        <f t="shared" si="81"/>
        <v>0.20731707317073167</v>
      </c>
      <c r="AN15" s="12">
        <f t="shared" si="81"/>
        <v>0.44999999999999996</v>
      </c>
      <c r="AO15" s="12">
        <f t="shared" si="81"/>
        <v>0.12675159235668798</v>
      </c>
      <c r="AP15" s="12">
        <f t="shared" si="81"/>
        <v>0.20833333333333326</v>
      </c>
      <c r="AQ15" s="12">
        <f t="shared" si="81"/>
        <v>0.18518518518518512</v>
      </c>
      <c r="AR15" s="12">
        <f t="shared" si="82"/>
        <v>0</v>
      </c>
      <c r="AS15" s="12">
        <f t="shared" si="82"/>
        <v>0.18018018018018012</v>
      </c>
      <c r="AT15" s="12">
        <f t="shared" si="82"/>
        <v>-9.1074681238615396E-3</v>
      </c>
      <c r="AU15" s="12">
        <f t="shared" si="82"/>
        <v>-0.15267175572519087</v>
      </c>
      <c r="AV15" s="12">
        <f t="shared" si="82"/>
        <v>1.9090909090909092</v>
      </c>
      <c r="AW15" s="12">
        <f t="shared" si="82"/>
        <v>0.23076923076923084</v>
      </c>
      <c r="AX15" s="12">
        <f t="shared" si="82"/>
        <v>0.94444444444444442</v>
      </c>
      <c r="AY15" s="12">
        <f t="shared" si="82"/>
        <v>0.33606557377049184</v>
      </c>
      <c r="BA15" s="71" t="s">
        <v>117</v>
      </c>
      <c r="BB15" s="71">
        <f t="shared" ref="BB15:BQ15" si="92">SUM(BB7:BB10)</f>
        <v>32</v>
      </c>
      <c r="BC15" s="71">
        <f t="shared" si="92"/>
        <v>10</v>
      </c>
      <c r="BD15" s="71">
        <f t="shared" si="92"/>
        <v>31</v>
      </c>
      <c r="BE15" s="71">
        <f t="shared" si="92"/>
        <v>16</v>
      </c>
      <c r="BF15" s="71">
        <f t="shared" si="92"/>
        <v>5</v>
      </c>
      <c r="BG15" s="71">
        <f t="shared" si="92"/>
        <v>3</v>
      </c>
      <c r="BH15" s="71">
        <f t="shared" si="92"/>
        <v>5</v>
      </c>
      <c r="BI15" s="71">
        <f t="shared" si="92"/>
        <v>2</v>
      </c>
      <c r="BJ15" s="71">
        <f t="shared" si="92"/>
        <v>4</v>
      </c>
      <c r="BK15" s="71">
        <f t="shared" si="92"/>
        <v>2</v>
      </c>
      <c r="BL15" s="71">
        <f t="shared" si="92"/>
        <v>3</v>
      </c>
      <c r="BM15" s="71">
        <f t="shared" si="92"/>
        <v>4</v>
      </c>
      <c r="BN15" s="71">
        <f t="shared" si="92"/>
        <v>1</v>
      </c>
      <c r="BO15" s="71">
        <f t="shared" si="92"/>
        <v>0</v>
      </c>
      <c r="BP15" s="71">
        <f t="shared" si="92"/>
        <v>1</v>
      </c>
      <c r="BQ15" s="71">
        <f t="shared" si="92"/>
        <v>3</v>
      </c>
      <c r="BS15" s="79">
        <f>BB15+BD15+BF15+BH15+BJ15+BL15+BN15+BP15</f>
        <v>82</v>
      </c>
      <c r="BT15" s="78">
        <f>BC15+BE15+BG15+BI15+BK15+BM15+BO15+BQ15</f>
        <v>40</v>
      </c>
      <c r="BU15" s="80">
        <f>BT15/(BT15+BS15)</f>
        <v>0.32786885245901637</v>
      </c>
      <c r="BV15" s="78">
        <f>BB15+BC15+BJ15+BK15</f>
        <v>48</v>
      </c>
      <c r="BW15" s="78">
        <f>BD15+BE15+BL15+BM15</f>
        <v>54</v>
      </c>
      <c r="BX15" s="78">
        <f>BF15+BG15+BN15+BO15</f>
        <v>9</v>
      </c>
      <c r="BY15" s="78">
        <f>SUM(BV15:BX15)</f>
        <v>111</v>
      </c>
      <c r="BZ15" s="81">
        <f>BW15/(BW15+BV15)</f>
        <v>0.52941176470588236</v>
      </c>
      <c r="CA15" s="81">
        <f>BX15/BY15</f>
        <v>8.1081081081081086E-2</v>
      </c>
      <c r="CB15" s="78">
        <f>BH15+BI15+BP15+BQ15</f>
        <v>11</v>
      </c>
      <c r="CC15" s="78">
        <f>SUM(BB15:BI15)</f>
        <v>104</v>
      </c>
      <c r="CD15" s="82">
        <f>SUM(BJ15:BQ15)</f>
        <v>18</v>
      </c>
      <c r="CE15" s="29">
        <f>SUM(BB15:BQ15)</f>
        <v>122</v>
      </c>
      <c r="CH15" s="12">
        <f t="shared" si="84"/>
        <v>0.18840579710144922</v>
      </c>
      <c r="CI15" s="12">
        <f t="shared" si="84"/>
        <v>0.11111111111111116</v>
      </c>
      <c r="CJ15" s="12">
        <f t="shared" si="84"/>
        <v>-4.3715846994535568E-2</v>
      </c>
      <c r="CK15" s="12">
        <f t="shared" si="84"/>
        <v>0</v>
      </c>
      <c r="CL15" s="12">
        <f t="shared" si="84"/>
        <v>0.2558139534883721</v>
      </c>
      <c r="CM15" s="12">
        <f t="shared" si="84"/>
        <v>0.5</v>
      </c>
      <c r="CN15" s="12">
        <f t="shared" si="84"/>
        <v>0.14432989690721643</v>
      </c>
      <c r="CO15" s="12">
        <f t="shared" si="84"/>
        <v>0.19425444596443242</v>
      </c>
      <c r="CP15" s="12">
        <f t="shared" si="84"/>
        <v>0.31081081081081074</v>
      </c>
      <c r="CQ15" s="12">
        <f t="shared" si="84"/>
        <v>0.375</v>
      </c>
      <c r="CR15" s="12">
        <f t="shared" si="84"/>
        <v>0.15555555555555545</v>
      </c>
      <c r="CS15" s="12">
        <f t="shared" si="84"/>
        <v>0.19999999999999996</v>
      </c>
      <c r="CT15" s="12">
        <f t="shared" si="84"/>
        <v>0.161904761904762</v>
      </c>
      <c r="CV15" s="71" t="s">
        <v>117</v>
      </c>
      <c r="CW15" s="71">
        <f t="shared" ref="CW15:DL15" si="93">SUM(CW7:CW10)</f>
        <v>31</v>
      </c>
      <c r="CX15" s="71">
        <f t="shared" si="93"/>
        <v>12</v>
      </c>
      <c r="CY15" s="71">
        <f t="shared" si="93"/>
        <v>25</v>
      </c>
      <c r="CZ15" s="71">
        <f t="shared" si="93"/>
        <v>13</v>
      </c>
      <c r="DA15" s="71">
        <f t="shared" si="93"/>
        <v>5</v>
      </c>
      <c r="DB15" s="71">
        <f t="shared" si="93"/>
        <v>1</v>
      </c>
      <c r="DC15" s="71">
        <f t="shared" si="93"/>
        <v>1</v>
      </c>
      <c r="DD15" s="71">
        <f t="shared" si="93"/>
        <v>2</v>
      </c>
      <c r="DE15" s="71">
        <f t="shared" si="93"/>
        <v>4</v>
      </c>
      <c r="DF15" s="71">
        <f t="shared" si="93"/>
        <v>1</v>
      </c>
      <c r="DG15" s="71">
        <f t="shared" si="93"/>
        <v>2</v>
      </c>
      <c r="DH15" s="71">
        <f t="shared" si="93"/>
        <v>3</v>
      </c>
      <c r="DI15" s="71">
        <f t="shared" si="93"/>
        <v>0</v>
      </c>
      <c r="DJ15" s="71">
        <f t="shared" si="93"/>
        <v>0</v>
      </c>
      <c r="DK15" s="71">
        <f t="shared" si="93"/>
        <v>1</v>
      </c>
      <c r="DL15" s="71">
        <f t="shared" si="93"/>
        <v>4</v>
      </c>
      <c r="DN15" s="79">
        <f>CW15+CY15+DA15+DC15+DE15+DG15+DI15+DK15</f>
        <v>69</v>
      </c>
      <c r="DO15" s="78">
        <f>CX15+CZ15+DB15+DD15+DF15+DH15+DJ15+DL15</f>
        <v>36</v>
      </c>
      <c r="DP15" s="80">
        <f>DO15/(DO15+DN15)</f>
        <v>0.34285714285714286</v>
      </c>
      <c r="DQ15" s="78">
        <f>CW15+CX15+DE15+DF15</f>
        <v>48</v>
      </c>
      <c r="DR15" s="78">
        <f>CY15+CZ15+DG15+DH15</f>
        <v>43</v>
      </c>
      <c r="DS15" s="78">
        <f>DA15+DB15+DI15+DJ15</f>
        <v>6</v>
      </c>
      <c r="DT15" s="78">
        <f>SUM(DQ15:DS15)</f>
        <v>97</v>
      </c>
      <c r="DU15" s="81">
        <f>DR15/DT15</f>
        <v>0.44329896907216493</v>
      </c>
      <c r="DV15" s="81">
        <f>DS15/DT15</f>
        <v>6.1855670103092786E-2</v>
      </c>
      <c r="DW15" s="78">
        <f>DC15+DD15+DK15+DL15</f>
        <v>8</v>
      </c>
      <c r="DX15" s="78">
        <f>SUM(CW15:DD15)</f>
        <v>90</v>
      </c>
      <c r="DY15" s="82">
        <f>SUM(DE15:DL15)</f>
        <v>15</v>
      </c>
      <c r="DZ15" s="29">
        <f>SUM(CW15:DL15)</f>
        <v>105</v>
      </c>
      <c r="EC15" s="12">
        <f t="shared" si="86"/>
        <v>0.35294117647058831</v>
      </c>
      <c r="ED15" s="12">
        <f t="shared" si="86"/>
        <v>0.56521739130434789</v>
      </c>
      <c r="EE15" s="12">
        <f t="shared" si="86"/>
        <v>0.10310559006211184</v>
      </c>
      <c r="EF15" s="12">
        <f t="shared" si="86"/>
        <v>0.45454545454545459</v>
      </c>
      <c r="EG15" s="12">
        <f t="shared" si="86"/>
        <v>0.86956521739130443</v>
      </c>
      <c r="EH15" s="12">
        <f t="shared" si="86"/>
        <v>1</v>
      </c>
      <c r="EI15" s="12">
        <f t="shared" si="86"/>
        <v>0.64406779661016955</v>
      </c>
      <c r="EJ15" s="12">
        <f t="shared" si="86"/>
        <v>0.13715822501120556</v>
      </c>
      <c r="EK15" s="12">
        <f t="shared" si="86"/>
        <v>0.21649484536082464</v>
      </c>
      <c r="EL15" s="12">
        <f t="shared" si="86"/>
        <v>-0.46666666666666667</v>
      </c>
      <c r="EM15" s="12">
        <f t="shared" si="86"/>
        <v>0.52542372881355925</v>
      </c>
      <c r="EN15" s="12">
        <f t="shared" si="86"/>
        <v>0</v>
      </c>
      <c r="EO15" s="12">
        <f t="shared" si="86"/>
        <v>0.41891891891891886</v>
      </c>
      <c r="EQ15" s="71" t="s">
        <v>117</v>
      </c>
      <c r="ER15" s="71">
        <f t="shared" ref="ER15:FG15" si="94">SUM(ER7:ER10)</f>
        <v>23</v>
      </c>
      <c r="ES15" s="71">
        <f t="shared" si="94"/>
        <v>7</v>
      </c>
      <c r="ET15" s="71">
        <f t="shared" si="94"/>
        <v>15</v>
      </c>
      <c r="EU15" s="71">
        <f t="shared" si="94"/>
        <v>5</v>
      </c>
      <c r="EV15" s="71">
        <f t="shared" si="94"/>
        <v>2</v>
      </c>
      <c r="EW15" s="71">
        <f t="shared" si="94"/>
        <v>1</v>
      </c>
      <c r="EX15" s="71">
        <f t="shared" si="94"/>
        <v>4</v>
      </c>
      <c r="EY15" s="71">
        <f t="shared" si="94"/>
        <v>2</v>
      </c>
      <c r="EZ15" s="71">
        <f t="shared" si="94"/>
        <v>3</v>
      </c>
      <c r="FA15" s="71">
        <f t="shared" si="94"/>
        <v>0</v>
      </c>
      <c r="FB15" s="71">
        <f t="shared" si="94"/>
        <v>1</v>
      </c>
      <c r="FC15" s="71">
        <f t="shared" si="94"/>
        <v>2</v>
      </c>
      <c r="FD15" s="71">
        <f t="shared" si="94"/>
        <v>0</v>
      </c>
      <c r="FE15" s="71">
        <f t="shared" si="94"/>
        <v>0</v>
      </c>
      <c r="FF15" s="71">
        <f t="shared" si="94"/>
        <v>3</v>
      </c>
      <c r="FG15" s="71">
        <f t="shared" si="94"/>
        <v>6</v>
      </c>
      <c r="FI15" s="79">
        <f>ER15+ET15+EV15+EX15+EZ15+FB15+FD15+FF15</f>
        <v>51</v>
      </c>
      <c r="FJ15" s="78">
        <f>ES15+EU15+EW15+EY15+FA15+FC15+FE15+FG15</f>
        <v>23</v>
      </c>
      <c r="FK15" s="80">
        <f>FJ15/(FJ15+FI15)</f>
        <v>0.3108108108108108</v>
      </c>
      <c r="FL15" s="78">
        <f>ER15+ES15+EZ15+FA15</f>
        <v>33</v>
      </c>
      <c r="FM15" s="78">
        <f>ET15+EU15+FB15+FC15</f>
        <v>23</v>
      </c>
      <c r="FN15" s="78">
        <f>EV15+EW15+FD15+FE15</f>
        <v>3</v>
      </c>
      <c r="FO15" s="78">
        <f>SUM(FL15:FN15)</f>
        <v>59</v>
      </c>
      <c r="FP15" s="81">
        <f>FM15/FO15</f>
        <v>0.38983050847457629</v>
      </c>
      <c r="FQ15" s="81">
        <f>FN15/FO15</f>
        <v>5.0847457627118647E-2</v>
      </c>
      <c r="FR15" s="78">
        <f>EX15+EY15+FF15+FG15</f>
        <v>15</v>
      </c>
      <c r="FS15" s="78">
        <f>SUM(ER15:EY15)</f>
        <v>59</v>
      </c>
      <c r="FT15" s="82">
        <f>SUM(EZ15:FG15)</f>
        <v>15</v>
      </c>
      <c r="FU15" s="29">
        <f>SUM(ER15:FG15)</f>
        <v>74</v>
      </c>
      <c r="FX15" s="12">
        <f t="shared" si="88"/>
        <v>0.7</v>
      </c>
      <c r="FY15" s="12">
        <f t="shared" si="88"/>
        <v>0.53333333333333344</v>
      </c>
      <c r="FZ15" s="12">
        <f t="shared" si="88"/>
        <v>-6.7567567567567544E-2</v>
      </c>
      <c r="GA15" s="12">
        <f t="shared" si="88"/>
        <v>0.32000000000000006</v>
      </c>
      <c r="GB15" s="12">
        <f t="shared" si="88"/>
        <v>1.0909090909090908</v>
      </c>
      <c r="GC15" s="12" t="e">
        <f t="shared" si="88"/>
        <v>#DIV/0!</v>
      </c>
      <c r="GD15" s="12">
        <f t="shared" si="88"/>
        <v>0.63888888888888884</v>
      </c>
      <c r="GE15" s="12">
        <f t="shared" si="88"/>
        <v>0.27580893682588603</v>
      </c>
      <c r="GF15" s="12" t="e">
        <f t="shared" si="88"/>
        <v>#DIV/0!</v>
      </c>
      <c r="GG15" s="12">
        <f t="shared" si="88"/>
        <v>0.66666666666666674</v>
      </c>
      <c r="GH15" s="12">
        <f t="shared" si="88"/>
        <v>0.78787878787878785</v>
      </c>
      <c r="GI15" s="12">
        <f t="shared" si="88"/>
        <v>0.25</v>
      </c>
      <c r="GJ15" s="12">
        <f t="shared" si="88"/>
        <v>0.64444444444444438</v>
      </c>
      <c r="GL15" s="71" t="s">
        <v>117</v>
      </c>
      <c r="GM15" s="71">
        <f t="shared" ref="GM15:HB15" si="95">SUM(GM7:GM10)</f>
        <v>13</v>
      </c>
      <c r="GN15" s="71">
        <f t="shared" si="95"/>
        <v>7</v>
      </c>
      <c r="GO15" s="71">
        <f t="shared" si="95"/>
        <v>8</v>
      </c>
      <c r="GP15" s="71">
        <f t="shared" si="95"/>
        <v>2</v>
      </c>
      <c r="GQ15" s="71">
        <f t="shared" si="95"/>
        <v>0</v>
      </c>
      <c r="GR15" s="71">
        <f t="shared" si="95"/>
        <v>0</v>
      </c>
      <c r="GS15" s="71">
        <f t="shared" si="95"/>
        <v>3</v>
      </c>
      <c r="GT15" s="71">
        <f t="shared" si="95"/>
        <v>0</v>
      </c>
      <c r="GU15" s="71">
        <f t="shared" si="95"/>
        <v>2</v>
      </c>
      <c r="GV15" s="71">
        <f t="shared" si="95"/>
        <v>3</v>
      </c>
      <c r="GW15" s="71">
        <f t="shared" si="95"/>
        <v>1</v>
      </c>
      <c r="GX15" s="71">
        <f t="shared" si="95"/>
        <v>0</v>
      </c>
      <c r="GY15" s="71">
        <f t="shared" si="95"/>
        <v>0</v>
      </c>
      <c r="GZ15" s="71">
        <f t="shared" si="95"/>
        <v>0</v>
      </c>
      <c r="HA15" s="71">
        <f t="shared" si="95"/>
        <v>3</v>
      </c>
      <c r="HB15" s="71">
        <f t="shared" si="95"/>
        <v>3</v>
      </c>
      <c r="HD15" s="79">
        <f t="shared" si="53"/>
        <v>30</v>
      </c>
      <c r="HE15" s="78">
        <f t="shared" si="54"/>
        <v>15</v>
      </c>
      <c r="HF15" s="80">
        <f t="shared" si="55"/>
        <v>0.33333333333333331</v>
      </c>
      <c r="HG15" s="78">
        <f t="shared" si="56"/>
        <v>25</v>
      </c>
      <c r="HH15" s="78">
        <f t="shared" si="57"/>
        <v>11</v>
      </c>
      <c r="HI15" s="78">
        <f>GQ15+GR15+GY15+GZ15</f>
        <v>0</v>
      </c>
      <c r="HJ15" s="78">
        <f>SUM(HG15:HI15)</f>
        <v>36</v>
      </c>
      <c r="HK15" s="81">
        <f>HH15/HJ15</f>
        <v>0.30555555555555558</v>
      </c>
      <c r="HL15" s="81">
        <f>HI15/HJ15</f>
        <v>0</v>
      </c>
      <c r="HM15" s="78">
        <f>GS15+GT15+HA15+HB15</f>
        <v>9</v>
      </c>
      <c r="HN15" s="78">
        <f t="shared" si="63"/>
        <v>33</v>
      </c>
      <c r="HO15" s="82">
        <f>SUM(GU15:HB15)</f>
        <v>12</v>
      </c>
      <c r="HP15" s="29">
        <f t="shared" si="65"/>
        <v>45</v>
      </c>
      <c r="HR15">
        <v>11</v>
      </c>
      <c r="HS15">
        <v>6</v>
      </c>
      <c r="HT15">
        <v>0.35294117647058798</v>
      </c>
      <c r="HU15">
        <v>11</v>
      </c>
      <c r="HV15">
        <v>3</v>
      </c>
      <c r="HW15">
        <v>2</v>
      </c>
      <c r="HX15">
        <v>16</v>
      </c>
      <c r="HY15">
        <v>0.1875</v>
      </c>
      <c r="HZ15">
        <v>0.125</v>
      </c>
      <c r="IA15">
        <v>1</v>
      </c>
      <c r="IB15">
        <v>10</v>
      </c>
      <c r="IC15">
        <v>7</v>
      </c>
      <c r="ID15">
        <v>17</v>
      </c>
      <c r="IF15" s="62">
        <f t="shared" si="90"/>
        <v>1.7272727272727271</v>
      </c>
      <c r="IG15" s="12">
        <f t="shared" si="90"/>
        <v>1.5</v>
      </c>
      <c r="IH15" s="12">
        <f t="shared" si="90"/>
        <v>-5.5555555555554914E-2</v>
      </c>
      <c r="II15" s="12">
        <f t="shared" si="90"/>
        <v>1.2727272727272729</v>
      </c>
      <c r="IJ15" s="12">
        <f t="shared" si="90"/>
        <v>2.6666666666666665</v>
      </c>
      <c r="IK15" s="12">
        <f t="shared" si="90"/>
        <v>-1</v>
      </c>
      <c r="IL15" s="12">
        <f t="shared" si="90"/>
        <v>1.25</v>
      </c>
      <c r="IM15" s="12">
        <f t="shared" si="90"/>
        <v>0.62962962962962976</v>
      </c>
      <c r="IN15" s="12">
        <f t="shared" si="90"/>
        <v>-1</v>
      </c>
      <c r="IO15" s="12">
        <f t="shared" si="90"/>
        <v>8</v>
      </c>
      <c r="IP15" s="12">
        <f t="shared" si="90"/>
        <v>2.2999999999999998</v>
      </c>
      <c r="IQ15" s="12">
        <f t="shared" si="90"/>
        <v>0.71428571428571419</v>
      </c>
      <c r="IR15" s="63">
        <f t="shared" si="90"/>
        <v>1.6470588235294117</v>
      </c>
    </row>
    <row r="17" spans="1:234" x14ac:dyDescent="0.25">
      <c r="A17" t="s">
        <v>118</v>
      </c>
      <c r="B17">
        <f>SUM(B5:B8)</f>
        <v>32</v>
      </c>
      <c r="C17">
        <f>SUM(C5:C8)</f>
        <v>11</v>
      </c>
      <c r="D17">
        <f t="shared" ref="D17:U17" si="96">SUM(D5:D8)</f>
        <v>21</v>
      </c>
      <c r="E17">
        <f t="shared" si="96"/>
        <v>14</v>
      </c>
      <c r="F17">
        <f t="shared" si="96"/>
        <v>3</v>
      </c>
      <c r="G17">
        <f t="shared" si="96"/>
        <v>0</v>
      </c>
      <c r="H17">
        <f t="shared" si="96"/>
        <v>6</v>
      </c>
      <c r="I17">
        <f t="shared" si="96"/>
        <v>2</v>
      </c>
      <c r="J17">
        <f t="shared" si="96"/>
        <v>8</v>
      </c>
      <c r="K17">
        <f t="shared" si="96"/>
        <v>7</v>
      </c>
      <c r="L17">
        <f t="shared" si="96"/>
        <v>4</v>
      </c>
      <c r="M17">
        <f t="shared" si="96"/>
        <v>1</v>
      </c>
      <c r="N17">
        <f t="shared" si="96"/>
        <v>2</v>
      </c>
      <c r="O17">
        <f t="shared" si="96"/>
        <v>1</v>
      </c>
      <c r="P17">
        <f t="shared" si="96"/>
        <v>0</v>
      </c>
      <c r="Q17">
        <f t="shared" si="96"/>
        <v>0</v>
      </c>
      <c r="R17">
        <f t="shared" si="96"/>
        <v>1</v>
      </c>
      <c r="S17">
        <f t="shared" si="96"/>
        <v>1</v>
      </c>
      <c r="T17">
        <f t="shared" si="96"/>
        <v>5</v>
      </c>
      <c r="U17">
        <f t="shared" si="96"/>
        <v>2</v>
      </c>
      <c r="BA17" t="s">
        <v>118</v>
      </c>
      <c r="BB17">
        <f t="shared" ref="BB17:BQ17" si="97">SUM(BB5:BB8)</f>
        <v>26</v>
      </c>
      <c r="BC17">
        <f t="shared" si="97"/>
        <v>10</v>
      </c>
      <c r="BD17">
        <f t="shared" si="97"/>
        <v>20</v>
      </c>
      <c r="BE17">
        <f t="shared" si="97"/>
        <v>12</v>
      </c>
      <c r="BF17">
        <f t="shared" si="97"/>
        <v>4</v>
      </c>
      <c r="BG17">
        <f t="shared" si="97"/>
        <v>2</v>
      </c>
      <c r="BH17">
        <f t="shared" si="97"/>
        <v>2</v>
      </c>
      <c r="BI17">
        <f t="shared" si="97"/>
        <v>1</v>
      </c>
      <c r="BJ17">
        <f t="shared" si="97"/>
        <v>2</v>
      </c>
      <c r="BK17">
        <f t="shared" si="97"/>
        <v>1</v>
      </c>
      <c r="BL17">
        <f t="shared" si="97"/>
        <v>1</v>
      </c>
      <c r="BM17">
        <f t="shared" si="97"/>
        <v>2</v>
      </c>
      <c r="BN17">
        <f t="shared" si="97"/>
        <v>0</v>
      </c>
      <c r="BO17">
        <f t="shared" si="97"/>
        <v>0</v>
      </c>
      <c r="BP17">
        <f t="shared" si="97"/>
        <v>0</v>
      </c>
      <c r="BQ17">
        <f t="shared" si="97"/>
        <v>2</v>
      </c>
      <c r="CV17" t="s">
        <v>118</v>
      </c>
      <c r="CW17">
        <f t="shared" ref="CW17:DL17" si="98">SUM(CW5:CW8)</f>
        <v>28</v>
      </c>
      <c r="CX17">
        <f t="shared" si="98"/>
        <v>9</v>
      </c>
      <c r="CY17">
        <f t="shared" si="98"/>
        <v>20</v>
      </c>
      <c r="CZ17">
        <f t="shared" si="98"/>
        <v>14</v>
      </c>
      <c r="DA17">
        <f t="shared" si="98"/>
        <v>4</v>
      </c>
      <c r="DB17">
        <f t="shared" si="98"/>
        <v>1</v>
      </c>
      <c r="DC17">
        <f t="shared" si="98"/>
        <v>0</v>
      </c>
      <c r="DD17">
        <f t="shared" si="98"/>
        <v>2</v>
      </c>
      <c r="DE17">
        <f t="shared" si="98"/>
        <v>4</v>
      </c>
      <c r="DF17">
        <f t="shared" si="98"/>
        <v>1</v>
      </c>
      <c r="DG17">
        <f t="shared" si="98"/>
        <v>3</v>
      </c>
      <c r="DH17">
        <f t="shared" si="98"/>
        <v>2</v>
      </c>
      <c r="DI17">
        <f t="shared" si="98"/>
        <v>0</v>
      </c>
      <c r="DJ17">
        <f t="shared" si="98"/>
        <v>0</v>
      </c>
      <c r="DK17">
        <f t="shared" si="98"/>
        <v>3</v>
      </c>
      <c r="DL17">
        <f t="shared" si="98"/>
        <v>2</v>
      </c>
      <c r="EQ17" t="s">
        <v>118</v>
      </c>
      <c r="ER17">
        <f t="shared" ref="ER17:FG17" si="99">SUM(ER5:ER8)</f>
        <v>21</v>
      </c>
      <c r="ES17">
        <f t="shared" si="99"/>
        <v>5</v>
      </c>
      <c r="ET17">
        <f t="shared" si="99"/>
        <v>10</v>
      </c>
      <c r="EU17">
        <f t="shared" si="99"/>
        <v>2</v>
      </c>
      <c r="EV17">
        <f t="shared" si="99"/>
        <v>3</v>
      </c>
      <c r="EW17">
        <f t="shared" si="99"/>
        <v>1</v>
      </c>
      <c r="EX17">
        <f t="shared" si="99"/>
        <v>3</v>
      </c>
      <c r="EY17">
        <f t="shared" si="99"/>
        <v>1</v>
      </c>
      <c r="EZ17">
        <f t="shared" si="99"/>
        <v>1</v>
      </c>
      <c r="FA17">
        <f t="shared" si="99"/>
        <v>0</v>
      </c>
      <c r="FB17">
        <f t="shared" si="99"/>
        <v>1</v>
      </c>
      <c r="FC17">
        <f t="shared" si="99"/>
        <v>1</v>
      </c>
      <c r="FD17">
        <f t="shared" si="99"/>
        <v>1</v>
      </c>
      <c r="FE17">
        <f t="shared" si="99"/>
        <v>0</v>
      </c>
      <c r="FF17">
        <f t="shared" si="99"/>
        <v>3</v>
      </c>
      <c r="FG17">
        <f t="shared" si="99"/>
        <v>0</v>
      </c>
      <c r="GL17" t="s">
        <v>120</v>
      </c>
      <c r="GM17">
        <f t="shared" ref="GM17:HB17" si="100">SUM(GM5:GM8)</f>
        <v>11</v>
      </c>
      <c r="GN17">
        <f t="shared" si="100"/>
        <v>2</v>
      </c>
      <c r="GO17">
        <f t="shared" si="100"/>
        <v>5</v>
      </c>
      <c r="GP17">
        <f t="shared" si="100"/>
        <v>2</v>
      </c>
      <c r="GQ17">
        <f t="shared" si="100"/>
        <v>1</v>
      </c>
      <c r="GR17">
        <f t="shared" si="100"/>
        <v>0</v>
      </c>
      <c r="GS17">
        <f t="shared" si="100"/>
        <v>3</v>
      </c>
      <c r="GT17">
        <f t="shared" si="100"/>
        <v>0</v>
      </c>
      <c r="GU17">
        <f t="shared" si="100"/>
        <v>4</v>
      </c>
      <c r="GV17">
        <f t="shared" si="100"/>
        <v>2</v>
      </c>
      <c r="GW17">
        <f t="shared" si="100"/>
        <v>0</v>
      </c>
      <c r="GX17">
        <f t="shared" si="100"/>
        <v>0</v>
      </c>
      <c r="GY17">
        <f t="shared" si="100"/>
        <v>0</v>
      </c>
      <c r="GZ17">
        <f t="shared" si="100"/>
        <v>0</v>
      </c>
      <c r="HA17">
        <f t="shared" si="100"/>
        <v>2</v>
      </c>
      <c r="HB17">
        <f t="shared" si="100"/>
        <v>1</v>
      </c>
    </row>
    <row r="18" spans="1:234" x14ac:dyDescent="0.25">
      <c r="A18" t="s">
        <v>119</v>
      </c>
      <c r="B18">
        <f>SUM(B9:B12)</f>
        <v>41</v>
      </c>
      <c r="C18">
        <f>SUM(C9:C12)</f>
        <v>8</v>
      </c>
      <c r="D18">
        <f t="shared" ref="D18:U18" si="101">SUM(D9:D12)</f>
        <v>37</v>
      </c>
      <c r="E18">
        <f t="shared" si="101"/>
        <v>22</v>
      </c>
      <c r="F18">
        <f t="shared" si="101"/>
        <v>5</v>
      </c>
      <c r="G18">
        <f t="shared" si="101"/>
        <v>3</v>
      </c>
      <c r="H18">
        <f t="shared" si="101"/>
        <v>3</v>
      </c>
      <c r="I18">
        <f t="shared" si="101"/>
        <v>3</v>
      </c>
      <c r="J18">
        <f t="shared" si="101"/>
        <v>8</v>
      </c>
      <c r="K18">
        <f t="shared" si="101"/>
        <v>9</v>
      </c>
      <c r="L18">
        <f t="shared" si="101"/>
        <v>2</v>
      </c>
      <c r="M18">
        <f t="shared" si="101"/>
        <v>3</v>
      </c>
      <c r="N18">
        <f t="shared" si="101"/>
        <v>9</v>
      </c>
      <c r="O18">
        <f t="shared" si="101"/>
        <v>5</v>
      </c>
      <c r="P18">
        <f t="shared" si="101"/>
        <v>1</v>
      </c>
      <c r="Q18">
        <f t="shared" si="101"/>
        <v>0</v>
      </c>
      <c r="R18">
        <f t="shared" si="101"/>
        <v>1</v>
      </c>
      <c r="S18">
        <f t="shared" si="101"/>
        <v>1</v>
      </c>
      <c r="T18">
        <f t="shared" si="101"/>
        <v>13</v>
      </c>
      <c r="U18">
        <f t="shared" si="101"/>
        <v>18</v>
      </c>
      <c r="BA18" t="s">
        <v>119</v>
      </c>
      <c r="BB18">
        <f t="shared" ref="BB18:BQ18" si="102">SUM(BB9:BB12)</f>
        <v>24</v>
      </c>
      <c r="BC18">
        <f t="shared" si="102"/>
        <v>10</v>
      </c>
      <c r="BD18">
        <f t="shared" si="102"/>
        <v>22</v>
      </c>
      <c r="BE18">
        <f t="shared" si="102"/>
        <v>16</v>
      </c>
      <c r="BF18">
        <f t="shared" si="102"/>
        <v>5</v>
      </c>
      <c r="BG18">
        <f t="shared" si="102"/>
        <v>2</v>
      </c>
      <c r="BH18">
        <f t="shared" si="102"/>
        <v>5</v>
      </c>
      <c r="BI18">
        <f t="shared" si="102"/>
        <v>2</v>
      </c>
      <c r="BJ18">
        <f t="shared" si="102"/>
        <v>3</v>
      </c>
      <c r="BK18">
        <f t="shared" si="102"/>
        <v>1</v>
      </c>
      <c r="BL18">
        <f t="shared" si="102"/>
        <v>3</v>
      </c>
      <c r="BM18">
        <f t="shared" si="102"/>
        <v>4</v>
      </c>
      <c r="BN18">
        <f t="shared" si="102"/>
        <v>1</v>
      </c>
      <c r="BO18">
        <f t="shared" si="102"/>
        <v>0</v>
      </c>
      <c r="BP18">
        <f t="shared" si="102"/>
        <v>1</v>
      </c>
      <c r="BQ18">
        <f t="shared" si="102"/>
        <v>1</v>
      </c>
      <c r="CV18" t="s">
        <v>119</v>
      </c>
      <c r="CW18">
        <f t="shared" ref="CW18:DL18" si="103">SUM(CW9:CW12)</f>
        <v>28</v>
      </c>
      <c r="CX18">
        <f t="shared" si="103"/>
        <v>6</v>
      </c>
      <c r="CY18">
        <f t="shared" si="103"/>
        <v>18</v>
      </c>
      <c r="CZ18">
        <f t="shared" si="103"/>
        <v>13</v>
      </c>
      <c r="DA18">
        <f t="shared" si="103"/>
        <v>3</v>
      </c>
      <c r="DB18">
        <f t="shared" si="103"/>
        <v>0</v>
      </c>
      <c r="DC18">
        <f t="shared" si="103"/>
        <v>3</v>
      </c>
      <c r="DD18">
        <f t="shared" si="103"/>
        <v>2</v>
      </c>
      <c r="DE18">
        <f t="shared" si="103"/>
        <v>3</v>
      </c>
      <c r="DF18">
        <f t="shared" si="103"/>
        <v>1</v>
      </c>
      <c r="DG18">
        <f t="shared" si="103"/>
        <v>1</v>
      </c>
      <c r="DH18">
        <f t="shared" si="103"/>
        <v>2</v>
      </c>
      <c r="DI18">
        <f t="shared" si="103"/>
        <v>0</v>
      </c>
      <c r="DJ18">
        <f t="shared" si="103"/>
        <v>0</v>
      </c>
      <c r="DK18">
        <f t="shared" si="103"/>
        <v>3</v>
      </c>
      <c r="DL18">
        <f t="shared" si="103"/>
        <v>14</v>
      </c>
      <c r="EQ18" t="s">
        <v>119</v>
      </c>
      <c r="ER18">
        <f t="shared" ref="ER18:FG18" si="104">SUM(ER9:ER12)</f>
        <v>17</v>
      </c>
      <c r="ES18">
        <f t="shared" si="104"/>
        <v>9</v>
      </c>
      <c r="ET18">
        <f t="shared" si="104"/>
        <v>14</v>
      </c>
      <c r="EU18">
        <f t="shared" si="104"/>
        <v>5</v>
      </c>
      <c r="EV18">
        <f t="shared" si="104"/>
        <v>4</v>
      </c>
      <c r="EW18">
        <f t="shared" si="104"/>
        <v>0</v>
      </c>
      <c r="EX18">
        <f t="shared" si="104"/>
        <v>7</v>
      </c>
      <c r="EY18">
        <f t="shared" si="104"/>
        <v>2</v>
      </c>
      <c r="EZ18">
        <f t="shared" si="104"/>
        <v>3</v>
      </c>
      <c r="FA18">
        <f t="shared" si="104"/>
        <v>1</v>
      </c>
      <c r="FB18">
        <f t="shared" si="104"/>
        <v>1</v>
      </c>
      <c r="FC18">
        <f t="shared" si="104"/>
        <v>2</v>
      </c>
      <c r="FD18">
        <f t="shared" si="104"/>
        <v>1</v>
      </c>
      <c r="FE18">
        <f t="shared" si="104"/>
        <v>0</v>
      </c>
      <c r="FF18">
        <f t="shared" si="104"/>
        <v>2</v>
      </c>
      <c r="FG18">
        <f t="shared" si="104"/>
        <v>11</v>
      </c>
      <c r="GL18" t="s">
        <v>121</v>
      </c>
      <c r="GM18">
        <f t="shared" ref="GM18:HB18" si="105">SUM(GM9:GM12)</f>
        <v>18</v>
      </c>
      <c r="GN18">
        <f t="shared" si="105"/>
        <v>6</v>
      </c>
      <c r="GO18">
        <f t="shared" si="105"/>
        <v>9</v>
      </c>
      <c r="GP18">
        <f t="shared" si="105"/>
        <v>3</v>
      </c>
      <c r="GQ18">
        <f t="shared" si="105"/>
        <v>0</v>
      </c>
      <c r="GR18">
        <f t="shared" si="105"/>
        <v>1</v>
      </c>
      <c r="GS18">
        <f t="shared" si="105"/>
        <v>2</v>
      </c>
      <c r="GT18">
        <f t="shared" si="105"/>
        <v>0</v>
      </c>
      <c r="GU18">
        <f t="shared" si="105"/>
        <v>1</v>
      </c>
      <c r="GV18">
        <f t="shared" si="105"/>
        <v>3</v>
      </c>
      <c r="GW18">
        <f t="shared" si="105"/>
        <v>2</v>
      </c>
      <c r="GX18">
        <f t="shared" si="105"/>
        <v>0</v>
      </c>
      <c r="GY18">
        <f t="shared" si="105"/>
        <v>0</v>
      </c>
      <c r="GZ18">
        <f t="shared" si="105"/>
        <v>0</v>
      </c>
      <c r="HA18">
        <f t="shared" si="105"/>
        <v>4</v>
      </c>
      <c r="HB18">
        <f t="shared" si="105"/>
        <v>3</v>
      </c>
    </row>
    <row r="20" spans="1:234" x14ac:dyDescent="0.25">
      <c r="EQ20" t="s">
        <v>123</v>
      </c>
      <c r="HL20" t="e">
        <f>HP14/#REF!</f>
        <v>#REF!</v>
      </c>
      <c r="HZ20">
        <v>0.22535211267605601</v>
      </c>
    </row>
    <row r="23" spans="1:234"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34" x14ac:dyDescent="0.25">
      <c r="W24" s="32">
        <f>AD14</f>
        <v>243</v>
      </c>
      <c r="X24" s="32">
        <f>AD15</f>
        <v>131</v>
      </c>
      <c r="Y24" s="33">
        <f>Z24/W24</f>
        <v>0.50617283950617287</v>
      </c>
      <c r="Z24" s="34">
        <f>AA14</f>
        <v>123</v>
      </c>
      <c r="AA24" s="33">
        <f>AC24/W24</f>
        <v>0.29629629629629628</v>
      </c>
      <c r="AB24" s="33"/>
      <c r="AC24" s="34">
        <f>C14+E14+I14+M14+O14+S14</f>
        <v>72</v>
      </c>
      <c r="AD24" s="33">
        <f>AE24/AC24</f>
        <v>0.58333333333333337</v>
      </c>
      <c r="AE24" s="34">
        <f>E14+O14</f>
        <v>42</v>
      </c>
      <c r="AF24" s="35">
        <f>AC14</f>
        <v>18</v>
      </c>
      <c r="AG24" s="35">
        <f>AC15</f>
        <v>9</v>
      </c>
      <c r="AH24" s="35">
        <f>AG14</f>
        <v>70</v>
      </c>
      <c r="AI24" s="35">
        <f>AG15</f>
        <v>32</v>
      </c>
      <c r="AJ24" s="32">
        <f>AH14</f>
        <v>243</v>
      </c>
      <c r="AK24" s="32">
        <f>AH15</f>
        <v>128</v>
      </c>
      <c r="AL24" s="32">
        <f>AI14</f>
        <v>70</v>
      </c>
      <c r="AM24" s="32">
        <f>AI15</f>
        <v>35</v>
      </c>
      <c r="BS24" s="32">
        <f>BY14</f>
        <v>171</v>
      </c>
      <c r="BT24" s="32">
        <f>BY15</f>
        <v>111</v>
      </c>
      <c r="BU24" s="33">
        <f>BV24/BS24</f>
        <v>0.46783625730994149</v>
      </c>
      <c r="BV24" s="34">
        <f>BW14</f>
        <v>80</v>
      </c>
      <c r="BW24" s="33">
        <f>BX24/BS24</f>
        <v>0.35087719298245612</v>
      </c>
      <c r="BX24" s="34">
        <f>BC14+BE14+BG14+BK14+BM14+BO14</f>
        <v>60</v>
      </c>
      <c r="BY24" s="33">
        <f>BZ24/BX24</f>
        <v>0.56666666666666665</v>
      </c>
      <c r="BZ24" s="34">
        <f>BE14+BM14</f>
        <v>34</v>
      </c>
      <c r="CA24" s="35">
        <f>BX14</f>
        <v>14</v>
      </c>
      <c r="CB24" s="35">
        <f>BX15</f>
        <v>9</v>
      </c>
      <c r="CC24" s="35">
        <f>CB14</f>
        <v>14</v>
      </c>
      <c r="CD24" s="35">
        <f>CB15</f>
        <v>11</v>
      </c>
      <c r="CE24" s="32">
        <f>CC14</f>
        <v>163</v>
      </c>
      <c r="CF24" s="32">
        <f>CC15</f>
        <v>104</v>
      </c>
      <c r="CG24" s="32">
        <f>CD14</f>
        <v>22</v>
      </c>
      <c r="CH24" s="32">
        <f>CD15</f>
        <v>18</v>
      </c>
      <c r="DN24" s="32">
        <f>DT14</f>
        <v>161</v>
      </c>
      <c r="DO24" s="32">
        <f>DT15</f>
        <v>97</v>
      </c>
      <c r="DP24" s="33">
        <f>DQ24/DN24</f>
        <v>0.453416149068323</v>
      </c>
      <c r="DQ24" s="34">
        <f>DR14</f>
        <v>73</v>
      </c>
      <c r="DR24" s="33">
        <f>DS24/DN24</f>
        <v>0.30434782608695654</v>
      </c>
      <c r="DS24" s="34">
        <f>CX14+CZ14+DB14+DF14+DH14+DJ14</f>
        <v>49</v>
      </c>
      <c r="DT24" s="33">
        <f>DU24/DS24</f>
        <v>0.63265306122448983</v>
      </c>
      <c r="DU24" s="34">
        <f>CZ14+DH14</f>
        <v>31</v>
      </c>
      <c r="DV24" s="35">
        <f>DS14</f>
        <v>8</v>
      </c>
      <c r="DW24" s="35">
        <f>DS15</f>
        <v>6</v>
      </c>
      <c r="DX24" s="35">
        <f>DW14</f>
        <v>29</v>
      </c>
      <c r="DY24" s="35">
        <f>DW15</f>
        <v>8</v>
      </c>
      <c r="DZ24" s="32">
        <f>DX14</f>
        <v>151</v>
      </c>
      <c r="EA24" s="32">
        <f>DX15</f>
        <v>90</v>
      </c>
      <c r="EB24" s="32">
        <f>DY14</f>
        <v>39</v>
      </c>
      <c r="EC24" s="32">
        <f>DY15</f>
        <v>15</v>
      </c>
    </row>
    <row r="25" spans="1:234" x14ac:dyDescent="0.25">
      <c r="A25" s="136" t="s">
        <v>163</v>
      </c>
      <c r="BA25" s="136" t="s">
        <v>163</v>
      </c>
    </row>
    <row r="27" spans="1:234" ht="35.1" customHeight="1" x14ac:dyDescent="0.25">
      <c r="A27" s="230" t="s">
        <v>164</v>
      </c>
      <c r="B27" s="230"/>
      <c r="BA27" s="230" t="s">
        <v>164</v>
      </c>
      <c r="BB27" s="230"/>
    </row>
    <row r="28" spans="1:234" x14ac:dyDescent="0.25">
      <c r="A28" s="136" t="s">
        <v>165</v>
      </c>
      <c r="B28" s="136"/>
      <c r="C28" s="136"/>
      <c r="D28" s="136"/>
      <c r="BA28" s="136" t="s">
        <v>165</v>
      </c>
      <c r="BB28" s="136"/>
      <c r="BC28" s="136"/>
      <c r="BD28" s="136"/>
    </row>
  </sheetData>
  <mergeCells count="65">
    <mergeCell ref="GW3:GX3"/>
    <mergeCell ref="GY3:GZ3"/>
    <mergeCell ref="HA3:HB3"/>
    <mergeCell ref="BA27:BB27"/>
    <mergeCell ref="GM3:GN3"/>
    <mergeCell ref="GO3:GP3"/>
    <mergeCell ref="GQ3:GR3"/>
    <mergeCell ref="GS3:GT3"/>
    <mergeCell ref="GU3:GV3"/>
    <mergeCell ref="EX3:EY3"/>
    <mergeCell ref="EZ3:FA3"/>
    <mergeCell ref="FB3:FC3"/>
    <mergeCell ref="FD3:FE3"/>
    <mergeCell ref="FF3:FG3"/>
    <mergeCell ref="DI3:DJ3"/>
    <mergeCell ref="DK3:DL3"/>
    <mergeCell ref="HR2:IC2"/>
    <mergeCell ref="IF2:IQ2"/>
    <mergeCell ref="FX2:GI2"/>
    <mergeCell ref="GM2:GT2"/>
    <mergeCell ref="GU2:HB2"/>
    <mergeCell ref="HD2:HO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DE2:DL2"/>
    <mergeCell ref="DN2:DY2"/>
    <mergeCell ref="EC2:EN2"/>
    <mergeCell ref="ER2:EY2"/>
    <mergeCell ref="EZ2:FG2"/>
    <mergeCell ref="ER3:ES3"/>
    <mergeCell ref="ET3:EU3"/>
    <mergeCell ref="EV3:EW3"/>
    <mergeCell ref="BB2:BI2"/>
    <mergeCell ref="BJ2:BQ2"/>
    <mergeCell ref="BS2:CD2"/>
    <mergeCell ref="CH2:CS2"/>
    <mergeCell ref="CW2:DD2"/>
    <mergeCell ref="A27:B27"/>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79998168889431442"/>
  </sheetPr>
  <dimension ref="A1:IR24"/>
  <sheetViews>
    <sheetView zoomScale="75" zoomScaleNormal="75" workbookViewId="0">
      <selection activeCell="BZ14" sqref="BZ14"/>
    </sheetView>
  </sheetViews>
  <sheetFormatPr defaultColWidth="9"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PdG Nord Total</v>
      </c>
      <c r="BA1" s="36">
        <v>2024</v>
      </c>
      <c r="BB1" s="37" t="s">
        <v>106</v>
      </c>
      <c r="BC1" s="38" t="str">
        <f t="array" aca="1" ref="BC1" ca="1">MID(CELL("filename",BA1),FIND("]",CELL("filename",BA1))+1,255)</f>
        <v>PdG Nord Total</v>
      </c>
      <c r="CV1" s="36">
        <v>2023</v>
      </c>
      <c r="CW1" s="37" t="s">
        <v>106</v>
      </c>
      <c r="CX1" s="38" t="str">
        <f t="array" aca="1" ref="CX1" ca="1">MID(CELL("filename",CV1),FIND("]",CELL("filename",CV1))+1,255)</f>
        <v>PdG Nord Total</v>
      </c>
      <c r="EQ1" s="36">
        <v>2022</v>
      </c>
      <c r="ER1" s="37" t="s">
        <v>106</v>
      </c>
      <c r="ES1" s="38" t="str">
        <f t="array" aca="1" ref="ES1" ca="1">MID(CELL("filename",EQ1),FIND("]",CELL("filename",EQ1))+1,255)</f>
        <v>PdG Nord Total</v>
      </c>
      <c r="GL1" s="39">
        <v>2021</v>
      </c>
      <c r="GM1" s="40" t="s">
        <v>106</v>
      </c>
      <c r="GN1" s="38"/>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PdG Nord Total</v>
      </c>
      <c r="X2" s="225"/>
      <c r="Y2" s="225"/>
      <c r="Z2" s="225"/>
      <c r="AA2" s="225"/>
      <c r="AB2" s="225"/>
      <c r="AC2" s="225"/>
      <c r="AD2" s="225"/>
      <c r="AE2" s="225"/>
      <c r="AF2" s="225"/>
      <c r="AG2" s="225"/>
      <c r="AH2" s="225"/>
      <c r="AI2" s="225"/>
      <c r="AM2" s="226" t="str">
        <f ca="1">"Changement depuis " &amp; (A1 - 1) &amp; " " &amp; $C1</f>
        <v>Changement depuis 2024 PdG Nord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PdG Nord Total</v>
      </c>
      <c r="BT2" s="225"/>
      <c r="BU2" s="225"/>
      <c r="BV2" s="225"/>
      <c r="BW2" s="225"/>
      <c r="BX2" s="225"/>
      <c r="BY2" s="225"/>
      <c r="BZ2" s="225"/>
      <c r="CA2" s="225"/>
      <c r="CB2" s="225"/>
      <c r="CC2" s="225"/>
      <c r="CD2" s="225"/>
      <c r="CH2" s="226" t="str">
        <f ca="1">"Changement depuis 2023 " &amp; $CX1</f>
        <v>Changement depuis 2023 PdG Nord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PdG Nord Total</v>
      </c>
      <c r="DO2" s="225"/>
      <c r="DP2" s="225"/>
      <c r="DQ2" s="225"/>
      <c r="DR2" s="225"/>
      <c r="DS2" s="225"/>
      <c r="DT2" s="225"/>
      <c r="DU2" s="225"/>
      <c r="DV2" s="225"/>
      <c r="DW2" s="225"/>
      <c r="DX2" s="225"/>
      <c r="DY2" s="225"/>
      <c r="EC2" s="226" t="str">
        <f ca="1">"Changement depuis 2022 " &amp; $CX1</f>
        <v>Changement depuis 2022 PdG Nord Total</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PdG Nord Total</v>
      </c>
      <c r="FJ2" s="225"/>
      <c r="FK2" s="225"/>
      <c r="FL2" s="225"/>
      <c r="FM2" s="225"/>
      <c r="FN2" s="225"/>
      <c r="FO2" s="225"/>
      <c r="FP2" s="225"/>
      <c r="FQ2" s="225"/>
      <c r="FR2" s="225"/>
      <c r="FS2" s="225"/>
      <c r="FT2" s="225"/>
      <c r="FX2" s="226" t="str">
        <f ca="1">"Changement depuis 2021 " &amp; $ES1</f>
        <v>Changement depuis 2021 PdG Nord Total</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 xml:space="preserve">Totaux 2021 </v>
      </c>
      <c r="HE2" s="225"/>
      <c r="HF2" s="225"/>
      <c r="HG2" s="225"/>
      <c r="HH2" s="225"/>
      <c r="HI2" s="225"/>
      <c r="HJ2" s="225"/>
      <c r="HK2" s="225"/>
      <c r="HL2" s="225"/>
      <c r="HM2" s="225"/>
      <c r="HN2" s="225"/>
      <c r="HO2" s="225"/>
      <c r="HR2" s="225" t="str">
        <f>"Totaux 2020 " &amp; $GN1</f>
        <v xml:space="preserve">Totaux 2020 </v>
      </c>
      <c r="HS2" s="225"/>
      <c r="HT2" s="225"/>
      <c r="HU2" s="225"/>
      <c r="HV2" s="225"/>
      <c r="HW2" s="225"/>
      <c r="HX2" s="225"/>
      <c r="HY2" s="225"/>
      <c r="HZ2" s="225"/>
      <c r="IA2" s="225"/>
      <c r="IB2" s="225"/>
      <c r="IC2" s="225"/>
      <c r="IF2" s="226" t="str">
        <f>"Changement depuis 2020 " &amp; $GN1</f>
        <v xml:space="preserve">Changement depuis 2020 </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f>'Vireloup Douane'!B5+Versonnex!B5+Grilly!B5+Sauverny!B5+'Divonne-&gt;Chavanne'!B5+'Crassier Voie Verte'!B5+'Crassier Douane'!B5</f>
        <v>15</v>
      </c>
      <c r="C5" s="86">
        <f>'Vireloup Douane'!C5+Versonnex!C5+Grilly!C5+Sauverny!C5+'Divonne-&gt;Chavanne'!C5+'Crassier Voie Verte'!C5+'Crassier Douane'!C5</f>
        <v>3</v>
      </c>
      <c r="D5" s="60">
        <f>'Vireloup Douane'!D5+Versonnex!D5+Grilly!D5+Sauverny!D5+'Divonne-&gt;Chavanne'!D5+'Crassier Voie Verte'!D5+'Crassier Douane'!D5</f>
        <v>6</v>
      </c>
      <c r="E5" s="86">
        <f>'Vireloup Douane'!E5+Versonnex!E5+Grilly!E5+Sauverny!E5+'Divonne-&gt;Chavanne'!E5+'Crassier Voie Verte'!E5+'Crassier Douane'!E5</f>
        <v>11</v>
      </c>
      <c r="F5" s="60">
        <f>'Vireloup Douane'!F5+Versonnex!F5+Grilly!F5+Sauverny!F5+'Divonne-&gt;Chavanne'!F5+'Crassier Voie Verte'!F5+'Crassier Douane'!F5</f>
        <v>1</v>
      </c>
      <c r="G5" s="86">
        <f>'Vireloup Douane'!G5+Versonnex!G5+Grilly!G5+Sauverny!G5+'Divonne-&gt;Chavanne'!G5+'Crassier Voie Verte'!G5+'Crassier Douane'!G5</f>
        <v>2</v>
      </c>
      <c r="H5" s="60">
        <f>'Vireloup Douane'!H5+Versonnex!H5+Grilly!H5+Sauverny!H5+'Divonne-&gt;Chavanne'!H5+'Crassier Voie Verte'!H5+'Crassier Douane'!H5</f>
        <v>1</v>
      </c>
      <c r="I5" s="86">
        <f>'Vireloup Douane'!I5+Versonnex!I5+Grilly!I5+Sauverny!I5+'Divonne-&gt;Chavanne'!I5+'Crassier Voie Verte'!I5+'Crassier Douane'!I5</f>
        <v>3</v>
      </c>
      <c r="J5" s="60">
        <f>'Vireloup Douane'!J5+Versonnex!J5+Grilly!J5+Sauverny!J5+'Divonne-&gt;Chavanne'!J5+'Crassier Voie Verte'!J5+'Crassier Douane'!J5</f>
        <v>2</v>
      </c>
      <c r="K5" s="86">
        <f>'Vireloup Douane'!K5+Versonnex!K5+Grilly!K5+Sauverny!K5+'Divonne-&gt;Chavanne'!K5+'Crassier Voie Verte'!K5+'Crassier Douane'!K5</f>
        <v>4</v>
      </c>
      <c r="L5" s="60">
        <f>'Vireloup Douane'!L5+Versonnex!L5+Grilly!L5+Sauverny!L5+'Divonne-&gt;Chavanne'!L5+'Crassier Voie Verte'!L5+'Crassier Douane'!L5</f>
        <v>2</v>
      </c>
      <c r="M5" s="86">
        <f>'Vireloup Douane'!M5+Versonnex!M5+Grilly!M5+Sauverny!M5+'Divonne-&gt;Chavanne'!M5+'Crassier Voie Verte'!M5+'Crassier Douane'!M5</f>
        <v>2</v>
      </c>
      <c r="N5" s="203">
        <f>'Vireloup Douane'!N5+Versonnex!N5+Grilly!N5+Sauverny!N5+'Divonne-&gt;Chavanne'!N5+'Crassier Voie Verte'!N5+'Crassier Douane'!N5</f>
        <v>0</v>
      </c>
      <c r="O5" s="192">
        <f>'Vireloup Douane'!O5+Versonnex!O5+Grilly!O5+Sauverny!O5+'Divonne-&gt;Chavanne'!O5+'Crassier Voie Verte'!O5+'Crassier Douane'!O5</f>
        <v>0</v>
      </c>
      <c r="P5" s="60">
        <f>'Vireloup Douane'!P5+Versonnex!P5+Grilly!P5+Sauverny!P5+'Divonne-&gt;Chavanne'!P5+'Crassier Voie Verte'!P5+'Crassier Douane'!P5</f>
        <v>0</v>
      </c>
      <c r="Q5" s="86">
        <f>'Vireloup Douane'!Q5+Versonnex!Q5+Grilly!Q5+Sauverny!Q5+'Divonne-&gt;Chavanne'!Q5+'Crassier Voie Verte'!Q5+'Crassier Douane'!Q5</f>
        <v>0</v>
      </c>
      <c r="R5" s="60">
        <f>'Vireloup Douane'!R5+Versonnex!R5+Grilly!R5+Sauverny!R5+'Divonne-&gt;Chavanne'!R5+'Crassier Voie Verte'!R5+'Crassier Douane'!R5</f>
        <v>0</v>
      </c>
      <c r="S5" s="86">
        <f>'Vireloup Douane'!S5+Versonnex!S5+Grilly!S5+Sauverny!S5+'Divonne-&gt;Chavanne'!S5+'Crassier Voie Verte'!S5+'Crassier Douane'!S5</f>
        <v>0</v>
      </c>
      <c r="T5" s="60">
        <f>'Vireloup Douane'!T5+Versonnex!T5+Grilly!T5+Sauverny!T5+'Divonne-&gt;Chavanne'!T5+'Crassier Voie Verte'!T5+'Crassier Douane'!T5</f>
        <v>0</v>
      </c>
      <c r="U5" s="86">
        <f>'Vireloup Douane'!U5+Versonnex!U5+Grilly!U5+Sauverny!U5+'Divonne-&gt;Chavanne'!U5+'Crassier Voie Verte'!U5+'Crassier Douane'!U5</f>
        <v>0</v>
      </c>
      <c r="W5" s="55">
        <f>B5+D5+F5+H5+J5+L5+N5+P5+R5+T5</f>
        <v>27</v>
      </c>
      <c r="X5" s="3">
        <f>C5+E5+G5+I5+K5+M5+O5+Q5+S5+U5</f>
        <v>25</v>
      </c>
      <c r="Y5" s="56">
        <f>X5/(X5+W5)</f>
        <v>0.48076923076923078</v>
      </c>
      <c r="Z5" s="3">
        <f>B5+C5+L5+M5</f>
        <v>22</v>
      </c>
      <c r="AA5" s="3">
        <f>D5+E5+N5+O5+F5+G5+P5+Q5</f>
        <v>20</v>
      </c>
      <c r="AB5" s="3">
        <f>F5+G5+P5+Q5</f>
        <v>3</v>
      </c>
      <c r="AC5" s="3">
        <f>H5+I5+R5+S5</f>
        <v>4</v>
      </c>
      <c r="AD5" s="3">
        <f t="shared" ref="AD5:AD12" si="0">Z5+AA5+AC5</f>
        <v>46</v>
      </c>
      <c r="AE5" s="12">
        <f t="shared" ref="AE5:AE12" si="1">AA5/(Z5+AA5)</f>
        <v>0.47619047619047616</v>
      </c>
      <c r="AF5" s="12">
        <f>AC5/AD5</f>
        <v>8.6956521739130432E-2</v>
      </c>
      <c r="AG5" s="3">
        <f>J5+K5+T5+U5</f>
        <v>6</v>
      </c>
      <c r="AH5" s="3">
        <f>SUM(B5:K5)</f>
        <v>48</v>
      </c>
      <c r="AI5" s="57">
        <f>SUM(L5:U5)</f>
        <v>4</v>
      </c>
      <c r="AJ5" s="58">
        <f>SUM(B5:U5)</f>
        <v>52</v>
      </c>
      <c r="AM5" s="12">
        <f t="shared" ref="AM5:AM12" si="2">(W5/BS5) - 1</f>
        <v>3.8461538461538547E-2</v>
      </c>
      <c r="AN5" s="12">
        <f t="shared" ref="AN5:AN12" si="3">(X5/BT5) - 1</f>
        <v>0</v>
      </c>
      <c r="AO5" s="12">
        <f t="shared" ref="AO5:AO12" si="4">(Y5/BU5) - 1</f>
        <v>-1.9230769230769162E-2</v>
      </c>
      <c r="AP5" s="12">
        <f t="shared" ref="AP5:AP12" si="5">(Z5/BV5) - 1</f>
        <v>0.15789473684210531</v>
      </c>
      <c r="AQ5" s="12">
        <f>(AA5/BW5) - 1</f>
        <v>0.4285714285714286</v>
      </c>
      <c r="AR5" s="12" t="e">
        <f t="shared" ref="AR5:AR12" si="6">(AC5/BX5) - 1</f>
        <v>#DIV/0!</v>
      </c>
      <c r="AS5" s="12">
        <f t="shared" ref="AS5:AS12" si="7">(AD5/BY5) - 1</f>
        <v>0.39393939393939403</v>
      </c>
      <c r="AT5" s="12">
        <f t="shared" ref="AT5:AT12" si="8">(AE5/BZ5) - 1</f>
        <v>0.12244897959183665</v>
      </c>
      <c r="AU5" s="12" t="e">
        <f t="shared" ref="AU5:AU12" si="9">(AF5/CA5) - 1</f>
        <v>#DIV/0!</v>
      </c>
      <c r="AV5" s="12">
        <f t="shared" ref="AV5:AV12" si="10">(AG5/CB5) - 1</f>
        <v>-0.66666666666666674</v>
      </c>
      <c r="AW5" s="12">
        <f t="shared" ref="AW5:AW12" si="11">(AH5/CC5) - 1</f>
        <v>0.14285714285714279</v>
      </c>
      <c r="AX5" s="12">
        <f t="shared" ref="AX5:AX12" si="12">(AI5/CD5) - 1</f>
        <v>-0.55555555555555558</v>
      </c>
      <c r="AY5" s="12">
        <f t="shared" ref="AY5:AY12" si="13">(AJ5/CE5) - 1</f>
        <v>1.9607843137254832E-2</v>
      </c>
      <c r="BA5" s="59">
        <v>0.29166666666666702</v>
      </c>
      <c r="BB5" s="60">
        <f>'Vireloup Douane'!BB5+Versonnex!BB5+Grilly!BB5+Sauverny!BB5+'Divonne-&gt;Chavanne'!BB5+'Crassier Voie Verte'!BB5+'Crassier Douane'!BB5</f>
        <v>10</v>
      </c>
      <c r="BC5" s="60">
        <f>'Vireloup Douane'!BC5+Versonnex!BC5+Grilly!BC5+Sauverny!BC5+'Divonne-&gt;Chavanne'!BC5+'Crassier Voie Verte'!BC5+'Crassier Douane'!BC5</f>
        <v>5</v>
      </c>
      <c r="BD5" s="60">
        <f>'Vireloup Douane'!BD5+Versonnex!BD5+Grilly!BD5+Sauverny!BD5+'Divonne-&gt;Chavanne'!BD5+'Crassier Voie Verte'!BD5+'Crassier Douane'!BD5</f>
        <v>5</v>
      </c>
      <c r="BE5" s="60">
        <f>'Vireloup Douane'!BE5+Versonnex!BE5+Grilly!BE5+Sauverny!BE5+'Divonne-&gt;Chavanne'!BE5+'Crassier Voie Verte'!BE5+'Crassier Douane'!BE5</f>
        <v>8</v>
      </c>
      <c r="BF5" s="60">
        <f>'Vireloup Douane'!BF5+Versonnex!BF5+Grilly!BF5+Sauverny!BF5+'Divonne-&gt;Chavanne'!BF5+'Crassier Voie Verte'!BF5+'Crassier Douane'!BF5</f>
        <v>0</v>
      </c>
      <c r="BG5" s="60">
        <f>'Vireloup Douane'!BG5+Versonnex!BG5+Grilly!BG5+Sauverny!BG5+'Divonne-&gt;Chavanne'!BG5+'Crassier Voie Verte'!BG5+'Crassier Douane'!BG5</f>
        <v>0</v>
      </c>
      <c r="BH5" s="60">
        <f>'Vireloup Douane'!BH5+Versonnex!BH5+Grilly!BH5+Sauverny!BH5+'Divonne-&gt;Chavanne'!BH5+'Crassier Voie Verte'!BH5+'Crassier Douane'!BH5</f>
        <v>5</v>
      </c>
      <c r="BI5" s="60">
        <f>'Vireloup Douane'!BI5+Versonnex!BI5+Grilly!BI5+Sauverny!BI5+'Divonne-&gt;Chavanne'!BI5+'Crassier Voie Verte'!BI5+'Crassier Douane'!BI5</f>
        <v>9</v>
      </c>
      <c r="BJ5" s="60">
        <f>'Vireloup Douane'!BJ5+Versonnex!BJ5+Grilly!BJ5+Sauverny!BJ5+'Divonne-&gt;Chavanne'!BJ5+'Crassier Voie Verte'!BJ5+'Crassier Douane'!BJ5</f>
        <v>3</v>
      </c>
      <c r="BK5" s="60">
        <f>'Vireloup Douane'!BK5+Versonnex!BK5+Grilly!BK5+Sauverny!BK5+'Divonne-&gt;Chavanne'!BK5+'Crassier Voie Verte'!BK5+'Crassier Douane'!BK5</f>
        <v>1</v>
      </c>
      <c r="BL5" s="60">
        <f>'Vireloup Douane'!BL5+Versonnex!BL5+Grilly!BL5+Sauverny!BL5+'Divonne-&gt;Chavanne'!BL5+'Crassier Voie Verte'!BL5+'Crassier Douane'!BL5</f>
        <v>1</v>
      </c>
      <c r="BM5" s="60">
        <f>'Vireloup Douane'!BM5+Versonnex!BM5+Grilly!BM5+Sauverny!BM5+'Divonne-&gt;Chavanne'!BM5+'Crassier Voie Verte'!BM5+'Crassier Douane'!BM5</f>
        <v>0</v>
      </c>
      <c r="BN5" s="60">
        <f>'Vireloup Douane'!BN5+Versonnex!BN5+Grilly!BN5+Sauverny!BN5+'Divonne-&gt;Chavanne'!BN5+'Crassier Voie Verte'!BN5+'Crassier Douane'!BN5</f>
        <v>0</v>
      </c>
      <c r="BO5" s="60">
        <f>'Vireloup Douane'!BO5+Versonnex!BO5+Grilly!BO5+Sauverny!BO5+'Divonne-&gt;Chavanne'!BO5+'Crassier Voie Verte'!BO5+'Crassier Douane'!BO5</f>
        <v>0</v>
      </c>
      <c r="BP5" s="60">
        <f>'Vireloup Douane'!BP5+Versonnex!BP5+Grilly!BP5+Sauverny!BP5+'Divonne-&gt;Chavanne'!BP5+'Crassier Voie Verte'!BP5+'Crassier Douane'!BP5</f>
        <v>2</v>
      </c>
      <c r="BQ5" s="60">
        <f>'Vireloup Douane'!BQ5+Versonnex!BQ5+Grilly!BQ5+Sauverny!BQ5+'Divonne-&gt;Chavanne'!BQ5+'Crassier Voie Verte'!BQ5+'Crassier Douane'!BQ5</f>
        <v>2</v>
      </c>
      <c r="BS5" s="55">
        <f t="shared" ref="BS5:BT12" si="14">BB5+BD5+BF5+BH5+BJ5+BL5+BN5+BP5</f>
        <v>26</v>
      </c>
      <c r="BT5" s="3">
        <f t="shared" si="14"/>
        <v>25</v>
      </c>
      <c r="BU5" s="56">
        <f t="shared" ref="BU5:BU12" si="15">BT5/(BT5+BS5)</f>
        <v>0.49019607843137253</v>
      </c>
      <c r="BV5" s="3">
        <f t="shared" ref="BV5:BV12" si="16">BB5+BC5+BJ5+BK5</f>
        <v>19</v>
      </c>
      <c r="BW5" s="3">
        <f t="shared" ref="BW5:BW12" si="17">BD5+BE5+BL5+BM5</f>
        <v>14</v>
      </c>
      <c r="BX5" s="3">
        <f t="shared" ref="BX5:BX12" si="18">BF5+BG5+BN5+BO5</f>
        <v>0</v>
      </c>
      <c r="BY5" s="3">
        <f t="shared" ref="BY5:BY12" si="19">SUM(BV5:BX5)</f>
        <v>33</v>
      </c>
      <c r="BZ5" s="12">
        <f t="shared" ref="BZ5:BZ12" si="20">BW5/(BW5+BV5)</f>
        <v>0.42424242424242425</v>
      </c>
      <c r="CA5" s="12">
        <f t="shared" ref="CA5:CA12" si="21">BX5/BY5</f>
        <v>0</v>
      </c>
      <c r="CB5" s="3">
        <f t="shared" ref="CB5:CB12" si="22">BH5+BI5+BP5+BQ5</f>
        <v>18</v>
      </c>
      <c r="CC5" s="3">
        <f t="shared" ref="CC5:CC12" si="23">SUM(BB5:BI5)</f>
        <v>42</v>
      </c>
      <c r="CD5" s="57">
        <f t="shared" ref="CD5:CD12" si="24">SUM(BJ5:BQ5)</f>
        <v>9</v>
      </c>
      <c r="CE5" s="58">
        <f t="shared" ref="CE5:CE12" si="25">SUM(BB5:BQ5)</f>
        <v>51</v>
      </c>
      <c r="CH5" s="12">
        <f t="shared" ref="CH5:CT12" si="26">(BS5/DN5) - 1</f>
        <v>-0.21212121212121215</v>
      </c>
      <c r="CI5" s="12">
        <f t="shared" si="26"/>
        <v>0.5625</v>
      </c>
      <c r="CJ5" s="12">
        <f t="shared" si="26"/>
        <v>0.50122549019607843</v>
      </c>
      <c r="CK5" s="12">
        <f t="shared" si="26"/>
        <v>-0.17391304347826086</v>
      </c>
      <c r="CL5" s="12">
        <f t="shared" si="26"/>
        <v>7.6923076923076872E-2</v>
      </c>
      <c r="CM5" s="12">
        <f t="shared" si="26"/>
        <v>-1</v>
      </c>
      <c r="CN5" s="12">
        <f t="shared" si="26"/>
        <v>-0.13157894736842102</v>
      </c>
      <c r="CO5" s="12">
        <f t="shared" si="26"/>
        <v>0.24009324009324007</v>
      </c>
      <c r="CP5" s="12">
        <f t="shared" si="26"/>
        <v>-1</v>
      </c>
      <c r="CQ5" s="12">
        <f t="shared" si="26"/>
        <v>0.63636363636363646</v>
      </c>
      <c r="CR5" s="12">
        <f t="shared" si="26"/>
        <v>0</v>
      </c>
      <c r="CS5" s="12">
        <f t="shared" si="26"/>
        <v>0.28571428571428581</v>
      </c>
      <c r="CT5" s="12">
        <f t="shared" si="26"/>
        <v>4.081632653061229E-2</v>
      </c>
      <c r="CV5" s="59">
        <v>0.29166666666666702</v>
      </c>
      <c r="CW5" s="60">
        <f>'Vireloup Douane'!CW5+Versonnex!CW5+Grilly!CW5+Sauverny!CW5+'Divonne-&gt;Chavanne'!CW5+'Crassier Voie Verte'!CW5+'Crassier Douane'!CW5</f>
        <v>12</v>
      </c>
      <c r="CX5" s="60">
        <f>'Vireloup Douane'!CX5+Versonnex!CX5+Grilly!CX5+Sauverny!CX5+'Divonne-&gt;Chavanne'!CX5+'Crassier Voie Verte'!CX5+'Crassier Douane'!CX5</f>
        <v>6</v>
      </c>
      <c r="CY5" s="60">
        <f>'Vireloup Douane'!CY5+Versonnex!CY5+Grilly!CY5+Sauverny!CY5+'Divonne-&gt;Chavanne'!CY5+'Crassier Voie Verte'!CY5+'Crassier Douane'!CY5</f>
        <v>4</v>
      </c>
      <c r="CZ5" s="60">
        <f>'Vireloup Douane'!CZ5+Versonnex!CZ5+Grilly!CZ5+Sauverny!CZ5+'Divonne-&gt;Chavanne'!CZ5+'Crassier Voie Verte'!CZ5+'Crassier Douane'!CZ5</f>
        <v>7</v>
      </c>
      <c r="DA5" s="60">
        <f>'Vireloup Douane'!DA5+Versonnex!DA5+Grilly!DA5+Sauverny!DA5+'Divonne-&gt;Chavanne'!DA5+'Crassier Voie Verte'!DA5+'Crassier Douane'!DA5</f>
        <v>2</v>
      </c>
      <c r="DB5" s="60">
        <f>'Vireloup Douane'!DB5+Versonnex!DB5+Grilly!DB5+Sauverny!DB5+'Divonne-&gt;Chavanne'!DB5+'Crassier Voie Verte'!DB5+'Crassier Douane'!DB5</f>
        <v>0</v>
      </c>
      <c r="DC5" s="60">
        <f>'Vireloup Douane'!DC5+Versonnex!DC5+Grilly!DC5+Sauverny!DC5+'Divonne-&gt;Chavanne'!DC5+'Crassier Voie Verte'!DC5+'Crassier Douane'!DC5</f>
        <v>9</v>
      </c>
      <c r="DD5" s="60">
        <f>'Vireloup Douane'!DD5+Versonnex!DD5+Grilly!DD5+Sauverny!DD5+'Divonne-&gt;Chavanne'!DD5+'Crassier Voie Verte'!DD5+'Crassier Douane'!DD5</f>
        <v>2</v>
      </c>
      <c r="DE5" s="60">
        <f>'Vireloup Douane'!DE5+Versonnex!DE5+Grilly!DE5+Sauverny!DE5+'Divonne-&gt;Chavanne'!DE5+'Crassier Voie Verte'!DE5+'Crassier Douane'!DE5</f>
        <v>4</v>
      </c>
      <c r="DF5" s="60">
        <f>'Vireloup Douane'!DF5+Versonnex!DF5+Grilly!DF5+Sauverny!DF5+'Divonne-&gt;Chavanne'!DF5+'Crassier Voie Verte'!DF5+'Crassier Douane'!DF5</f>
        <v>1</v>
      </c>
      <c r="DG5" s="60">
        <f>'Vireloup Douane'!DG5+Versonnex!DG5+Grilly!DG5+Sauverny!DG5+'Divonne-&gt;Chavanne'!DG5+'Crassier Voie Verte'!DG5+'Crassier Douane'!DG5</f>
        <v>2</v>
      </c>
      <c r="DH5" s="60">
        <f>'Vireloup Douane'!DH5+Versonnex!DH5+Grilly!DH5+Sauverny!DH5+'Divonne-&gt;Chavanne'!DH5+'Crassier Voie Verte'!DH5+'Crassier Douane'!DH5</f>
        <v>0</v>
      </c>
      <c r="DI5" s="60">
        <f>'Vireloup Douane'!DI5+Versonnex!DI5+Grilly!DI5+Sauverny!DI5+'Divonne-&gt;Chavanne'!DI5+'Crassier Voie Verte'!DI5+'Crassier Douane'!DI5</f>
        <v>0</v>
      </c>
      <c r="DJ5" s="60">
        <f>'Vireloup Douane'!DJ5+Versonnex!DJ5+Grilly!DJ5+Sauverny!DJ5+'Divonne-&gt;Chavanne'!DJ5+'Crassier Voie Verte'!DJ5+'Crassier Douane'!DJ5</f>
        <v>0</v>
      </c>
      <c r="DK5" s="60">
        <f>'Vireloup Douane'!DK5+Versonnex!DK5+Grilly!DK5+Sauverny!DK5+'Divonne-&gt;Chavanne'!DK5+'Crassier Voie Verte'!DK5+'Crassier Douane'!DK5</f>
        <v>0</v>
      </c>
      <c r="DL5" s="60">
        <f>'Vireloup Douane'!DL5+Versonnex!DL5+Grilly!DL5+Sauverny!DL5+'Divonne-&gt;Chavanne'!DL5+'Crassier Voie Verte'!DL5+'Crassier Douane'!DL5</f>
        <v>0</v>
      </c>
      <c r="DN5" s="55">
        <f t="shared" ref="DN5:DO12" si="27">CW5+CY5+DA5+DC5+DE5+DG5+DI5+DK5</f>
        <v>33</v>
      </c>
      <c r="DO5" s="3">
        <f t="shared" si="27"/>
        <v>16</v>
      </c>
      <c r="DP5" s="56">
        <f t="shared" ref="DP5:DP12" si="28">DO5/(DO5+DN5)</f>
        <v>0.32653061224489793</v>
      </c>
      <c r="DQ5" s="3">
        <f t="shared" ref="DQ5:DQ12" si="29">CW5+CX5+DE5+DF5</f>
        <v>23</v>
      </c>
      <c r="DR5" s="3">
        <f t="shared" ref="DR5:DR12" si="30">CY5+CZ5+DG5+DH5</f>
        <v>13</v>
      </c>
      <c r="DS5" s="3">
        <f t="shared" ref="DS5:DS12" si="31">DA5+DB5+DI5+DJ5</f>
        <v>2</v>
      </c>
      <c r="DT5" s="3">
        <f t="shared" ref="DT5:DT12" si="32">SUM(DQ5:DS5)</f>
        <v>38</v>
      </c>
      <c r="DU5" s="12">
        <f t="shared" ref="DU5:DU12" si="33">DR5/DT5</f>
        <v>0.34210526315789475</v>
      </c>
      <c r="DV5" s="12">
        <f t="shared" ref="DV5:DV12" si="34">DS5/DT5</f>
        <v>5.2631578947368418E-2</v>
      </c>
      <c r="DW5" s="3">
        <f t="shared" ref="DW5:DW12" si="35">DC5+DD5+DK5+DL5</f>
        <v>11</v>
      </c>
      <c r="DX5" s="3">
        <f t="shared" ref="DX5:DX12" si="36">SUM(CW5:DD5)</f>
        <v>42</v>
      </c>
      <c r="DY5" s="57">
        <f t="shared" ref="DY5:DY12" si="37">SUM(DE5:DL5)</f>
        <v>7</v>
      </c>
      <c r="DZ5" s="58">
        <f t="shared" ref="DZ5:DZ12" si="38">SUM(CW5:DL5)</f>
        <v>49</v>
      </c>
      <c r="EC5" s="12">
        <f t="shared" ref="EC5:EO12" si="39">(DN5/FI5) - 1</f>
        <v>0.32000000000000006</v>
      </c>
      <c r="ED5" s="12">
        <f t="shared" si="39"/>
        <v>0.23076923076923084</v>
      </c>
      <c r="EE5" s="12">
        <f t="shared" si="39"/>
        <v>-4.5525902668759888E-2</v>
      </c>
      <c r="EF5" s="12">
        <f t="shared" si="39"/>
        <v>0.4375</v>
      </c>
      <c r="EG5" s="12">
        <f t="shared" si="39"/>
        <v>8.3333333333333259E-2</v>
      </c>
      <c r="EH5" s="12" t="e">
        <f t="shared" si="39"/>
        <v>#DIV/0!</v>
      </c>
      <c r="EI5" s="12">
        <f t="shared" si="39"/>
        <v>0.35714285714285721</v>
      </c>
      <c r="EJ5" s="12">
        <f t="shared" si="39"/>
        <v>-0.20175438596491224</v>
      </c>
      <c r="EK5" s="12" t="e">
        <f t="shared" si="39"/>
        <v>#DIV/0!</v>
      </c>
      <c r="EL5" s="12">
        <f t="shared" si="39"/>
        <v>0.10000000000000009</v>
      </c>
      <c r="EM5" s="12">
        <f t="shared" si="39"/>
        <v>0.27272727272727271</v>
      </c>
      <c r="EN5" s="12">
        <f t="shared" si="39"/>
        <v>0.39999999999999991</v>
      </c>
      <c r="EO5" s="12">
        <f t="shared" si="39"/>
        <v>0.28947368421052633</v>
      </c>
      <c r="EQ5" s="59">
        <v>0.29166666666666702</v>
      </c>
      <c r="ER5" s="60">
        <f>'Vireloup Douane'!ER5+Versonnex!ER5+Grilly!ER5+Sauverny!ER5+'Divonne-&gt;Chavanne'!ER5+'Crassier Voie Verte'!ER5+'Crassier Douane'!ER5</f>
        <v>10</v>
      </c>
      <c r="ES5" s="60">
        <f>'Vireloup Douane'!ES5+Versonnex!ES5+Grilly!ES5+Sauverny!ES5+'Divonne-&gt;Chavanne'!ES5+'Crassier Voie Verte'!ES5+'Crassier Douane'!ES5</f>
        <v>3</v>
      </c>
      <c r="ET5" s="60">
        <f>'Vireloup Douane'!ET5+Versonnex!ET5+Grilly!ET5+Sauverny!ET5+'Divonne-&gt;Chavanne'!ET5+'Crassier Voie Verte'!ET5+'Crassier Douane'!ET5</f>
        <v>5</v>
      </c>
      <c r="EU5" s="60">
        <f>'Vireloup Douane'!EU5+Versonnex!EU5+Grilly!EU5+Sauverny!EU5+'Divonne-&gt;Chavanne'!EU5+'Crassier Voie Verte'!EU5+'Crassier Douane'!EU5</f>
        <v>5</v>
      </c>
      <c r="EV5" s="60">
        <f>'Vireloup Douane'!EV5+Versonnex!EV5+Grilly!EV5+Sauverny!EV5+'Divonne-&gt;Chavanne'!EV5+'Crassier Voie Verte'!EV5+'Crassier Douane'!EV5</f>
        <v>0</v>
      </c>
      <c r="EW5" s="60">
        <f>'Vireloup Douane'!EW5+Versonnex!EW5+Grilly!EW5+Sauverny!EW5+'Divonne-&gt;Chavanne'!EW5+'Crassier Voie Verte'!EW5+'Crassier Douane'!EW5</f>
        <v>0</v>
      </c>
      <c r="EX5" s="60">
        <f>'Vireloup Douane'!EX5+Versonnex!EX5+Grilly!EX5+Sauverny!EX5+'Divonne-&gt;Chavanne'!EX5+'Crassier Voie Verte'!EX5+'Crassier Douane'!EX5</f>
        <v>6</v>
      </c>
      <c r="EY5" s="60">
        <f>'Vireloup Douane'!EY5+Versonnex!EY5+Grilly!EY5+Sauverny!EY5+'Divonne-&gt;Chavanne'!EY5+'Crassier Voie Verte'!EY5+'Crassier Douane'!EY5</f>
        <v>4</v>
      </c>
      <c r="EZ5" s="60">
        <f>'Vireloup Douane'!EZ5+Versonnex!EZ5+Grilly!EZ5+Sauverny!EZ5+'Divonne-&gt;Chavanne'!EZ5+'Crassier Voie Verte'!EZ5+'Crassier Douane'!EZ5</f>
        <v>2</v>
      </c>
      <c r="FA5" s="60">
        <f>'Vireloup Douane'!FA5+Versonnex!FA5+Grilly!FA5+Sauverny!FA5+'Divonne-&gt;Chavanne'!FA5+'Crassier Voie Verte'!FA5+'Crassier Douane'!FA5</f>
        <v>1</v>
      </c>
      <c r="FB5" s="60">
        <f>'Vireloup Douane'!FB5+Versonnex!FB5+Grilly!FB5+Sauverny!FB5+'Divonne-&gt;Chavanne'!FB5+'Crassier Voie Verte'!FB5+'Crassier Douane'!FB5</f>
        <v>2</v>
      </c>
      <c r="FC5" s="60">
        <f>'Vireloup Douane'!FC5+Versonnex!FC5+Grilly!FC5+Sauverny!FC5+'Divonne-&gt;Chavanne'!FC5+'Crassier Voie Verte'!FC5+'Crassier Douane'!FC5</f>
        <v>0</v>
      </c>
      <c r="FD5" s="60">
        <f>'Vireloup Douane'!FD5+Versonnex!FD5+Grilly!FD5+Sauverny!FD5+'Divonne-&gt;Chavanne'!FD5+'Crassier Voie Verte'!FD5+'Crassier Douane'!FD5</f>
        <v>0</v>
      </c>
      <c r="FE5" s="60">
        <f>'Vireloup Douane'!FE5+Versonnex!FE5+Grilly!FE5+Sauverny!FE5+'Divonne-&gt;Chavanne'!FE5+'Crassier Voie Verte'!FE5+'Crassier Douane'!FE5</f>
        <v>0</v>
      </c>
      <c r="FF5" s="60">
        <f>'Vireloup Douane'!FF5+Versonnex!FF5+Grilly!FF5+Sauverny!FF5+'Divonne-&gt;Chavanne'!FF5+'Crassier Voie Verte'!FF5+'Crassier Douane'!FF5</f>
        <v>0</v>
      </c>
      <c r="FG5" s="60">
        <f>'Vireloup Douane'!FG5+Versonnex!FG5+Grilly!FG5+Sauverny!FG5+'Divonne-&gt;Chavanne'!FG5+'Crassier Voie Verte'!FG5+'Crassier Douane'!FG5</f>
        <v>0</v>
      </c>
      <c r="FI5" s="55">
        <f t="shared" ref="FI5:FJ12" si="40">ER5+ET5+EV5+EX5+EZ5+FB5+FD5+FF5</f>
        <v>25</v>
      </c>
      <c r="FJ5" s="3">
        <f t="shared" si="40"/>
        <v>13</v>
      </c>
      <c r="FK5" s="56">
        <f t="shared" ref="FK5:FK12" si="41">FJ5/(FJ5+FI5)</f>
        <v>0.34210526315789475</v>
      </c>
      <c r="FL5" s="3">
        <f t="shared" ref="FL5:FL12" si="42">ER5+ES5+EZ5+FA5</f>
        <v>16</v>
      </c>
      <c r="FM5" s="3">
        <f t="shared" ref="FM5:FM12" si="43">ET5+EU5+FB5+FC5</f>
        <v>12</v>
      </c>
      <c r="FN5" s="3">
        <f t="shared" ref="FN5:FN12" si="44">EV5+EW5+FD5+FE5</f>
        <v>0</v>
      </c>
      <c r="FO5" s="3">
        <f t="shared" ref="FO5:FO12" si="45">SUM(FL5:FN5)</f>
        <v>28</v>
      </c>
      <c r="FP5" s="12">
        <f t="shared" ref="FP5:FP12" si="46">FM5/FO5</f>
        <v>0.42857142857142855</v>
      </c>
      <c r="FQ5" s="12">
        <f t="shared" ref="FQ5:FQ12" si="47">FN5/FO5</f>
        <v>0</v>
      </c>
      <c r="FR5" s="3">
        <f t="shared" ref="FR5:FR12" si="48">EX5+EY5+FF5+FG5</f>
        <v>10</v>
      </c>
      <c r="FS5" s="3">
        <f t="shared" ref="FS5:FS12" si="49">SUM(ER5:EY5)</f>
        <v>33</v>
      </c>
      <c r="FT5" s="57">
        <f t="shared" ref="FT5:FT12" si="50">SUM(EZ5:FG5)</f>
        <v>5</v>
      </c>
      <c r="FU5" s="58">
        <f t="shared" ref="FU5:FU12" si="51">SUM(ER5:FG5)</f>
        <v>38</v>
      </c>
      <c r="FX5" s="12">
        <f t="shared" ref="FX5:GJ12" si="52">(FI5/HD5) - 1</f>
        <v>1.2727272727272729</v>
      </c>
      <c r="FY5" s="12">
        <f t="shared" si="52"/>
        <v>3.333333333333333</v>
      </c>
      <c r="FZ5" s="12">
        <f t="shared" si="52"/>
        <v>0.59649122807017552</v>
      </c>
      <c r="GA5" s="12">
        <f t="shared" si="52"/>
        <v>1</v>
      </c>
      <c r="GB5" s="12">
        <f t="shared" si="52"/>
        <v>1.4</v>
      </c>
      <c r="GC5" s="12">
        <f t="shared" si="52"/>
        <v>-1</v>
      </c>
      <c r="GD5" s="12">
        <f t="shared" si="52"/>
        <v>1</v>
      </c>
      <c r="GE5" s="12">
        <f t="shared" si="52"/>
        <v>0.19999999999999996</v>
      </c>
      <c r="GF5" s="12">
        <f t="shared" si="52"/>
        <v>-1</v>
      </c>
      <c r="GG5" s="12" t="e">
        <f t="shared" si="52"/>
        <v>#DIV/0!</v>
      </c>
      <c r="GH5" s="12">
        <f t="shared" si="52"/>
        <v>1.75</v>
      </c>
      <c r="GI5" s="12">
        <f t="shared" si="52"/>
        <v>1.5</v>
      </c>
      <c r="GJ5" s="12">
        <f t="shared" si="52"/>
        <v>1.7142857142857144</v>
      </c>
      <c r="GL5" s="61">
        <v>0.29166666666666702</v>
      </c>
      <c r="GM5" s="60">
        <f>Versonnex!GM5+Sauverny!GM5+Grilly!GM5+'Divonne-&gt;Chavanne'!GM5+'Crassier Voie Verte'!GM5+'Crassier Douane'!GM5</f>
        <v>6</v>
      </c>
      <c r="GN5" s="60">
        <f>Versonnex!GN5+Sauverny!GN5+Grilly!GN5+'Divonne-&gt;Chavanne'!GN5+'Crassier Voie Verte'!GN5+'Crassier Douane'!GN5</f>
        <v>1</v>
      </c>
      <c r="GO5" s="60">
        <f>Versonnex!GO5+Sauverny!GO5+Grilly!GO5+'Divonne-&gt;Chavanne'!GO5+'Crassier Voie Verte'!GO5+'Crassier Douane'!GO5</f>
        <v>3</v>
      </c>
      <c r="GP5" s="60">
        <f>Versonnex!GP5+Sauverny!GP5+Grilly!GP5+'Divonne-&gt;Chavanne'!GP5+'Crassier Voie Verte'!GP5+'Crassier Douane'!GP5</f>
        <v>2</v>
      </c>
      <c r="GQ5" s="60">
        <f>Versonnex!GQ5+Sauverny!GQ5+Grilly!GQ5+'Divonne-&gt;Chavanne'!GQ5+'Crassier Voie Verte'!GQ5+'Crassier Douane'!GQ5</f>
        <v>0</v>
      </c>
      <c r="GR5" s="60">
        <f>Versonnex!GR5+Sauverny!GR5+Grilly!GR5+'Divonne-&gt;Chavanne'!GR5+'Crassier Voie Verte'!GR5+'Crassier Douane'!GR5</f>
        <v>0</v>
      </c>
      <c r="GS5" s="60">
        <f>Versonnex!GS5+Sauverny!GS5+Grilly!GS5+'Divonne-&gt;Chavanne'!GS5+'Crassier Voie Verte'!GS5+'Crassier Douane'!GS5</f>
        <v>0</v>
      </c>
      <c r="GT5" s="60">
        <f>Versonnex!GT5+Sauverny!GT5+Grilly!GT5+'Divonne-&gt;Chavanne'!GT5+'Crassier Voie Verte'!GT5+'Crassier Douane'!GT5</f>
        <v>0</v>
      </c>
      <c r="GU5" s="60">
        <f>Versonnex!GU5+Sauverny!GU5+Grilly!GU5+'Divonne-&gt;Chavanne'!GU5+'Crassier Voie Verte'!GU5+'Crassier Douane'!GU5</f>
        <v>1</v>
      </c>
      <c r="GV5" s="60">
        <f>Versonnex!GV5+Sauverny!GV5+Grilly!GV5+'Divonne-&gt;Chavanne'!GV5+'Crassier Voie Verte'!GV5+'Crassier Douane'!GV5</f>
        <v>0</v>
      </c>
      <c r="GW5" s="60">
        <f>Versonnex!GW5+Sauverny!GW5+Grilly!GW5+'Divonne-&gt;Chavanne'!GW5+'Crassier Voie Verte'!GW5+'Crassier Douane'!GW5</f>
        <v>0</v>
      </c>
      <c r="GX5" s="60">
        <f>Versonnex!GX5+Sauverny!GX5+Grilly!GX5+'Divonne-&gt;Chavanne'!GX5+'Crassier Voie Verte'!GX5+'Crassier Douane'!GX5</f>
        <v>0</v>
      </c>
      <c r="GY5" s="60">
        <f>Versonnex!GY5+Sauverny!GY5+Grilly!GY5+'Divonne-&gt;Chavanne'!GY5+'Crassier Voie Verte'!GY5+'Crassier Douane'!GY5</f>
        <v>1</v>
      </c>
      <c r="GZ5" s="60">
        <f>Versonnex!GZ5+Sauverny!GZ5+Grilly!GZ5+'Divonne-&gt;Chavanne'!GZ5+'Crassier Voie Verte'!GZ5+'Crassier Douane'!GZ5</f>
        <v>0</v>
      </c>
      <c r="HA5" s="60">
        <f>Versonnex!HA5+Sauverny!HA5+Grilly!HA5+'Divonne-&gt;Chavanne'!HA5+'Crassier Voie Verte'!HA5+'Crassier Douane'!HA5</f>
        <v>0</v>
      </c>
      <c r="HB5" s="60">
        <f>Versonnex!HB5+Sauverny!HB5+Grilly!HB5+'Divonne-&gt;Chavanne'!HB5+'Crassier Voie Verte'!HB5+'Crassier Douane'!HB5</f>
        <v>0</v>
      </c>
      <c r="HD5" s="55">
        <f t="shared" ref="HD5:HE12" si="53">GM5+GO5+GQ5+GS5+GU5+GW5+GY5+HA5</f>
        <v>11</v>
      </c>
      <c r="HE5" s="3">
        <f t="shared" si="53"/>
        <v>3</v>
      </c>
      <c r="HF5" s="56">
        <f t="shared" ref="HF5:HF12" si="54">HE5/(HE5+HD5)</f>
        <v>0.21428571428571427</v>
      </c>
      <c r="HG5" s="3">
        <f t="shared" ref="HG5:HG12" si="55">GM5+GN5+GU5+GV5</f>
        <v>8</v>
      </c>
      <c r="HH5" s="3">
        <f t="shared" ref="HH5:HH12" si="56">GO5+GP5+GW5+GX5</f>
        <v>5</v>
      </c>
      <c r="HI5" s="3">
        <f t="shared" ref="HI5:HI12" si="57">GQ5+GR5+GY5+GZ5</f>
        <v>1</v>
      </c>
      <c r="HJ5" s="3">
        <f t="shared" ref="HJ5:HJ12" si="58">SUM(HG5:HI5)</f>
        <v>14</v>
      </c>
      <c r="HK5" s="12">
        <f t="shared" ref="HK5:HK12" si="59">HH5/HJ5</f>
        <v>0.35714285714285715</v>
      </c>
      <c r="HL5" s="12">
        <f t="shared" ref="HL5:HL12" si="60">HI5/HJ5</f>
        <v>7.1428571428571425E-2</v>
      </c>
      <c r="HM5" s="3">
        <f t="shared" ref="HM5:HM12" si="61">GS5+GT5+HA5+HB5</f>
        <v>0</v>
      </c>
      <c r="HN5" s="3">
        <f t="shared" ref="HN5:HN12" si="62">SUM(GM5:GT5)</f>
        <v>12</v>
      </c>
      <c r="HO5" s="57">
        <f t="shared" ref="HO5:HO12" si="63">SUM(GU5:HB5)</f>
        <v>2</v>
      </c>
      <c r="HP5" s="58">
        <f t="shared" ref="HP5:HP12" si="64">SUM(GM5:HB5)</f>
        <v>14</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91">
        <f>'Vireloup Douane'!B6+Versonnex!B6+Grilly!B6+Sauverny!B6+'Divonne-&gt;Chavanne'!B6+'Crassier Voie Verte'!B6+'Crassier Douane'!B6</f>
        <v>16</v>
      </c>
      <c r="C6" s="92">
        <f>'Vireloup Douane'!C6+Versonnex!C6+Grilly!C6+Sauverny!C6+'Divonne-&gt;Chavanne'!C6+'Crassier Voie Verte'!C6+'Crassier Douane'!C6</f>
        <v>6</v>
      </c>
      <c r="D6" s="91">
        <f>'Vireloup Douane'!D6+Versonnex!D6+Grilly!D6+Sauverny!D6+'Divonne-&gt;Chavanne'!D6+'Crassier Voie Verte'!D6+'Crassier Douane'!D6</f>
        <v>4</v>
      </c>
      <c r="E6" s="92">
        <f>'Vireloup Douane'!E6+Versonnex!E6+Grilly!E6+Sauverny!E6+'Divonne-&gt;Chavanne'!E6+'Crassier Voie Verte'!E6+'Crassier Douane'!E6</f>
        <v>5</v>
      </c>
      <c r="F6" s="91">
        <f>'Vireloup Douane'!F6+Versonnex!F6+Grilly!F6+Sauverny!F6+'Divonne-&gt;Chavanne'!F6+'Crassier Voie Verte'!F6+'Crassier Douane'!F6</f>
        <v>1</v>
      </c>
      <c r="G6" s="92">
        <f>'Vireloup Douane'!G6+Versonnex!G6+Grilly!G6+Sauverny!G6+'Divonne-&gt;Chavanne'!G6+'Crassier Voie Verte'!G6+'Crassier Douane'!G6</f>
        <v>0</v>
      </c>
      <c r="H6" s="91">
        <f>'Vireloup Douane'!H6+Versonnex!H6+Grilly!H6+Sauverny!H6+'Divonne-&gt;Chavanne'!H6+'Crassier Voie Verte'!H6+'Crassier Douane'!H6</f>
        <v>1</v>
      </c>
      <c r="I6" s="92">
        <f>'Vireloup Douane'!I6+Versonnex!I6+Grilly!I6+Sauverny!I6+'Divonne-&gt;Chavanne'!I6+'Crassier Voie Verte'!I6+'Crassier Douane'!I6</f>
        <v>1</v>
      </c>
      <c r="J6" s="91">
        <f>'Vireloup Douane'!J6+Versonnex!J6+Grilly!J6+Sauverny!J6+'Divonne-&gt;Chavanne'!J6+'Crassier Voie Verte'!J6+'Crassier Douane'!J6</f>
        <v>4</v>
      </c>
      <c r="K6" s="92">
        <f>'Vireloup Douane'!K6+Versonnex!K6+Grilly!K6+Sauverny!K6+'Divonne-&gt;Chavanne'!K6+'Crassier Voie Verte'!K6+'Crassier Douane'!K6</f>
        <v>2</v>
      </c>
      <c r="L6" s="91">
        <f>'Vireloup Douane'!L6+Versonnex!L6+Grilly!L6+Sauverny!L6+'Divonne-&gt;Chavanne'!L6+'Crassier Voie Verte'!L6+'Crassier Douane'!L6</f>
        <v>5</v>
      </c>
      <c r="M6" s="92">
        <f>'Vireloup Douane'!M6+Versonnex!M6+Grilly!M6+Sauverny!M6+'Divonne-&gt;Chavanne'!M6+'Crassier Voie Verte'!M6+'Crassier Douane'!M6</f>
        <v>2</v>
      </c>
      <c r="N6" s="203">
        <f>'Vireloup Douane'!N6+Versonnex!N6+Grilly!N6+Sauverny!N6+'Divonne-&gt;Chavanne'!N6+'Crassier Voie Verte'!N6+'Crassier Douane'!N6</f>
        <v>0</v>
      </c>
      <c r="O6" s="192">
        <f>'Vireloup Douane'!O6+Versonnex!O6+Grilly!O6+Sauverny!O6+'Divonne-&gt;Chavanne'!O6+'Crassier Voie Verte'!O6+'Crassier Douane'!O6</f>
        <v>0</v>
      </c>
      <c r="P6" s="91">
        <f>'Vireloup Douane'!P6+Versonnex!P6+Grilly!P6+Sauverny!P6+'Divonne-&gt;Chavanne'!P6+'Crassier Voie Verte'!P6+'Crassier Douane'!P6</f>
        <v>0</v>
      </c>
      <c r="Q6" s="92">
        <f>'Vireloup Douane'!Q6+Versonnex!Q6+Grilly!Q6+Sauverny!Q6+'Divonne-&gt;Chavanne'!Q6+'Crassier Voie Verte'!Q6+'Crassier Douane'!Q6</f>
        <v>1</v>
      </c>
      <c r="R6" s="91">
        <f>'Vireloup Douane'!R6+Versonnex!R6+Grilly!R6+Sauverny!R6+'Divonne-&gt;Chavanne'!R6+'Crassier Voie Verte'!R6+'Crassier Douane'!R6</f>
        <v>0</v>
      </c>
      <c r="S6" s="92">
        <f>'Vireloup Douane'!S6+Versonnex!S6+Grilly!S6+Sauverny!S6+'Divonne-&gt;Chavanne'!S6+'Crassier Voie Verte'!S6+'Crassier Douane'!S6</f>
        <v>0</v>
      </c>
      <c r="T6" s="91">
        <f>'Vireloup Douane'!T6+Versonnex!T6+Grilly!T6+Sauverny!T6+'Divonne-&gt;Chavanne'!T6+'Crassier Voie Verte'!T6+'Crassier Douane'!T6</f>
        <v>0</v>
      </c>
      <c r="U6" s="92">
        <f>'Vireloup Douane'!U6+Versonnex!U6+Grilly!U6+Sauverny!U6+'Divonne-&gt;Chavanne'!U6+'Crassier Voie Verte'!U6+'Crassier Douane'!U6</f>
        <v>1</v>
      </c>
      <c r="W6" s="55">
        <f t="shared" ref="W6:W12" si="66">B6+D6+F6+H6+J6+L6+N6+P6+R6+T6</f>
        <v>31</v>
      </c>
      <c r="X6" s="3">
        <f t="shared" ref="X6:X12" si="67">C6+E6+G6+I6+K6+M6+O6+Q6+S6+U6</f>
        <v>18</v>
      </c>
      <c r="Y6" s="56">
        <f t="shared" ref="Y6:Y12" si="68">X6/(X6+W6)</f>
        <v>0.36734693877551022</v>
      </c>
      <c r="Z6" s="3">
        <f t="shared" ref="Z6:Z12" si="69">B6+C6+L6+M6</f>
        <v>29</v>
      </c>
      <c r="AA6" s="3">
        <f t="shared" ref="AA6:AA12" si="70">D6+E6+N6+O6+F6+G6+P6+Q6</f>
        <v>11</v>
      </c>
      <c r="AB6" s="3">
        <f t="shared" ref="AB6:AB15" si="71">F6+G6+P6+Q6</f>
        <v>2</v>
      </c>
      <c r="AC6" s="3">
        <f t="shared" ref="AC6:AC12" si="72">H6+I6+R6+S6</f>
        <v>2</v>
      </c>
      <c r="AD6" s="3">
        <f t="shared" si="0"/>
        <v>42</v>
      </c>
      <c r="AE6" s="12">
        <f t="shared" si="1"/>
        <v>0.27500000000000002</v>
      </c>
      <c r="AF6" s="12">
        <f t="shared" ref="AF6:AF12" si="73">AC6/AD6</f>
        <v>4.7619047619047616E-2</v>
      </c>
      <c r="AG6" s="3">
        <f t="shared" ref="AG6:AG12" si="74">J6+K6+T6+U6</f>
        <v>7</v>
      </c>
      <c r="AH6" s="3">
        <f t="shared" ref="AH6:AH12" si="75">SUM(B6:K6)</f>
        <v>40</v>
      </c>
      <c r="AI6" s="57">
        <f t="shared" ref="AI6:AI12" si="76">SUM(L6:U6)</f>
        <v>9</v>
      </c>
      <c r="AJ6" s="58">
        <f t="shared" ref="AJ6:AJ12" si="77">SUM(B6:U6)</f>
        <v>49</v>
      </c>
      <c r="AM6" s="12">
        <f t="shared" si="2"/>
        <v>-3.125E-2</v>
      </c>
      <c r="AN6" s="12">
        <f t="shared" si="3"/>
        <v>0.5</v>
      </c>
      <c r="AO6" s="12">
        <f t="shared" si="4"/>
        <v>0.34693877551020424</v>
      </c>
      <c r="AP6" s="12">
        <f t="shared" si="5"/>
        <v>0.93333333333333335</v>
      </c>
      <c r="AQ6" s="12">
        <f t="shared" ref="AQ6:AQ12" si="78">(AA6/BW6) - 1</f>
        <v>-0.44999999999999996</v>
      </c>
      <c r="AR6" s="12">
        <f t="shared" si="6"/>
        <v>0</v>
      </c>
      <c r="AS6" s="12">
        <f t="shared" si="7"/>
        <v>0.13513513513513509</v>
      </c>
      <c r="AT6" s="12">
        <f t="shared" si="8"/>
        <v>-0.51874999999999993</v>
      </c>
      <c r="AU6" s="12">
        <f t="shared" si="9"/>
        <v>-0.11904761904761918</v>
      </c>
      <c r="AV6" s="12">
        <f t="shared" si="10"/>
        <v>0</v>
      </c>
      <c r="AW6" s="12">
        <f t="shared" si="11"/>
        <v>0.11111111111111116</v>
      </c>
      <c r="AX6" s="12">
        <f t="shared" si="12"/>
        <v>0.125</v>
      </c>
      <c r="AY6" s="12">
        <f t="shared" si="13"/>
        <v>0.11363636363636354</v>
      </c>
      <c r="BA6" s="64">
        <v>0.30208333333333298</v>
      </c>
      <c r="BB6" s="60">
        <f>'Vireloup Douane'!BB6+Versonnex!BB6+Grilly!BB6+Sauverny!BB6+'Divonne-&gt;Chavanne'!BB6+'Crassier Voie Verte'!BB6+'Crassier Douane'!BB6</f>
        <v>10</v>
      </c>
      <c r="BC6" s="60">
        <f>'Vireloup Douane'!BC6+Versonnex!BC6+Grilly!BC6+Sauverny!BC6+'Divonne-&gt;Chavanne'!BC6+'Crassier Voie Verte'!BC6+'Crassier Douane'!BC6</f>
        <v>2</v>
      </c>
      <c r="BD6" s="60">
        <f>'Vireloup Douane'!BD6+Versonnex!BD6+Grilly!BD6+Sauverny!BD6+'Divonne-&gt;Chavanne'!BD6+'Crassier Voie Verte'!BD6+'Crassier Douane'!BD6</f>
        <v>12</v>
      </c>
      <c r="BE6" s="60">
        <f>'Vireloup Douane'!BE6+Versonnex!BE6+Grilly!BE6+Sauverny!BE6+'Divonne-&gt;Chavanne'!BE6+'Crassier Voie Verte'!BE6+'Crassier Douane'!BE6</f>
        <v>6</v>
      </c>
      <c r="BF6" s="60">
        <f>'Vireloup Douane'!BF6+Versonnex!BF6+Grilly!BF6+Sauverny!BF6+'Divonne-&gt;Chavanne'!BF6+'Crassier Voie Verte'!BF6+'Crassier Douane'!BF6</f>
        <v>1</v>
      </c>
      <c r="BG6" s="60">
        <f>'Vireloup Douane'!BG6+Versonnex!BG6+Grilly!BG6+Sauverny!BG6+'Divonne-&gt;Chavanne'!BG6+'Crassier Voie Verte'!BG6+'Crassier Douane'!BG6</f>
        <v>1</v>
      </c>
      <c r="BH6" s="60">
        <f>'Vireloup Douane'!BH6+Versonnex!BH6+Grilly!BH6+Sauverny!BH6+'Divonne-&gt;Chavanne'!BH6+'Crassier Voie Verte'!BH6+'Crassier Douane'!BH6</f>
        <v>2</v>
      </c>
      <c r="BI6" s="60">
        <f>'Vireloup Douane'!BI6+Versonnex!BI6+Grilly!BI6+Sauverny!BI6+'Divonne-&gt;Chavanne'!BI6+'Crassier Voie Verte'!BI6+'Crassier Douane'!BI6</f>
        <v>2</v>
      </c>
      <c r="BJ6" s="60">
        <f>'Vireloup Douane'!BJ6+Versonnex!BJ6+Grilly!BJ6+Sauverny!BJ6+'Divonne-&gt;Chavanne'!BJ6+'Crassier Voie Verte'!BJ6+'Crassier Douane'!BJ6</f>
        <v>3</v>
      </c>
      <c r="BK6" s="60">
        <f>'Vireloup Douane'!BK6+Versonnex!BK6+Grilly!BK6+Sauverny!BK6+'Divonne-&gt;Chavanne'!BK6+'Crassier Voie Verte'!BK6+'Crassier Douane'!BK6</f>
        <v>0</v>
      </c>
      <c r="BL6" s="60">
        <f>'Vireloup Douane'!BL6+Versonnex!BL6+Grilly!BL6+Sauverny!BL6+'Divonne-&gt;Chavanne'!BL6+'Crassier Voie Verte'!BL6+'Crassier Douane'!BL6</f>
        <v>2</v>
      </c>
      <c r="BM6" s="60">
        <f>'Vireloup Douane'!BM6+Versonnex!BM6+Grilly!BM6+Sauverny!BM6+'Divonne-&gt;Chavanne'!BM6+'Crassier Voie Verte'!BM6+'Crassier Douane'!BM6</f>
        <v>0</v>
      </c>
      <c r="BN6" s="60">
        <f>'Vireloup Douane'!BN6+Versonnex!BN6+Grilly!BN6+Sauverny!BN6+'Divonne-&gt;Chavanne'!BN6+'Crassier Voie Verte'!BN6+'Crassier Douane'!BN6</f>
        <v>0</v>
      </c>
      <c r="BO6" s="60">
        <f>'Vireloup Douane'!BO6+Versonnex!BO6+Grilly!BO6+Sauverny!BO6+'Divonne-&gt;Chavanne'!BO6+'Crassier Voie Verte'!BO6+'Crassier Douane'!BO6</f>
        <v>0</v>
      </c>
      <c r="BP6" s="60">
        <f>'Vireloup Douane'!BP6+Versonnex!BP6+Grilly!BP6+Sauverny!BP6+'Divonne-&gt;Chavanne'!BP6+'Crassier Voie Verte'!BP6+'Crassier Douane'!BP6</f>
        <v>2</v>
      </c>
      <c r="BQ6" s="60">
        <f>'Vireloup Douane'!BQ6+Versonnex!BQ6+Grilly!BQ6+Sauverny!BQ6+'Divonne-&gt;Chavanne'!BQ6+'Crassier Voie Verte'!BQ6+'Crassier Douane'!BQ6</f>
        <v>1</v>
      </c>
      <c r="BS6" s="55">
        <f t="shared" si="14"/>
        <v>32</v>
      </c>
      <c r="BT6" s="3">
        <f t="shared" si="14"/>
        <v>12</v>
      </c>
      <c r="BU6" s="56">
        <f t="shared" si="15"/>
        <v>0.27272727272727271</v>
      </c>
      <c r="BV6" s="3">
        <f t="shared" si="16"/>
        <v>15</v>
      </c>
      <c r="BW6" s="3">
        <f t="shared" si="17"/>
        <v>20</v>
      </c>
      <c r="BX6" s="3">
        <f t="shared" si="18"/>
        <v>2</v>
      </c>
      <c r="BY6" s="3">
        <f t="shared" si="19"/>
        <v>37</v>
      </c>
      <c r="BZ6" s="12">
        <f t="shared" si="20"/>
        <v>0.5714285714285714</v>
      </c>
      <c r="CA6" s="12">
        <f t="shared" si="21"/>
        <v>5.4054054054054057E-2</v>
      </c>
      <c r="CB6" s="3">
        <f t="shared" si="22"/>
        <v>7</v>
      </c>
      <c r="CC6" s="3">
        <f t="shared" si="23"/>
        <v>36</v>
      </c>
      <c r="CD6" s="57">
        <f t="shared" si="24"/>
        <v>8</v>
      </c>
      <c r="CE6" s="58">
        <f t="shared" si="25"/>
        <v>44</v>
      </c>
      <c r="CH6" s="12">
        <f t="shared" si="26"/>
        <v>0</v>
      </c>
      <c r="CI6" s="12">
        <f t="shared" si="26"/>
        <v>-7.6923076923076872E-2</v>
      </c>
      <c r="CJ6" s="12">
        <f t="shared" si="26"/>
        <v>-5.5944055944055937E-2</v>
      </c>
      <c r="CK6" s="12">
        <f t="shared" si="26"/>
        <v>-0.42307692307692313</v>
      </c>
      <c r="CL6" s="12">
        <f t="shared" si="26"/>
        <v>5.2631578947368363E-2</v>
      </c>
      <c r="CM6" s="12" t="e">
        <f t="shared" si="26"/>
        <v>#DIV/0!</v>
      </c>
      <c r="CN6" s="12">
        <f t="shared" si="26"/>
        <v>-0.17777777777777781</v>
      </c>
      <c r="CO6" s="12">
        <f t="shared" si="26"/>
        <v>0.35338345864661647</v>
      </c>
      <c r="CP6" s="12" t="e">
        <f t="shared" si="26"/>
        <v>#DIV/0!</v>
      </c>
      <c r="CQ6" s="12" t="e">
        <f t="shared" si="26"/>
        <v>#DIV/0!</v>
      </c>
      <c r="CR6" s="12">
        <f t="shared" si="26"/>
        <v>0</v>
      </c>
      <c r="CS6" s="12">
        <f t="shared" si="26"/>
        <v>-0.11111111111111116</v>
      </c>
      <c r="CT6" s="12">
        <f t="shared" si="26"/>
        <v>-2.2222222222222254E-2</v>
      </c>
      <c r="CV6" s="64">
        <v>0.30208333333333298</v>
      </c>
      <c r="CW6" s="60">
        <f>'Vireloup Douane'!CW6+Versonnex!CW6+Grilly!CW6+Sauverny!CW6+'Divonne-&gt;Chavanne'!CW6+'Crassier Voie Verte'!CW6+'Crassier Douane'!CW6</f>
        <v>13</v>
      </c>
      <c r="CX6" s="60">
        <f>'Vireloup Douane'!CX6+Versonnex!CX6+Grilly!CX6+Sauverny!CX6+'Divonne-&gt;Chavanne'!CX6+'Crassier Voie Verte'!CX6+'Crassier Douane'!CX6</f>
        <v>6</v>
      </c>
      <c r="CY6" s="60">
        <f>'Vireloup Douane'!CY6+Versonnex!CY6+Grilly!CY6+Sauverny!CY6+'Divonne-&gt;Chavanne'!CY6+'Crassier Voie Verte'!CY6+'Crassier Douane'!CY6</f>
        <v>12</v>
      </c>
      <c r="CZ6" s="60">
        <f>'Vireloup Douane'!CZ6+Versonnex!CZ6+Grilly!CZ6+Sauverny!CZ6+'Divonne-&gt;Chavanne'!CZ6+'Crassier Voie Verte'!CZ6+'Crassier Douane'!CZ6</f>
        <v>5</v>
      </c>
      <c r="DA6" s="60">
        <f>'Vireloup Douane'!DA6+Versonnex!DA6+Grilly!DA6+Sauverny!DA6+'Divonne-&gt;Chavanne'!DA6+'Crassier Voie Verte'!DA6+'Crassier Douane'!DA6</f>
        <v>0</v>
      </c>
      <c r="DB6" s="60">
        <f>'Vireloup Douane'!DB6+Versonnex!DB6+Grilly!DB6+Sauverny!DB6+'Divonne-&gt;Chavanne'!DB6+'Crassier Voie Verte'!DB6+'Crassier Douane'!DB6</f>
        <v>0</v>
      </c>
      <c r="DC6" s="60">
        <f>'Vireloup Douane'!DC6+Versonnex!DC6+Grilly!DC6+Sauverny!DC6+'Divonne-&gt;Chavanne'!DC6+'Crassier Voie Verte'!DC6+'Crassier Douane'!DC6</f>
        <v>0</v>
      </c>
      <c r="DD6" s="60">
        <f>'Vireloup Douane'!DD6+Versonnex!DD6+Grilly!DD6+Sauverny!DD6+'Divonne-&gt;Chavanne'!DD6+'Crassier Voie Verte'!DD6+'Crassier Douane'!DD6</f>
        <v>0</v>
      </c>
      <c r="DE6" s="60">
        <f>'Vireloup Douane'!DE6+Versonnex!DE6+Grilly!DE6+Sauverny!DE6+'Divonne-&gt;Chavanne'!DE6+'Crassier Voie Verte'!DE6+'Crassier Douane'!DE6</f>
        <v>5</v>
      </c>
      <c r="DF6" s="60">
        <f>'Vireloup Douane'!DF6+Versonnex!DF6+Grilly!DF6+Sauverny!DF6+'Divonne-&gt;Chavanne'!DF6+'Crassier Voie Verte'!DF6+'Crassier Douane'!DF6</f>
        <v>2</v>
      </c>
      <c r="DG6" s="60">
        <f>'Vireloup Douane'!DG6+Versonnex!DG6+Grilly!DG6+Sauverny!DG6+'Divonne-&gt;Chavanne'!DG6+'Crassier Voie Verte'!DG6+'Crassier Douane'!DG6</f>
        <v>2</v>
      </c>
      <c r="DH6" s="60">
        <f>'Vireloup Douane'!DH6+Versonnex!DH6+Grilly!DH6+Sauverny!DH6+'Divonne-&gt;Chavanne'!DH6+'Crassier Voie Verte'!DH6+'Crassier Douane'!DH6</f>
        <v>0</v>
      </c>
      <c r="DI6" s="60">
        <f>'Vireloup Douane'!DI6+Versonnex!DI6+Grilly!DI6+Sauverny!DI6+'Divonne-&gt;Chavanne'!DI6+'Crassier Voie Verte'!DI6+'Crassier Douane'!DI6</f>
        <v>0</v>
      </c>
      <c r="DJ6" s="60">
        <f>'Vireloup Douane'!DJ6+Versonnex!DJ6+Grilly!DJ6+Sauverny!DJ6+'Divonne-&gt;Chavanne'!DJ6+'Crassier Voie Verte'!DJ6+'Crassier Douane'!DJ6</f>
        <v>0</v>
      </c>
      <c r="DK6" s="60">
        <f>'Vireloup Douane'!DK6+Versonnex!DK6+Grilly!DK6+Sauverny!DK6+'Divonne-&gt;Chavanne'!DK6+'Crassier Voie Verte'!DK6+'Crassier Douane'!DK6</f>
        <v>0</v>
      </c>
      <c r="DL6" s="60">
        <f>'Vireloup Douane'!DL6+Versonnex!DL6+Grilly!DL6+Sauverny!DL6+'Divonne-&gt;Chavanne'!DL6+'Crassier Voie Verte'!DL6+'Crassier Douane'!DL6</f>
        <v>0</v>
      </c>
      <c r="DN6" s="55">
        <f t="shared" si="27"/>
        <v>32</v>
      </c>
      <c r="DO6" s="3">
        <f t="shared" si="27"/>
        <v>13</v>
      </c>
      <c r="DP6" s="56">
        <f t="shared" si="28"/>
        <v>0.28888888888888886</v>
      </c>
      <c r="DQ6" s="3">
        <f t="shared" si="29"/>
        <v>26</v>
      </c>
      <c r="DR6" s="3">
        <f t="shared" si="30"/>
        <v>19</v>
      </c>
      <c r="DS6" s="3">
        <f t="shared" si="31"/>
        <v>0</v>
      </c>
      <c r="DT6" s="3">
        <f t="shared" si="32"/>
        <v>45</v>
      </c>
      <c r="DU6" s="12">
        <f t="shared" si="33"/>
        <v>0.42222222222222222</v>
      </c>
      <c r="DV6" s="12">
        <f t="shared" si="34"/>
        <v>0</v>
      </c>
      <c r="DW6" s="3">
        <f t="shared" si="35"/>
        <v>0</v>
      </c>
      <c r="DX6" s="3">
        <f t="shared" si="36"/>
        <v>36</v>
      </c>
      <c r="DY6" s="57">
        <f t="shared" si="37"/>
        <v>9</v>
      </c>
      <c r="DZ6" s="58">
        <f t="shared" si="38"/>
        <v>45</v>
      </c>
      <c r="EC6" s="12">
        <f t="shared" si="39"/>
        <v>0.45454545454545459</v>
      </c>
      <c r="ED6" s="12">
        <f t="shared" si="39"/>
        <v>8.3333333333333259E-2</v>
      </c>
      <c r="EE6" s="12">
        <f t="shared" si="39"/>
        <v>-0.18148148148148158</v>
      </c>
      <c r="EF6" s="12">
        <f t="shared" si="39"/>
        <v>0.23809523809523814</v>
      </c>
      <c r="EG6" s="12">
        <f t="shared" si="39"/>
        <v>0.58333333333333326</v>
      </c>
      <c r="EH6" s="12" t="e">
        <f t="shared" si="39"/>
        <v>#DIV/0!</v>
      </c>
      <c r="EI6" s="12">
        <f t="shared" si="39"/>
        <v>0.36363636363636354</v>
      </c>
      <c r="EJ6" s="12">
        <f t="shared" si="39"/>
        <v>0.16111111111111098</v>
      </c>
      <c r="EK6" s="12" t="e">
        <f t="shared" si="39"/>
        <v>#DIV/0!</v>
      </c>
      <c r="EL6" s="12">
        <f t="shared" si="39"/>
        <v>-1</v>
      </c>
      <c r="EM6" s="12">
        <f t="shared" si="39"/>
        <v>0.38461538461538458</v>
      </c>
      <c r="EN6" s="12">
        <f t="shared" si="39"/>
        <v>0.125</v>
      </c>
      <c r="EO6" s="12">
        <f t="shared" si="39"/>
        <v>0.32352941176470584</v>
      </c>
      <c r="EQ6" s="64">
        <v>0.30208333333333298</v>
      </c>
      <c r="ER6" s="60">
        <f>'Vireloup Douane'!ER6+Versonnex!ER6+Grilly!ER6+Sauverny!ER6+'Divonne-&gt;Chavanne'!ER6+'Crassier Voie Verte'!ER6+'Crassier Douane'!ER6</f>
        <v>9</v>
      </c>
      <c r="ES6" s="60">
        <f>'Vireloup Douane'!ES6+Versonnex!ES6+Grilly!ES6+Sauverny!ES6+'Divonne-&gt;Chavanne'!ES6+'Crassier Voie Verte'!ES6+'Crassier Douane'!ES6</f>
        <v>5</v>
      </c>
      <c r="ET6" s="60">
        <f>'Vireloup Douane'!ET6+Versonnex!ET6+Grilly!ET6+Sauverny!ET6+'Divonne-&gt;Chavanne'!ET6+'Crassier Voie Verte'!ET6+'Crassier Douane'!ET6</f>
        <v>6</v>
      </c>
      <c r="EU6" s="60">
        <f>'Vireloup Douane'!EU6+Versonnex!EU6+Grilly!EU6+Sauverny!EU6+'Divonne-&gt;Chavanne'!EU6+'Crassier Voie Verte'!EU6+'Crassier Douane'!EU6</f>
        <v>5</v>
      </c>
      <c r="EV6" s="60">
        <f>'Vireloup Douane'!EV6+Versonnex!EV6+Grilly!EV6+Sauverny!EV6+'Divonne-&gt;Chavanne'!EV6+'Crassier Voie Verte'!EV6+'Crassier Douane'!EV6</f>
        <v>0</v>
      </c>
      <c r="EW6" s="60">
        <f>'Vireloup Douane'!EW6+Versonnex!EW6+Grilly!EW6+Sauverny!EW6+'Divonne-&gt;Chavanne'!EW6+'Crassier Voie Verte'!EW6+'Crassier Douane'!EW6</f>
        <v>0</v>
      </c>
      <c r="EX6" s="60">
        <f>'Vireloup Douane'!EX6+Versonnex!EX6+Grilly!EX6+Sauverny!EX6+'Divonne-&gt;Chavanne'!EX6+'Crassier Voie Verte'!EX6+'Crassier Douane'!EX6</f>
        <v>0</v>
      </c>
      <c r="EY6" s="60">
        <f>'Vireloup Douane'!EY6+Versonnex!EY6+Grilly!EY6+Sauverny!EY6+'Divonne-&gt;Chavanne'!EY6+'Crassier Voie Verte'!EY6+'Crassier Douane'!EY6</f>
        <v>1</v>
      </c>
      <c r="EZ6" s="60">
        <f>'Vireloup Douane'!EZ6+Versonnex!EZ6+Grilly!EZ6+Sauverny!EZ6+'Divonne-&gt;Chavanne'!EZ6+'Crassier Voie Verte'!EZ6+'Crassier Douane'!EZ6</f>
        <v>6</v>
      </c>
      <c r="FA6" s="60">
        <f>'Vireloup Douane'!FA6+Versonnex!FA6+Grilly!FA6+Sauverny!FA6+'Divonne-&gt;Chavanne'!FA6+'Crassier Voie Verte'!FA6+'Crassier Douane'!FA6</f>
        <v>1</v>
      </c>
      <c r="FB6" s="60">
        <f>'Vireloup Douane'!FB6+Versonnex!FB6+Grilly!FB6+Sauverny!FB6+'Divonne-&gt;Chavanne'!FB6+'Crassier Voie Verte'!FB6+'Crassier Douane'!FB6</f>
        <v>1</v>
      </c>
      <c r="FC6" s="60">
        <f>'Vireloup Douane'!FC6+Versonnex!FC6+Grilly!FC6+Sauverny!FC6+'Divonne-&gt;Chavanne'!FC6+'Crassier Voie Verte'!FC6+'Crassier Douane'!FC6</f>
        <v>0</v>
      </c>
      <c r="FD6" s="60">
        <f>'Vireloup Douane'!FD6+Versonnex!FD6+Grilly!FD6+Sauverny!FD6+'Divonne-&gt;Chavanne'!FD6+'Crassier Voie Verte'!FD6+'Crassier Douane'!FD6</f>
        <v>0</v>
      </c>
      <c r="FE6" s="60">
        <f>'Vireloup Douane'!FE6+Versonnex!FE6+Grilly!FE6+Sauverny!FE6+'Divonne-&gt;Chavanne'!FE6+'Crassier Voie Verte'!FE6+'Crassier Douane'!FE6</f>
        <v>0</v>
      </c>
      <c r="FF6" s="60">
        <f>'Vireloup Douane'!FF6+Versonnex!FF6+Grilly!FF6+Sauverny!FF6+'Divonne-&gt;Chavanne'!FF6+'Crassier Voie Verte'!FF6+'Crassier Douane'!FF6</f>
        <v>0</v>
      </c>
      <c r="FG6" s="60">
        <f>'Vireloup Douane'!FG6+Versonnex!FG6+Grilly!FG6+Sauverny!FG6+'Divonne-&gt;Chavanne'!FG6+'Crassier Voie Verte'!FG6+'Crassier Douane'!FG6</f>
        <v>0</v>
      </c>
      <c r="FI6" s="55">
        <f t="shared" si="40"/>
        <v>22</v>
      </c>
      <c r="FJ6" s="3">
        <f t="shared" si="40"/>
        <v>12</v>
      </c>
      <c r="FK6" s="56">
        <f t="shared" si="41"/>
        <v>0.35294117647058826</v>
      </c>
      <c r="FL6" s="3">
        <f t="shared" si="42"/>
        <v>21</v>
      </c>
      <c r="FM6" s="3">
        <f t="shared" si="43"/>
        <v>12</v>
      </c>
      <c r="FN6" s="3">
        <f t="shared" si="44"/>
        <v>0</v>
      </c>
      <c r="FO6" s="3">
        <f t="shared" si="45"/>
        <v>33</v>
      </c>
      <c r="FP6" s="12">
        <f t="shared" si="46"/>
        <v>0.36363636363636365</v>
      </c>
      <c r="FQ6" s="12">
        <f t="shared" si="47"/>
        <v>0</v>
      </c>
      <c r="FR6" s="3">
        <f t="shared" si="48"/>
        <v>1</v>
      </c>
      <c r="FS6" s="3">
        <f t="shared" si="49"/>
        <v>26</v>
      </c>
      <c r="FT6" s="57">
        <f t="shared" si="50"/>
        <v>8</v>
      </c>
      <c r="FU6" s="58">
        <f t="shared" si="51"/>
        <v>34</v>
      </c>
      <c r="FX6" s="12">
        <f t="shared" si="52"/>
        <v>0.46666666666666656</v>
      </c>
      <c r="FY6" s="12">
        <f t="shared" si="52"/>
        <v>1</v>
      </c>
      <c r="FZ6" s="12">
        <f t="shared" si="52"/>
        <v>0.23529411764705888</v>
      </c>
      <c r="GA6" s="12">
        <f t="shared" si="52"/>
        <v>0.5</v>
      </c>
      <c r="GB6" s="12">
        <f t="shared" si="52"/>
        <v>1</v>
      </c>
      <c r="GC6" s="12" t="e">
        <f t="shared" si="52"/>
        <v>#DIV/0!</v>
      </c>
      <c r="GD6" s="12">
        <f t="shared" si="52"/>
        <v>0.64999999999999991</v>
      </c>
      <c r="GE6" s="12">
        <f t="shared" si="52"/>
        <v>0.21212121212121215</v>
      </c>
      <c r="GF6" s="12" t="e">
        <f t="shared" si="52"/>
        <v>#DIV/0!</v>
      </c>
      <c r="GG6" s="12">
        <f t="shared" si="52"/>
        <v>0</v>
      </c>
      <c r="GH6" s="12">
        <f t="shared" si="52"/>
        <v>0.44444444444444442</v>
      </c>
      <c r="GI6" s="12">
        <f t="shared" si="52"/>
        <v>1.6666666666666665</v>
      </c>
      <c r="GJ6" s="12">
        <f t="shared" si="52"/>
        <v>0.61904761904761907</v>
      </c>
      <c r="GL6" s="65">
        <v>0.30208333333333298</v>
      </c>
      <c r="GM6" s="60">
        <f>Versonnex!GM6+Sauverny!GM6+Grilly!GM6+'Divonne-&gt;Chavanne'!GM6+'Crassier Voie Verte'!GM6+'Crassier Douane'!GM6</f>
        <v>9</v>
      </c>
      <c r="GN6" s="60">
        <f>Versonnex!GN6+Sauverny!GN6+Grilly!GN6+'Divonne-&gt;Chavanne'!GN6+'Crassier Voie Verte'!GN6+'Crassier Douane'!GN6</f>
        <v>3</v>
      </c>
      <c r="GO6" s="60">
        <f>Versonnex!GO6+Sauverny!GO6+Grilly!GO6+'Divonne-&gt;Chavanne'!GO6+'Crassier Voie Verte'!GO6+'Crassier Douane'!GO6</f>
        <v>3</v>
      </c>
      <c r="GP6" s="60">
        <f>Versonnex!GP6+Sauverny!GP6+Grilly!GP6+'Divonne-&gt;Chavanne'!GP6+'Crassier Voie Verte'!GP6+'Crassier Douane'!GP6</f>
        <v>2</v>
      </c>
      <c r="GQ6" s="60">
        <f>Versonnex!GQ6+Sauverny!GQ6+Grilly!GQ6+'Divonne-&gt;Chavanne'!GQ6+'Crassier Voie Verte'!GQ6+'Crassier Douane'!GQ6</f>
        <v>0</v>
      </c>
      <c r="GR6" s="60">
        <f>Versonnex!GR6+Sauverny!GR6+Grilly!GR6+'Divonne-&gt;Chavanne'!GR6+'Crassier Voie Verte'!GR6+'Crassier Douane'!GR6</f>
        <v>0</v>
      </c>
      <c r="GS6" s="60">
        <f>Versonnex!GS6+Sauverny!GS6+Grilly!GS6+'Divonne-&gt;Chavanne'!GS6+'Crassier Voie Verte'!GS6+'Crassier Douane'!GS6</f>
        <v>0</v>
      </c>
      <c r="GT6" s="60">
        <f>Versonnex!GT6+Sauverny!GT6+Grilly!GT6+'Divonne-&gt;Chavanne'!GT6+'Crassier Voie Verte'!GT6+'Crassier Douane'!GT6</f>
        <v>1</v>
      </c>
      <c r="GU6" s="60">
        <f>Versonnex!GU6+Sauverny!GU6+Grilly!GU6+'Divonne-&gt;Chavanne'!GU6+'Crassier Voie Verte'!GU6+'Crassier Douane'!GU6</f>
        <v>2</v>
      </c>
      <c r="GV6" s="60">
        <f>Versonnex!GV6+Sauverny!GV6+Grilly!GV6+'Divonne-&gt;Chavanne'!GV6+'Crassier Voie Verte'!GV6+'Crassier Douane'!GV6</f>
        <v>0</v>
      </c>
      <c r="GW6" s="60">
        <f>Versonnex!GW6+Sauverny!GW6+Grilly!GW6+'Divonne-&gt;Chavanne'!GW6+'Crassier Voie Verte'!GW6+'Crassier Douane'!GW6</f>
        <v>1</v>
      </c>
      <c r="GX6" s="60">
        <f>Versonnex!GX6+Sauverny!GX6+Grilly!GX6+'Divonne-&gt;Chavanne'!GX6+'Crassier Voie Verte'!GX6+'Crassier Douane'!GX6</f>
        <v>0</v>
      </c>
      <c r="GY6" s="60">
        <f>Versonnex!GY6+Sauverny!GY6+Grilly!GY6+'Divonne-&gt;Chavanne'!GY6+'Crassier Voie Verte'!GY6+'Crassier Douane'!GY6</f>
        <v>0</v>
      </c>
      <c r="GZ6" s="60">
        <f>Versonnex!GZ6+Sauverny!GZ6+Grilly!GZ6+'Divonne-&gt;Chavanne'!GZ6+'Crassier Voie Verte'!GZ6+'Crassier Douane'!GZ6</f>
        <v>0</v>
      </c>
      <c r="HA6" s="60">
        <f>Versonnex!HA6+Sauverny!HA6+Grilly!HA6+'Divonne-&gt;Chavanne'!HA6+'Crassier Voie Verte'!HA6+'Crassier Douane'!HA6</f>
        <v>0</v>
      </c>
      <c r="HB6" s="60">
        <f>Versonnex!HB6+Sauverny!HB6+Grilly!HB6+'Divonne-&gt;Chavanne'!HB6+'Crassier Voie Verte'!HB6+'Crassier Douane'!HB6</f>
        <v>0</v>
      </c>
      <c r="HD6" s="55">
        <f t="shared" si="53"/>
        <v>15</v>
      </c>
      <c r="HE6" s="3">
        <f t="shared" si="53"/>
        <v>6</v>
      </c>
      <c r="HF6" s="56">
        <f t="shared" si="54"/>
        <v>0.2857142857142857</v>
      </c>
      <c r="HG6" s="3">
        <f t="shared" si="55"/>
        <v>14</v>
      </c>
      <c r="HH6" s="3">
        <f t="shared" si="56"/>
        <v>6</v>
      </c>
      <c r="HI6" s="3">
        <f t="shared" si="57"/>
        <v>0</v>
      </c>
      <c r="HJ6" s="3">
        <f t="shared" si="58"/>
        <v>20</v>
      </c>
      <c r="HK6" s="12">
        <f t="shared" si="59"/>
        <v>0.3</v>
      </c>
      <c r="HL6" s="12">
        <f t="shared" si="60"/>
        <v>0</v>
      </c>
      <c r="HM6" s="3">
        <f t="shared" si="61"/>
        <v>1</v>
      </c>
      <c r="HN6" s="3">
        <f t="shared" si="62"/>
        <v>18</v>
      </c>
      <c r="HO6" s="57">
        <f t="shared" si="63"/>
        <v>3</v>
      </c>
      <c r="HP6" s="58">
        <f t="shared" si="64"/>
        <v>21</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thickBot="1" x14ac:dyDescent="0.3">
      <c r="A7" s="64">
        <v>0.3125</v>
      </c>
      <c r="B7" s="91">
        <f>'Vireloup Douane'!B7+Versonnex!B7+Grilly!B7+Sauverny!B7+'Divonne-&gt;Chavanne'!B7+'Crassier Voie Verte'!B7+'Crassier Douane'!B7</f>
        <v>8</v>
      </c>
      <c r="C7" s="92">
        <f>'Vireloup Douane'!C7+Versonnex!C7+Grilly!C7+Sauverny!C7+'Divonne-&gt;Chavanne'!C7+'Crassier Voie Verte'!C7+'Crassier Douane'!C7</f>
        <v>8</v>
      </c>
      <c r="D7" s="91">
        <f>'Vireloup Douane'!D7+Versonnex!D7+Grilly!D7+Sauverny!D7+'Divonne-&gt;Chavanne'!D7+'Crassier Voie Verte'!D7+'Crassier Douane'!D7</f>
        <v>11</v>
      </c>
      <c r="E7" s="92">
        <f>'Vireloup Douane'!E7+Versonnex!E7+Grilly!E7+Sauverny!E7+'Divonne-&gt;Chavanne'!E7+'Crassier Voie Verte'!E7+'Crassier Douane'!E7</f>
        <v>9</v>
      </c>
      <c r="F7" s="91">
        <f>'Vireloup Douane'!F7+Versonnex!F7+Grilly!F7+Sauverny!F7+'Divonne-&gt;Chavanne'!F7+'Crassier Voie Verte'!F7+'Crassier Douane'!F7</f>
        <v>0</v>
      </c>
      <c r="G7" s="92">
        <f>'Vireloup Douane'!G7+Versonnex!G7+Grilly!G7+Sauverny!G7+'Divonne-&gt;Chavanne'!G7+'Crassier Voie Verte'!G7+'Crassier Douane'!G7</f>
        <v>1</v>
      </c>
      <c r="H7" s="91">
        <f>'Vireloup Douane'!H7+Versonnex!H7+Grilly!H7+Sauverny!H7+'Divonne-&gt;Chavanne'!H7+'Crassier Voie Verte'!H7+'Crassier Douane'!H7</f>
        <v>1</v>
      </c>
      <c r="I7" s="92">
        <f>'Vireloup Douane'!I7+Versonnex!I7+Grilly!I7+Sauverny!I7+'Divonne-&gt;Chavanne'!I7+'Crassier Voie Verte'!I7+'Crassier Douane'!I7</f>
        <v>0</v>
      </c>
      <c r="J7" s="91">
        <f>'Vireloup Douane'!J7+Versonnex!J7+Grilly!J7+Sauverny!J7+'Divonne-&gt;Chavanne'!J7+'Crassier Voie Verte'!J7+'Crassier Douane'!J7</f>
        <v>10</v>
      </c>
      <c r="K7" s="92">
        <f>'Vireloup Douane'!K7+Versonnex!K7+Grilly!K7+Sauverny!K7+'Divonne-&gt;Chavanne'!K7+'Crassier Voie Verte'!K7+'Crassier Douane'!K7</f>
        <v>15</v>
      </c>
      <c r="L7" s="91">
        <f>'Vireloup Douane'!L7+Versonnex!L7+Grilly!L7+Sauverny!L7+'Divonne-&gt;Chavanne'!L7+'Crassier Voie Verte'!L7+'Crassier Douane'!L7</f>
        <v>4</v>
      </c>
      <c r="M7" s="92">
        <f>'Vireloup Douane'!M7+Versonnex!M7+Grilly!M7+Sauverny!M7+'Divonne-&gt;Chavanne'!M7+'Crassier Voie Verte'!M7+'Crassier Douane'!M7</f>
        <v>0</v>
      </c>
      <c r="N7" s="203">
        <f>'Vireloup Douane'!N7+Versonnex!N7+Grilly!N7+Sauverny!N7+'Divonne-&gt;Chavanne'!N7+'Crassier Voie Verte'!N7+'Crassier Douane'!N7</f>
        <v>2</v>
      </c>
      <c r="O7" s="192">
        <f>'Vireloup Douane'!O7+Versonnex!O7+Grilly!O7+Sauverny!O7+'Divonne-&gt;Chavanne'!O7+'Crassier Voie Verte'!O7+'Crassier Douane'!O7</f>
        <v>2</v>
      </c>
      <c r="P7" s="91">
        <f>'Vireloup Douane'!P7+Versonnex!P7+Grilly!P7+Sauverny!P7+'Divonne-&gt;Chavanne'!P7+'Crassier Voie Verte'!P7+'Crassier Douane'!P7</f>
        <v>0</v>
      </c>
      <c r="Q7" s="92">
        <f>'Vireloup Douane'!Q7+Versonnex!Q7+Grilly!Q7+Sauverny!Q7+'Divonne-&gt;Chavanne'!Q7+'Crassier Voie Verte'!Q7+'Crassier Douane'!Q7</f>
        <v>0</v>
      </c>
      <c r="R7" s="91">
        <f>'Vireloup Douane'!R7+Versonnex!R7+Grilly!R7+Sauverny!R7+'Divonne-&gt;Chavanne'!R7+'Crassier Voie Verte'!R7+'Crassier Douane'!R7</f>
        <v>0</v>
      </c>
      <c r="S7" s="92">
        <f>'Vireloup Douane'!S7+Versonnex!S7+Grilly!S7+Sauverny!S7+'Divonne-&gt;Chavanne'!S7+'Crassier Voie Verte'!S7+'Crassier Douane'!S7</f>
        <v>0</v>
      </c>
      <c r="T7" s="91">
        <f>'Vireloup Douane'!T7+Versonnex!T7+Grilly!T7+Sauverny!T7+'Divonne-&gt;Chavanne'!T7+'Crassier Voie Verte'!T7+'Crassier Douane'!T7</f>
        <v>0</v>
      </c>
      <c r="U7" s="92">
        <f>'Vireloup Douane'!U7+Versonnex!U7+Grilly!U7+Sauverny!U7+'Divonne-&gt;Chavanne'!U7+'Crassier Voie Verte'!U7+'Crassier Douane'!U7</f>
        <v>6</v>
      </c>
      <c r="W7" s="55">
        <f t="shared" si="66"/>
        <v>36</v>
      </c>
      <c r="X7" s="3">
        <f t="shared" si="67"/>
        <v>41</v>
      </c>
      <c r="Y7" s="56">
        <f t="shared" si="68"/>
        <v>0.53246753246753242</v>
      </c>
      <c r="Z7" s="3">
        <f t="shared" si="69"/>
        <v>20</v>
      </c>
      <c r="AA7" s="3">
        <f t="shared" si="70"/>
        <v>25</v>
      </c>
      <c r="AB7" s="3">
        <f t="shared" si="71"/>
        <v>1</v>
      </c>
      <c r="AC7" s="3">
        <f t="shared" si="72"/>
        <v>1</v>
      </c>
      <c r="AD7" s="3">
        <f t="shared" si="0"/>
        <v>46</v>
      </c>
      <c r="AE7" s="12">
        <f t="shared" si="1"/>
        <v>0.55555555555555558</v>
      </c>
      <c r="AF7" s="12">
        <f t="shared" si="73"/>
        <v>2.1739130434782608E-2</v>
      </c>
      <c r="AG7" s="3">
        <f t="shared" si="74"/>
        <v>31</v>
      </c>
      <c r="AH7" s="3">
        <f t="shared" si="75"/>
        <v>63</v>
      </c>
      <c r="AI7" s="57">
        <f t="shared" si="76"/>
        <v>14</v>
      </c>
      <c r="AJ7" s="58">
        <f t="shared" si="77"/>
        <v>77</v>
      </c>
      <c r="AM7" s="12">
        <f t="shared" si="2"/>
        <v>-0.29411764705882348</v>
      </c>
      <c r="AN7" s="12">
        <f t="shared" si="3"/>
        <v>0.46428571428571419</v>
      </c>
      <c r="AO7" s="12">
        <f t="shared" si="4"/>
        <v>0.50231910946196656</v>
      </c>
      <c r="AP7" s="12">
        <f t="shared" si="5"/>
        <v>-0.4285714285714286</v>
      </c>
      <c r="AQ7" s="12">
        <f t="shared" si="78"/>
        <v>8.6956521739130377E-2</v>
      </c>
      <c r="AR7" s="12" t="e">
        <f t="shared" si="6"/>
        <v>#DIV/0!</v>
      </c>
      <c r="AS7" s="12">
        <f t="shared" si="7"/>
        <v>-0.2068965517241379</v>
      </c>
      <c r="AT7" s="12">
        <f t="shared" si="8"/>
        <v>0.40096618357487923</v>
      </c>
      <c r="AU7" s="12" t="e">
        <f t="shared" si="9"/>
        <v>#DIV/0!</v>
      </c>
      <c r="AV7" s="12">
        <f t="shared" si="10"/>
        <v>0.47619047619047628</v>
      </c>
      <c r="AW7" s="12">
        <f t="shared" si="11"/>
        <v>8.6206896551724199E-2</v>
      </c>
      <c r="AX7" s="12">
        <f t="shared" si="12"/>
        <v>-0.33333333333333337</v>
      </c>
      <c r="AY7" s="12">
        <f t="shared" si="13"/>
        <v>-2.5316455696202556E-2</v>
      </c>
      <c r="BA7" s="64">
        <v>0.3125</v>
      </c>
      <c r="BB7" s="60">
        <f>'Vireloup Douane'!BB7+Versonnex!BB7+Grilly!BB7+Sauverny!BB7+'Divonne-&gt;Chavanne'!BB7+'Crassier Voie Verte'!BB7+'Crassier Douane'!BB7</f>
        <v>15</v>
      </c>
      <c r="BC7" s="60">
        <f>'Vireloup Douane'!BC7+Versonnex!BC7+Grilly!BC7+Sauverny!BC7+'Divonne-&gt;Chavanne'!BC7+'Crassier Voie Verte'!BC7+'Crassier Douane'!BC7</f>
        <v>7</v>
      </c>
      <c r="BD7" s="60">
        <f>'Vireloup Douane'!BD7+Versonnex!BD7+Grilly!BD7+Sauverny!BD7+'Divonne-&gt;Chavanne'!BD7+'Crassier Voie Verte'!BD7+'Crassier Douane'!BD7</f>
        <v>15</v>
      </c>
      <c r="BE7" s="60">
        <f>'Vireloup Douane'!BE7+Versonnex!BE7+Grilly!BE7+Sauverny!BE7+'Divonne-&gt;Chavanne'!BE7+'Crassier Voie Verte'!BE7+'Crassier Douane'!BE7</f>
        <v>6</v>
      </c>
      <c r="BF7" s="60">
        <f>'Vireloup Douane'!BF7+Versonnex!BF7+Grilly!BF7+Sauverny!BF7+'Divonne-&gt;Chavanne'!BF7+'Crassier Voie Verte'!BF7+'Crassier Douane'!BF7</f>
        <v>0</v>
      </c>
      <c r="BG7" s="60">
        <f>'Vireloup Douane'!BG7+Versonnex!BG7+Grilly!BG7+Sauverny!BG7+'Divonne-&gt;Chavanne'!BG7+'Crassier Voie Verte'!BG7+'Crassier Douane'!BG7</f>
        <v>0</v>
      </c>
      <c r="BH7" s="60">
        <f>'Vireloup Douane'!BH7+Versonnex!BH7+Grilly!BH7+Sauverny!BH7+'Divonne-&gt;Chavanne'!BH7+'Crassier Voie Verte'!BH7+'Crassier Douane'!BH7</f>
        <v>7</v>
      </c>
      <c r="BI7" s="60">
        <f>'Vireloup Douane'!BI7+Versonnex!BI7+Grilly!BI7+Sauverny!BI7+'Divonne-&gt;Chavanne'!BI7+'Crassier Voie Verte'!BI7+'Crassier Douane'!BI7</f>
        <v>8</v>
      </c>
      <c r="BJ7" s="60">
        <f>'Vireloup Douane'!BJ7+Versonnex!BJ7+Grilly!BJ7+Sauverny!BJ7+'Divonne-&gt;Chavanne'!BJ7+'Crassier Voie Verte'!BJ7+'Crassier Douane'!BJ7</f>
        <v>9</v>
      </c>
      <c r="BK7" s="60">
        <f>'Vireloup Douane'!BK7+Versonnex!BK7+Grilly!BK7+Sauverny!BK7+'Divonne-&gt;Chavanne'!BK7+'Crassier Voie Verte'!BK7+'Crassier Douane'!BK7</f>
        <v>4</v>
      </c>
      <c r="BL7" s="60">
        <f>'Vireloup Douane'!BL7+Versonnex!BL7+Grilly!BL7+Sauverny!BL7+'Divonne-&gt;Chavanne'!BL7+'Crassier Voie Verte'!BL7+'Crassier Douane'!BL7</f>
        <v>1</v>
      </c>
      <c r="BM7" s="60">
        <f>'Vireloup Douane'!BM7+Versonnex!BM7+Grilly!BM7+Sauverny!BM7+'Divonne-&gt;Chavanne'!BM7+'Crassier Voie Verte'!BM7+'Crassier Douane'!BM7</f>
        <v>1</v>
      </c>
      <c r="BN7" s="60">
        <f>'Vireloup Douane'!BN7+Versonnex!BN7+Grilly!BN7+Sauverny!BN7+'Divonne-&gt;Chavanne'!BN7+'Crassier Voie Verte'!BN7+'Crassier Douane'!BN7</f>
        <v>0</v>
      </c>
      <c r="BO7" s="60">
        <f>'Vireloup Douane'!BO7+Versonnex!BO7+Grilly!BO7+Sauverny!BO7+'Divonne-&gt;Chavanne'!BO7+'Crassier Voie Verte'!BO7+'Crassier Douane'!BO7</f>
        <v>0</v>
      </c>
      <c r="BP7" s="60">
        <f>'Vireloup Douane'!BP7+Versonnex!BP7+Grilly!BP7+Sauverny!BP7+'Divonne-&gt;Chavanne'!BP7+'Crassier Voie Verte'!BP7+'Crassier Douane'!BP7</f>
        <v>4</v>
      </c>
      <c r="BQ7" s="60">
        <f>'Vireloup Douane'!BQ7+Versonnex!BQ7+Grilly!BQ7+Sauverny!BQ7+'Divonne-&gt;Chavanne'!BQ7+'Crassier Voie Verte'!BQ7+'Crassier Douane'!BQ7</f>
        <v>2</v>
      </c>
      <c r="BS7" s="55">
        <f t="shared" si="14"/>
        <v>51</v>
      </c>
      <c r="BT7" s="3">
        <f t="shared" si="14"/>
        <v>28</v>
      </c>
      <c r="BU7" s="56">
        <f t="shared" si="15"/>
        <v>0.35443037974683544</v>
      </c>
      <c r="BV7" s="3">
        <f t="shared" si="16"/>
        <v>35</v>
      </c>
      <c r="BW7" s="3">
        <f t="shared" si="17"/>
        <v>23</v>
      </c>
      <c r="BX7" s="3">
        <f t="shared" si="18"/>
        <v>0</v>
      </c>
      <c r="BY7" s="3">
        <f t="shared" si="19"/>
        <v>58</v>
      </c>
      <c r="BZ7" s="12">
        <f t="shared" si="20"/>
        <v>0.39655172413793105</v>
      </c>
      <c r="CA7" s="12">
        <f t="shared" si="21"/>
        <v>0</v>
      </c>
      <c r="CB7" s="3">
        <f t="shared" si="22"/>
        <v>21</v>
      </c>
      <c r="CC7" s="3">
        <f t="shared" si="23"/>
        <v>58</v>
      </c>
      <c r="CD7" s="57">
        <f t="shared" si="24"/>
        <v>21</v>
      </c>
      <c r="CE7" s="58">
        <f t="shared" si="25"/>
        <v>79</v>
      </c>
      <c r="CH7" s="12">
        <f t="shared" si="26"/>
        <v>0.18604651162790709</v>
      </c>
      <c r="CI7" s="12">
        <f t="shared" si="26"/>
        <v>-6.6666666666666652E-2</v>
      </c>
      <c r="CJ7" s="12">
        <f t="shared" si="26"/>
        <v>-0.13755274261603367</v>
      </c>
      <c r="CK7" s="12">
        <f t="shared" si="26"/>
        <v>0.12903225806451624</v>
      </c>
      <c r="CL7" s="12">
        <f t="shared" si="26"/>
        <v>-0.1785714285714286</v>
      </c>
      <c r="CM7" s="12">
        <f t="shared" si="26"/>
        <v>-1</v>
      </c>
      <c r="CN7" s="12">
        <f t="shared" si="26"/>
        <v>-9.375E-2</v>
      </c>
      <c r="CO7" s="12">
        <f t="shared" si="26"/>
        <v>-9.3596059113300489E-2</v>
      </c>
      <c r="CP7" s="12">
        <f t="shared" si="26"/>
        <v>-1</v>
      </c>
      <c r="CQ7" s="12">
        <f t="shared" si="26"/>
        <v>1.3333333333333335</v>
      </c>
      <c r="CR7" s="12">
        <f t="shared" si="26"/>
        <v>1.7543859649122862E-2</v>
      </c>
      <c r="CS7" s="12">
        <f t="shared" si="26"/>
        <v>0.3125</v>
      </c>
      <c r="CT7" s="12">
        <f t="shared" si="26"/>
        <v>8.2191780821917915E-2</v>
      </c>
      <c r="CV7" s="64">
        <v>0.3125</v>
      </c>
      <c r="CW7" s="60">
        <f>'Vireloup Douane'!CW7+Versonnex!CW7+Grilly!CW7+Sauverny!CW7+'Divonne-&gt;Chavanne'!CW7+'Crassier Voie Verte'!CW7+'Crassier Douane'!CW7</f>
        <v>14</v>
      </c>
      <c r="CX7" s="60">
        <f>'Vireloup Douane'!CX7+Versonnex!CX7+Grilly!CX7+Sauverny!CX7+'Divonne-&gt;Chavanne'!CX7+'Crassier Voie Verte'!CX7+'Crassier Douane'!CX7</f>
        <v>8</v>
      </c>
      <c r="CY7" s="60">
        <f>'Vireloup Douane'!CY7+Versonnex!CY7+Grilly!CY7+Sauverny!CY7+'Divonne-&gt;Chavanne'!CY7+'Crassier Voie Verte'!CY7+'Crassier Douane'!CY7</f>
        <v>9</v>
      </c>
      <c r="CZ7" s="60">
        <f>'Vireloup Douane'!CZ7+Versonnex!CZ7+Grilly!CZ7+Sauverny!CZ7+'Divonne-&gt;Chavanne'!CZ7+'Crassier Voie Verte'!CZ7+'Crassier Douane'!CZ7</f>
        <v>14</v>
      </c>
      <c r="DA7" s="60">
        <f>'Vireloup Douane'!DA7+Versonnex!DA7+Grilly!DA7+Sauverny!DA7+'Divonne-&gt;Chavanne'!DA7+'Crassier Voie Verte'!DA7+'Crassier Douane'!DA7</f>
        <v>3</v>
      </c>
      <c r="DB7" s="60">
        <f>'Vireloup Douane'!DB7+Versonnex!DB7+Grilly!DB7+Sauverny!DB7+'Divonne-&gt;Chavanne'!DB7+'Crassier Voie Verte'!DB7+'Crassier Douane'!DB7</f>
        <v>1</v>
      </c>
      <c r="DC7" s="60">
        <f>'Vireloup Douane'!DC7+Versonnex!DC7+Grilly!DC7+Sauverny!DC7+'Divonne-&gt;Chavanne'!DC7+'Crassier Voie Verte'!DC7+'Crassier Douane'!DC7</f>
        <v>4</v>
      </c>
      <c r="DD7" s="60">
        <f>'Vireloup Douane'!DD7+Versonnex!DD7+Grilly!DD7+Sauverny!DD7+'Divonne-&gt;Chavanne'!DD7+'Crassier Voie Verte'!DD7+'Crassier Douane'!DD7</f>
        <v>4</v>
      </c>
      <c r="DE7" s="60">
        <f>'Vireloup Douane'!DE7+Versonnex!DE7+Grilly!DE7+Sauverny!DE7+'Divonne-&gt;Chavanne'!DE7+'Crassier Voie Verte'!DE7+'Crassier Douane'!DE7</f>
        <v>8</v>
      </c>
      <c r="DF7" s="60">
        <f>'Vireloup Douane'!DF7+Versonnex!DF7+Grilly!DF7+Sauverny!DF7+'Divonne-&gt;Chavanne'!DF7+'Crassier Voie Verte'!DF7+'Crassier Douane'!DF7</f>
        <v>1</v>
      </c>
      <c r="DG7" s="60">
        <f>'Vireloup Douane'!DG7+Versonnex!DG7+Grilly!DG7+Sauverny!DG7+'Divonne-&gt;Chavanne'!DG7+'Crassier Voie Verte'!DG7+'Crassier Douane'!DG7</f>
        <v>3</v>
      </c>
      <c r="DH7" s="60">
        <f>'Vireloup Douane'!DH7+Versonnex!DH7+Grilly!DH7+Sauverny!DH7+'Divonne-&gt;Chavanne'!DH7+'Crassier Voie Verte'!DH7+'Crassier Douane'!DH7</f>
        <v>2</v>
      </c>
      <c r="DI7" s="60">
        <f>'Vireloup Douane'!DI7+Versonnex!DI7+Grilly!DI7+Sauverny!DI7+'Divonne-&gt;Chavanne'!DI7+'Crassier Voie Verte'!DI7+'Crassier Douane'!DI7</f>
        <v>1</v>
      </c>
      <c r="DJ7" s="60">
        <f>'Vireloup Douane'!DJ7+Versonnex!DJ7+Grilly!DJ7+Sauverny!DJ7+'Divonne-&gt;Chavanne'!DJ7+'Crassier Voie Verte'!DJ7+'Crassier Douane'!DJ7</f>
        <v>0</v>
      </c>
      <c r="DK7" s="60">
        <f>'Vireloup Douane'!DK7+Versonnex!DK7+Grilly!DK7+Sauverny!DK7+'Divonne-&gt;Chavanne'!DK7+'Crassier Voie Verte'!DK7+'Crassier Douane'!DK7</f>
        <v>1</v>
      </c>
      <c r="DL7" s="60">
        <f>'Vireloup Douane'!DL7+Versonnex!DL7+Grilly!DL7+Sauverny!DL7+'Divonne-&gt;Chavanne'!DL7+'Crassier Voie Verte'!DL7+'Crassier Douane'!DL7</f>
        <v>0</v>
      </c>
      <c r="DN7" s="55">
        <f t="shared" si="27"/>
        <v>43</v>
      </c>
      <c r="DO7" s="3">
        <f t="shared" si="27"/>
        <v>30</v>
      </c>
      <c r="DP7" s="56">
        <f t="shared" si="28"/>
        <v>0.41095890410958902</v>
      </c>
      <c r="DQ7" s="3">
        <f t="shared" si="29"/>
        <v>31</v>
      </c>
      <c r="DR7" s="3">
        <f t="shared" si="30"/>
        <v>28</v>
      </c>
      <c r="DS7" s="3">
        <f t="shared" si="31"/>
        <v>5</v>
      </c>
      <c r="DT7" s="3">
        <f t="shared" si="32"/>
        <v>64</v>
      </c>
      <c r="DU7" s="12">
        <f t="shared" si="33"/>
        <v>0.4375</v>
      </c>
      <c r="DV7" s="12">
        <f t="shared" si="34"/>
        <v>7.8125E-2</v>
      </c>
      <c r="DW7" s="3">
        <f t="shared" si="35"/>
        <v>9</v>
      </c>
      <c r="DX7" s="3">
        <f t="shared" si="36"/>
        <v>57</v>
      </c>
      <c r="DY7" s="57">
        <f t="shared" si="37"/>
        <v>16</v>
      </c>
      <c r="DZ7" s="58">
        <f t="shared" si="38"/>
        <v>73</v>
      </c>
      <c r="EC7" s="12">
        <f t="shared" si="39"/>
        <v>1.0476190476190474</v>
      </c>
      <c r="ED7" s="12">
        <f t="shared" si="39"/>
        <v>0.66666666666666674</v>
      </c>
      <c r="EE7" s="12">
        <f t="shared" si="39"/>
        <v>-0.10958904109589052</v>
      </c>
      <c r="EF7" s="12">
        <f t="shared" si="39"/>
        <v>0.63157894736842102</v>
      </c>
      <c r="EG7" s="12">
        <f t="shared" si="39"/>
        <v>1</v>
      </c>
      <c r="EH7" s="12">
        <f t="shared" si="39"/>
        <v>1.5</v>
      </c>
      <c r="EI7" s="12">
        <f t="shared" si="39"/>
        <v>0.82857142857142851</v>
      </c>
      <c r="EJ7" s="12">
        <f t="shared" si="39"/>
        <v>9.375E-2</v>
      </c>
      <c r="EK7" s="12">
        <f t="shared" si="39"/>
        <v>0.3671875</v>
      </c>
      <c r="EL7" s="12">
        <f t="shared" si="39"/>
        <v>1.25</v>
      </c>
      <c r="EM7" s="12">
        <f t="shared" si="39"/>
        <v>0.72727272727272729</v>
      </c>
      <c r="EN7" s="12">
        <f t="shared" si="39"/>
        <v>1.6666666666666665</v>
      </c>
      <c r="EO7" s="12">
        <f t="shared" si="39"/>
        <v>0.87179487179487181</v>
      </c>
      <c r="EQ7" s="64">
        <v>0.3125</v>
      </c>
      <c r="ER7" s="60">
        <f>'Vireloup Douane'!ER7+Versonnex!ER7+Grilly!ER7+Sauverny!ER7+'Divonne-&gt;Chavanne'!ER7+'Crassier Voie Verte'!ER7+'Crassier Douane'!ER7</f>
        <v>10</v>
      </c>
      <c r="ES7" s="60">
        <f>'Vireloup Douane'!ES7+Versonnex!ES7+Grilly!ES7+Sauverny!ES7+'Divonne-&gt;Chavanne'!ES7+'Crassier Voie Verte'!ES7+'Crassier Douane'!ES7</f>
        <v>6</v>
      </c>
      <c r="ET7" s="60">
        <f>'Vireloup Douane'!ET7+Versonnex!ET7+Grilly!ET7+Sauverny!ET7+'Divonne-&gt;Chavanne'!ET7+'Crassier Voie Verte'!ET7+'Crassier Douane'!ET7</f>
        <v>6</v>
      </c>
      <c r="EU7" s="60">
        <f>'Vireloup Douane'!EU7+Versonnex!EU7+Grilly!EU7+Sauverny!EU7+'Divonne-&gt;Chavanne'!EU7+'Crassier Voie Verte'!EU7+'Crassier Douane'!EU7</f>
        <v>5</v>
      </c>
      <c r="EV7" s="60">
        <f>'Vireloup Douane'!EV7+Versonnex!EV7+Grilly!EV7+Sauverny!EV7+'Divonne-&gt;Chavanne'!EV7+'Crassier Voie Verte'!EV7+'Crassier Douane'!EV7</f>
        <v>1</v>
      </c>
      <c r="EW7" s="60">
        <f>'Vireloup Douane'!EW7+Versonnex!EW7+Grilly!EW7+Sauverny!EW7+'Divonne-&gt;Chavanne'!EW7+'Crassier Voie Verte'!EW7+'Crassier Douane'!EW7</f>
        <v>1</v>
      </c>
      <c r="EX7" s="60">
        <f>'Vireloup Douane'!EX7+Versonnex!EX7+Grilly!EX7+Sauverny!EX7+'Divonne-&gt;Chavanne'!EX7+'Crassier Voie Verte'!EX7+'Crassier Douane'!EX7</f>
        <v>1</v>
      </c>
      <c r="EY7" s="60">
        <f>'Vireloup Douane'!EY7+Versonnex!EY7+Grilly!EY7+Sauverny!EY7+'Divonne-&gt;Chavanne'!EY7+'Crassier Voie Verte'!EY7+'Crassier Douane'!EY7</f>
        <v>3</v>
      </c>
      <c r="EZ7" s="60">
        <f>'Vireloup Douane'!EZ7+Versonnex!EZ7+Grilly!EZ7+Sauverny!EZ7+'Divonne-&gt;Chavanne'!EZ7+'Crassier Voie Verte'!EZ7+'Crassier Douane'!EZ7</f>
        <v>2</v>
      </c>
      <c r="FA7" s="60">
        <f>'Vireloup Douane'!FA7+Versonnex!FA7+Grilly!FA7+Sauverny!FA7+'Divonne-&gt;Chavanne'!FA7+'Crassier Voie Verte'!FA7+'Crassier Douane'!FA7</f>
        <v>1</v>
      </c>
      <c r="FB7" s="60">
        <f>'Vireloup Douane'!FB7+Versonnex!FB7+Grilly!FB7+Sauverny!FB7+'Divonne-&gt;Chavanne'!FB7+'Crassier Voie Verte'!FB7+'Crassier Douane'!FB7</f>
        <v>1</v>
      </c>
      <c r="FC7" s="60">
        <f>'Vireloup Douane'!FC7+Versonnex!FC7+Grilly!FC7+Sauverny!FC7+'Divonne-&gt;Chavanne'!FC7+'Crassier Voie Verte'!FC7+'Crassier Douane'!FC7</f>
        <v>2</v>
      </c>
      <c r="FD7" s="60">
        <f>'Vireloup Douane'!FD7+Versonnex!FD7+Grilly!FD7+Sauverny!FD7+'Divonne-&gt;Chavanne'!FD7+'Crassier Voie Verte'!FD7+'Crassier Douane'!FD7</f>
        <v>0</v>
      </c>
      <c r="FE7" s="60">
        <f>'Vireloup Douane'!FE7+Versonnex!FE7+Grilly!FE7+Sauverny!FE7+'Divonne-&gt;Chavanne'!FE7+'Crassier Voie Verte'!FE7+'Crassier Douane'!FE7</f>
        <v>0</v>
      </c>
      <c r="FF7" s="60">
        <f>'Vireloup Douane'!FF7+Versonnex!FF7+Grilly!FF7+Sauverny!FF7+'Divonne-&gt;Chavanne'!FF7+'Crassier Voie Verte'!FF7+'Crassier Douane'!FF7</f>
        <v>0</v>
      </c>
      <c r="FG7" s="60">
        <f>'Vireloup Douane'!FG7+Versonnex!FG7+Grilly!FG7+Sauverny!FG7+'Divonne-&gt;Chavanne'!FG7+'Crassier Voie Verte'!FG7+'Crassier Douane'!FG7</f>
        <v>0</v>
      </c>
      <c r="FI7" s="55">
        <f t="shared" si="40"/>
        <v>21</v>
      </c>
      <c r="FJ7" s="3">
        <f t="shared" si="40"/>
        <v>18</v>
      </c>
      <c r="FK7" s="56">
        <f t="shared" si="41"/>
        <v>0.46153846153846156</v>
      </c>
      <c r="FL7" s="3">
        <f t="shared" si="42"/>
        <v>19</v>
      </c>
      <c r="FM7" s="3">
        <f t="shared" si="43"/>
        <v>14</v>
      </c>
      <c r="FN7" s="3">
        <f t="shared" si="44"/>
        <v>2</v>
      </c>
      <c r="FO7" s="3">
        <f t="shared" si="45"/>
        <v>35</v>
      </c>
      <c r="FP7" s="12">
        <f t="shared" si="46"/>
        <v>0.4</v>
      </c>
      <c r="FQ7" s="12">
        <f t="shared" si="47"/>
        <v>5.7142857142857141E-2</v>
      </c>
      <c r="FR7" s="3">
        <f t="shared" si="48"/>
        <v>4</v>
      </c>
      <c r="FS7" s="3">
        <f t="shared" si="49"/>
        <v>33</v>
      </c>
      <c r="FT7" s="57">
        <f t="shared" si="50"/>
        <v>6</v>
      </c>
      <c r="FU7" s="58">
        <f t="shared" si="51"/>
        <v>39</v>
      </c>
      <c r="FX7" s="12">
        <f t="shared" si="52"/>
        <v>-4.5454545454545414E-2</v>
      </c>
      <c r="FY7" s="12">
        <f t="shared" si="52"/>
        <v>0.5</v>
      </c>
      <c r="FZ7" s="12">
        <f t="shared" si="52"/>
        <v>0.30769230769230771</v>
      </c>
      <c r="GA7" s="12">
        <f t="shared" si="52"/>
        <v>0.89999999999999991</v>
      </c>
      <c r="GB7" s="12">
        <f t="shared" si="52"/>
        <v>-6.6666666666666652E-2</v>
      </c>
      <c r="GC7" s="12" t="e">
        <f t="shared" si="52"/>
        <v>#DIV/0!</v>
      </c>
      <c r="GD7" s="12">
        <f t="shared" si="52"/>
        <v>0.39999999999999991</v>
      </c>
      <c r="GE7" s="12">
        <f t="shared" si="52"/>
        <v>-0.33333333333333326</v>
      </c>
      <c r="GF7" s="12" t="e">
        <f t="shared" si="52"/>
        <v>#DIV/0!</v>
      </c>
      <c r="GG7" s="12">
        <f t="shared" si="52"/>
        <v>-0.55555555555555558</v>
      </c>
      <c r="GH7" s="12">
        <f t="shared" si="52"/>
        <v>6.4516129032258007E-2</v>
      </c>
      <c r="GI7" s="12">
        <f t="shared" si="52"/>
        <v>1</v>
      </c>
      <c r="GJ7" s="12">
        <f t="shared" si="52"/>
        <v>0.14705882352941169</v>
      </c>
      <c r="GL7" s="65">
        <v>0.3125</v>
      </c>
      <c r="GM7" s="60">
        <f>Versonnex!GM7+Sauverny!GM7+Grilly!GM7+'Divonne-&gt;Chavanne'!GM7+'Crassier Voie Verte'!GM7+'Crassier Douane'!GM7</f>
        <v>6</v>
      </c>
      <c r="GN7" s="60">
        <f>Versonnex!GN7+Sauverny!GN7+Grilly!GN7+'Divonne-&gt;Chavanne'!GN7+'Crassier Voie Verte'!GN7+'Crassier Douane'!GN7</f>
        <v>3</v>
      </c>
      <c r="GO7" s="60">
        <f>Versonnex!GO7+Sauverny!GO7+Grilly!GO7+'Divonne-&gt;Chavanne'!GO7+'Crassier Voie Verte'!GO7+'Crassier Douane'!GO7</f>
        <v>8</v>
      </c>
      <c r="GP7" s="60">
        <f>Versonnex!GP7+Sauverny!GP7+Grilly!GP7+'Divonne-&gt;Chavanne'!GP7+'Crassier Voie Verte'!GP7+'Crassier Douane'!GP7</f>
        <v>7</v>
      </c>
      <c r="GQ7" s="60">
        <f>Versonnex!GQ7+Sauverny!GQ7+Grilly!GQ7+'Divonne-&gt;Chavanne'!GQ7+'Crassier Voie Verte'!GQ7+'Crassier Douane'!GQ7</f>
        <v>0</v>
      </c>
      <c r="GR7" s="60">
        <f>Versonnex!GR7+Sauverny!GR7+Grilly!GR7+'Divonne-&gt;Chavanne'!GR7+'Crassier Voie Verte'!GR7+'Crassier Douane'!GR7</f>
        <v>0</v>
      </c>
      <c r="GS7" s="60">
        <f>Versonnex!GS7+Sauverny!GS7+Grilly!GS7+'Divonne-&gt;Chavanne'!GS7+'Crassier Voie Verte'!GS7+'Crassier Douane'!GS7</f>
        <v>6</v>
      </c>
      <c r="GT7" s="60">
        <f>Versonnex!GT7+Sauverny!GT7+Grilly!GT7+'Divonne-&gt;Chavanne'!GT7+'Crassier Voie Verte'!GT7+'Crassier Douane'!GT7</f>
        <v>1</v>
      </c>
      <c r="GU7" s="60">
        <f>Versonnex!GU7+Sauverny!GU7+Grilly!GU7+'Divonne-&gt;Chavanne'!GU7+'Crassier Voie Verte'!GU7+'Crassier Douane'!GU7</f>
        <v>1</v>
      </c>
      <c r="GV7" s="60">
        <f>Versonnex!GV7+Sauverny!GV7+Grilly!GV7+'Divonne-&gt;Chavanne'!GV7+'Crassier Voie Verte'!GV7+'Crassier Douane'!GV7</f>
        <v>0</v>
      </c>
      <c r="GW7" s="60">
        <f>Versonnex!GW7+Sauverny!GW7+Grilly!GW7+'Divonne-&gt;Chavanne'!GW7+'Crassier Voie Verte'!GW7+'Crassier Douane'!GW7</f>
        <v>0</v>
      </c>
      <c r="GX7" s="60">
        <f>Versonnex!GX7+Sauverny!GX7+Grilly!GX7+'Divonne-&gt;Chavanne'!GX7+'Crassier Voie Verte'!GX7+'Crassier Douane'!GX7</f>
        <v>0</v>
      </c>
      <c r="GY7" s="60">
        <f>Versonnex!GY7+Sauverny!GY7+Grilly!GY7+'Divonne-&gt;Chavanne'!GY7+'Crassier Voie Verte'!GY7+'Crassier Douane'!GY7</f>
        <v>0</v>
      </c>
      <c r="GZ7" s="60">
        <f>Versonnex!GZ7+Sauverny!GZ7+Grilly!GZ7+'Divonne-&gt;Chavanne'!GZ7+'Crassier Voie Verte'!GZ7+'Crassier Douane'!GZ7</f>
        <v>0</v>
      </c>
      <c r="HA7" s="60">
        <f>Versonnex!HA7+Sauverny!HA7+Grilly!HA7+'Divonne-&gt;Chavanne'!HA7+'Crassier Voie Verte'!HA7+'Crassier Douane'!HA7</f>
        <v>1</v>
      </c>
      <c r="HB7" s="60">
        <f>Versonnex!HB7+Sauverny!HB7+Grilly!HB7+'Divonne-&gt;Chavanne'!HB7+'Crassier Voie Verte'!HB7+'Crassier Douane'!HB7</f>
        <v>1</v>
      </c>
      <c r="HD7" s="55">
        <f t="shared" si="53"/>
        <v>22</v>
      </c>
      <c r="HE7" s="3">
        <f t="shared" si="53"/>
        <v>12</v>
      </c>
      <c r="HF7" s="56">
        <f t="shared" si="54"/>
        <v>0.35294117647058826</v>
      </c>
      <c r="HG7" s="3">
        <f t="shared" si="55"/>
        <v>10</v>
      </c>
      <c r="HH7" s="3">
        <f t="shared" si="56"/>
        <v>15</v>
      </c>
      <c r="HI7" s="3">
        <f t="shared" si="57"/>
        <v>0</v>
      </c>
      <c r="HJ7" s="3">
        <f t="shared" si="58"/>
        <v>25</v>
      </c>
      <c r="HK7" s="12">
        <f t="shared" si="59"/>
        <v>0.6</v>
      </c>
      <c r="HL7" s="12">
        <f t="shared" si="60"/>
        <v>0</v>
      </c>
      <c r="HM7" s="3">
        <f t="shared" si="61"/>
        <v>9</v>
      </c>
      <c r="HN7" s="3">
        <f t="shared" si="62"/>
        <v>31</v>
      </c>
      <c r="HO7" s="57">
        <f t="shared" si="63"/>
        <v>3</v>
      </c>
      <c r="HP7" s="58">
        <f t="shared" si="64"/>
        <v>34</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f>'Vireloup Douane'!B8+Versonnex!B8+Grilly!B8+Sauverny!B8+'Divonne-&gt;Chavanne'!B8+'Crassier Voie Verte'!B8+'Crassier Douane'!B8</f>
        <v>18</v>
      </c>
      <c r="C8" s="92">
        <f>'Vireloup Douane'!C8+Versonnex!C8+Grilly!C8+Sauverny!C8+'Divonne-&gt;Chavanne'!C8+'Crassier Voie Verte'!C8+'Crassier Douane'!C8</f>
        <v>10</v>
      </c>
      <c r="D8" s="91">
        <f>'Vireloup Douane'!D8+Versonnex!D8+Grilly!D8+Sauverny!D8+'Divonne-&gt;Chavanne'!D8+'Crassier Voie Verte'!D8+'Crassier Douane'!D8</f>
        <v>7</v>
      </c>
      <c r="E8" s="92">
        <f>'Vireloup Douane'!E8+Versonnex!E8+Grilly!E8+Sauverny!E8+'Divonne-&gt;Chavanne'!E8+'Crassier Voie Verte'!E8+'Crassier Douane'!E8</f>
        <v>14</v>
      </c>
      <c r="F8" s="91">
        <f>'Vireloup Douane'!F8+Versonnex!F8+Grilly!F8+Sauverny!F8+'Divonne-&gt;Chavanne'!F8+'Crassier Voie Verte'!F8+'Crassier Douane'!F8</f>
        <v>4</v>
      </c>
      <c r="G8" s="92">
        <f>'Vireloup Douane'!G8+Versonnex!G8+Grilly!G8+Sauverny!G8+'Divonne-&gt;Chavanne'!G8+'Crassier Voie Verte'!G8+'Crassier Douane'!G8</f>
        <v>4</v>
      </c>
      <c r="H8" s="91">
        <f>'Vireloup Douane'!H8+Versonnex!H8+Grilly!H8+Sauverny!H8+'Divonne-&gt;Chavanne'!H8+'Crassier Voie Verte'!H8+'Crassier Douane'!H8</f>
        <v>1</v>
      </c>
      <c r="I8" s="92">
        <f>'Vireloup Douane'!I8+Versonnex!I8+Grilly!I8+Sauverny!I8+'Divonne-&gt;Chavanne'!I8+'Crassier Voie Verte'!I8+'Crassier Douane'!I8</f>
        <v>0</v>
      </c>
      <c r="J8" s="91">
        <f>'Vireloup Douane'!J8+Versonnex!J8+Grilly!J8+Sauverny!J8+'Divonne-&gt;Chavanne'!J8+'Crassier Voie Verte'!J8+'Crassier Douane'!J8</f>
        <v>2</v>
      </c>
      <c r="K8" s="92">
        <f>'Vireloup Douane'!K8+Versonnex!K8+Grilly!K8+Sauverny!K8+'Divonne-&gt;Chavanne'!K8+'Crassier Voie Verte'!K8+'Crassier Douane'!K8</f>
        <v>5</v>
      </c>
      <c r="L8" s="91">
        <f>'Vireloup Douane'!L8+Versonnex!L8+Grilly!L8+Sauverny!L8+'Divonne-&gt;Chavanne'!L8+'Crassier Voie Verte'!L8+'Crassier Douane'!L8</f>
        <v>4</v>
      </c>
      <c r="M8" s="92">
        <f>'Vireloup Douane'!M8+Versonnex!M8+Grilly!M8+Sauverny!M8+'Divonne-&gt;Chavanne'!M8+'Crassier Voie Verte'!M8+'Crassier Douane'!M8</f>
        <v>0</v>
      </c>
      <c r="N8" s="203">
        <f>'Vireloup Douane'!N8+Versonnex!N8+Grilly!N8+Sauverny!N8+'Divonne-&gt;Chavanne'!N8+'Crassier Voie Verte'!N8+'Crassier Douane'!N8</f>
        <v>2</v>
      </c>
      <c r="O8" s="192">
        <f>'Vireloup Douane'!O8+Versonnex!O8+Grilly!O8+Sauverny!O8+'Divonne-&gt;Chavanne'!O8+'Crassier Voie Verte'!O8+'Crassier Douane'!O8</f>
        <v>1</v>
      </c>
      <c r="P8" s="91">
        <f>'Vireloup Douane'!P8+Versonnex!P8+Grilly!P8+Sauverny!P8+'Divonne-&gt;Chavanne'!P8+'Crassier Voie Verte'!P8+'Crassier Douane'!P8</f>
        <v>1</v>
      </c>
      <c r="Q8" s="92">
        <f>'Vireloup Douane'!Q8+Versonnex!Q8+Grilly!Q8+Sauverny!Q8+'Divonne-&gt;Chavanne'!Q8+'Crassier Voie Verte'!Q8+'Crassier Douane'!Q8</f>
        <v>0</v>
      </c>
      <c r="R8" s="91">
        <f>'Vireloup Douane'!R8+Versonnex!R8+Grilly!R8+Sauverny!R8+'Divonne-&gt;Chavanne'!R8+'Crassier Voie Verte'!R8+'Crassier Douane'!R8</f>
        <v>0</v>
      </c>
      <c r="S8" s="92">
        <f>'Vireloup Douane'!S8+Versonnex!S8+Grilly!S8+Sauverny!S8+'Divonne-&gt;Chavanne'!S8+'Crassier Voie Verte'!S8+'Crassier Douane'!S8</f>
        <v>0</v>
      </c>
      <c r="T8" s="91">
        <f>'Vireloup Douane'!T8+Versonnex!T8+Grilly!T8+Sauverny!T8+'Divonne-&gt;Chavanne'!T8+'Crassier Voie Verte'!T8+'Crassier Douane'!T8</f>
        <v>0</v>
      </c>
      <c r="U8" s="92">
        <f>'Vireloup Douane'!U8+Versonnex!U8+Grilly!U8+Sauverny!U8+'Divonne-&gt;Chavanne'!U8+'Crassier Voie Verte'!U8+'Crassier Douane'!U8</f>
        <v>0</v>
      </c>
      <c r="W8" s="55">
        <f t="shared" si="66"/>
        <v>39</v>
      </c>
      <c r="X8" s="3">
        <f t="shared" si="67"/>
        <v>34</v>
      </c>
      <c r="Y8" s="56">
        <f t="shared" si="68"/>
        <v>0.46575342465753422</v>
      </c>
      <c r="Z8" s="3">
        <f t="shared" si="69"/>
        <v>32</v>
      </c>
      <c r="AA8" s="3">
        <f t="shared" si="70"/>
        <v>33</v>
      </c>
      <c r="AB8" s="3">
        <f t="shared" si="71"/>
        <v>9</v>
      </c>
      <c r="AC8" s="3">
        <f t="shared" si="72"/>
        <v>1</v>
      </c>
      <c r="AD8" s="3">
        <f t="shared" si="0"/>
        <v>66</v>
      </c>
      <c r="AE8" s="12">
        <f t="shared" si="1"/>
        <v>0.50769230769230766</v>
      </c>
      <c r="AF8" s="12">
        <f t="shared" si="73"/>
        <v>1.5151515151515152E-2</v>
      </c>
      <c r="AG8" s="3">
        <f t="shared" si="74"/>
        <v>7</v>
      </c>
      <c r="AH8" s="3">
        <f t="shared" si="75"/>
        <v>65</v>
      </c>
      <c r="AI8" s="57">
        <f t="shared" si="76"/>
        <v>8</v>
      </c>
      <c r="AJ8" s="58">
        <f t="shared" si="77"/>
        <v>73</v>
      </c>
      <c r="AM8" s="12">
        <f t="shared" si="2"/>
        <v>0.11428571428571432</v>
      </c>
      <c r="AN8" s="12">
        <f t="shared" si="3"/>
        <v>0.7</v>
      </c>
      <c r="AO8" s="12">
        <f t="shared" si="4"/>
        <v>0.28082191780821897</v>
      </c>
      <c r="AP8" s="12">
        <f t="shared" si="5"/>
        <v>0.68421052631578938</v>
      </c>
      <c r="AQ8" s="12">
        <f t="shared" si="78"/>
        <v>0.73684210526315796</v>
      </c>
      <c r="AR8" s="12">
        <f t="shared" si="6"/>
        <v>0</v>
      </c>
      <c r="AS8" s="12">
        <f t="shared" si="7"/>
        <v>0.69230769230769229</v>
      </c>
      <c r="AT8" s="12">
        <f t="shared" si="8"/>
        <v>1.538461538461533E-2</v>
      </c>
      <c r="AU8" s="12">
        <f t="shared" si="9"/>
        <v>-0.40909090909090906</v>
      </c>
      <c r="AV8" s="12">
        <f t="shared" si="10"/>
        <v>-0.5625</v>
      </c>
      <c r="AW8" s="12">
        <f t="shared" si="11"/>
        <v>1.7083333333333335</v>
      </c>
      <c r="AX8" s="12">
        <f t="shared" si="12"/>
        <v>-0.74193548387096775</v>
      </c>
      <c r="AY8" s="12">
        <f t="shared" si="13"/>
        <v>0.32727272727272738</v>
      </c>
      <c r="BA8" s="64">
        <v>0.32291666666666702</v>
      </c>
      <c r="BB8" s="60">
        <f>'Vireloup Douane'!BB8+Versonnex!BB8+Grilly!BB8+Sauverny!BB8+'Divonne-&gt;Chavanne'!BB8+'Crassier Voie Verte'!BB8+'Crassier Douane'!BB8</f>
        <v>6</v>
      </c>
      <c r="BC8" s="60">
        <f>'Vireloup Douane'!BC8+Versonnex!BC8+Grilly!BC8+Sauverny!BC8+'Divonne-&gt;Chavanne'!BC8+'Crassier Voie Verte'!BC8+'Crassier Douane'!BC8</f>
        <v>2</v>
      </c>
      <c r="BD8" s="60">
        <f>'Vireloup Douane'!BD8+Versonnex!BD8+Grilly!BD8+Sauverny!BD8+'Divonne-&gt;Chavanne'!BD8+'Crassier Voie Verte'!BD8+'Crassier Douane'!BD8</f>
        <v>5</v>
      </c>
      <c r="BE8" s="60">
        <f>'Vireloup Douane'!BE8+Versonnex!BE8+Grilly!BE8+Sauverny!BE8+'Divonne-&gt;Chavanne'!BE8+'Crassier Voie Verte'!BE8+'Crassier Douane'!BE8</f>
        <v>8</v>
      </c>
      <c r="BF8" s="60">
        <f>'Vireloup Douane'!BF8+Versonnex!BF8+Grilly!BF8+Sauverny!BF8+'Divonne-&gt;Chavanne'!BF8+'Crassier Voie Verte'!BF8+'Crassier Douane'!BF8</f>
        <v>0</v>
      </c>
      <c r="BG8" s="60">
        <f>'Vireloup Douane'!BG8+Versonnex!BG8+Grilly!BG8+Sauverny!BG8+'Divonne-&gt;Chavanne'!BG8+'Crassier Voie Verte'!BG8+'Crassier Douane'!BG8</f>
        <v>0</v>
      </c>
      <c r="BH8" s="60">
        <f>'Vireloup Douane'!BH8+Versonnex!BH8+Grilly!BH8+Sauverny!BH8+'Divonne-&gt;Chavanne'!BH8+'Crassier Voie Verte'!BH8+'Crassier Douane'!BH8</f>
        <v>2</v>
      </c>
      <c r="BI8" s="60">
        <f>'Vireloup Douane'!BI8+Versonnex!BI8+Grilly!BI8+Sauverny!BI8+'Divonne-&gt;Chavanne'!BI8+'Crassier Voie Verte'!BI8+'Crassier Douane'!BI8</f>
        <v>1</v>
      </c>
      <c r="BJ8" s="60">
        <f>'Vireloup Douane'!BJ8+Versonnex!BJ8+Grilly!BJ8+Sauverny!BJ8+'Divonne-&gt;Chavanne'!BJ8+'Crassier Voie Verte'!BJ8+'Crassier Douane'!BJ8</f>
        <v>9</v>
      </c>
      <c r="BK8" s="60">
        <f>'Vireloup Douane'!BK8+Versonnex!BK8+Grilly!BK8+Sauverny!BK8+'Divonne-&gt;Chavanne'!BK8+'Crassier Voie Verte'!BK8+'Crassier Douane'!BK8</f>
        <v>2</v>
      </c>
      <c r="BL8" s="60">
        <f>'Vireloup Douane'!BL8+Versonnex!BL8+Grilly!BL8+Sauverny!BL8+'Divonne-&gt;Chavanne'!BL8+'Crassier Voie Verte'!BL8+'Crassier Douane'!BL8</f>
        <v>4</v>
      </c>
      <c r="BM8" s="60">
        <f>'Vireloup Douane'!BM8+Versonnex!BM8+Grilly!BM8+Sauverny!BM8+'Divonne-&gt;Chavanne'!BM8+'Crassier Voie Verte'!BM8+'Crassier Douane'!BM8</f>
        <v>2</v>
      </c>
      <c r="BN8" s="60">
        <f>'Vireloup Douane'!BN8+Versonnex!BN8+Grilly!BN8+Sauverny!BN8+'Divonne-&gt;Chavanne'!BN8+'Crassier Voie Verte'!BN8+'Crassier Douane'!BN8</f>
        <v>1</v>
      </c>
      <c r="BO8" s="60">
        <f>'Vireloup Douane'!BO8+Versonnex!BO8+Grilly!BO8+Sauverny!BO8+'Divonne-&gt;Chavanne'!BO8+'Crassier Voie Verte'!BO8+'Crassier Douane'!BO8</f>
        <v>0</v>
      </c>
      <c r="BP8" s="60">
        <f>'Vireloup Douane'!BP8+Versonnex!BP8+Grilly!BP8+Sauverny!BP8+'Divonne-&gt;Chavanne'!BP8+'Crassier Voie Verte'!BP8+'Crassier Douane'!BP8</f>
        <v>8</v>
      </c>
      <c r="BQ8" s="60">
        <f>'Vireloup Douane'!BQ8+Versonnex!BQ8+Grilly!BQ8+Sauverny!BQ8+'Divonne-&gt;Chavanne'!BQ8+'Crassier Voie Verte'!BQ8+'Crassier Douane'!BQ8</f>
        <v>5</v>
      </c>
      <c r="BS8" s="55">
        <f t="shared" si="14"/>
        <v>35</v>
      </c>
      <c r="BT8" s="3">
        <f t="shared" si="14"/>
        <v>20</v>
      </c>
      <c r="BU8" s="56">
        <f t="shared" si="15"/>
        <v>0.36363636363636365</v>
      </c>
      <c r="BV8" s="3">
        <f t="shared" si="16"/>
        <v>19</v>
      </c>
      <c r="BW8" s="3">
        <f t="shared" si="17"/>
        <v>19</v>
      </c>
      <c r="BX8" s="3">
        <f t="shared" si="18"/>
        <v>1</v>
      </c>
      <c r="BY8" s="3">
        <f t="shared" si="19"/>
        <v>39</v>
      </c>
      <c r="BZ8" s="12">
        <f t="shared" si="20"/>
        <v>0.5</v>
      </c>
      <c r="CA8" s="12">
        <f t="shared" si="21"/>
        <v>2.564102564102564E-2</v>
      </c>
      <c r="CB8" s="3">
        <f t="shared" si="22"/>
        <v>16</v>
      </c>
      <c r="CC8" s="3">
        <f t="shared" si="23"/>
        <v>24</v>
      </c>
      <c r="CD8" s="57">
        <f t="shared" si="24"/>
        <v>31</v>
      </c>
      <c r="CE8" s="58">
        <f t="shared" si="25"/>
        <v>55</v>
      </c>
      <c r="CH8" s="12">
        <f t="shared" si="26"/>
        <v>-0.25531914893617025</v>
      </c>
      <c r="CI8" s="12">
        <f t="shared" si="26"/>
        <v>-9.0909090909090939E-2</v>
      </c>
      <c r="CJ8" s="12">
        <f t="shared" si="26"/>
        <v>0.14049586776859524</v>
      </c>
      <c r="CK8" s="12">
        <f t="shared" si="26"/>
        <v>-0.55813953488372092</v>
      </c>
      <c r="CL8" s="12">
        <f t="shared" si="26"/>
        <v>0</v>
      </c>
      <c r="CM8" s="12">
        <f t="shared" si="26"/>
        <v>-0.75</v>
      </c>
      <c r="CN8" s="12">
        <f t="shared" si="26"/>
        <v>-0.40909090909090906</v>
      </c>
      <c r="CO8" s="12">
        <f t="shared" si="26"/>
        <v>0.73684210526315774</v>
      </c>
      <c r="CP8" s="12">
        <f t="shared" si="26"/>
        <v>-0.57692307692307687</v>
      </c>
      <c r="CQ8" s="12">
        <f t="shared" si="26"/>
        <v>4.333333333333333</v>
      </c>
      <c r="CR8" s="12">
        <f t="shared" si="26"/>
        <v>-0.57894736842105265</v>
      </c>
      <c r="CS8" s="12">
        <f t="shared" si="26"/>
        <v>1.5833333333333335</v>
      </c>
      <c r="CT8" s="12">
        <f t="shared" si="26"/>
        <v>-0.20289855072463769</v>
      </c>
      <c r="CV8" s="64">
        <v>0.32291666666666702</v>
      </c>
      <c r="CW8" s="60">
        <f>'Vireloup Douane'!CW8+Versonnex!CW8+Grilly!CW8+Sauverny!CW8+'Divonne-&gt;Chavanne'!CW8+'Crassier Voie Verte'!CW8+'Crassier Douane'!CW8</f>
        <v>25</v>
      </c>
      <c r="CX8" s="60">
        <f>'Vireloup Douane'!CX8+Versonnex!CX8+Grilly!CX8+Sauverny!CX8+'Divonne-&gt;Chavanne'!CX8+'Crassier Voie Verte'!CX8+'Crassier Douane'!CX8</f>
        <v>10</v>
      </c>
      <c r="CY8" s="60">
        <f>'Vireloup Douane'!CY8+Versonnex!CY8+Grilly!CY8+Sauverny!CY8+'Divonne-&gt;Chavanne'!CY8+'Crassier Voie Verte'!CY8+'Crassier Douane'!CY8</f>
        <v>13</v>
      </c>
      <c r="CZ8" s="60">
        <f>'Vireloup Douane'!CZ8+Versonnex!CZ8+Grilly!CZ8+Sauverny!CZ8+'Divonne-&gt;Chavanne'!CZ8+'Crassier Voie Verte'!CZ8+'Crassier Douane'!CZ8</f>
        <v>4</v>
      </c>
      <c r="DA8" s="60">
        <f>'Vireloup Douane'!DA8+Versonnex!DA8+Grilly!DA8+Sauverny!DA8+'Divonne-&gt;Chavanne'!DA8+'Crassier Voie Verte'!DA8+'Crassier Douane'!DA8</f>
        <v>2</v>
      </c>
      <c r="DB8" s="60">
        <f>'Vireloup Douane'!DB8+Versonnex!DB8+Grilly!DB8+Sauverny!DB8+'Divonne-&gt;Chavanne'!DB8+'Crassier Voie Verte'!DB8+'Crassier Douane'!DB8</f>
        <v>1</v>
      </c>
      <c r="DC8" s="60">
        <f>'Vireloup Douane'!DC8+Versonnex!DC8+Grilly!DC8+Sauverny!DC8+'Divonne-&gt;Chavanne'!DC8+'Crassier Voie Verte'!DC8+'Crassier Douane'!DC8</f>
        <v>1</v>
      </c>
      <c r="DD8" s="60">
        <f>'Vireloup Douane'!DD8+Versonnex!DD8+Grilly!DD8+Sauverny!DD8+'Divonne-&gt;Chavanne'!DD8+'Crassier Voie Verte'!DD8+'Crassier Douane'!DD8</f>
        <v>1</v>
      </c>
      <c r="DE8" s="60">
        <f>'Vireloup Douane'!DE8+Versonnex!DE8+Grilly!DE8+Sauverny!DE8+'Divonne-&gt;Chavanne'!DE8+'Crassier Voie Verte'!DE8+'Crassier Douane'!DE8</f>
        <v>4</v>
      </c>
      <c r="DF8" s="60">
        <f>'Vireloup Douane'!DF8+Versonnex!DF8+Grilly!DF8+Sauverny!DF8+'Divonne-&gt;Chavanne'!DF8+'Crassier Voie Verte'!DF8+'Crassier Douane'!DF8</f>
        <v>4</v>
      </c>
      <c r="DG8" s="60">
        <f>'Vireloup Douane'!DG8+Versonnex!DG8+Grilly!DG8+Sauverny!DG8+'Divonne-&gt;Chavanne'!DG8+'Crassier Voie Verte'!DG8+'Crassier Douane'!DG8</f>
        <v>0</v>
      </c>
      <c r="DH8" s="60">
        <f>'Vireloup Douane'!DH8+Versonnex!DH8+Grilly!DH8+Sauverny!DH8+'Divonne-&gt;Chavanne'!DH8+'Crassier Voie Verte'!DH8+'Crassier Douane'!DH8</f>
        <v>2</v>
      </c>
      <c r="DI8" s="60">
        <f>'Vireloup Douane'!DI8+Versonnex!DI8+Grilly!DI8+Sauverny!DI8+'Divonne-&gt;Chavanne'!DI8+'Crassier Voie Verte'!DI8+'Crassier Douane'!DI8</f>
        <v>1</v>
      </c>
      <c r="DJ8" s="60">
        <f>'Vireloup Douane'!DJ8+Versonnex!DJ8+Grilly!DJ8+Sauverny!DJ8+'Divonne-&gt;Chavanne'!DJ8+'Crassier Voie Verte'!DJ8+'Crassier Douane'!DJ8</f>
        <v>0</v>
      </c>
      <c r="DK8" s="60">
        <f>'Vireloup Douane'!DK8+Versonnex!DK8+Grilly!DK8+Sauverny!DK8+'Divonne-&gt;Chavanne'!DK8+'Crassier Voie Verte'!DK8+'Crassier Douane'!DK8</f>
        <v>1</v>
      </c>
      <c r="DL8" s="60">
        <f>'Vireloup Douane'!DL8+Versonnex!DL8+Grilly!DL8+Sauverny!DL8+'Divonne-&gt;Chavanne'!DL8+'Crassier Voie Verte'!DL8+'Crassier Douane'!DL8</f>
        <v>0</v>
      </c>
      <c r="DN8" s="55">
        <f t="shared" si="27"/>
        <v>47</v>
      </c>
      <c r="DO8" s="3">
        <f t="shared" si="27"/>
        <v>22</v>
      </c>
      <c r="DP8" s="56">
        <f t="shared" si="28"/>
        <v>0.3188405797101449</v>
      </c>
      <c r="DQ8" s="3">
        <f t="shared" si="29"/>
        <v>43</v>
      </c>
      <c r="DR8" s="3">
        <f t="shared" si="30"/>
        <v>19</v>
      </c>
      <c r="DS8" s="3">
        <f t="shared" si="31"/>
        <v>4</v>
      </c>
      <c r="DT8" s="3">
        <f t="shared" si="32"/>
        <v>66</v>
      </c>
      <c r="DU8" s="12">
        <f t="shared" si="33"/>
        <v>0.2878787878787879</v>
      </c>
      <c r="DV8" s="12">
        <f t="shared" si="34"/>
        <v>6.0606060606060608E-2</v>
      </c>
      <c r="DW8" s="3">
        <f t="shared" si="35"/>
        <v>3</v>
      </c>
      <c r="DX8" s="3">
        <f t="shared" si="36"/>
        <v>57</v>
      </c>
      <c r="DY8" s="57">
        <f t="shared" si="37"/>
        <v>12</v>
      </c>
      <c r="DZ8" s="58">
        <f t="shared" si="38"/>
        <v>69</v>
      </c>
      <c r="EC8" s="12">
        <f t="shared" si="39"/>
        <v>0.6206896551724137</v>
      </c>
      <c r="ED8" s="12">
        <f t="shared" si="39"/>
        <v>0.5714285714285714</v>
      </c>
      <c r="EE8" s="12">
        <f t="shared" si="39"/>
        <v>-2.0703933747412195E-2</v>
      </c>
      <c r="EF8" s="12">
        <f t="shared" si="39"/>
        <v>0.86956521739130443</v>
      </c>
      <c r="EG8" s="12">
        <f t="shared" si="39"/>
        <v>0.46153846153846145</v>
      </c>
      <c r="EH8" s="12">
        <f t="shared" si="39"/>
        <v>0</v>
      </c>
      <c r="EI8" s="12">
        <f t="shared" si="39"/>
        <v>0.64999999999999991</v>
      </c>
      <c r="EJ8" s="12">
        <f t="shared" si="39"/>
        <v>-0.11421911421911424</v>
      </c>
      <c r="EK8" s="12">
        <f t="shared" si="39"/>
        <v>-0.39393939393939392</v>
      </c>
      <c r="EL8" s="12">
        <f t="shared" si="39"/>
        <v>0</v>
      </c>
      <c r="EM8" s="12">
        <f t="shared" si="39"/>
        <v>0.62857142857142856</v>
      </c>
      <c r="EN8" s="12">
        <f t="shared" si="39"/>
        <v>0.5</v>
      </c>
      <c r="EO8" s="12">
        <f t="shared" si="39"/>
        <v>0.60465116279069764</v>
      </c>
      <c r="EQ8" s="64">
        <v>0.32291666666666702</v>
      </c>
      <c r="ER8" s="60">
        <f>'Vireloup Douane'!ER8+Versonnex!ER8+Grilly!ER8+Sauverny!ER8+'Divonne-&gt;Chavanne'!ER8+'Crassier Voie Verte'!ER8+'Crassier Douane'!ER8</f>
        <v>13</v>
      </c>
      <c r="ES8" s="60">
        <f>'Vireloup Douane'!ES8+Versonnex!ES8+Grilly!ES8+Sauverny!ES8+'Divonne-&gt;Chavanne'!ES8+'Crassier Voie Verte'!ES8+'Crassier Douane'!ES8</f>
        <v>8</v>
      </c>
      <c r="ET8" s="60">
        <f>'Vireloup Douane'!ET8+Versonnex!ET8+Grilly!ET8+Sauverny!ET8+'Divonne-&gt;Chavanne'!ET8+'Crassier Voie Verte'!ET8+'Crassier Douane'!ET8</f>
        <v>6</v>
      </c>
      <c r="EU8" s="60">
        <f>'Vireloup Douane'!EU8+Versonnex!EU8+Grilly!EU8+Sauverny!EU8+'Divonne-&gt;Chavanne'!EU8+'Crassier Voie Verte'!EU8+'Crassier Douane'!EU8</f>
        <v>4</v>
      </c>
      <c r="EV8" s="60">
        <f>'Vireloup Douane'!EV8+Versonnex!EV8+Grilly!EV8+Sauverny!EV8+'Divonne-&gt;Chavanne'!EV8+'Crassier Voie Verte'!EV8+'Crassier Douane'!EV8</f>
        <v>2</v>
      </c>
      <c r="EW8" s="60">
        <f>'Vireloup Douane'!EW8+Versonnex!EW8+Grilly!EW8+Sauverny!EW8+'Divonne-&gt;Chavanne'!EW8+'Crassier Voie Verte'!EW8+'Crassier Douane'!EW8</f>
        <v>1</v>
      </c>
      <c r="EX8" s="60">
        <f>'Vireloup Douane'!EX8+Versonnex!EX8+Grilly!EX8+Sauverny!EX8+'Divonne-&gt;Chavanne'!EX8+'Crassier Voie Verte'!EX8+'Crassier Douane'!EX8</f>
        <v>0</v>
      </c>
      <c r="EY8" s="60">
        <f>'Vireloup Douane'!EY8+Versonnex!EY8+Grilly!EY8+Sauverny!EY8+'Divonne-&gt;Chavanne'!EY8+'Crassier Voie Verte'!EY8+'Crassier Douane'!EY8</f>
        <v>1</v>
      </c>
      <c r="EZ8" s="60">
        <f>'Vireloup Douane'!EZ8+Versonnex!EZ8+Grilly!EZ8+Sauverny!EZ8+'Divonne-&gt;Chavanne'!EZ8+'Crassier Voie Verte'!EZ8+'Crassier Douane'!EZ8</f>
        <v>2</v>
      </c>
      <c r="FA8" s="60">
        <f>'Vireloup Douane'!FA8+Versonnex!FA8+Grilly!FA8+Sauverny!FA8+'Divonne-&gt;Chavanne'!FA8+'Crassier Voie Verte'!FA8+'Crassier Douane'!FA8</f>
        <v>0</v>
      </c>
      <c r="FB8" s="60">
        <f>'Vireloup Douane'!FB8+Versonnex!FB8+Grilly!FB8+Sauverny!FB8+'Divonne-&gt;Chavanne'!FB8+'Crassier Voie Verte'!FB8+'Crassier Douane'!FB8</f>
        <v>3</v>
      </c>
      <c r="FC8" s="60">
        <f>'Vireloup Douane'!FC8+Versonnex!FC8+Grilly!FC8+Sauverny!FC8+'Divonne-&gt;Chavanne'!FC8+'Crassier Voie Verte'!FC8+'Crassier Douane'!FC8</f>
        <v>0</v>
      </c>
      <c r="FD8" s="60">
        <f>'Vireloup Douane'!FD8+Versonnex!FD8+Grilly!FD8+Sauverny!FD8+'Divonne-&gt;Chavanne'!FD8+'Crassier Voie Verte'!FD8+'Crassier Douane'!FD8</f>
        <v>1</v>
      </c>
      <c r="FE8" s="60">
        <f>'Vireloup Douane'!FE8+Versonnex!FE8+Grilly!FE8+Sauverny!FE8+'Divonne-&gt;Chavanne'!FE8+'Crassier Voie Verte'!FE8+'Crassier Douane'!FE8</f>
        <v>0</v>
      </c>
      <c r="FF8" s="60">
        <f>'Vireloup Douane'!FF8+Versonnex!FF8+Grilly!FF8+Sauverny!FF8+'Divonne-&gt;Chavanne'!FF8+'Crassier Voie Verte'!FF8+'Crassier Douane'!FF8</f>
        <v>2</v>
      </c>
      <c r="FG8" s="60">
        <f>'Vireloup Douane'!FG8+Versonnex!FG8+Grilly!FG8+Sauverny!FG8+'Divonne-&gt;Chavanne'!FG8+'Crassier Voie Verte'!FG8+'Crassier Douane'!FG8</f>
        <v>0</v>
      </c>
      <c r="FI8" s="55">
        <f t="shared" si="40"/>
        <v>29</v>
      </c>
      <c r="FJ8" s="3">
        <f t="shared" si="40"/>
        <v>14</v>
      </c>
      <c r="FK8" s="56">
        <f t="shared" si="41"/>
        <v>0.32558139534883723</v>
      </c>
      <c r="FL8" s="3">
        <f t="shared" si="42"/>
        <v>23</v>
      </c>
      <c r="FM8" s="3">
        <f t="shared" si="43"/>
        <v>13</v>
      </c>
      <c r="FN8" s="3">
        <f t="shared" si="44"/>
        <v>4</v>
      </c>
      <c r="FO8" s="3">
        <f t="shared" si="45"/>
        <v>40</v>
      </c>
      <c r="FP8" s="12">
        <f t="shared" si="46"/>
        <v>0.32500000000000001</v>
      </c>
      <c r="FQ8" s="12">
        <f t="shared" si="47"/>
        <v>0.1</v>
      </c>
      <c r="FR8" s="3">
        <f t="shared" si="48"/>
        <v>3</v>
      </c>
      <c r="FS8" s="3">
        <f t="shared" si="49"/>
        <v>35</v>
      </c>
      <c r="FT8" s="57">
        <f t="shared" si="50"/>
        <v>8</v>
      </c>
      <c r="FU8" s="58">
        <f t="shared" si="51"/>
        <v>43</v>
      </c>
      <c r="FX8" s="12">
        <f t="shared" si="52"/>
        <v>0.61111111111111116</v>
      </c>
      <c r="FY8" s="12">
        <f t="shared" si="52"/>
        <v>0.16666666666666674</v>
      </c>
      <c r="FZ8" s="12">
        <f t="shared" si="52"/>
        <v>-0.18604651162790697</v>
      </c>
      <c r="GA8" s="12">
        <f t="shared" si="52"/>
        <v>0.4375</v>
      </c>
      <c r="GB8" s="12">
        <f t="shared" si="52"/>
        <v>0.30000000000000004</v>
      </c>
      <c r="GC8" s="12">
        <f t="shared" si="52"/>
        <v>3</v>
      </c>
      <c r="GD8" s="12">
        <f t="shared" si="52"/>
        <v>0.4814814814814814</v>
      </c>
      <c r="GE8" s="12">
        <f t="shared" si="52"/>
        <v>-0.12249999999999994</v>
      </c>
      <c r="GF8" s="12">
        <f t="shared" si="52"/>
        <v>1.7000000000000002</v>
      </c>
      <c r="GG8" s="12">
        <f t="shared" si="52"/>
        <v>0</v>
      </c>
      <c r="GH8" s="12">
        <f t="shared" si="52"/>
        <v>0.45833333333333326</v>
      </c>
      <c r="GI8" s="12">
        <f t="shared" si="52"/>
        <v>0.33333333333333326</v>
      </c>
      <c r="GJ8" s="12">
        <f t="shared" si="52"/>
        <v>0.43333333333333335</v>
      </c>
      <c r="GL8" s="65">
        <v>0.32291666666666702</v>
      </c>
      <c r="GM8" s="60">
        <f>Versonnex!GM8+Sauverny!GM8+Grilly!GM8+'Divonne-&gt;Chavanne'!GM8+'Crassier Voie Verte'!GM8+'Crassier Douane'!GM8</f>
        <v>9</v>
      </c>
      <c r="GN8" s="60">
        <f>Versonnex!GN8+Sauverny!GN8+Grilly!GN8+'Divonne-&gt;Chavanne'!GN8+'Crassier Voie Verte'!GN8+'Crassier Douane'!GN8</f>
        <v>3</v>
      </c>
      <c r="GO8" s="60">
        <f>Versonnex!GO8+Sauverny!GO8+Grilly!GO8+'Divonne-&gt;Chavanne'!GO8+'Crassier Voie Verte'!GO8+'Crassier Douane'!GO8</f>
        <v>4</v>
      </c>
      <c r="GP8" s="60">
        <f>Versonnex!GP8+Sauverny!GP8+Grilly!GP8+'Divonne-&gt;Chavanne'!GP8+'Crassier Voie Verte'!GP8+'Crassier Douane'!GP8</f>
        <v>4</v>
      </c>
      <c r="GQ8" s="60">
        <f>Versonnex!GQ8+Sauverny!GQ8+Grilly!GQ8+'Divonne-&gt;Chavanne'!GQ8+'Crassier Voie Verte'!GQ8+'Crassier Douane'!GQ8</f>
        <v>0</v>
      </c>
      <c r="GR8" s="60">
        <f>Versonnex!GR8+Sauverny!GR8+Grilly!GR8+'Divonne-&gt;Chavanne'!GR8+'Crassier Voie Verte'!GR8+'Crassier Douane'!GR8</f>
        <v>1</v>
      </c>
      <c r="GS8" s="60">
        <f>Versonnex!GS8+Sauverny!GS8+Grilly!GS8+'Divonne-&gt;Chavanne'!GS8+'Crassier Voie Verte'!GS8+'Crassier Douane'!GS8</f>
        <v>0</v>
      </c>
      <c r="GT8" s="60">
        <f>Versonnex!GT8+Sauverny!GT8+Grilly!GT8+'Divonne-&gt;Chavanne'!GT8+'Crassier Voie Verte'!GT8+'Crassier Douane'!GT8</f>
        <v>3</v>
      </c>
      <c r="GU8" s="60">
        <f>Versonnex!GU8+Sauverny!GU8+Grilly!GU8+'Divonne-&gt;Chavanne'!GU8+'Crassier Voie Verte'!GU8+'Crassier Douane'!GU8</f>
        <v>4</v>
      </c>
      <c r="GV8" s="60">
        <f>Versonnex!GV8+Sauverny!GV8+Grilly!GV8+'Divonne-&gt;Chavanne'!GV8+'Crassier Voie Verte'!GV8+'Crassier Douane'!GV8</f>
        <v>0</v>
      </c>
      <c r="GW8" s="60">
        <f>Versonnex!GW8+Sauverny!GW8+Grilly!GW8+'Divonne-&gt;Chavanne'!GW8+'Crassier Voie Verte'!GW8+'Crassier Douane'!GW8</f>
        <v>1</v>
      </c>
      <c r="GX8" s="60">
        <f>Versonnex!GX8+Sauverny!GX8+Grilly!GX8+'Divonne-&gt;Chavanne'!GX8+'Crassier Voie Verte'!GX8+'Crassier Douane'!GX8</f>
        <v>1</v>
      </c>
      <c r="GY8" s="60">
        <f>Versonnex!GY8+Sauverny!GY8+Grilly!GY8+'Divonne-&gt;Chavanne'!GY8+'Crassier Voie Verte'!GY8+'Crassier Douane'!GY8</f>
        <v>0</v>
      </c>
      <c r="GZ8" s="60">
        <f>Versonnex!GZ8+Sauverny!GZ8+Grilly!GZ8+'Divonne-&gt;Chavanne'!GZ8+'Crassier Voie Verte'!GZ8+'Crassier Douane'!GZ8</f>
        <v>0</v>
      </c>
      <c r="HA8" s="60">
        <f>Versonnex!HA8+Sauverny!HA8+Grilly!HA8+'Divonne-&gt;Chavanne'!HA8+'Crassier Voie Verte'!HA8+'Crassier Douane'!HA8</f>
        <v>0</v>
      </c>
      <c r="HB8" s="60">
        <f>Versonnex!HB8+Sauverny!HB8+Grilly!HB8+'Divonne-&gt;Chavanne'!HB8+'Crassier Voie Verte'!HB8+'Crassier Douane'!HB8</f>
        <v>0</v>
      </c>
      <c r="HD8" s="55">
        <f t="shared" si="53"/>
        <v>18</v>
      </c>
      <c r="HE8" s="3">
        <f t="shared" si="53"/>
        <v>12</v>
      </c>
      <c r="HF8" s="56">
        <f t="shared" si="54"/>
        <v>0.4</v>
      </c>
      <c r="HG8" s="3">
        <f t="shared" si="55"/>
        <v>16</v>
      </c>
      <c r="HH8" s="3">
        <f t="shared" si="56"/>
        <v>10</v>
      </c>
      <c r="HI8" s="3">
        <f t="shared" si="57"/>
        <v>1</v>
      </c>
      <c r="HJ8" s="3">
        <f t="shared" si="58"/>
        <v>27</v>
      </c>
      <c r="HK8" s="12">
        <f t="shared" si="59"/>
        <v>0.37037037037037035</v>
      </c>
      <c r="HL8" s="12">
        <f t="shared" si="60"/>
        <v>3.7037037037037035E-2</v>
      </c>
      <c r="HM8" s="3">
        <f t="shared" si="61"/>
        <v>3</v>
      </c>
      <c r="HN8" s="3">
        <f t="shared" si="62"/>
        <v>24</v>
      </c>
      <c r="HO8" s="57">
        <f t="shared" si="63"/>
        <v>6</v>
      </c>
      <c r="HP8" s="58">
        <f t="shared" si="64"/>
        <v>30</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thickBot="1" x14ac:dyDescent="0.3">
      <c r="A9" s="59">
        <v>0.33333333333333298</v>
      </c>
      <c r="B9" s="91">
        <f>'Vireloup Douane'!B9+Versonnex!B9+Grilly!B9+Sauverny!B9+'Divonne-&gt;Chavanne'!B9+'Crassier Voie Verte'!B9+'Crassier Douane'!B9</f>
        <v>10</v>
      </c>
      <c r="C9" s="92">
        <f>'Vireloup Douane'!C9+Versonnex!C9+Grilly!C9+Sauverny!C9+'Divonne-&gt;Chavanne'!C9+'Crassier Voie Verte'!C9+'Crassier Douane'!C9</f>
        <v>6</v>
      </c>
      <c r="D9" s="91">
        <f>'Vireloup Douane'!D9+Versonnex!D9+Grilly!D9+Sauverny!D9+'Divonne-&gt;Chavanne'!D9+'Crassier Voie Verte'!D9+'Crassier Douane'!D9</f>
        <v>17</v>
      </c>
      <c r="E9" s="92">
        <f>'Vireloup Douane'!E9+Versonnex!E9+Grilly!E9+Sauverny!E9+'Divonne-&gt;Chavanne'!E9+'Crassier Voie Verte'!E9+'Crassier Douane'!E9</f>
        <v>7</v>
      </c>
      <c r="F9" s="91">
        <f>'Vireloup Douane'!F9+Versonnex!F9+Grilly!F9+Sauverny!F9+'Divonne-&gt;Chavanne'!F9+'Crassier Voie Verte'!F9+'Crassier Douane'!F9</f>
        <v>0</v>
      </c>
      <c r="G9" s="92">
        <f>'Vireloup Douane'!G9+Versonnex!G9+Grilly!G9+Sauverny!G9+'Divonne-&gt;Chavanne'!G9+'Crassier Voie Verte'!G9+'Crassier Douane'!G9</f>
        <v>0</v>
      </c>
      <c r="H9" s="91">
        <f>'Vireloup Douane'!H9+Versonnex!H9+Grilly!H9+Sauverny!H9+'Divonne-&gt;Chavanne'!H9+'Crassier Voie Verte'!H9+'Crassier Douane'!H9</f>
        <v>1</v>
      </c>
      <c r="I9" s="92">
        <f>'Vireloup Douane'!I9+Versonnex!I9+Grilly!I9+Sauverny!I9+'Divonne-&gt;Chavanne'!I9+'Crassier Voie Verte'!I9+'Crassier Douane'!I9</f>
        <v>1</v>
      </c>
      <c r="J9" s="91">
        <f>'Vireloup Douane'!J9+Versonnex!J9+Grilly!J9+Sauverny!J9+'Divonne-&gt;Chavanne'!J9+'Crassier Voie Verte'!J9+'Crassier Douane'!J9</f>
        <v>9</v>
      </c>
      <c r="K9" s="92">
        <f>'Vireloup Douane'!K9+Versonnex!K9+Grilly!K9+Sauverny!K9+'Divonne-&gt;Chavanne'!K9+'Crassier Voie Verte'!K9+'Crassier Douane'!K9</f>
        <v>8</v>
      </c>
      <c r="L9" s="91">
        <f>'Vireloup Douane'!L9+Versonnex!L9+Grilly!L9+Sauverny!L9+'Divonne-&gt;Chavanne'!L9+'Crassier Voie Verte'!L9+'Crassier Douane'!L9</f>
        <v>3</v>
      </c>
      <c r="M9" s="92">
        <f>'Vireloup Douane'!M9+Versonnex!M9+Grilly!M9+Sauverny!M9+'Divonne-&gt;Chavanne'!M9+'Crassier Voie Verte'!M9+'Crassier Douane'!M9</f>
        <v>1</v>
      </c>
      <c r="N9" s="203">
        <f>'Vireloup Douane'!N9+Versonnex!N9+Grilly!N9+Sauverny!N9+'Divonne-&gt;Chavanne'!N9+'Crassier Voie Verte'!N9+'Crassier Douane'!N9</f>
        <v>2</v>
      </c>
      <c r="O9" s="192">
        <f>'Vireloup Douane'!O9+Versonnex!O9+Grilly!O9+Sauverny!O9+'Divonne-&gt;Chavanne'!O9+'Crassier Voie Verte'!O9+'Crassier Douane'!O9</f>
        <v>1</v>
      </c>
      <c r="P9" s="91">
        <f>'Vireloup Douane'!P9+Versonnex!P9+Grilly!P9+Sauverny!P9+'Divonne-&gt;Chavanne'!P9+'Crassier Voie Verte'!P9+'Crassier Douane'!P9</f>
        <v>1</v>
      </c>
      <c r="Q9" s="92">
        <f>'Vireloup Douane'!Q9+Versonnex!Q9+Grilly!Q9+Sauverny!Q9+'Divonne-&gt;Chavanne'!Q9+'Crassier Voie Verte'!Q9+'Crassier Douane'!Q9</f>
        <v>0</v>
      </c>
      <c r="R9" s="91">
        <f>'Vireloup Douane'!R9+Versonnex!R9+Grilly!R9+Sauverny!R9+'Divonne-&gt;Chavanne'!R9+'Crassier Voie Verte'!R9+'Crassier Douane'!R9</f>
        <v>0</v>
      </c>
      <c r="S9" s="92">
        <f>'Vireloup Douane'!S9+Versonnex!S9+Grilly!S9+Sauverny!S9+'Divonne-&gt;Chavanne'!S9+'Crassier Voie Verte'!S9+'Crassier Douane'!S9</f>
        <v>0</v>
      </c>
      <c r="T9" s="91">
        <f>'Vireloup Douane'!T9+Versonnex!T9+Grilly!T9+Sauverny!T9+'Divonne-&gt;Chavanne'!T9+'Crassier Voie Verte'!T9+'Crassier Douane'!T9</f>
        <v>5</v>
      </c>
      <c r="U9" s="92">
        <f>'Vireloup Douane'!U9+Versonnex!U9+Grilly!U9+Sauverny!U9+'Divonne-&gt;Chavanne'!U9+'Crassier Voie Verte'!U9+'Crassier Douane'!U9</f>
        <v>1</v>
      </c>
      <c r="W9" s="55">
        <f t="shared" si="66"/>
        <v>48</v>
      </c>
      <c r="X9" s="3">
        <f t="shared" si="67"/>
        <v>25</v>
      </c>
      <c r="Y9" s="56">
        <f t="shared" si="68"/>
        <v>0.34246575342465752</v>
      </c>
      <c r="Z9" s="3">
        <f t="shared" si="69"/>
        <v>20</v>
      </c>
      <c r="AA9" s="3">
        <f t="shared" si="70"/>
        <v>28</v>
      </c>
      <c r="AB9" s="3">
        <f t="shared" si="71"/>
        <v>1</v>
      </c>
      <c r="AC9" s="3">
        <f t="shared" si="72"/>
        <v>2</v>
      </c>
      <c r="AD9" s="3">
        <f t="shared" si="0"/>
        <v>50</v>
      </c>
      <c r="AE9" s="12">
        <f t="shared" si="1"/>
        <v>0.58333333333333337</v>
      </c>
      <c r="AF9" s="12">
        <f t="shared" si="73"/>
        <v>0.04</v>
      </c>
      <c r="AG9" s="3">
        <f t="shared" si="74"/>
        <v>23</v>
      </c>
      <c r="AH9" s="3">
        <f t="shared" si="75"/>
        <v>59</v>
      </c>
      <c r="AI9" s="57">
        <f t="shared" si="76"/>
        <v>14</v>
      </c>
      <c r="AJ9" s="58">
        <f t="shared" si="77"/>
        <v>73</v>
      </c>
      <c r="AM9" s="12">
        <f t="shared" si="2"/>
        <v>2.1276595744680771E-2</v>
      </c>
      <c r="AN9" s="12">
        <f t="shared" si="3"/>
        <v>-3.8461538461538436E-2</v>
      </c>
      <c r="AO9" s="12">
        <f t="shared" si="4"/>
        <v>-3.8461538461538436E-2</v>
      </c>
      <c r="AP9" s="12">
        <f t="shared" si="5"/>
        <v>-0.39393939393939392</v>
      </c>
      <c r="AQ9" s="12">
        <f t="shared" si="78"/>
        <v>-3.4482758620689613E-2</v>
      </c>
      <c r="AR9" s="12">
        <f t="shared" si="6"/>
        <v>-0.5</v>
      </c>
      <c r="AS9" s="12">
        <f t="shared" si="7"/>
        <v>-0.24242424242424243</v>
      </c>
      <c r="AT9" s="12">
        <f t="shared" si="8"/>
        <v>0.24712643678160928</v>
      </c>
      <c r="AU9" s="12">
        <f t="shared" si="9"/>
        <v>-0.33999999999999997</v>
      </c>
      <c r="AV9" s="12">
        <f t="shared" si="10"/>
        <v>2.2857142857142856</v>
      </c>
      <c r="AW9" s="12">
        <f t="shared" si="11"/>
        <v>0.13461538461538458</v>
      </c>
      <c r="AX9" s="12">
        <f t="shared" si="12"/>
        <v>-0.33333333333333337</v>
      </c>
      <c r="AY9" s="12">
        <f t="shared" si="13"/>
        <v>0</v>
      </c>
      <c r="BA9" s="59">
        <v>0.33333333333333298</v>
      </c>
      <c r="BB9" s="60">
        <f>'Vireloup Douane'!BB9+Versonnex!BB9+Grilly!BB9+Sauverny!BB9+'Divonne-&gt;Chavanne'!BB9+'Crassier Voie Verte'!BB9+'Crassier Douane'!BB9</f>
        <v>15</v>
      </c>
      <c r="BC9" s="60">
        <f>'Vireloup Douane'!BC9+Versonnex!BC9+Grilly!BC9+Sauverny!BC9+'Divonne-&gt;Chavanne'!BC9+'Crassier Voie Verte'!BC9+'Crassier Douane'!BC9</f>
        <v>3</v>
      </c>
      <c r="BD9" s="60">
        <f>'Vireloup Douane'!BD9+Versonnex!BD9+Grilly!BD9+Sauverny!BD9+'Divonne-&gt;Chavanne'!BD9+'Crassier Voie Verte'!BD9+'Crassier Douane'!BD9</f>
        <v>13</v>
      </c>
      <c r="BE9" s="60">
        <f>'Vireloup Douane'!BE9+Versonnex!BE9+Grilly!BE9+Sauverny!BE9+'Divonne-&gt;Chavanne'!BE9+'Crassier Voie Verte'!BE9+'Crassier Douane'!BE9</f>
        <v>11</v>
      </c>
      <c r="BF9" s="60">
        <f>'Vireloup Douane'!BF9+Versonnex!BF9+Grilly!BF9+Sauverny!BF9+'Divonne-&gt;Chavanne'!BF9+'Crassier Voie Verte'!BF9+'Crassier Douane'!BF9</f>
        <v>1</v>
      </c>
      <c r="BG9" s="60">
        <f>'Vireloup Douane'!BG9+Versonnex!BG9+Grilly!BG9+Sauverny!BG9+'Divonne-&gt;Chavanne'!BG9+'Crassier Voie Verte'!BG9+'Crassier Douane'!BG9</f>
        <v>2</v>
      </c>
      <c r="BH9" s="60">
        <f>'Vireloup Douane'!BH9+Versonnex!BH9+Grilly!BH9+Sauverny!BH9+'Divonne-&gt;Chavanne'!BH9+'Crassier Voie Verte'!BH9+'Crassier Douane'!BH9</f>
        <v>6</v>
      </c>
      <c r="BI9" s="60">
        <f>'Vireloup Douane'!BI9+Versonnex!BI9+Grilly!BI9+Sauverny!BI9+'Divonne-&gt;Chavanne'!BI9+'Crassier Voie Verte'!BI9+'Crassier Douane'!BI9</f>
        <v>1</v>
      </c>
      <c r="BJ9" s="60">
        <f>'Vireloup Douane'!BJ9+Versonnex!BJ9+Grilly!BJ9+Sauverny!BJ9+'Divonne-&gt;Chavanne'!BJ9+'Crassier Voie Verte'!BJ9+'Crassier Douane'!BJ9</f>
        <v>7</v>
      </c>
      <c r="BK9" s="60">
        <f>'Vireloup Douane'!BK9+Versonnex!BK9+Grilly!BK9+Sauverny!BK9+'Divonne-&gt;Chavanne'!BK9+'Crassier Voie Verte'!BK9+'Crassier Douane'!BK9</f>
        <v>8</v>
      </c>
      <c r="BL9" s="60">
        <f>'Vireloup Douane'!BL9+Versonnex!BL9+Grilly!BL9+Sauverny!BL9+'Divonne-&gt;Chavanne'!BL9+'Crassier Voie Verte'!BL9+'Crassier Douane'!BL9</f>
        <v>5</v>
      </c>
      <c r="BM9" s="60">
        <f>'Vireloup Douane'!BM9+Versonnex!BM9+Grilly!BM9+Sauverny!BM9+'Divonne-&gt;Chavanne'!BM9+'Crassier Voie Verte'!BM9+'Crassier Douane'!BM9</f>
        <v>0</v>
      </c>
      <c r="BN9" s="60">
        <f>'Vireloup Douane'!BN9+Versonnex!BN9+Grilly!BN9+Sauverny!BN9+'Divonne-&gt;Chavanne'!BN9+'Crassier Voie Verte'!BN9+'Crassier Douane'!BN9</f>
        <v>0</v>
      </c>
      <c r="BO9" s="60">
        <f>'Vireloup Douane'!BO9+Versonnex!BO9+Grilly!BO9+Sauverny!BO9+'Divonne-&gt;Chavanne'!BO9+'Crassier Voie Verte'!BO9+'Crassier Douane'!BO9</f>
        <v>1</v>
      </c>
      <c r="BP9" s="60">
        <f>'Vireloup Douane'!BP9+Versonnex!BP9+Grilly!BP9+Sauverny!BP9+'Divonne-&gt;Chavanne'!BP9+'Crassier Voie Verte'!BP9+'Crassier Douane'!BP9</f>
        <v>0</v>
      </c>
      <c r="BQ9" s="60">
        <f>'Vireloup Douane'!BQ9+Versonnex!BQ9+Grilly!BQ9+Sauverny!BQ9+'Divonne-&gt;Chavanne'!BQ9+'Crassier Voie Verte'!BQ9+'Crassier Douane'!BQ9</f>
        <v>0</v>
      </c>
      <c r="BS9" s="55">
        <f t="shared" si="14"/>
        <v>47</v>
      </c>
      <c r="BT9" s="3">
        <f t="shared" si="14"/>
        <v>26</v>
      </c>
      <c r="BU9" s="56">
        <f t="shared" si="15"/>
        <v>0.35616438356164382</v>
      </c>
      <c r="BV9" s="3">
        <f t="shared" si="16"/>
        <v>33</v>
      </c>
      <c r="BW9" s="3">
        <f t="shared" si="17"/>
        <v>29</v>
      </c>
      <c r="BX9" s="3">
        <f t="shared" si="18"/>
        <v>4</v>
      </c>
      <c r="BY9" s="3">
        <f t="shared" si="19"/>
        <v>66</v>
      </c>
      <c r="BZ9" s="12">
        <f t="shared" si="20"/>
        <v>0.46774193548387094</v>
      </c>
      <c r="CA9" s="12">
        <f t="shared" si="21"/>
        <v>6.0606060606060608E-2</v>
      </c>
      <c r="CB9" s="3">
        <f t="shared" si="22"/>
        <v>7</v>
      </c>
      <c r="CC9" s="3">
        <f t="shared" si="23"/>
        <v>52</v>
      </c>
      <c r="CD9" s="57">
        <f t="shared" si="24"/>
        <v>21</v>
      </c>
      <c r="CE9" s="58">
        <f t="shared" si="25"/>
        <v>73</v>
      </c>
      <c r="CH9" s="12">
        <f t="shared" si="26"/>
        <v>-2.083333333333337E-2</v>
      </c>
      <c r="CI9" s="12">
        <f t="shared" si="26"/>
        <v>-0.16129032258064513</v>
      </c>
      <c r="CJ9" s="12">
        <f t="shared" si="26"/>
        <v>-9.23552806009722E-2</v>
      </c>
      <c r="CK9" s="12">
        <f t="shared" si="26"/>
        <v>0.26923076923076916</v>
      </c>
      <c r="CL9" s="12">
        <f t="shared" si="26"/>
        <v>-0.23684210526315785</v>
      </c>
      <c r="CM9" s="12">
        <f t="shared" si="26"/>
        <v>-0.5</v>
      </c>
      <c r="CN9" s="12">
        <f t="shared" si="26"/>
        <v>-8.333333333333337E-2</v>
      </c>
      <c r="CO9" s="12">
        <f t="shared" si="26"/>
        <v>-0.11375212224108666</v>
      </c>
      <c r="CP9" s="12">
        <f t="shared" si="26"/>
        <v>-0.45454545454545447</v>
      </c>
      <c r="CQ9" s="12">
        <f t="shared" si="26"/>
        <v>0</v>
      </c>
      <c r="CR9" s="12">
        <f t="shared" si="26"/>
        <v>-0.1875</v>
      </c>
      <c r="CS9" s="12">
        <f t="shared" si="26"/>
        <v>0.39999999999999991</v>
      </c>
      <c r="CT9" s="12">
        <f t="shared" si="26"/>
        <v>-7.5949367088607556E-2</v>
      </c>
      <c r="CV9" s="59">
        <v>0.33333333333333298</v>
      </c>
      <c r="CW9" s="60">
        <f>'Vireloup Douane'!CW9+Versonnex!CW9+Grilly!CW9+Sauverny!CW9+'Divonne-&gt;Chavanne'!CW9+'Crassier Voie Verte'!CW9+'Crassier Douane'!CW9</f>
        <v>14</v>
      </c>
      <c r="CX9" s="60">
        <f>'Vireloup Douane'!CX9+Versonnex!CX9+Grilly!CX9+Sauverny!CX9+'Divonne-&gt;Chavanne'!CX9+'Crassier Voie Verte'!CX9+'Crassier Douane'!CX9</f>
        <v>5</v>
      </c>
      <c r="CY9" s="60">
        <f>'Vireloup Douane'!CY9+Versonnex!CY9+Grilly!CY9+Sauverny!CY9+'Divonne-&gt;Chavanne'!CY9+'Crassier Voie Verte'!CY9+'Crassier Douane'!CY9</f>
        <v>15</v>
      </c>
      <c r="CZ9" s="60">
        <f>'Vireloup Douane'!CZ9+Versonnex!CZ9+Grilly!CZ9+Sauverny!CZ9+'Divonne-&gt;Chavanne'!CZ9+'Crassier Voie Verte'!CZ9+'Crassier Douane'!CZ9</f>
        <v>19</v>
      </c>
      <c r="DA9" s="60">
        <f>'Vireloup Douane'!DA9+Versonnex!DA9+Grilly!DA9+Sauverny!DA9+'Divonne-&gt;Chavanne'!DA9+'Crassier Voie Verte'!DA9+'Crassier Douane'!DA9</f>
        <v>6</v>
      </c>
      <c r="DB9" s="60">
        <f>'Vireloup Douane'!DB9+Versonnex!DB9+Grilly!DB9+Sauverny!DB9+'Divonne-&gt;Chavanne'!DB9+'Crassier Voie Verte'!DB9+'Crassier Douane'!DB9</f>
        <v>1</v>
      </c>
      <c r="DC9" s="60">
        <f>'Vireloup Douane'!DC9+Versonnex!DC9+Grilly!DC9+Sauverny!DC9+'Divonne-&gt;Chavanne'!DC9+'Crassier Voie Verte'!DC9+'Crassier Douane'!DC9</f>
        <v>2</v>
      </c>
      <c r="DD9" s="60">
        <f>'Vireloup Douane'!DD9+Versonnex!DD9+Grilly!DD9+Sauverny!DD9+'Divonne-&gt;Chavanne'!DD9+'Crassier Voie Verte'!DD9+'Crassier Douane'!DD9</f>
        <v>2</v>
      </c>
      <c r="DE9" s="60">
        <f>'Vireloup Douane'!DE9+Versonnex!DE9+Grilly!DE9+Sauverny!DE9+'Divonne-&gt;Chavanne'!DE9+'Crassier Voie Verte'!DE9+'Crassier Douane'!DE9</f>
        <v>7</v>
      </c>
      <c r="DF9" s="60">
        <f>'Vireloup Douane'!DF9+Versonnex!DF9+Grilly!DF9+Sauverny!DF9+'Divonne-&gt;Chavanne'!DF9+'Crassier Voie Verte'!DF9+'Crassier Douane'!DF9</f>
        <v>0</v>
      </c>
      <c r="DG9" s="60">
        <f>'Vireloup Douane'!DG9+Versonnex!DG9+Grilly!DG9+Sauverny!DG9+'Divonne-&gt;Chavanne'!DG9+'Crassier Voie Verte'!DG9+'Crassier Douane'!DG9</f>
        <v>2</v>
      </c>
      <c r="DH9" s="60">
        <f>'Vireloup Douane'!DH9+Versonnex!DH9+Grilly!DH9+Sauverny!DH9+'Divonne-&gt;Chavanne'!DH9+'Crassier Voie Verte'!DH9+'Crassier Douane'!DH9</f>
        <v>2</v>
      </c>
      <c r="DI9" s="60">
        <f>'Vireloup Douane'!DI9+Versonnex!DI9+Grilly!DI9+Sauverny!DI9+'Divonne-&gt;Chavanne'!DI9+'Crassier Voie Verte'!DI9+'Crassier Douane'!DI9</f>
        <v>1</v>
      </c>
      <c r="DJ9" s="60">
        <f>'Vireloup Douane'!DJ9+Versonnex!DJ9+Grilly!DJ9+Sauverny!DJ9+'Divonne-&gt;Chavanne'!DJ9+'Crassier Voie Verte'!DJ9+'Crassier Douane'!DJ9</f>
        <v>0</v>
      </c>
      <c r="DK9" s="60">
        <f>'Vireloup Douane'!DK9+Versonnex!DK9+Grilly!DK9+Sauverny!DK9+'Divonne-&gt;Chavanne'!DK9+'Crassier Voie Verte'!DK9+'Crassier Douane'!DK9</f>
        <v>1</v>
      </c>
      <c r="DL9" s="60">
        <f>'Vireloup Douane'!DL9+Versonnex!DL9+Grilly!DL9+Sauverny!DL9+'Divonne-&gt;Chavanne'!DL9+'Crassier Voie Verte'!DL9+'Crassier Douane'!DL9</f>
        <v>2</v>
      </c>
      <c r="DN9" s="55">
        <f t="shared" si="27"/>
        <v>48</v>
      </c>
      <c r="DO9" s="3">
        <f t="shared" si="27"/>
        <v>31</v>
      </c>
      <c r="DP9" s="56">
        <f t="shared" si="28"/>
        <v>0.39240506329113922</v>
      </c>
      <c r="DQ9" s="3">
        <f t="shared" si="29"/>
        <v>26</v>
      </c>
      <c r="DR9" s="3">
        <f t="shared" si="30"/>
        <v>38</v>
      </c>
      <c r="DS9" s="3">
        <f t="shared" si="31"/>
        <v>8</v>
      </c>
      <c r="DT9" s="3">
        <f t="shared" si="32"/>
        <v>72</v>
      </c>
      <c r="DU9" s="12">
        <f t="shared" si="33"/>
        <v>0.52777777777777779</v>
      </c>
      <c r="DV9" s="12">
        <f t="shared" si="34"/>
        <v>0.1111111111111111</v>
      </c>
      <c r="DW9" s="3">
        <f t="shared" si="35"/>
        <v>7</v>
      </c>
      <c r="DX9" s="3">
        <f t="shared" si="36"/>
        <v>64</v>
      </c>
      <c r="DY9" s="57">
        <f t="shared" si="37"/>
        <v>15</v>
      </c>
      <c r="DZ9" s="58">
        <f t="shared" si="38"/>
        <v>79</v>
      </c>
      <c r="EC9" s="12">
        <f t="shared" si="39"/>
        <v>1</v>
      </c>
      <c r="ED9" s="12">
        <f t="shared" si="39"/>
        <v>1.0666666666666669</v>
      </c>
      <c r="EE9" s="12">
        <f t="shared" si="39"/>
        <v>2.0253164556961911E-2</v>
      </c>
      <c r="EF9" s="12">
        <f t="shared" si="39"/>
        <v>0.73333333333333339</v>
      </c>
      <c r="EG9" s="12">
        <f t="shared" si="39"/>
        <v>1.5333333333333332</v>
      </c>
      <c r="EH9" s="12">
        <f t="shared" si="39"/>
        <v>7</v>
      </c>
      <c r="EI9" s="12">
        <f t="shared" si="39"/>
        <v>1.3225806451612905</v>
      </c>
      <c r="EJ9" s="12">
        <f t="shared" si="39"/>
        <v>9.0740740740740788E-2</v>
      </c>
      <c r="EK9" s="12">
        <f t="shared" si="39"/>
        <v>2.4444444444444442</v>
      </c>
      <c r="EL9" s="12">
        <f t="shared" si="39"/>
        <v>-0.125</v>
      </c>
      <c r="EM9" s="12">
        <f t="shared" si="39"/>
        <v>1.2068965517241379</v>
      </c>
      <c r="EN9" s="12">
        <f t="shared" si="39"/>
        <v>0.5</v>
      </c>
      <c r="EO9" s="12">
        <f t="shared" si="39"/>
        <v>1.0256410256410255</v>
      </c>
      <c r="EQ9" s="59">
        <v>0.33333333333333298</v>
      </c>
      <c r="ER9" s="60">
        <f>'Vireloup Douane'!ER9+Versonnex!ER9+Grilly!ER9+Sauverny!ER9+'Divonne-&gt;Chavanne'!ER9+'Crassier Voie Verte'!ER9+'Crassier Douane'!ER9</f>
        <v>9</v>
      </c>
      <c r="ES9" s="60">
        <f>'Vireloup Douane'!ES9+Versonnex!ES9+Grilly!ES9+Sauverny!ES9+'Divonne-&gt;Chavanne'!ES9+'Crassier Voie Verte'!ES9+'Crassier Douane'!ES9</f>
        <v>2</v>
      </c>
      <c r="ET9" s="60">
        <f>'Vireloup Douane'!ET9+Versonnex!ET9+Grilly!ET9+Sauverny!ET9+'Divonne-&gt;Chavanne'!ET9+'Crassier Voie Verte'!ET9+'Crassier Douane'!ET9</f>
        <v>5</v>
      </c>
      <c r="EU9" s="60">
        <f>'Vireloup Douane'!EU9+Versonnex!EU9+Grilly!EU9+Sauverny!EU9+'Divonne-&gt;Chavanne'!EU9+'Crassier Voie Verte'!EU9+'Crassier Douane'!EU9</f>
        <v>5</v>
      </c>
      <c r="EV9" s="60">
        <f>'Vireloup Douane'!EV9+Versonnex!EV9+Grilly!EV9+Sauverny!EV9+'Divonne-&gt;Chavanne'!EV9+'Crassier Voie Verte'!EV9+'Crassier Douane'!EV9</f>
        <v>1</v>
      </c>
      <c r="EW9" s="60">
        <f>'Vireloup Douane'!EW9+Versonnex!EW9+Grilly!EW9+Sauverny!EW9+'Divonne-&gt;Chavanne'!EW9+'Crassier Voie Verte'!EW9+'Crassier Douane'!EW9</f>
        <v>0</v>
      </c>
      <c r="EX9" s="60">
        <f>'Vireloup Douane'!EX9+Versonnex!EX9+Grilly!EX9+Sauverny!EX9+'Divonne-&gt;Chavanne'!EX9+'Crassier Voie Verte'!EX9+'Crassier Douane'!EX9</f>
        <v>1</v>
      </c>
      <c r="EY9" s="60">
        <f>'Vireloup Douane'!EY9+Versonnex!EY9+Grilly!EY9+Sauverny!EY9+'Divonne-&gt;Chavanne'!EY9+'Crassier Voie Verte'!EY9+'Crassier Douane'!EY9</f>
        <v>6</v>
      </c>
      <c r="EZ9" s="60">
        <f>'Vireloup Douane'!EZ9+Versonnex!EZ9+Grilly!EZ9+Sauverny!EZ9+'Divonne-&gt;Chavanne'!EZ9+'Crassier Voie Verte'!EZ9+'Crassier Douane'!EZ9</f>
        <v>3</v>
      </c>
      <c r="FA9" s="60">
        <f>'Vireloup Douane'!FA9+Versonnex!FA9+Grilly!FA9+Sauverny!FA9+'Divonne-&gt;Chavanne'!FA9+'Crassier Voie Verte'!FA9+'Crassier Douane'!FA9</f>
        <v>1</v>
      </c>
      <c r="FB9" s="60">
        <f>'Vireloup Douane'!FB9+Versonnex!FB9+Grilly!FB9+Sauverny!FB9+'Divonne-&gt;Chavanne'!FB9+'Crassier Voie Verte'!FB9+'Crassier Douane'!FB9</f>
        <v>4</v>
      </c>
      <c r="FC9" s="60">
        <f>'Vireloup Douane'!FC9+Versonnex!FC9+Grilly!FC9+Sauverny!FC9+'Divonne-&gt;Chavanne'!FC9+'Crassier Voie Verte'!FC9+'Crassier Douane'!FC9</f>
        <v>1</v>
      </c>
      <c r="FD9" s="60">
        <f>'Vireloup Douane'!FD9+Versonnex!FD9+Grilly!FD9+Sauverny!FD9+'Divonne-&gt;Chavanne'!FD9+'Crassier Voie Verte'!FD9+'Crassier Douane'!FD9</f>
        <v>0</v>
      </c>
      <c r="FE9" s="60">
        <f>'Vireloup Douane'!FE9+Versonnex!FE9+Grilly!FE9+Sauverny!FE9+'Divonne-&gt;Chavanne'!FE9+'Crassier Voie Verte'!FE9+'Crassier Douane'!FE9</f>
        <v>0</v>
      </c>
      <c r="FF9" s="60">
        <f>'Vireloup Douane'!FF9+Versonnex!FF9+Grilly!FF9+Sauverny!FF9+'Divonne-&gt;Chavanne'!FF9+'Crassier Voie Verte'!FF9+'Crassier Douane'!FF9</f>
        <v>1</v>
      </c>
      <c r="FG9" s="60">
        <f>'Vireloup Douane'!FG9+Versonnex!FG9+Grilly!FG9+Sauverny!FG9+'Divonne-&gt;Chavanne'!FG9+'Crassier Voie Verte'!FG9+'Crassier Douane'!FG9</f>
        <v>0</v>
      </c>
      <c r="FI9" s="55">
        <f t="shared" si="40"/>
        <v>24</v>
      </c>
      <c r="FJ9" s="3">
        <f t="shared" si="40"/>
        <v>15</v>
      </c>
      <c r="FK9" s="56">
        <f t="shared" si="41"/>
        <v>0.38461538461538464</v>
      </c>
      <c r="FL9" s="3">
        <f t="shared" si="42"/>
        <v>15</v>
      </c>
      <c r="FM9" s="3">
        <f t="shared" si="43"/>
        <v>15</v>
      </c>
      <c r="FN9" s="3">
        <f t="shared" si="44"/>
        <v>1</v>
      </c>
      <c r="FO9" s="3">
        <f t="shared" si="45"/>
        <v>31</v>
      </c>
      <c r="FP9" s="12">
        <f t="shared" si="46"/>
        <v>0.4838709677419355</v>
      </c>
      <c r="FQ9" s="12">
        <f t="shared" si="47"/>
        <v>3.2258064516129031E-2</v>
      </c>
      <c r="FR9" s="3">
        <f t="shared" si="48"/>
        <v>8</v>
      </c>
      <c r="FS9" s="3">
        <f t="shared" si="49"/>
        <v>29</v>
      </c>
      <c r="FT9" s="57">
        <f t="shared" si="50"/>
        <v>10</v>
      </c>
      <c r="FU9" s="58">
        <f t="shared" si="51"/>
        <v>39</v>
      </c>
      <c r="FX9" s="12">
        <f t="shared" si="52"/>
        <v>-0.19999999999999996</v>
      </c>
      <c r="FY9" s="12">
        <f t="shared" si="52"/>
        <v>1.1428571428571428</v>
      </c>
      <c r="FZ9" s="12">
        <f t="shared" si="52"/>
        <v>1.0329670329670328</v>
      </c>
      <c r="GA9" s="12">
        <f t="shared" si="52"/>
        <v>-0.375</v>
      </c>
      <c r="GB9" s="12">
        <f t="shared" si="52"/>
        <v>1.1428571428571428</v>
      </c>
      <c r="GC9" s="12" t="e">
        <f t="shared" si="52"/>
        <v>#DIV/0!</v>
      </c>
      <c r="GD9" s="12">
        <f t="shared" si="52"/>
        <v>0</v>
      </c>
      <c r="GE9" s="12">
        <f t="shared" si="52"/>
        <v>1.1428571428571428</v>
      </c>
      <c r="GF9" s="12" t="e">
        <f t="shared" si="52"/>
        <v>#DIV/0!</v>
      </c>
      <c r="GG9" s="12">
        <f t="shared" si="52"/>
        <v>0.33333333333333326</v>
      </c>
      <c r="GH9" s="12">
        <f t="shared" si="52"/>
        <v>-6.4516129032258118E-2</v>
      </c>
      <c r="GI9" s="12">
        <f t="shared" si="52"/>
        <v>0.66666666666666674</v>
      </c>
      <c r="GJ9" s="12">
        <f t="shared" si="52"/>
        <v>5.4054054054053946E-2</v>
      </c>
      <c r="GL9" s="61">
        <v>0.33333333333333298</v>
      </c>
      <c r="GM9" s="60">
        <f>Versonnex!GM9+Sauverny!GM9+Grilly!GM9+'Divonne-&gt;Chavanne'!GM9+'Crassier Voie Verte'!GM9+'Crassier Douane'!GM9</f>
        <v>20</v>
      </c>
      <c r="GN9" s="60">
        <f>Versonnex!GN9+Sauverny!GN9+Grilly!GN9+'Divonne-&gt;Chavanne'!GN9+'Crassier Voie Verte'!GN9+'Crassier Douane'!GN9</f>
        <v>2</v>
      </c>
      <c r="GO9" s="60">
        <f>Versonnex!GO9+Sauverny!GO9+Grilly!GO9+'Divonne-&gt;Chavanne'!GO9+'Crassier Voie Verte'!GO9+'Crassier Douane'!GO9</f>
        <v>3</v>
      </c>
      <c r="GP9" s="60">
        <f>Versonnex!GP9+Sauverny!GP9+Grilly!GP9+'Divonne-&gt;Chavanne'!GP9+'Crassier Voie Verte'!GP9+'Crassier Douane'!GP9</f>
        <v>3</v>
      </c>
      <c r="GQ9" s="60">
        <f>Versonnex!GQ9+Sauverny!GQ9+Grilly!GQ9+'Divonne-&gt;Chavanne'!GQ9+'Crassier Voie Verte'!GQ9+'Crassier Douane'!GQ9</f>
        <v>0</v>
      </c>
      <c r="GR9" s="60">
        <f>Versonnex!GR9+Sauverny!GR9+Grilly!GR9+'Divonne-&gt;Chavanne'!GR9+'Crassier Voie Verte'!GR9+'Crassier Douane'!GR9</f>
        <v>0</v>
      </c>
      <c r="GS9" s="60">
        <f>Versonnex!GS9+Sauverny!GS9+Grilly!GS9+'Divonne-&gt;Chavanne'!GS9+'Crassier Voie Verte'!GS9+'Crassier Douane'!GS9</f>
        <v>3</v>
      </c>
      <c r="GT9" s="60">
        <f>Versonnex!GT9+Sauverny!GT9+Grilly!GT9+'Divonne-&gt;Chavanne'!GT9+'Crassier Voie Verte'!GT9+'Crassier Douane'!GT9</f>
        <v>0</v>
      </c>
      <c r="GU9" s="60">
        <f>Versonnex!GU9+Sauverny!GU9+Grilly!GU9+'Divonne-&gt;Chavanne'!GU9+'Crassier Voie Verte'!GU9+'Crassier Douane'!GU9</f>
        <v>2</v>
      </c>
      <c r="GV9" s="60">
        <f>Versonnex!GV9+Sauverny!GV9+Grilly!GV9+'Divonne-&gt;Chavanne'!GV9+'Crassier Voie Verte'!GV9+'Crassier Douane'!GV9</f>
        <v>0</v>
      </c>
      <c r="GW9" s="60">
        <f>Versonnex!GW9+Sauverny!GW9+Grilly!GW9+'Divonne-&gt;Chavanne'!GW9+'Crassier Voie Verte'!GW9+'Crassier Douane'!GW9</f>
        <v>0</v>
      </c>
      <c r="GX9" s="60">
        <f>Versonnex!GX9+Sauverny!GX9+Grilly!GX9+'Divonne-&gt;Chavanne'!GX9+'Crassier Voie Verte'!GX9+'Crassier Douane'!GX9</f>
        <v>1</v>
      </c>
      <c r="GY9" s="60">
        <f>Versonnex!GY9+Sauverny!GY9+Grilly!GY9+'Divonne-&gt;Chavanne'!GY9+'Crassier Voie Verte'!GY9+'Crassier Douane'!GY9</f>
        <v>0</v>
      </c>
      <c r="GZ9" s="60">
        <f>Versonnex!GZ9+Sauverny!GZ9+Grilly!GZ9+'Divonne-&gt;Chavanne'!GZ9+'Crassier Voie Verte'!GZ9+'Crassier Douane'!GZ9</f>
        <v>0</v>
      </c>
      <c r="HA9" s="60">
        <f>Versonnex!HA9+Sauverny!HA9+Grilly!HA9+'Divonne-&gt;Chavanne'!HA9+'Crassier Voie Verte'!HA9+'Crassier Douane'!HA9</f>
        <v>2</v>
      </c>
      <c r="HB9" s="60">
        <f>Versonnex!HB9+Sauverny!HB9+Grilly!HB9+'Divonne-&gt;Chavanne'!HB9+'Crassier Voie Verte'!HB9+'Crassier Douane'!HB9</f>
        <v>1</v>
      </c>
      <c r="HD9" s="55">
        <f t="shared" si="53"/>
        <v>30</v>
      </c>
      <c r="HE9" s="3">
        <f t="shared" si="53"/>
        <v>7</v>
      </c>
      <c r="HF9" s="56">
        <f t="shared" si="54"/>
        <v>0.1891891891891892</v>
      </c>
      <c r="HG9" s="3">
        <f t="shared" si="55"/>
        <v>24</v>
      </c>
      <c r="HH9" s="3">
        <f t="shared" si="56"/>
        <v>7</v>
      </c>
      <c r="HI9" s="3">
        <f t="shared" si="57"/>
        <v>0</v>
      </c>
      <c r="HJ9" s="3">
        <f t="shared" si="58"/>
        <v>31</v>
      </c>
      <c r="HK9" s="12">
        <f t="shared" si="59"/>
        <v>0.22580645161290322</v>
      </c>
      <c r="HL9" s="12">
        <f t="shared" si="60"/>
        <v>0</v>
      </c>
      <c r="HM9" s="3">
        <f t="shared" si="61"/>
        <v>6</v>
      </c>
      <c r="HN9" s="3">
        <f t="shared" si="62"/>
        <v>31</v>
      </c>
      <c r="HO9" s="57">
        <f t="shared" si="63"/>
        <v>6</v>
      </c>
      <c r="HP9" s="58">
        <f t="shared" si="64"/>
        <v>37</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thickBot="1" x14ac:dyDescent="0.3">
      <c r="A10" s="64">
        <v>0.34375</v>
      </c>
      <c r="B10" s="91">
        <f>'Vireloup Douane'!B10+Versonnex!B10+Grilly!B10+Sauverny!B10+'Divonne-&gt;Chavanne'!B10+'Crassier Voie Verte'!B10+'Crassier Douane'!B10</f>
        <v>6</v>
      </c>
      <c r="C10" s="92">
        <f>'Vireloup Douane'!C10+Versonnex!C10+Grilly!C10+Sauverny!C10+'Divonne-&gt;Chavanne'!C10+'Crassier Voie Verte'!C10+'Crassier Douane'!C10</f>
        <v>5</v>
      </c>
      <c r="D10" s="91">
        <f>'Vireloup Douane'!D10+Versonnex!D10+Grilly!D10+Sauverny!D10+'Divonne-&gt;Chavanne'!D10+'Crassier Voie Verte'!D10+'Crassier Douane'!D10</f>
        <v>13</v>
      </c>
      <c r="E10" s="92">
        <f>'Vireloup Douane'!E10+Versonnex!E10+Grilly!E10+Sauverny!E10+'Divonne-&gt;Chavanne'!E10+'Crassier Voie Verte'!E10+'Crassier Douane'!E10</f>
        <v>7</v>
      </c>
      <c r="F10" s="91">
        <f>'Vireloup Douane'!F10+Versonnex!F10+Grilly!F10+Sauverny!F10+'Divonne-&gt;Chavanne'!F10+'Crassier Voie Verte'!F10+'Crassier Douane'!F10</f>
        <v>1</v>
      </c>
      <c r="G10" s="92">
        <f>'Vireloup Douane'!G10+Versonnex!G10+Grilly!G10+Sauverny!G10+'Divonne-&gt;Chavanne'!G10+'Crassier Voie Verte'!G10+'Crassier Douane'!G10</f>
        <v>0</v>
      </c>
      <c r="H10" s="91">
        <f>'Vireloup Douane'!H10+Versonnex!H10+Grilly!H10+Sauverny!H10+'Divonne-&gt;Chavanne'!H10+'Crassier Voie Verte'!H10+'Crassier Douane'!H10</f>
        <v>0</v>
      </c>
      <c r="I10" s="92">
        <f>'Vireloup Douane'!I10+Versonnex!I10+Grilly!I10+Sauverny!I10+'Divonne-&gt;Chavanne'!I10+'Crassier Voie Verte'!I10+'Crassier Douane'!I10</f>
        <v>1</v>
      </c>
      <c r="J10" s="91">
        <f>'Vireloup Douane'!J10+Versonnex!J10+Grilly!J10+Sauverny!J10+'Divonne-&gt;Chavanne'!J10+'Crassier Voie Verte'!J10+'Crassier Douane'!J10</f>
        <v>6</v>
      </c>
      <c r="K10" s="92">
        <f>'Vireloup Douane'!K10+Versonnex!K10+Grilly!K10+Sauverny!K10+'Divonne-&gt;Chavanne'!K10+'Crassier Voie Verte'!K10+'Crassier Douane'!K10</f>
        <v>6</v>
      </c>
      <c r="L10" s="91">
        <f>'Vireloup Douane'!L10+Versonnex!L10+Grilly!L10+Sauverny!L10+'Divonne-&gt;Chavanne'!L10+'Crassier Voie Verte'!L10+'Crassier Douane'!L10</f>
        <v>3</v>
      </c>
      <c r="M10" s="92">
        <f>'Vireloup Douane'!M10+Versonnex!M10+Grilly!M10+Sauverny!M10+'Divonne-&gt;Chavanne'!M10+'Crassier Voie Verte'!M10+'Crassier Douane'!M10</f>
        <v>1</v>
      </c>
      <c r="N10" s="203">
        <f>'Vireloup Douane'!N10+Versonnex!N10+Grilly!N10+Sauverny!N10+'Divonne-&gt;Chavanne'!N10+'Crassier Voie Verte'!N10+'Crassier Douane'!N10</f>
        <v>2</v>
      </c>
      <c r="O10" s="192">
        <f>'Vireloup Douane'!O10+Versonnex!O10+Grilly!O10+Sauverny!O10+'Divonne-&gt;Chavanne'!O10+'Crassier Voie Verte'!O10+'Crassier Douane'!O10</f>
        <v>1</v>
      </c>
      <c r="P10" s="91">
        <f>'Vireloup Douane'!P10+Versonnex!P10+Grilly!P10+Sauverny!P10+'Divonne-&gt;Chavanne'!P10+'Crassier Voie Verte'!P10+'Crassier Douane'!P10</f>
        <v>0</v>
      </c>
      <c r="Q10" s="92">
        <f>'Vireloup Douane'!Q10+Versonnex!Q10+Grilly!Q10+Sauverny!Q10+'Divonne-&gt;Chavanne'!Q10+'Crassier Voie Verte'!Q10+'Crassier Douane'!Q10</f>
        <v>1</v>
      </c>
      <c r="R10" s="91">
        <f>'Vireloup Douane'!R10+Versonnex!R10+Grilly!R10+Sauverny!R10+'Divonne-&gt;Chavanne'!R10+'Crassier Voie Verte'!R10+'Crassier Douane'!R10</f>
        <v>0</v>
      </c>
      <c r="S10" s="92">
        <f>'Vireloup Douane'!S10+Versonnex!S10+Grilly!S10+Sauverny!S10+'Divonne-&gt;Chavanne'!S10+'Crassier Voie Verte'!S10+'Crassier Douane'!S10</f>
        <v>0</v>
      </c>
      <c r="T10" s="91">
        <f>'Vireloup Douane'!T10+Versonnex!T10+Grilly!T10+Sauverny!T10+'Divonne-&gt;Chavanne'!T10+'Crassier Voie Verte'!T10+'Crassier Douane'!T10</f>
        <v>1</v>
      </c>
      <c r="U10" s="92">
        <f>'Vireloup Douane'!U10+Versonnex!U10+Grilly!U10+Sauverny!U10+'Divonne-&gt;Chavanne'!U10+'Crassier Voie Verte'!U10+'Crassier Douane'!U10</f>
        <v>1</v>
      </c>
      <c r="W10" s="55">
        <f t="shared" si="66"/>
        <v>32</v>
      </c>
      <c r="X10" s="3">
        <f t="shared" si="67"/>
        <v>23</v>
      </c>
      <c r="Y10" s="56">
        <f t="shared" si="68"/>
        <v>0.41818181818181815</v>
      </c>
      <c r="Z10" s="3">
        <f t="shared" si="69"/>
        <v>15</v>
      </c>
      <c r="AA10" s="3">
        <f t="shared" si="70"/>
        <v>25</v>
      </c>
      <c r="AB10" s="3">
        <f>F10+G10+P10+Q10</f>
        <v>2</v>
      </c>
      <c r="AC10" s="3">
        <f t="shared" si="72"/>
        <v>1</v>
      </c>
      <c r="AD10" s="3">
        <f t="shared" si="0"/>
        <v>41</v>
      </c>
      <c r="AE10" s="12">
        <f t="shared" si="1"/>
        <v>0.625</v>
      </c>
      <c r="AF10" s="12">
        <f t="shared" si="73"/>
        <v>2.4390243902439025E-2</v>
      </c>
      <c r="AG10" s="3">
        <f t="shared" si="74"/>
        <v>14</v>
      </c>
      <c r="AH10" s="3">
        <f t="shared" si="75"/>
        <v>45</v>
      </c>
      <c r="AI10" s="57">
        <f t="shared" si="76"/>
        <v>10</v>
      </c>
      <c r="AJ10" s="58">
        <f t="shared" si="77"/>
        <v>55</v>
      </c>
      <c r="AM10" s="12">
        <f t="shared" si="2"/>
        <v>0.10344827586206895</v>
      </c>
      <c r="AN10" s="12">
        <f t="shared" si="3"/>
        <v>4.5454545454545414E-2</v>
      </c>
      <c r="AO10" s="12">
        <f t="shared" si="4"/>
        <v>-3.0578512396694291E-2</v>
      </c>
      <c r="AP10" s="12">
        <f t="shared" si="5"/>
        <v>-0.21052631578947367</v>
      </c>
      <c r="AQ10" s="12">
        <f t="shared" si="78"/>
        <v>-7.407407407407407E-2</v>
      </c>
      <c r="AR10" s="12">
        <f t="shared" si="6"/>
        <v>0</v>
      </c>
      <c r="AS10" s="12">
        <f t="shared" si="7"/>
        <v>-0.12765957446808507</v>
      </c>
      <c r="AT10" s="12">
        <f t="shared" si="8"/>
        <v>6.4814814814814659E-2</v>
      </c>
      <c r="AU10" s="12">
        <f t="shared" si="9"/>
        <v>0.14634146341463428</v>
      </c>
      <c r="AV10" s="12">
        <f t="shared" si="10"/>
        <v>2.5</v>
      </c>
      <c r="AW10" s="12">
        <f t="shared" si="11"/>
        <v>0.125</v>
      </c>
      <c r="AX10" s="12">
        <f t="shared" si="12"/>
        <v>-9.0909090909090939E-2</v>
      </c>
      <c r="AY10" s="12">
        <f t="shared" si="13"/>
        <v>7.8431372549019551E-2</v>
      </c>
      <c r="BA10" s="64">
        <v>0.34375</v>
      </c>
      <c r="BB10" s="60">
        <f>'Vireloup Douane'!BB10+Versonnex!BB10+Grilly!BB10+Sauverny!BB10+'Divonne-&gt;Chavanne'!BB10+'Crassier Voie Verte'!BB10+'Crassier Douane'!BB10</f>
        <v>10</v>
      </c>
      <c r="BC10" s="60">
        <f>'Vireloup Douane'!BC10+Versonnex!BC10+Grilly!BC10+Sauverny!BC10+'Divonne-&gt;Chavanne'!BC10+'Crassier Voie Verte'!BC10+'Crassier Douane'!BC10</f>
        <v>6</v>
      </c>
      <c r="BD10" s="60">
        <f>'Vireloup Douane'!BD10+Versonnex!BD10+Grilly!BD10+Sauverny!BD10+'Divonne-&gt;Chavanne'!BD10+'Crassier Voie Verte'!BD10+'Crassier Douane'!BD10</f>
        <v>10</v>
      </c>
      <c r="BE10" s="60">
        <f>'Vireloup Douane'!BE10+Versonnex!BE10+Grilly!BE10+Sauverny!BE10+'Divonne-&gt;Chavanne'!BE10+'Crassier Voie Verte'!BE10+'Crassier Douane'!BE10</f>
        <v>11</v>
      </c>
      <c r="BF10" s="60">
        <f>'Vireloup Douane'!BF10+Versonnex!BF10+Grilly!BF10+Sauverny!BF10+'Divonne-&gt;Chavanne'!BF10+'Crassier Voie Verte'!BF10+'Crassier Douane'!BF10</f>
        <v>1</v>
      </c>
      <c r="BG10" s="60">
        <f>'Vireloup Douane'!BG10+Versonnex!BG10+Grilly!BG10+Sauverny!BG10+'Divonne-&gt;Chavanne'!BG10+'Crassier Voie Verte'!BG10+'Crassier Douane'!BG10</f>
        <v>0</v>
      </c>
      <c r="BH10" s="60">
        <f>'Vireloup Douane'!BH10+Versonnex!BH10+Grilly!BH10+Sauverny!BH10+'Divonne-&gt;Chavanne'!BH10+'Crassier Voie Verte'!BH10+'Crassier Douane'!BH10</f>
        <v>1</v>
      </c>
      <c r="BI10" s="60">
        <f>'Vireloup Douane'!BI10+Versonnex!BI10+Grilly!BI10+Sauverny!BI10+'Divonne-&gt;Chavanne'!BI10+'Crassier Voie Verte'!BI10+'Crassier Douane'!BI10</f>
        <v>1</v>
      </c>
      <c r="BJ10" s="60">
        <f>'Vireloup Douane'!BJ10+Versonnex!BJ10+Grilly!BJ10+Sauverny!BJ10+'Divonne-&gt;Chavanne'!BJ10+'Crassier Voie Verte'!BJ10+'Crassier Douane'!BJ10</f>
        <v>2</v>
      </c>
      <c r="BK10" s="60">
        <f>'Vireloup Douane'!BK10+Versonnex!BK10+Grilly!BK10+Sauverny!BK10+'Divonne-&gt;Chavanne'!BK10+'Crassier Voie Verte'!BK10+'Crassier Douane'!BK10</f>
        <v>1</v>
      </c>
      <c r="BL10" s="60">
        <f>'Vireloup Douane'!BL10+Versonnex!BL10+Grilly!BL10+Sauverny!BL10+'Divonne-&gt;Chavanne'!BL10+'Crassier Voie Verte'!BL10+'Crassier Douane'!BL10</f>
        <v>4</v>
      </c>
      <c r="BM10" s="60">
        <f>'Vireloup Douane'!BM10+Versonnex!BM10+Grilly!BM10+Sauverny!BM10+'Divonne-&gt;Chavanne'!BM10+'Crassier Voie Verte'!BM10+'Crassier Douane'!BM10</f>
        <v>2</v>
      </c>
      <c r="BN10" s="60">
        <f>'Vireloup Douane'!BN10+Versonnex!BN10+Grilly!BN10+Sauverny!BN10+'Divonne-&gt;Chavanne'!BN10+'Crassier Voie Verte'!BN10+'Crassier Douane'!BN10</f>
        <v>0</v>
      </c>
      <c r="BO10" s="60">
        <f>'Vireloup Douane'!BO10+Versonnex!BO10+Grilly!BO10+Sauverny!BO10+'Divonne-&gt;Chavanne'!BO10+'Crassier Voie Verte'!BO10+'Crassier Douane'!BO10</f>
        <v>0</v>
      </c>
      <c r="BP10" s="60">
        <f>'Vireloup Douane'!BP10+Versonnex!BP10+Grilly!BP10+Sauverny!BP10+'Divonne-&gt;Chavanne'!BP10+'Crassier Voie Verte'!BP10+'Crassier Douane'!BP10</f>
        <v>1</v>
      </c>
      <c r="BQ10" s="60">
        <f>'Vireloup Douane'!BQ10+Versonnex!BQ10+Grilly!BQ10+Sauverny!BQ10+'Divonne-&gt;Chavanne'!BQ10+'Crassier Voie Verte'!BQ10+'Crassier Douane'!BQ10</f>
        <v>1</v>
      </c>
      <c r="BS10" s="55">
        <f t="shared" si="14"/>
        <v>29</v>
      </c>
      <c r="BT10" s="3">
        <f t="shared" si="14"/>
        <v>22</v>
      </c>
      <c r="BU10" s="56">
        <f t="shared" si="15"/>
        <v>0.43137254901960786</v>
      </c>
      <c r="BV10" s="3">
        <f t="shared" si="16"/>
        <v>19</v>
      </c>
      <c r="BW10" s="3">
        <f t="shared" si="17"/>
        <v>27</v>
      </c>
      <c r="BX10" s="3">
        <f t="shared" si="18"/>
        <v>1</v>
      </c>
      <c r="BY10" s="3">
        <f t="shared" si="19"/>
        <v>47</v>
      </c>
      <c r="BZ10" s="12">
        <f t="shared" si="20"/>
        <v>0.58695652173913049</v>
      </c>
      <c r="CA10" s="12">
        <f t="shared" si="21"/>
        <v>2.1276595744680851E-2</v>
      </c>
      <c r="CB10" s="3">
        <f t="shared" si="22"/>
        <v>4</v>
      </c>
      <c r="CC10" s="3">
        <f t="shared" si="23"/>
        <v>40</v>
      </c>
      <c r="CD10" s="57">
        <f t="shared" si="24"/>
        <v>11</v>
      </c>
      <c r="CE10" s="58">
        <f t="shared" si="25"/>
        <v>51</v>
      </c>
      <c r="CH10" s="12">
        <f t="shared" si="26"/>
        <v>-9.375E-2</v>
      </c>
      <c r="CI10" s="12">
        <f t="shared" si="26"/>
        <v>-0.18518518518518523</v>
      </c>
      <c r="CJ10" s="12">
        <f t="shared" si="26"/>
        <v>-5.7371096586782855E-2</v>
      </c>
      <c r="CK10" s="12">
        <f t="shared" si="26"/>
        <v>-0.3214285714285714</v>
      </c>
      <c r="CL10" s="12">
        <f t="shared" si="26"/>
        <v>3.8461538461538547E-2</v>
      </c>
      <c r="CM10" s="12">
        <f t="shared" si="26"/>
        <v>-0.5</v>
      </c>
      <c r="CN10" s="12">
        <f t="shared" si="26"/>
        <v>-0.1607142857142857</v>
      </c>
      <c r="CO10" s="12">
        <f t="shared" si="26"/>
        <v>0.26421404682274252</v>
      </c>
      <c r="CP10" s="12">
        <f t="shared" si="26"/>
        <v>-0.4042553191489362</v>
      </c>
      <c r="CQ10" s="12">
        <f t="shared" si="26"/>
        <v>0.33333333333333326</v>
      </c>
      <c r="CR10" s="12">
        <f t="shared" si="26"/>
        <v>-0.13043478260869568</v>
      </c>
      <c r="CS10" s="12">
        <f t="shared" si="26"/>
        <v>-0.15384615384615385</v>
      </c>
      <c r="CT10" s="12">
        <f t="shared" si="26"/>
        <v>-0.13559322033898302</v>
      </c>
      <c r="CV10" s="64">
        <v>0.34375</v>
      </c>
      <c r="CW10" s="60">
        <f>'Vireloup Douane'!CW10+Versonnex!CW10+Grilly!CW10+Sauverny!CW10+'Divonne-&gt;Chavanne'!CW10+'Crassier Voie Verte'!CW10+'Crassier Douane'!CW10</f>
        <v>12</v>
      </c>
      <c r="CX10" s="60">
        <f>'Vireloup Douane'!CX10+Versonnex!CX10+Grilly!CX10+Sauverny!CX10+'Divonne-&gt;Chavanne'!CX10+'Crassier Voie Verte'!CX10+'Crassier Douane'!CX10</f>
        <v>8</v>
      </c>
      <c r="CY10" s="60">
        <f>'Vireloup Douane'!CY10+Versonnex!CY10+Grilly!CY10+Sauverny!CY10+'Divonne-&gt;Chavanne'!CY10+'Crassier Voie Verte'!CY10+'Crassier Douane'!CY10</f>
        <v>11</v>
      </c>
      <c r="CZ10" s="60">
        <f>'Vireloup Douane'!CZ10+Versonnex!CZ10+Grilly!CZ10+Sauverny!CZ10+'Divonne-&gt;Chavanne'!CZ10+'Crassier Voie Verte'!CZ10+'Crassier Douane'!CZ10</f>
        <v>11</v>
      </c>
      <c r="DA10" s="60">
        <f>'Vireloup Douane'!DA10+Versonnex!DA10+Grilly!DA10+Sauverny!DA10+'Divonne-&gt;Chavanne'!DA10+'Crassier Voie Verte'!DA10+'Crassier Douane'!DA10</f>
        <v>1</v>
      </c>
      <c r="DB10" s="60">
        <f>'Vireloup Douane'!DB10+Versonnex!DB10+Grilly!DB10+Sauverny!DB10+'Divonne-&gt;Chavanne'!DB10+'Crassier Voie Verte'!DB10+'Crassier Douane'!DB10</f>
        <v>1</v>
      </c>
      <c r="DC10" s="60">
        <f>'Vireloup Douane'!DC10+Versonnex!DC10+Grilly!DC10+Sauverny!DC10+'Divonne-&gt;Chavanne'!DC10+'Crassier Voie Verte'!DC10+'Crassier Douane'!DC10</f>
        <v>2</v>
      </c>
      <c r="DD10" s="60">
        <f>'Vireloup Douane'!DD10+Versonnex!DD10+Grilly!DD10+Sauverny!DD10+'Divonne-&gt;Chavanne'!DD10+'Crassier Voie Verte'!DD10+'Crassier Douane'!DD10</f>
        <v>0</v>
      </c>
      <c r="DE10" s="60">
        <f>'Vireloup Douane'!DE10+Versonnex!DE10+Grilly!DE10+Sauverny!DE10+'Divonne-&gt;Chavanne'!DE10+'Crassier Voie Verte'!DE10+'Crassier Douane'!DE10</f>
        <v>4</v>
      </c>
      <c r="DF10" s="60">
        <f>'Vireloup Douane'!DF10+Versonnex!DF10+Grilly!DF10+Sauverny!DF10+'Divonne-&gt;Chavanne'!DF10+'Crassier Voie Verte'!DF10+'Crassier Douane'!DF10</f>
        <v>4</v>
      </c>
      <c r="DG10" s="60">
        <f>'Vireloup Douane'!DG10+Versonnex!DG10+Grilly!DG10+Sauverny!DG10+'Divonne-&gt;Chavanne'!DG10+'Crassier Voie Verte'!DG10+'Crassier Douane'!DG10</f>
        <v>2</v>
      </c>
      <c r="DH10" s="60">
        <f>'Vireloup Douane'!DH10+Versonnex!DH10+Grilly!DH10+Sauverny!DH10+'Divonne-&gt;Chavanne'!DH10+'Crassier Voie Verte'!DH10+'Crassier Douane'!DH10</f>
        <v>2</v>
      </c>
      <c r="DI10" s="60">
        <f>'Vireloup Douane'!DI10+Versonnex!DI10+Grilly!DI10+Sauverny!DI10+'Divonne-&gt;Chavanne'!DI10+'Crassier Voie Verte'!DI10+'Crassier Douane'!DI10</f>
        <v>0</v>
      </c>
      <c r="DJ10" s="60">
        <f>'Vireloup Douane'!DJ10+Versonnex!DJ10+Grilly!DJ10+Sauverny!DJ10+'Divonne-&gt;Chavanne'!DJ10+'Crassier Voie Verte'!DJ10+'Crassier Douane'!DJ10</f>
        <v>0</v>
      </c>
      <c r="DK10" s="60">
        <f>'Vireloup Douane'!DK10+Versonnex!DK10+Grilly!DK10+Sauverny!DK10+'Divonne-&gt;Chavanne'!DK10+'Crassier Voie Verte'!DK10+'Crassier Douane'!DK10</f>
        <v>0</v>
      </c>
      <c r="DL10" s="60">
        <f>'Vireloup Douane'!DL10+Versonnex!DL10+Grilly!DL10+Sauverny!DL10+'Divonne-&gt;Chavanne'!DL10+'Crassier Voie Verte'!DL10+'Crassier Douane'!DL10</f>
        <v>1</v>
      </c>
      <c r="DN10" s="55">
        <f t="shared" si="27"/>
        <v>32</v>
      </c>
      <c r="DO10" s="3">
        <f t="shared" si="27"/>
        <v>27</v>
      </c>
      <c r="DP10" s="56">
        <f t="shared" si="28"/>
        <v>0.4576271186440678</v>
      </c>
      <c r="DQ10" s="3">
        <f t="shared" si="29"/>
        <v>28</v>
      </c>
      <c r="DR10" s="3">
        <f t="shared" si="30"/>
        <v>26</v>
      </c>
      <c r="DS10" s="3">
        <f t="shared" si="31"/>
        <v>2</v>
      </c>
      <c r="DT10" s="3">
        <f t="shared" si="32"/>
        <v>56</v>
      </c>
      <c r="DU10" s="12">
        <f t="shared" si="33"/>
        <v>0.4642857142857143</v>
      </c>
      <c r="DV10" s="12">
        <f t="shared" si="34"/>
        <v>3.5714285714285712E-2</v>
      </c>
      <c r="DW10" s="3">
        <f t="shared" si="35"/>
        <v>3</v>
      </c>
      <c r="DX10" s="3">
        <f t="shared" si="36"/>
        <v>46</v>
      </c>
      <c r="DY10" s="57">
        <f t="shared" si="37"/>
        <v>13</v>
      </c>
      <c r="DZ10" s="58">
        <f t="shared" si="38"/>
        <v>59</v>
      </c>
      <c r="EC10" s="12">
        <f t="shared" si="39"/>
        <v>0.33333333333333326</v>
      </c>
      <c r="ED10" s="12">
        <f t="shared" si="39"/>
        <v>1.7000000000000002</v>
      </c>
      <c r="EE10" s="12">
        <f t="shared" si="39"/>
        <v>0.5559322033898304</v>
      </c>
      <c r="EF10" s="12">
        <f t="shared" si="39"/>
        <v>0.12000000000000011</v>
      </c>
      <c r="EG10" s="12">
        <f t="shared" si="39"/>
        <v>1.8888888888888888</v>
      </c>
      <c r="EH10" s="12" t="e">
        <f t="shared" si="39"/>
        <v>#DIV/0!</v>
      </c>
      <c r="EI10" s="12">
        <f t="shared" si="39"/>
        <v>0.64705882352941169</v>
      </c>
      <c r="EJ10" s="12">
        <f t="shared" si="39"/>
        <v>0.75396825396825395</v>
      </c>
      <c r="EK10" s="12" t="e">
        <f t="shared" si="39"/>
        <v>#DIV/0!</v>
      </c>
      <c r="EL10" s="12" t="e">
        <f t="shared" si="39"/>
        <v>#DIV/0!</v>
      </c>
      <c r="EM10" s="12">
        <f t="shared" si="39"/>
        <v>0.76923076923076916</v>
      </c>
      <c r="EN10" s="12">
        <f t="shared" si="39"/>
        <v>0.625</v>
      </c>
      <c r="EO10" s="12">
        <f t="shared" si="39"/>
        <v>0.73529411764705888</v>
      </c>
      <c r="EQ10" s="64">
        <v>0.34375</v>
      </c>
      <c r="ER10" s="60">
        <f>'Vireloup Douane'!ER10+Versonnex!ER10+Grilly!ER10+Sauverny!ER10+'Divonne-&gt;Chavanne'!ER10+'Crassier Voie Verte'!ER10+'Crassier Douane'!ER10</f>
        <v>13</v>
      </c>
      <c r="ES10" s="60">
        <f>'Vireloup Douane'!ES10+Versonnex!ES10+Grilly!ES10+Sauverny!ES10+'Divonne-&gt;Chavanne'!ES10+'Crassier Voie Verte'!ES10+'Crassier Douane'!ES10</f>
        <v>4</v>
      </c>
      <c r="ET10" s="60">
        <f>'Vireloup Douane'!ET10+Versonnex!ET10+Grilly!ET10+Sauverny!ET10+'Divonne-&gt;Chavanne'!ET10+'Crassier Voie Verte'!ET10+'Crassier Douane'!ET10</f>
        <v>5</v>
      </c>
      <c r="EU10" s="60">
        <f>'Vireloup Douane'!EU10+Versonnex!EU10+Grilly!EU10+Sauverny!EU10+'Divonne-&gt;Chavanne'!EU10+'Crassier Voie Verte'!EU10+'Crassier Douane'!EU10</f>
        <v>4</v>
      </c>
      <c r="EV10" s="60">
        <f>'Vireloup Douane'!EV10+Versonnex!EV10+Grilly!EV10+Sauverny!EV10+'Divonne-&gt;Chavanne'!EV10+'Crassier Voie Verte'!EV10+'Crassier Douane'!EV10</f>
        <v>0</v>
      </c>
      <c r="EW10" s="60">
        <f>'Vireloup Douane'!EW10+Versonnex!EW10+Grilly!EW10+Sauverny!EW10+'Divonne-&gt;Chavanne'!EW10+'Crassier Voie Verte'!EW10+'Crassier Douane'!EW10</f>
        <v>0</v>
      </c>
      <c r="EX10" s="60">
        <f>'Vireloup Douane'!EX10+Versonnex!EX10+Grilly!EX10+Sauverny!EX10+'Divonne-&gt;Chavanne'!EX10+'Crassier Voie Verte'!EX10+'Crassier Douane'!EX10</f>
        <v>0</v>
      </c>
      <c r="EY10" s="60">
        <f>'Vireloup Douane'!EY10+Versonnex!EY10+Grilly!EY10+Sauverny!EY10+'Divonne-&gt;Chavanne'!EY10+'Crassier Voie Verte'!EY10+'Crassier Douane'!EY10</f>
        <v>0</v>
      </c>
      <c r="EZ10" s="60">
        <f>'Vireloup Douane'!EZ10+Versonnex!EZ10+Grilly!EZ10+Sauverny!EZ10+'Divonne-&gt;Chavanne'!EZ10+'Crassier Voie Verte'!EZ10+'Crassier Douane'!EZ10</f>
        <v>6</v>
      </c>
      <c r="FA10" s="60">
        <f>'Vireloup Douane'!FA10+Versonnex!FA10+Grilly!FA10+Sauverny!FA10+'Divonne-&gt;Chavanne'!FA10+'Crassier Voie Verte'!FA10+'Crassier Douane'!FA10</f>
        <v>2</v>
      </c>
      <c r="FB10" s="60">
        <f>'Vireloup Douane'!FB10+Versonnex!FB10+Grilly!FB10+Sauverny!FB10+'Divonne-&gt;Chavanne'!FB10+'Crassier Voie Verte'!FB10+'Crassier Douane'!FB10</f>
        <v>0</v>
      </c>
      <c r="FC10" s="60">
        <f>'Vireloup Douane'!FC10+Versonnex!FC10+Grilly!FC10+Sauverny!FC10+'Divonne-&gt;Chavanne'!FC10+'Crassier Voie Verte'!FC10+'Crassier Douane'!FC10</f>
        <v>0</v>
      </c>
      <c r="FD10" s="60">
        <f>'Vireloup Douane'!FD10+Versonnex!FD10+Grilly!FD10+Sauverny!FD10+'Divonne-&gt;Chavanne'!FD10+'Crassier Voie Verte'!FD10+'Crassier Douane'!FD10</f>
        <v>0</v>
      </c>
      <c r="FE10" s="60">
        <f>'Vireloup Douane'!FE10+Versonnex!FE10+Grilly!FE10+Sauverny!FE10+'Divonne-&gt;Chavanne'!FE10+'Crassier Voie Verte'!FE10+'Crassier Douane'!FE10</f>
        <v>0</v>
      </c>
      <c r="FF10" s="60">
        <f>'Vireloup Douane'!FF10+Versonnex!FF10+Grilly!FF10+Sauverny!FF10+'Divonne-&gt;Chavanne'!FF10+'Crassier Voie Verte'!FF10+'Crassier Douane'!FF10</f>
        <v>0</v>
      </c>
      <c r="FG10" s="60">
        <f>'Vireloup Douane'!FG10+Versonnex!FG10+Grilly!FG10+Sauverny!FG10+'Divonne-&gt;Chavanne'!FG10+'Crassier Voie Verte'!FG10+'Crassier Douane'!FG10</f>
        <v>0</v>
      </c>
      <c r="FI10" s="55">
        <f t="shared" si="40"/>
        <v>24</v>
      </c>
      <c r="FJ10" s="3">
        <f t="shared" si="40"/>
        <v>10</v>
      </c>
      <c r="FK10" s="56">
        <f t="shared" si="41"/>
        <v>0.29411764705882354</v>
      </c>
      <c r="FL10" s="3">
        <f t="shared" si="42"/>
        <v>25</v>
      </c>
      <c r="FM10" s="3">
        <f t="shared" si="43"/>
        <v>9</v>
      </c>
      <c r="FN10" s="3">
        <f t="shared" si="44"/>
        <v>0</v>
      </c>
      <c r="FO10" s="3">
        <f t="shared" si="45"/>
        <v>34</v>
      </c>
      <c r="FP10" s="12">
        <f t="shared" si="46"/>
        <v>0.26470588235294118</v>
      </c>
      <c r="FQ10" s="12">
        <f t="shared" si="47"/>
        <v>0</v>
      </c>
      <c r="FR10" s="3">
        <f t="shared" si="48"/>
        <v>0</v>
      </c>
      <c r="FS10" s="3">
        <f t="shared" si="49"/>
        <v>26</v>
      </c>
      <c r="FT10" s="57">
        <f t="shared" si="50"/>
        <v>8</v>
      </c>
      <c r="FU10" s="58">
        <f t="shared" si="51"/>
        <v>34</v>
      </c>
      <c r="FX10" s="12">
        <f t="shared" si="52"/>
        <v>2.4285714285714284</v>
      </c>
      <c r="FY10" s="12">
        <f t="shared" si="52"/>
        <v>0.4285714285714286</v>
      </c>
      <c r="FZ10" s="12">
        <f t="shared" si="52"/>
        <v>-0.41176470588235292</v>
      </c>
      <c r="GA10" s="12">
        <f t="shared" si="52"/>
        <v>1.5</v>
      </c>
      <c r="GB10" s="12">
        <f t="shared" si="52"/>
        <v>1.25</v>
      </c>
      <c r="GC10" s="12" t="e">
        <f t="shared" si="52"/>
        <v>#DIV/0!</v>
      </c>
      <c r="GD10" s="12">
        <f t="shared" si="52"/>
        <v>1.4285714285714284</v>
      </c>
      <c r="GE10" s="12">
        <f t="shared" si="52"/>
        <v>-7.3529411764705843E-2</v>
      </c>
      <c r="GF10" s="12" t="e">
        <f t="shared" si="52"/>
        <v>#DIV/0!</v>
      </c>
      <c r="GG10" s="12" t="e">
        <f t="shared" si="52"/>
        <v>#DIV/0!</v>
      </c>
      <c r="GH10" s="12">
        <f t="shared" si="52"/>
        <v>1</v>
      </c>
      <c r="GI10" s="12">
        <f t="shared" si="52"/>
        <v>7</v>
      </c>
      <c r="GJ10" s="12">
        <f t="shared" si="52"/>
        <v>1.4285714285714284</v>
      </c>
      <c r="GL10" s="65">
        <v>0.34375</v>
      </c>
      <c r="GM10" s="60">
        <f>Versonnex!GM10+Sauverny!GM10+Grilly!GM10+'Divonne-&gt;Chavanne'!GM10+'Crassier Voie Verte'!GM10+'Crassier Douane'!GM10</f>
        <v>6</v>
      </c>
      <c r="GN10" s="60">
        <f>Versonnex!GN10+Sauverny!GN10+Grilly!GN10+'Divonne-&gt;Chavanne'!GN10+'Crassier Voie Verte'!GN10+'Crassier Douane'!GN10</f>
        <v>3</v>
      </c>
      <c r="GO10" s="60">
        <f>Versonnex!GO10+Sauverny!GO10+Grilly!GO10+'Divonne-&gt;Chavanne'!GO10+'Crassier Voie Verte'!GO10+'Crassier Douane'!GO10</f>
        <v>0</v>
      </c>
      <c r="GP10" s="60">
        <f>Versonnex!GP10+Sauverny!GP10+Grilly!GP10+'Divonne-&gt;Chavanne'!GP10+'Crassier Voie Verte'!GP10+'Crassier Douane'!GP10</f>
        <v>4</v>
      </c>
      <c r="GQ10" s="60">
        <f>Versonnex!GQ10+Sauverny!GQ10+Grilly!GQ10+'Divonne-&gt;Chavanne'!GQ10+'Crassier Voie Verte'!GQ10+'Crassier Douane'!GQ10</f>
        <v>0</v>
      </c>
      <c r="GR10" s="60">
        <f>Versonnex!GR10+Sauverny!GR10+Grilly!GR10+'Divonne-&gt;Chavanne'!GR10+'Crassier Voie Verte'!GR10+'Crassier Douane'!GR10</f>
        <v>0</v>
      </c>
      <c r="GS10" s="60">
        <f>Versonnex!GS10+Sauverny!GS10+Grilly!GS10+'Divonne-&gt;Chavanne'!GS10+'Crassier Voie Verte'!GS10+'Crassier Douane'!GS10</f>
        <v>0</v>
      </c>
      <c r="GT10" s="60">
        <f>Versonnex!GT10+Sauverny!GT10+Grilly!GT10+'Divonne-&gt;Chavanne'!GT10+'Crassier Voie Verte'!GT10+'Crassier Douane'!GT10</f>
        <v>0</v>
      </c>
      <c r="GU10" s="60">
        <f>Versonnex!GU10+Sauverny!GU10+Grilly!GU10+'Divonne-&gt;Chavanne'!GU10+'Crassier Voie Verte'!GU10+'Crassier Douane'!GU10</f>
        <v>1</v>
      </c>
      <c r="GV10" s="60">
        <f>Versonnex!GV10+Sauverny!GV10+Grilly!GV10+'Divonne-&gt;Chavanne'!GV10+'Crassier Voie Verte'!GV10+'Crassier Douane'!GV10</f>
        <v>0</v>
      </c>
      <c r="GW10" s="60">
        <f>Versonnex!GW10+Sauverny!GW10+Grilly!GW10+'Divonne-&gt;Chavanne'!GW10+'Crassier Voie Verte'!GW10+'Crassier Douane'!GW10</f>
        <v>0</v>
      </c>
      <c r="GX10" s="60">
        <f>Versonnex!GX10+Sauverny!GX10+Grilly!GX10+'Divonne-&gt;Chavanne'!GX10+'Crassier Voie Verte'!GX10+'Crassier Douane'!GX10</f>
        <v>0</v>
      </c>
      <c r="GY10" s="60">
        <f>Versonnex!GY10+Sauverny!GY10+Grilly!GY10+'Divonne-&gt;Chavanne'!GY10+'Crassier Voie Verte'!GY10+'Crassier Douane'!GY10</f>
        <v>0</v>
      </c>
      <c r="GZ10" s="60">
        <f>Versonnex!GZ10+Sauverny!GZ10+Grilly!GZ10+'Divonne-&gt;Chavanne'!GZ10+'Crassier Voie Verte'!GZ10+'Crassier Douane'!GZ10</f>
        <v>0</v>
      </c>
      <c r="HA10" s="60">
        <f>Versonnex!HA10+Sauverny!HA10+Grilly!HA10+'Divonne-&gt;Chavanne'!HA10+'Crassier Voie Verte'!HA10+'Crassier Douane'!HA10</f>
        <v>0</v>
      </c>
      <c r="HB10" s="60">
        <f>Versonnex!HB10+Sauverny!HB10+Grilly!HB10+'Divonne-&gt;Chavanne'!HB10+'Crassier Voie Verte'!HB10+'Crassier Douane'!HB10</f>
        <v>0</v>
      </c>
      <c r="HD10" s="55">
        <f t="shared" si="53"/>
        <v>7</v>
      </c>
      <c r="HE10" s="3">
        <f t="shared" si="53"/>
        <v>7</v>
      </c>
      <c r="HF10" s="56">
        <f t="shared" si="54"/>
        <v>0.5</v>
      </c>
      <c r="HG10" s="3">
        <f t="shared" si="55"/>
        <v>10</v>
      </c>
      <c r="HH10" s="3">
        <f t="shared" si="56"/>
        <v>4</v>
      </c>
      <c r="HI10" s="3">
        <f t="shared" si="57"/>
        <v>0</v>
      </c>
      <c r="HJ10" s="3">
        <f t="shared" si="58"/>
        <v>14</v>
      </c>
      <c r="HK10" s="12">
        <f t="shared" si="59"/>
        <v>0.2857142857142857</v>
      </c>
      <c r="HL10" s="12">
        <f t="shared" si="60"/>
        <v>0</v>
      </c>
      <c r="HM10" s="3">
        <f t="shared" si="61"/>
        <v>0</v>
      </c>
      <c r="HN10" s="3">
        <f t="shared" si="62"/>
        <v>13</v>
      </c>
      <c r="HO10" s="57">
        <f t="shared" si="63"/>
        <v>1</v>
      </c>
      <c r="HP10" s="58">
        <f t="shared" si="64"/>
        <v>14</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thickBot="1" x14ac:dyDescent="0.3">
      <c r="A11" s="64">
        <v>0.35416666666666702</v>
      </c>
      <c r="B11" s="91">
        <f>'Vireloup Douane'!B11+Versonnex!B11+Grilly!B11+Sauverny!B11+'Divonne-&gt;Chavanne'!B11+'Crassier Voie Verte'!B11+'Crassier Douane'!B11</f>
        <v>5</v>
      </c>
      <c r="C11" s="92">
        <f>'Vireloup Douane'!C11+Versonnex!C11+Grilly!C11+Sauverny!C11+'Divonne-&gt;Chavanne'!C11+'Crassier Voie Verte'!C11+'Crassier Douane'!C11</f>
        <v>1</v>
      </c>
      <c r="D11" s="91">
        <f>'Vireloup Douane'!D11+Versonnex!D11+Grilly!D11+Sauverny!D11+'Divonne-&gt;Chavanne'!D11+'Crassier Voie Verte'!D11+'Crassier Douane'!D11</f>
        <v>12</v>
      </c>
      <c r="E11" s="92">
        <f>'Vireloup Douane'!E11+Versonnex!E11+Grilly!E11+Sauverny!E11+'Divonne-&gt;Chavanne'!E11+'Crassier Voie Verte'!E11+'Crassier Douane'!E11</f>
        <v>8</v>
      </c>
      <c r="F11" s="91">
        <f>'Vireloup Douane'!F11+Versonnex!F11+Grilly!F11+Sauverny!F11+'Divonne-&gt;Chavanne'!F11+'Crassier Voie Verte'!F11+'Crassier Douane'!F11</f>
        <v>0</v>
      </c>
      <c r="G11" s="92">
        <f>'Vireloup Douane'!G11+Versonnex!G11+Grilly!G11+Sauverny!G11+'Divonne-&gt;Chavanne'!G11+'Crassier Voie Verte'!G11+'Crassier Douane'!G11</f>
        <v>0</v>
      </c>
      <c r="H11" s="91">
        <f>'Vireloup Douane'!H11+Versonnex!H11+Grilly!H11+Sauverny!H11+'Divonne-&gt;Chavanne'!H11+'Crassier Voie Verte'!H11+'Crassier Douane'!H11</f>
        <v>1</v>
      </c>
      <c r="I11" s="92">
        <f>'Vireloup Douane'!I11+Versonnex!I11+Grilly!I11+Sauverny!I11+'Divonne-&gt;Chavanne'!I11+'Crassier Voie Verte'!I11+'Crassier Douane'!I11</f>
        <v>0</v>
      </c>
      <c r="J11" s="91">
        <f>'Vireloup Douane'!J11+Versonnex!J11+Grilly!J11+Sauverny!J11+'Divonne-&gt;Chavanne'!J11+'Crassier Voie Verte'!J11+'Crassier Douane'!J11</f>
        <v>5</v>
      </c>
      <c r="K11" s="92">
        <f>'Vireloup Douane'!K11+Versonnex!K11+Grilly!K11+Sauverny!K11+'Divonne-&gt;Chavanne'!K11+'Crassier Voie Verte'!K11+'Crassier Douane'!K11</f>
        <v>4</v>
      </c>
      <c r="L11" s="91">
        <f>'Vireloup Douane'!L11+Versonnex!L11+Grilly!L11+Sauverny!L11+'Divonne-&gt;Chavanne'!L11+'Crassier Voie Verte'!L11+'Crassier Douane'!L11</f>
        <v>2</v>
      </c>
      <c r="M11" s="92">
        <f>'Vireloup Douane'!M11+Versonnex!M11+Grilly!M11+Sauverny!M11+'Divonne-&gt;Chavanne'!M11+'Crassier Voie Verte'!M11+'Crassier Douane'!M11</f>
        <v>1</v>
      </c>
      <c r="N11" s="203">
        <f>'Vireloup Douane'!N11+Versonnex!N11+Grilly!N11+Sauverny!N11+'Divonne-&gt;Chavanne'!N11+'Crassier Voie Verte'!N11+'Crassier Douane'!N11</f>
        <v>2</v>
      </c>
      <c r="O11" s="192">
        <f>'Vireloup Douane'!O11+Versonnex!O11+Grilly!O11+Sauverny!O11+'Divonne-&gt;Chavanne'!O11+'Crassier Voie Verte'!O11+'Crassier Douane'!O11</f>
        <v>0</v>
      </c>
      <c r="P11" s="91">
        <f>'Vireloup Douane'!P11+Versonnex!P11+Grilly!P11+Sauverny!P11+'Divonne-&gt;Chavanne'!P11+'Crassier Voie Verte'!P11+'Crassier Douane'!P11</f>
        <v>0</v>
      </c>
      <c r="Q11" s="92">
        <f>'Vireloup Douane'!Q11+Versonnex!Q11+Grilly!Q11+Sauverny!Q11+'Divonne-&gt;Chavanne'!Q11+'Crassier Voie Verte'!Q11+'Crassier Douane'!Q11</f>
        <v>0</v>
      </c>
      <c r="R11" s="91">
        <f>'Vireloup Douane'!R11+Versonnex!R11+Grilly!R11+Sauverny!R11+'Divonne-&gt;Chavanne'!R11+'Crassier Voie Verte'!R11+'Crassier Douane'!R11</f>
        <v>1</v>
      </c>
      <c r="S11" s="92">
        <f>'Vireloup Douane'!S11+Versonnex!S11+Grilly!S11+Sauverny!S11+'Divonne-&gt;Chavanne'!S11+'Crassier Voie Verte'!S11+'Crassier Douane'!S11</f>
        <v>0</v>
      </c>
      <c r="T11" s="91">
        <f>'Vireloup Douane'!T11+Versonnex!T11+Grilly!T11+Sauverny!T11+'Divonne-&gt;Chavanne'!T11+'Crassier Voie Verte'!T11+'Crassier Douane'!T11</f>
        <v>1</v>
      </c>
      <c r="U11" s="92">
        <f>'Vireloup Douane'!U11+Versonnex!U11+Grilly!U11+Sauverny!U11+'Divonne-&gt;Chavanne'!U11+'Crassier Voie Verte'!U11+'Crassier Douane'!U11</f>
        <v>1</v>
      </c>
      <c r="W11" s="55">
        <f t="shared" si="66"/>
        <v>29</v>
      </c>
      <c r="X11" s="3">
        <f t="shared" si="67"/>
        <v>15</v>
      </c>
      <c r="Y11" s="56">
        <f t="shared" si="68"/>
        <v>0.34090909090909088</v>
      </c>
      <c r="Z11" s="3">
        <f t="shared" si="69"/>
        <v>9</v>
      </c>
      <c r="AA11" s="3">
        <f t="shared" si="70"/>
        <v>22</v>
      </c>
      <c r="AB11" s="3">
        <f t="shared" si="71"/>
        <v>0</v>
      </c>
      <c r="AC11" s="3">
        <f t="shared" si="72"/>
        <v>2</v>
      </c>
      <c r="AD11" s="3">
        <f t="shared" si="0"/>
        <v>33</v>
      </c>
      <c r="AE11" s="12">
        <f t="shared" si="1"/>
        <v>0.70967741935483875</v>
      </c>
      <c r="AF11" s="12">
        <f t="shared" si="73"/>
        <v>6.0606060606060608E-2</v>
      </c>
      <c r="AG11" s="3">
        <f t="shared" si="74"/>
        <v>11</v>
      </c>
      <c r="AH11" s="3">
        <f t="shared" si="75"/>
        <v>36</v>
      </c>
      <c r="AI11" s="57">
        <f t="shared" si="76"/>
        <v>8</v>
      </c>
      <c r="AJ11" s="58">
        <f t="shared" si="77"/>
        <v>44</v>
      </c>
      <c r="AM11" s="12">
        <f t="shared" si="2"/>
        <v>-0.21621621621621623</v>
      </c>
      <c r="AN11" s="12">
        <f t="shared" si="3"/>
        <v>-0.31818181818181823</v>
      </c>
      <c r="AO11" s="12">
        <f t="shared" si="4"/>
        <v>-8.5743801652892637E-2</v>
      </c>
      <c r="AP11" s="12">
        <f t="shared" si="5"/>
        <v>-0.68965517241379315</v>
      </c>
      <c r="AQ11" s="12">
        <f t="shared" si="78"/>
        <v>-4.3478260869565188E-2</v>
      </c>
      <c r="AR11" s="12">
        <f t="shared" si="6"/>
        <v>0</v>
      </c>
      <c r="AS11" s="12">
        <f t="shared" si="7"/>
        <v>-0.38888888888888884</v>
      </c>
      <c r="AT11" s="12">
        <f t="shared" si="8"/>
        <v>0.60448807854137465</v>
      </c>
      <c r="AU11" s="12">
        <f t="shared" si="9"/>
        <v>0.63636363636363646</v>
      </c>
      <c r="AV11" s="12">
        <f t="shared" si="10"/>
        <v>1.2000000000000002</v>
      </c>
      <c r="AW11" s="12">
        <f t="shared" si="11"/>
        <v>-0.19999999999999996</v>
      </c>
      <c r="AX11" s="12">
        <f t="shared" si="12"/>
        <v>-0.4285714285714286</v>
      </c>
      <c r="AY11" s="12">
        <f t="shared" si="13"/>
        <v>-0.25423728813559321</v>
      </c>
      <c r="BA11" s="64">
        <v>0.35416666666666702</v>
      </c>
      <c r="BB11" s="60">
        <f>'Vireloup Douane'!BB11+Versonnex!BB11+Grilly!BB11+Sauverny!BB11+'Divonne-&gt;Chavanne'!BB11+'Crassier Voie Verte'!BB11+'Crassier Douane'!BB11</f>
        <v>13</v>
      </c>
      <c r="BC11" s="60">
        <f>'Vireloup Douane'!BC11+Versonnex!BC11+Grilly!BC11+Sauverny!BC11+'Divonne-&gt;Chavanne'!BC11+'Crassier Voie Verte'!BC11+'Crassier Douane'!BC11</f>
        <v>6</v>
      </c>
      <c r="BD11" s="60">
        <f>'Vireloup Douane'!BD11+Versonnex!BD11+Grilly!BD11+Sauverny!BD11+'Divonne-&gt;Chavanne'!BD11+'Crassier Voie Verte'!BD11+'Crassier Douane'!BD11</f>
        <v>11</v>
      </c>
      <c r="BE11" s="60">
        <f>'Vireloup Douane'!BE11+Versonnex!BE11+Grilly!BE11+Sauverny!BE11+'Divonne-&gt;Chavanne'!BE11+'Crassier Voie Verte'!BE11+'Crassier Douane'!BE11</f>
        <v>9</v>
      </c>
      <c r="BF11" s="60">
        <f>'Vireloup Douane'!BF11+Versonnex!BF11+Grilly!BF11+Sauverny!BF11+'Divonne-&gt;Chavanne'!BF11+'Crassier Voie Verte'!BF11+'Crassier Douane'!BF11</f>
        <v>2</v>
      </c>
      <c r="BG11" s="60">
        <f>'Vireloup Douane'!BG11+Versonnex!BG11+Grilly!BG11+Sauverny!BG11+'Divonne-&gt;Chavanne'!BG11+'Crassier Voie Verte'!BG11+'Crassier Douane'!BG11</f>
        <v>0</v>
      </c>
      <c r="BH11" s="60">
        <f>'Vireloup Douane'!BH11+Versonnex!BH11+Grilly!BH11+Sauverny!BH11+'Divonne-&gt;Chavanne'!BH11+'Crassier Voie Verte'!BH11+'Crassier Douane'!BH11</f>
        <v>4</v>
      </c>
      <c r="BI11" s="60">
        <f>'Vireloup Douane'!BI11+Versonnex!BI11+Grilly!BI11+Sauverny!BI11+'Divonne-&gt;Chavanne'!BI11+'Crassier Voie Verte'!BI11+'Crassier Douane'!BI11</f>
        <v>0</v>
      </c>
      <c r="BJ11" s="60">
        <f>'Vireloup Douane'!BJ11+Versonnex!BJ11+Grilly!BJ11+Sauverny!BJ11+'Divonne-&gt;Chavanne'!BJ11+'Crassier Voie Verte'!BJ11+'Crassier Douane'!BJ11</f>
        <v>6</v>
      </c>
      <c r="BK11" s="60">
        <f>'Vireloup Douane'!BK11+Versonnex!BK11+Grilly!BK11+Sauverny!BK11+'Divonne-&gt;Chavanne'!BK11+'Crassier Voie Verte'!BK11+'Crassier Douane'!BK11</f>
        <v>4</v>
      </c>
      <c r="BL11" s="60">
        <f>'Vireloup Douane'!BL11+Versonnex!BL11+Grilly!BL11+Sauverny!BL11+'Divonne-&gt;Chavanne'!BL11+'Crassier Voie Verte'!BL11+'Crassier Douane'!BL11</f>
        <v>0</v>
      </c>
      <c r="BM11" s="60">
        <f>'Vireloup Douane'!BM11+Versonnex!BM11+Grilly!BM11+Sauverny!BM11+'Divonne-&gt;Chavanne'!BM11+'Crassier Voie Verte'!BM11+'Crassier Douane'!BM11</f>
        <v>3</v>
      </c>
      <c r="BN11" s="60">
        <f>'Vireloup Douane'!BN11+Versonnex!BN11+Grilly!BN11+Sauverny!BN11+'Divonne-&gt;Chavanne'!BN11+'Crassier Voie Verte'!BN11+'Crassier Douane'!BN11</f>
        <v>0</v>
      </c>
      <c r="BO11" s="60">
        <f>'Vireloup Douane'!BO11+Versonnex!BO11+Grilly!BO11+Sauverny!BO11+'Divonne-&gt;Chavanne'!BO11+'Crassier Voie Verte'!BO11+'Crassier Douane'!BO11</f>
        <v>0</v>
      </c>
      <c r="BP11" s="60">
        <f>'Vireloup Douane'!BP11+Versonnex!BP11+Grilly!BP11+Sauverny!BP11+'Divonne-&gt;Chavanne'!BP11+'Crassier Voie Verte'!BP11+'Crassier Douane'!BP11</f>
        <v>1</v>
      </c>
      <c r="BQ11" s="60">
        <f>'Vireloup Douane'!BQ11+Versonnex!BQ11+Grilly!BQ11+Sauverny!BQ11+'Divonne-&gt;Chavanne'!BQ11+'Crassier Voie Verte'!BQ11+'Crassier Douane'!BQ11</f>
        <v>0</v>
      </c>
      <c r="BS11" s="55">
        <f t="shared" si="14"/>
        <v>37</v>
      </c>
      <c r="BT11" s="3">
        <f t="shared" si="14"/>
        <v>22</v>
      </c>
      <c r="BU11" s="56">
        <f t="shared" si="15"/>
        <v>0.3728813559322034</v>
      </c>
      <c r="BV11" s="3">
        <f t="shared" si="16"/>
        <v>29</v>
      </c>
      <c r="BW11" s="3">
        <f t="shared" si="17"/>
        <v>23</v>
      </c>
      <c r="BX11" s="3">
        <f t="shared" si="18"/>
        <v>2</v>
      </c>
      <c r="BY11" s="3">
        <f t="shared" si="19"/>
        <v>54</v>
      </c>
      <c r="BZ11" s="12">
        <f t="shared" si="20"/>
        <v>0.44230769230769229</v>
      </c>
      <c r="CA11" s="12">
        <f t="shared" si="21"/>
        <v>3.7037037037037035E-2</v>
      </c>
      <c r="CB11" s="3">
        <f t="shared" si="22"/>
        <v>5</v>
      </c>
      <c r="CC11" s="3">
        <f t="shared" si="23"/>
        <v>45</v>
      </c>
      <c r="CD11" s="57">
        <f t="shared" si="24"/>
        <v>14</v>
      </c>
      <c r="CE11" s="58">
        <f t="shared" si="25"/>
        <v>59</v>
      </c>
      <c r="CH11" s="12">
        <f t="shared" si="26"/>
        <v>0.1212121212121211</v>
      </c>
      <c r="CI11" s="12">
        <f t="shared" si="26"/>
        <v>0.22222222222222232</v>
      </c>
      <c r="CJ11" s="12">
        <f t="shared" si="26"/>
        <v>5.6497175141242861E-2</v>
      </c>
      <c r="CK11" s="12">
        <f t="shared" si="26"/>
        <v>3.5714285714285809E-2</v>
      </c>
      <c r="CL11" s="12">
        <f t="shared" si="26"/>
        <v>0.4375</v>
      </c>
      <c r="CM11" s="12">
        <f t="shared" si="26"/>
        <v>1</v>
      </c>
      <c r="CN11" s="12">
        <f t="shared" si="26"/>
        <v>0.19999999999999996</v>
      </c>
      <c r="CO11" s="12">
        <f t="shared" si="26"/>
        <v>0.24399038461538458</v>
      </c>
      <c r="CP11" s="12">
        <f t="shared" si="26"/>
        <v>0.66666666666666652</v>
      </c>
      <c r="CQ11" s="12">
        <f t="shared" si="26"/>
        <v>-0.16666666666666663</v>
      </c>
      <c r="CR11" s="12">
        <f t="shared" si="26"/>
        <v>0.125</v>
      </c>
      <c r="CS11" s="12">
        <f t="shared" si="26"/>
        <v>0.27272727272727271</v>
      </c>
      <c r="CT11" s="12">
        <f t="shared" si="26"/>
        <v>0.15686274509803932</v>
      </c>
      <c r="CV11" s="64">
        <v>0.35416666666666702</v>
      </c>
      <c r="CW11" s="60">
        <f>'Vireloup Douane'!CW11+Versonnex!CW11+Grilly!CW11+Sauverny!CW11+'Divonne-&gt;Chavanne'!CW11+'Crassier Voie Verte'!CW11+'Crassier Douane'!CW11</f>
        <v>14</v>
      </c>
      <c r="CX11" s="60">
        <f>'Vireloup Douane'!CX11+Versonnex!CX11+Grilly!CX11+Sauverny!CX11+'Divonne-&gt;Chavanne'!CX11+'Crassier Voie Verte'!CX11+'Crassier Douane'!CX11</f>
        <v>6</v>
      </c>
      <c r="CY11" s="60">
        <f>'Vireloup Douane'!CY11+Versonnex!CY11+Grilly!CY11+Sauverny!CY11+'Divonne-&gt;Chavanne'!CY11+'Crassier Voie Verte'!CY11+'Crassier Douane'!CY11</f>
        <v>8</v>
      </c>
      <c r="CZ11" s="60">
        <f>'Vireloup Douane'!CZ11+Versonnex!CZ11+Grilly!CZ11+Sauverny!CZ11+'Divonne-&gt;Chavanne'!CZ11+'Crassier Voie Verte'!CZ11+'Crassier Douane'!CZ11</f>
        <v>6</v>
      </c>
      <c r="DA11" s="60">
        <f>'Vireloup Douane'!DA11+Versonnex!DA11+Grilly!DA11+Sauverny!DA11+'Divonne-&gt;Chavanne'!DA11+'Crassier Voie Verte'!DA11+'Crassier Douane'!DA11</f>
        <v>1</v>
      </c>
      <c r="DB11" s="60">
        <f>'Vireloup Douane'!DB11+Versonnex!DB11+Grilly!DB11+Sauverny!DB11+'Divonne-&gt;Chavanne'!DB11+'Crassier Voie Verte'!DB11+'Crassier Douane'!DB11</f>
        <v>0</v>
      </c>
      <c r="DC11" s="60">
        <f>'Vireloup Douane'!DC11+Versonnex!DC11+Grilly!DC11+Sauverny!DC11+'Divonne-&gt;Chavanne'!DC11+'Crassier Voie Verte'!DC11+'Crassier Douane'!DC11</f>
        <v>3</v>
      </c>
      <c r="DD11" s="60">
        <f>'Vireloup Douane'!DD11+Versonnex!DD11+Grilly!DD11+Sauverny!DD11+'Divonne-&gt;Chavanne'!DD11+'Crassier Voie Verte'!DD11+'Crassier Douane'!DD11</f>
        <v>2</v>
      </c>
      <c r="DE11" s="60">
        <f>'Vireloup Douane'!DE11+Versonnex!DE11+Grilly!DE11+Sauverny!DE11+'Divonne-&gt;Chavanne'!DE11+'Crassier Voie Verte'!DE11+'Crassier Douane'!DE11</f>
        <v>5</v>
      </c>
      <c r="DF11" s="60">
        <f>'Vireloup Douane'!DF11+Versonnex!DF11+Grilly!DF11+Sauverny!DF11+'Divonne-&gt;Chavanne'!DF11+'Crassier Voie Verte'!DF11+'Crassier Douane'!DF11</f>
        <v>3</v>
      </c>
      <c r="DG11" s="60">
        <f>'Vireloup Douane'!DG11+Versonnex!DG11+Grilly!DG11+Sauverny!DG11+'Divonne-&gt;Chavanne'!DG11+'Crassier Voie Verte'!DG11+'Crassier Douane'!DG11</f>
        <v>1</v>
      </c>
      <c r="DH11" s="60">
        <f>'Vireloup Douane'!DH11+Versonnex!DH11+Grilly!DH11+Sauverny!DH11+'Divonne-&gt;Chavanne'!DH11+'Crassier Voie Verte'!DH11+'Crassier Douane'!DH11</f>
        <v>1</v>
      </c>
      <c r="DI11" s="60">
        <f>'Vireloup Douane'!DI11+Versonnex!DI11+Grilly!DI11+Sauverny!DI11+'Divonne-&gt;Chavanne'!DI11+'Crassier Voie Verte'!DI11+'Crassier Douane'!DI11</f>
        <v>0</v>
      </c>
      <c r="DJ11" s="60">
        <f>'Vireloup Douane'!DJ11+Versonnex!DJ11+Grilly!DJ11+Sauverny!DJ11+'Divonne-&gt;Chavanne'!DJ11+'Crassier Voie Verte'!DJ11+'Crassier Douane'!DJ11</f>
        <v>0</v>
      </c>
      <c r="DK11" s="60">
        <f>'Vireloup Douane'!DK11+Versonnex!DK11+Grilly!DK11+Sauverny!DK11+'Divonne-&gt;Chavanne'!DK11+'Crassier Voie Verte'!DK11+'Crassier Douane'!DK11</f>
        <v>1</v>
      </c>
      <c r="DL11" s="60">
        <f>'Vireloup Douane'!DL11+Versonnex!DL11+Grilly!DL11+Sauverny!DL11+'Divonne-&gt;Chavanne'!DL11+'Crassier Voie Verte'!DL11+'Crassier Douane'!DL11</f>
        <v>0</v>
      </c>
      <c r="DN11" s="55">
        <f t="shared" si="27"/>
        <v>33</v>
      </c>
      <c r="DO11" s="3">
        <f t="shared" si="27"/>
        <v>18</v>
      </c>
      <c r="DP11" s="56">
        <f t="shared" si="28"/>
        <v>0.35294117647058826</v>
      </c>
      <c r="DQ11" s="3">
        <f t="shared" si="29"/>
        <v>28</v>
      </c>
      <c r="DR11" s="3">
        <f t="shared" si="30"/>
        <v>16</v>
      </c>
      <c r="DS11" s="3">
        <f t="shared" si="31"/>
        <v>1</v>
      </c>
      <c r="DT11" s="3">
        <f t="shared" si="32"/>
        <v>45</v>
      </c>
      <c r="DU11" s="12">
        <f t="shared" si="33"/>
        <v>0.35555555555555557</v>
      </c>
      <c r="DV11" s="12">
        <f t="shared" si="34"/>
        <v>2.2222222222222223E-2</v>
      </c>
      <c r="DW11" s="3">
        <f t="shared" si="35"/>
        <v>6</v>
      </c>
      <c r="DX11" s="3">
        <f t="shared" si="36"/>
        <v>40</v>
      </c>
      <c r="DY11" s="57">
        <f t="shared" si="37"/>
        <v>11</v>
      </c>
      <c r="DZ11" s="58">
        <f t="shared" si="38"/>
        <v>51</v>
      </c>
      <c r="EC11" s="12">
        <f t="shared" si="39"/>
        <v>1.5384615384615383</v>
      </c>
      <c r="ED11" s="12">
        <f t="shared" si="39"/>
        <v>1</v>
      </c>
      <c r="EE11" s="12">
        <f t="shared" si="39"/>
        <v>-0.13725490196078427</v>
      </c>
      <c r="EF11" s="12">
        <f t="shared" si="39"/>
        <v>1.5454545454545454</v>
      </c>
      <c r="EG11" s="12">
        <f t="shared" si="39"/>
        <v>1.2857142857142856</v>
      </c>
      <c r="EH11" s="12">
        <f t="shared" si="39"/>
        <v>0</v>
      </c>
      <c r="EI11" s="12">
        <f t="shared" si="39"/>
        <v>1.3684210526315788</v>
      </c>
      <c r="EJ11" s="12">
        <f t="shared" si="39"/>
        <v>-3.4920634920634797E-2</v>
      </c>
      <c r="EK11" s="12">
        <f t="shared" si="39"/>
        <v>-0.57777777777777772</v>
      </c>
      <c r="EL11" s="12">
        <f t="shared" si="39"/>
        <v>1</v>
      </c>
      <c r="EM11" s="12">
        <f t="shared" si="39"/>
        <v>1.5</v>
      </c>
      <c r="EN11" s="12">
        <f t="shared" si="39"/>
        <v>0.83333333333333326</v>
      </c>
      <c r="EO11" s="12">
        <f t="shared" si="39"/>
        <v>1.3181818181818183</v>
      </c>
      <c r="EQ11" s="64">
        <v>0.35416666666666702</v>
      </c>
      <c r="ER11" s="60">
        <f>'Vireloup Douane'!ER11+Versonnex!ER11+Grilly!ER11+Sauverny!ER11+'Divonne-&gt;Chavanne'!ER11+'Crassier Voie Verte'!ER11+'Crassier Douane'!ER11</f>
        <v>5</v>
      </c>
      <c r="ES11" s="60">
        <f>'Vireloup Douane'!ES11+Versonnex!ES11+Grilly!ES11+Sauverny!ES11+'Divonne-&gt;Chavanne'!ES11+'Crassier Voie Verte'!ES11+'Crassier Douane'!ES11</f>
        <v>4</v>
      </c>
      <c r="ET11" s="60">
        <f>'Vireloup Douane'!ET11+Versonnex!ET11+Grilly!ET11+Sauverny!ET11+'Divonne-&gt;Chavanne'!ET11+'Crassier Voie Verte'!ET11+'Crassier Douane'!ET11</f>
        <v>1</v>
      </c>
      <c r="EU11" s="60">
        <f>'Vireloup Douane'!EU11+Versonnex!EU11+Grilly!EU11+Sauverny!EU11+'Divonne-&gt;Chavanne'!EU11+'Crassier Voie Verte'!EU11+'Crassier Douane'!EU11</f>
        <v>2</v>
      </c>
      <c r="EV11" s="60">
        <f>'Vireloup Douane'!EV11+Versonnex!EV11+Grilly!EV11+Sauverny!EV11+'Divonne-&gt;Chavanne'!EV11+'Crassier Voie Verte'!EV11+'Crassier Douane'!EV11</f>
        <v>1</v>
      </c>
      <c r="EW11" s="60">
        <f>'Vireloup Douane'!EW11+Versonnex!EW11+Grilly!EW11+Sauverny!EW11+'Divonne-&gt;Chavanne'!EW11+'Crassier Voie Verte'!EW11+'Crassier Douane'!EW11</f>
        <v>0</v>
      </c>
      <c r="EX11" s="60">
        <f>'Vireloup Douane'!EX11+Versonnex!EX11+Grilly!EX11+Sauverny!EX11+'Divonne-&gt;Chavanne'!EX11+'Crassier Voie Verte'!EX11+'Crassier Douane'!EX11</f>
        <v>1</v>
      </c>
      <c r="EY11" s="60">
        <f>'Vireloup Douane'!EY11+Versonnex!EY11+Grilly!EY11+Sauverny!EY11+'Divonne-&gt;Chavanne'!EY11+'Crassier Voie Verte'!EY11+'Crassier Douane'!EY11</f>
        <v>2</v>
      </c>
      <c r="EZ11" s="60">
        <f>'Vireloup Douane'!EZ11+Versonnex!EZ11+Grilly!EZ11+Sauverny!EZ11+'Divonne-&gt;Chavanne'!EZ11+'Crassier Voie Verte'!EZ11+'Crassier Douane'!EZ11</f>
        <v>2</v>
      </c>
      <c r="FA11" s="60">
        <f>'Vireloup Douane'!FA11+Versonnex!FA11+Grilly!FA11+Sauverny!FA11+'Divonne-&gt;Chavanne'!FA11+'Crassier Voie Verte'!FA11+'Crassier Douane'!FA11</f>
        <v>0</v>
      </c>
      <c r="FB11" s="60">
        <f>'Vireloup Douane'!FB11+Versonnex!FB11+Grilly!FB11+Sauverny!FB11+'Divonne-&gt;Chavanne'!FB11+'Crassier Voie Verte'!FB11+'Crassier Douane'!FB11</f>
        <v>3</v>
      </c>
      <c r="FC11" s="60">
        <f>'Vireloup Douane'!FC11+Versonnex!FC11+Grilly!FC11+Sauverny!FC11+'Divonne-&gt;Chavanne'!FC11+'Crassier Voie Verte'!FC11+'Crassier Douane'!FC11</f>
        <v>1</v>
      </c>
      <c r="FD11" s="60">
        <f>'Vireloup Douane'!FD11+Versonnex!FD11+Grilly!FD11+Sauverny!FD11+'Divonne-&gt;Chavanne'!FD11+'Crassier Voie Verte'!FD11+'Crassier Douane'!FD11</f>
        <v>0</v>
      </c>
      <c r="FE11" s="60">
        <f>'Vireloup Douane'!FE11+Versonnex!FE11+Grilly!FE11+Sauverny!FE11+'Divonne-&gt;Chavanne'!FE11+'Crassier Voie Verte'!FE11+'Crassier Douane'!FE11</f>
        <v>0</v>
      </c>
      <c r="FF11" s="60">
        <f>'Vireloup Douane'!FF11+Versonnex!FF11+Grilly!FF11+Sauverny!FF11+'Divonne-&gt;Chavanne'!FF11+'Crassier Voie Verte'!FF11+'Crassier Douane'!FF11</f>
        <v>0</v>
      </c>
      <c r="FG11" s="60">
        <f>'Vireloup Douane'!FG11+Versonnex!FG11+Grilly!FG11+Sauverny!FG11+'Divonne-&gt;Chavanne'!FG11+'Crassier Voie Verte'!FG11+'Crassier Douane'!FG11</f>
        <v>0</v>
      </c>
      <c r="FI11" s="55">
        <f t="shared" si="40"/>
        <v>13</v>
      </c>
      <c r="FJ11" s="3">
        <f t="shared" si="40"/>
        <v>9</v>
      </c>
      <c r="FK11" s="56">
        <f t="shared" si="41"/>
        <v>0.40909090909090912</v>
      </c>
      <c r="FL11" s="3">
        <f t="shared" si="42"/>
        <v>11</v>
      </c>
      <c r="FM11" s="3">
        <f t="shared" si="43"/>
        <v>7</v>
      </c>
      <c r="FN11" s="3">
        <f t="shared" si="44"/>
        <v>1</v>
      </c>
      <c r="FO11" s="3">
        <f t="shared" si="45"/>
        <v>19</v>
      </c>
      <c r="FP11" s="12">
        <f t="shared" si="46"/>
        <v>0.36842105263157893</v>
      </c>
      <c r="FQ11" s="12">
        <f t="shared" si="47"/>
        <v>5.2631578947368418E-2</v>
      </c>
      <c r="FR11" s="3">
        <f t="shared" si="48"/>
        <v>3</v>
      </c>
      <c r="FS11" s="3">
        <f t="shared" si="49"/>
        <v>16</v>
      </c>
      <c r="FT11" s="57">
        <f t="shared" si="50"/>
        <v>6</v>
      </c>
      <c r="FU11" s="58">
        <f t="shared" si="51"/>
        <v>22</v>
      </c>
      <c r="FX11" s="12">
        <f t="shared" si="52"/>
        <v>0.44444444444444442</v>
      </c>
      <c r="FY11" s="12">
        <f t="shared" si="52"/>
        <v>2</v>
      </c>
      <c r="FZ11" s="12">
        <f t="shared" si="52"/>
        <v>0.63636363636363646</v>
      </c>
      <c r="GA11" s="12">
        <f t="shared" si="52"/>
        <v>0.375</v>
      </c>
      <c r="GB11" s="12">
        <f t="shared" si="52"/>
        <v>2.5</v>
      </c>
      <c r="GC11" s="12" t="e">
        <f t="shared" si="52"/>
        <v>#DIV/0!</v>
      </c>
      <c r="GD11" s="12">
        <f t="shared" si="52"/>
        <v>0.89999999999999991</v>
      </c>
      <c r="GE11" s="12">
        <f t="shared" si="52"/>
        <v>0.84210526315789447</v>
      </c>
      <c r="GF11" s="12" t="e">
        <f t="shared" si="52"/>
        <v>#DIV/0!</v>
      </c>
      <c r="GG11" s="12">
        <f t="shared" si="52"/>
        <v>0.5</v>
      </c>
      <c r="GH11" s="12">
        <f t="shared" si="52"/>
        <v>0.60000000000000009</v>
      </c>
      <c r="GI11" s="12">
        <f t="shared" si="52"/>
        <v>2</v>
      </c>
      <c r="GJ11" s="12">
        <f t="shared" si="52"/>
        <v>0.83333333333333326</v>
      </c>
      <c r="GL11" s="65">
        <v>0.35416666666666702</v>
      </c>
      <c r="GM11" s="60">
        <f>Versonnex!GM11+Sauverny!GM11+Grilly!GM11+'Divonne-&gt;Chavanne'!GM11+'Crassier Voie Verte'!GM11+'Crassier Douane'!GM11</f>
        <v>4</v>
      </c>
      <c r="GN11" s="60">
        <f>Versonnex!GN11+Sauverny!GN11+Grilly!GN11+'Divonne-&gt;Chavanne'!GN11+'Crassier Voie Verte'!GN11+'Crassier Douane'!GN11</f>
        <v>2</v>
      </c>
      <c r="GO11" s="60">
        <f>Versonnex!GO11+Sauverny!GO11+Grilly!GO11+'Divonne-&gt;Chavanne'!GO11+'Crassier Voie Verte'!GO11+'Crassier Douane'!GO11</f>
        <v>1</v>
      </c>
      <c r="GP11" s="60">
        <f>Versonnex!GP11+Sauverny!GP11+Grilly!GP11+'Divonne-&gt;Chavanne'!GP11+'Crassier Voie Verte'!GP11+'Crassier Douane'!GP11</f>
        <v>1</v>
      </c>
      <c r="GQ11" s="60">
        <f>Versonnex!GQ11+Sauverny!GQ11+Grilly!GQ11+'Divonne-&gt;Chavanne'!GQ11+'Crassier Voie Verte'!GQ11+'Crassier Douane'!GQ11</f>
        <v>0</v>
      </c>
      <c r="GR11" s="60">
        <f>Versonnex!GR11+Sauverny!GR11+Grilly!GR11+'Divonne-&gt;Chavanne'!GR11+'Crassier Voie Verte'!GR11+'Crassier Douane'!GR11</f>
        <v>0</v>
      </c>
      <c r="GS11" s="60">
        <f>Versonnex!GS11+Sauverny!GS11+Grilly!GS11+'Divonne-&gt;Chavanne'!GS11+'Crassier Voie Verte'!GS11+'Crassier Douane'!GS11</f>
        <v>2</v>
      </c>
      <c r="GT11" s="60">
        <f>Versonnex!GT11+Sauverny!GT11+Grilly!GT11+'Divonne-&gt;Chavanne'!GT11+'Crassier Voie Verte'!GT11+'Crassier Douane'!GT11</f>
        <v>0</v>
      </c>
      <c r="GU11" s="60">
        <f>Versonnex!GU11+Sauverny!GU11+Grilly!GU11+'Divonne-&gt;Chavanne'!GU11+'Crassier Voie Verte'!GU11+'Crassier Douane'!GU11</f>
        <v>2</v>
      </c>
      <c r="GV11" s="60">
        <f>Versonnex!GV11+Sauverny!GV11+Grilly!GV11+'Divonne-&gt;Chavanne'!GV11+'Crassier Voie Verte'!GV11+'Crassier Douane'!GV11</f>
        <v>0</v>
      </c>
      <c r="GW11" s="60">
        <f>Versonnex!GW11+Sauverny!GW11+Grilly!GW11+'Divonne-&gt;Chavanne'!GW11+'Crassier Voie Verte'!GW11+'Crassier Douane'!GW11</f>
        <v>0</v>
      </c>
      <c r="GX11" s="60">
        <f>Versonnex!GX11+Sauverny!GX11+Grilly!GX11+'Divonne-&gt;Chavanne'!GX11+'Crassier Voie Verte'!GX11+'Crassier Douane'!GX11</f>
        <v>0</v>
      </c>
      <c r="GY11" s="60">
        <f>Versonnex!GY11+Sauverny!GY11+Grilly!GY11+'Divonne-&gt;Chavanne'!GY11+'Crassier Voie Verte'!GY11+'Crassier Douane'!GY11</f>
        <v>0</v>
      </c>
      <c r="GZ11" s="60">
        <f>Versonnex!GZ11+Sauverny!GZ11+Grilly!GZ11+'Divonne-&gt;Chavanne'!GZ11+'Crassier Voie Verte'!GZ11+'Crassier Douane'!GZ11</f>
        <v>0</v>
      </c>
      <c r="HA11" s="60">
        <f>Versonnex!HA11+Sauverny!HA11+Grilly!HA11+'Divonne-&gt;Chavanne'!HA11+'Crassier Voie Verte'!HA11+'Crassier Douane'!HA11</f>
        <v>0</v>
      </c>
      <c r="HB11" s="60">
        <f>Versonnex!HB11+Sauverny!HB11+Grilly!HB11+'Divonne-&gt;Chavanne'!HB11+'Crassier Voie Verte'!HB11+'Crassier Douane'!HB11</f>
        <v>0</v>
      </c>
      <c r="HD11" s="55">
        <f t="shared" si="53"/>
        <v>9</v>
      </c>
      <c r="HE11" s="3">
        <f t="shared" si="53"/>
        <v>3</v>
      </c>
      <c r="HF11" s="56">
        <f t="shared" si="54"/>
        <v>0.25</v>
      </c>
      <c r="HG11" s="3">
        <f t="shared" si="55"/>
        <v>8</v>
      </c>
      <c r="HH11" s="3">
        <f t="shared" si="56"/>
        <v>2</v>
      </c>
      <c r="HI11" s="3">
        <f t="shared" si="57"/>
        <v>0</v>
      </c>
      <c r="HJ11" s="3">
        <f t="shared" si="58"/>
        <v>10</v>
      </c>
      <c r="HK11" s="12">
        <f t="shared" si="59"/>
        <v>0.2</v>
      </c>
      <c r="HL11" s="12">
        <f t="shared" si="60"/>
        <v>0</v>
      </c>
      <c r="HM11" s="3">
        <f t="shared" si="61"/>
        <v>2</v>
      </c>
      <c r="HN11" s="3">
        <f t="shared" si="62"/>
        <v>10</v>
      </c>
      <c r="HO11" s="57">
        <f t="shared" si="63"/>
        <v>2</v>
      </c>
      <c r="HP11" s="58">
        <f t="shared" si="64"/>
        <v>12</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f>'Vireloup Douane'!B12+Versonnex!B12+Grilly!B12+Sauverny!B12+'Divonne-&gt;Chavanne'!B12+'Crassier Voie Verte'!B12+'Crassier Douane'!B12</f>
        <v>9</v>
      </c>
      <c r="C12" s="92">
        <f>'Vireloup Douane'!C12+Versonnex!C12+Grilly!C12+Sauverny!C12+'Divonne-&gt;Chavanne'!C12+'Crassier Voie Verte'!C12+'Crassier Douane'!C12</f>
        <v>1</v>
      </c>
      <c r="D12" s="91">
        <f>'Vireloup Douane'!D12+Versonnex!D12+Grilly!D12+Sauverny!D12+'Divonne-&gt;Chavanne'!D12+'Crassier Voie Verte'!D12+'Crassier Douane'!D12</f>
        <v>3</v>
      </c>
      <c r="E12" s="92">
        <f>'Vireloup Douane'!E12+Versonnex!E12+Grilly!E12+Sauverny!E12+'Divonne-&gt;Chavanne'!E12+'Crassier Voie Verte'!E12+'Crassier Douane'!E12</f>
        <v>7</v>
      </c>
      <c r="F12" s="91">
        <f>'Vireloup Douane'!F12+Versonnex!F12+Grilly!F12+Sauverny!F12+'Divonne-&gt;Chavanne'!F12+'Crassier Voie Verte'!F12+'Crassier Douane'!F12</f>
        <v>0</v>
      </c>
      <c r="G12" s="92">
        <f>'Vireloup Douane'!G12+Versonnex!G12+Grilly!G12+Sauverny!G12+'Divonne-&gt;Chavanne'!G12+'Crassier Voie Verte'!G12+'Crassier Douane'!G12</f>
        <v>0</v>
      </c>
      <c r="H12" s="91">
        <f>'Vireloup Douane'!H12+Versonnex!H12+Grilly!H12+Sauverny!H12+'Divonne-&gt;Chavanne'!H12+'Crassier Voie Verte'!H12+'Crassier Douane'!H12</f>
        <v>0</v>
      </c>
      <c r="I12" s="92">
        <f>'Vireloup Douane'!I12+Versonnex!I12+Grilly!I12+Sauverny!I12+'Divonne-&gt;Chavanne'!I12+'Crassier Voie Verte'!I12+'Crassier Douane'!I12</f>
        <v>0</v>
      </c>
      <c r="J12" s="91">
        <f>'Vireloup Douane'!J12+Versonnex!J12+Grilly!J12+Sauverny!J12+'Divonne-&gt;Chavanne'!J12+'Crassier Voie Verte'!J12+'Crassier Douane'!J12</f>
        <v>2</v>
      </c>
      <c r="K12" s="92">
        <f>'Vireloup Douane'!K12+Versonnex!K12+Grilly!K12+Sauverny!K12+'Divonne-&gt;Chavanne'!K12+'Crassier Voie Verte'!K12+'Crassier Douane'!K12</f>
        <v>6</v>
      </c>
      <c r="L12" s="91">
        <f>'Vireloup Douane'!L12+Versonnex!L12+Grilly!L12+Sauverny!L12+'Divonne-&gt;Chavanne'!L12+'Crassier Voie Verte'!L12+'Crassier Douane'!L12</f>
        <v>3</v>
      </c>
      <c r="M12" s="92">
        <f>'Vireloup Douane'!M12+Versonnex!M12+Grilly!M12+Sauverny!M12+'Divonne-&gt;Chavanne'!M12+'Crassier Voie Verte'!M12+'Crassier Douane'!M12</f>
        <v>0</v>
      </c>
      <c r="N12" s="203">
        <f>'Vireloup Douane'!N12+Versonnex!N12+Grilly!N12+Sauverny!N12+'Divonne-&gt;Chavanne'!N12+'Crassier Voie Verte'!N12+'Crassier Douane'!N12</f>
        <v>0</v>
      </c>
      <c r="O12" s="192">
        <f>'Vireloup Douane'!O12+Versonnex!O12+Grilly!O12+Sauverny!O12+'Divonne-&gt;Chavanne'!O12+'Crassier Voie Verte'!O12+'Crassier Douane'!O12</f>
        <v>1</v>
      </c>
      <c r="P12" s="91">
        <f>'Vireloup Douane'!P12+Versonnex!P12+Grilly!P12+Sauverny!P12+'Divonne-&gt;Chavanne'!P12+'Crassier Voie Verte'!P12+'Crassier Douane'!P12</f>
        <v>0</v>
      </c>
      <c r="Q12" s="92">
        <f>'Vireloup Douane'!Q12+Versonnex!Q12+Grilly!Q12+Sauverny!Q12+'Divonne-&gt;Chavanne'!Q12+'Crassier Voie Verte'!Q12+'Crassier Douane'!Q12</f>
        <v>0</v>
      </c>
      <c r="R12" s="91">
        <f>'Vireloup Douane'!R12+Versonnex!R12+Grilly!R12+Sauverny!R12+'Divonne-&gt;Chavanne'!R12+'Crassier Voie Verte'!R12+'Crassier Douane'!R12</f>
        <v>0</v>
      </c>
      <c r="S12" s="92">
        <f>'Vireloup Douane'!S12+Versonnex!S12+Grilly!S12+Sauverny!S12+'Divonne-&gt;Chavanne'!S12+'Crassier Voie Verte'!S12+'Crassier Douane'!S12</f>
        <v>0</v>
      </c>
      <c r="T12" s="91">
        <f>'Vireloup Douane'!T12+Versonnex!T12+Grilly!T12+Sauverny!T12+'Divonne-&gt;Chavanne'!T12+'Crassier Voie Verte'!T12+'Crassier Douane'!T12</f>
        <v>0</v>
      </c>
      <c r="U12" s="92">
        <f>'Vireloup Douane'!U12+Versonnex!U12+Grilly!U12+Sauverny!U12+'Divonne-&gt;Chavanne'!U12+'Crassier Voie Verte'!U12+'Crassier Douane'!U12</f>
        <v>1</v>
      </c>
      <c r="W12" s="55">
        <f t="shared" si="66"/>
        <v>17</v>
      </c>
      <c r="X12" s="3">
        <f t="shared" si="67"/>
        <v>16</v>
      </c>
      <c r="Y12" s="56">
        <f t="shared" si="68"/>
        <v>0.48484848484848486</v>
      </c>
      <c r="Z12" s="3">
        <f t="shared" si="69"/>
        <v>13</v>
      </c>
      <c r="AA12" s="3">
        <f t="shared" si="70"/>
        <v>11</v>
      </c>
      <c r="AB12" s="3">
        <f t="shared" si="71"/>
        <v>0</v>
      </c>
      <c r="AC12" s="3">
        <f t="shared" si="72"/>
        <v>0</v>
      </c>
      <c r="AD12" s="3">
        <f t="shared" si="0"/>
        <v>24</v>
      </c>
      <c r="AE12" s="12">
        <f t="shared" si="1"/>
        <v>0.45833333333333331</v>
      </c>
      <c r="AF12" s="12">
        <f t="shared" si="73"/>
        <v>0</v>
      </c>
      <c r="AG12" s="3">
        <f t="shared" si="74"/>
        <v>9</v>
      </c>
      <c r="AH12" s="3">
        <f t="shared" si="75"/>
        <v>28</v>
      </c>
      <c r="AI12" s="57">
        <f t="shared" si="76"/>
        <v>5</v>
      </c>
      <c r="AJ12" s="58">
        <f t="shared" si="77"/>
        <v>33</v>
      </c>
      <c r="AM12" s="12">
        <f t="shared" si="2"/>
        <v>-0.31999999999999995</v>
      </c>
      <c r="AN12" s="12">
        <f t="shared" si="3"/>
        <v>6.6666666666666652E-2</v>
      </c>
      <c r="AO12" s="12">
        <f t="shared" si="4"/>
        <v>0.29292929292929304</v>
      </c>
      <c r="AP12" s="12">
        <f t="shared" si="5"/>
        <v>-0.1875</v>
      </c>
      <c r="AQ12" s="12">
        <f t="shared" si="78"/>
        <v>-0.38888888888888884</v>
      </c>
      <c r="AR12" s="12">
        <f t="shared" si="6"/>
        <v>-1</v>
      </c>
      <c r="AS12" s="12">
        <f t="shared" si="7"/>
        <v>-0.36842105263157898</v>
      </c>
      <c r="AT12" s="12">
        <f t="shared" si="8"/>
        <v>-0.1342592592592593</v>
      </c>
      <c r="AU12" s="12">
        <f t="shared" si="9"/>
        <v>-1</v>
      </c>
      <c r="AV12" s="12">
        <f t="shared" si="10"/>
        <v>3.5</v>
      </c>
      <c r="AW12" s="12">
        <f t="shared" si="11"/>
        <v>-9.6774193548387122E-2</v>
      </c>
      <c r="AX12" s="12">
        <f t="shared" si="12"/>
        <v>-0.44444444444444442</v>
      </c>
      <c r="AY12" s="12">
        <f t="shared" si="13"/>
        <v>-0.17500000000000004</v>
      </c>
      <c r="BA12" s="64">
        <v>0.36458333333333298</v>
      </c>
      <c r="BB12" s="60">
        <f>'Vireloup Douane'!BB12+Versonnex!BB12+Grilly!BB12+Sauverny!BB12+'Divonne-&gt;Chavanne'!BB12+'Crassier Voie Verte'!BB12+'Crassier Douane'!BB12</f>
        <v>8</v>
      </c>
      <c r="BC12" s="60">
        <f>'Vireloup Douane'!BC12+Versonnex!BC12+Grilly!BC12+Sauverny!BC12+'Divonne-&gt;Chavanne'!BC12+'Crassier Voie Verte'!BC12+'Crassier Douane'!BC12</f>
        <v>4</v>
      </c>
      <c r="BD12" s="60">
        <f>'Vireloup Douane'!BD12+Versonnex!BD12+Grilly!BD12+Sauverny!BD12+'Divonne-&gt;Chavanne'!BD12+'Crassier Voie Verte'!BD12+'Crassier Douane'!BD12</f>
        <v>10</v>
      </c>
      <c r="BE12" s="60">
        <f>'Vireloup Douane'!BE12+Versonnex!BE12+Grilly!BE12+Sauverny!BE12+'Divonne-&gt;Chavanne'!BE12+'Crassier Voie Verte'!BE12+'Crassier Douane'!BE12</f>
        <v>5</v>
      </c>
      <c r="BF12" s="60">
        <f>'Vireloup Douane'!BF12+Versonnex!BF12+Grilly!BF12+Sauverny!BF12+'Divonne-&gt;Chavanne'!BF12+'Crassier Voie Verte'!BF12+'Crassier Douane'!BF12</f>
        <v>2</v>
      </c>
      <c r="BG12" s="60">
        <f>'Vireloup Douane'!BG12+Versonnex!BG12+Grilly!BG12+Sauverny!BG12+'Divonne-&gt;Chavanne'!BG12+'Crassier Voie Verte'!BG12+'Crassier Douane'!BG12</f>
        <v>2</v>
      </c>
      <c r="BH12" s="60">
        <f>'Vireloup Douane'!BH12+Versonnex!BH12+Grilly!BH12+Sauverny!BH12+'Divonne-&gt;Chavanne'!BH12+'Crassier Voie Verte'!BH12+'Crassier Douane'!BH12</f>
        <v>0</v>
      </c>
      <c r="BI12" s="60">
        <f>'Vireloup Douane'!BI12+Versonnex!BI12+Grilly!BI12+Sauverny!BI12+'Divonne-&gt;Chavanne'!BI12+'Crassier Voie Verte'!BI12+'Crassier Douane'!BI12</f>
        <v>0</v>
      </c>
      <c r="BJ12" s="60">
        <f>'Vireloup Douane'!BJ12+Versonnex!BJ12+Grilly!BJ12+Sauverny!BJ12+'Divonne-&gt;Chavanne'!BJ12+'Crassier Voie Verte'!BJ12+'Crassier Douane'!BJ12</f>
        <v>4</v>
      </c>
      <c r="BK12" s="60">
        <f>'Vireloup Douane'!BK12+Versonnex!BK12+Grilly!BK12+Sauverny!BK12+'Divonne-&gt;Chavanne'!BK12+'Crassier Voie Verte'!BK12+'Crassier Douane'!BK12</f>
        <v>0</v>
      </c>
      <c r="BL12" s="60">
        <f>'Vireloup Douane'!BL12+Versonnex!BL12+Grilly!BL12+Sauverny!BL12+'Divonne-&gt;Chavanne'!BL12+'Crassier Voie Verte'!BL12+'Crassier Douane'!BL12</f>
        <v>1</v>
      </c>
      <c r="BM12" s="60">
        <f>'Vireloup Douane'!BM12+Versonnex!BM12+Grilly!BM12+Sauverny!BM12+'Divonne-&gt;Chavanne'!BM12+'Crassier Voie Verte'!BM12+'Crassier Douane'!BM12</f>
        <v>2</v>
      </c>
      <c r="BN12" s="60">
        <f>'Vireloup Douane'!BN12+Versonnex!BN12+Grilly!BN12+Sauverny!BN12+'Divonne-&gt;Chavanne'!BN12+'Crassier Voie Verte'!BN12+'Crassier Douane'!BN12</f>
        <v>0</v>
      </c>
      <c r="BO12" s="60">
        <f>'Vireloup Douane'!BO12+Versonnex!BO12+Grilly!BO12+Sauverny!BO12+'Divonne-&gt;Chavanne'!BO12+'Crassier Voie Verte'!BO12+'Crassier Douane'!BO12</f>
        <v>0</v>
      </c>
      <c r="BP12" s="60">
        <f>'Vireloup Douane'!BP12+Versonnex!BP12+Grilly!BP12+Sauverny!BP12+'Divonne-&gt;Chavanne'!BP12+'Crassier Voie Verte'!BP12+'Crassier Douane'!BP12</f>
        <v>0</v>
      </c>
      <c r="BQ12" s="60">
        <f>'Vireloup Douane'!BQ12+Versonnex!BQ12+Grilly!BQ12+Sauverny!BQ12+'Divonne-&gt;Chavanne'!BQ12+'Crassier Voie Verte'!BQ12+'Crassier Douane'!BQ12</f>
        <v>2</v>
      </c>
      <c r="BS12" s="55">
        <f t="shared" si="14"/>
        <v>25</v>
      </c>
      <c r="BT12" s="3">
        <f t="shared" si="14"/>
        <v>15</v>
      </c>
      <c r="BU12" s="56">
        <f t="shared" si="15"/>
        <v>0.375</v>
      </c>
      <c r="BV12" s="3">
        <f t="shared" si="16"/>
        <v>16</v>
      </c>
      <c r="BW12" s="3">
        <f t="shared" si="17"/>
        <v>18</v>
      </c>
      <c r="BX12" s="3">
        <f t="shared" si="18"/>
        <v>4</v>
      </c>
      <c r="BY12" s="3">
        <f t="shared" si="19"/>
        <v>38</v>
      </c>
      <c r="BZ12" s="12">
        <f t="shared" si="20"/>
        <v>0.52941176470588236</v>
      </c>
      <c r="CA12" s="12">
        <f t="shared" si="21"/>
        <v>0.10526315789473684</v>
      </c>
      <c r="CB12" s="3">
        <f t="shared" si="22"/>
        <v>2</v>
      </c>
      <c r="CC12" s="3">
        <f t="shared" si="23"/>
        <v>31</v>
      </c>
      <c r="CD12" s="57">
        <f t="shared" si="24"/>
        <v>9</v>
      </c>
      <c r="CE12" s="58">
        <f t="shared" si="25"/>
        <v>40</v>
      </c>
      <c r="CH12" s="12">
        <f t="shared" si="26"/>
        <v>-0.16666666666666663</v>
      </c>
      <c r="CI12" s="12">
        <f t="shared" si="26"/>
        <v>-0.31818181818181823</v>
      </c>
      <c r="CJ12" s="12">
        <f t="shared" si="26"/>
        <v>-0.11363636363636365</v>
      </c>
      <c r="CK12" s="12">
        <f t="shared" si="26"/>
        <v>-0.33333333333333337</v>
      </c>
      <c r="CL12" s="12">
        <f t="shared" si="26"/>
        <v>-0.1428571428571429</v>
      </c>
      <c r="CM12" s="12">
        <f t="shared" si="26"/>
        <v>3</v>
      </c>
      <c r="CN12" s="12">
        <f t="shared" si="26"/>
        <v>-0.17391304347826086</v>
      </c>
      <c r="CO12" s="12">
        <f t="shared" si="26"/>
        <v>0.15966386554621859</v>
      </c>
      <c r="CP12" s="12">
        <f t="shared" si="26"/>
        <v>3.8421052631578947</v>
      </c>
      <c r="CQ12" s="12">
        <f t="shared" si="26"/>
        <v>-0.66666666666666674</v>
      </c>
      <c r="CR12" s="12">
        <f t="shared" si="26"/>
        <v>-6.0606060606060552E-2</v>
      </c>
      <c r="CS12" s="12">
        <f t="shared" si="26"/>
        <v>-0.52631578947368429</v>
      </c>
      <c r="CT12" s="12">
        <f t="shared" si="26"/>
        <v>-0.23076923076923073</v>
      </c>
      <c r="CV12" s="64">
        <v>0.36458333333333298</v>
      </c>
      <c r="CW12" s="60">
        <f>'Vireloup Douane'!CW12+Versonnex!CW12+Grilly!CW12+Sauverny!CW12+'Divonne-&gt;Chavanne'!CW12+'Crassier Voie Verte'!CW12+'Crassier Douane'!CW12</f>
        <v>9</v>
      </c>
      <c r="CX12" s="60">
        <f>'Vireloup Douane'!CX12+Versonnex!CX12+Grilly!CX12+Sauverny!CX12+'Divonne-&gt;Chavanne'!CX12+'Crassier Voie Verte'!CX12+'Crassier Douane'!CX12</f>
        <v>8</v>
      </c>
      <c r="CY12" s="60">
        <f>'Vireloup Douane'!CY12+Versonnex!CY12+Grilly!CY12+Sauverny!CY12+'Divonne-&gt;Chavanne'!CY12+'Crassier Voie Verte'!CY12+'Crassier Douane'!CY12</f>
        <v>8</v>
      </c>
      <c r="CZ12" s="60">
        <f>'Vireloup Douane'!CZ12+Versonnex!CZ12+Grilly!CZ12+Sauverny!CZ12+'Divonne-&gt;Chavanne'!CZ12+'Crassier Voie Verte'!CZ12+'Crassier Douane'!CZ12</f>
        <v>6</v>
      </c>
      <c r="DA12" s="60">
        <f>'Vireloup Douane'!DA12+Versonnex!DA12+Grilly!DA12+Sauverny!DA12+'Divonne-&gt;Chavanne'!DA12+'Crassier Voie Verte'!DA12+'Crassier Douane'!DA12</f>
        <v>1</v>
      </c>
      <c r="DB12" s="60">
        <f>'Vireloup Douane'!DB12+Versonnex!DB12+Grilly!DB12+Sauverny!DB12+'Divonne-&gt;Chavanne'!DB12+'Crassier Voie Verte'!DB12+'Crassier Douane'!DB12</f>
        <v>0</v>
      </c>
      <c r="DC12" s="60">
        <f>'Vireloup Douane'!DC12+Versonnex!DC12+Grilly!DC12+Sauverny!DC12+'Divonne-&gt;Chavanne'!DC12+'Crassier Voie Verte'!DC12+'Crassier Douane'!DC12</f>
        <v>1</v>
      </c>
      <c r="DD12" s="60">
        <f>'Vireloup Douane'!DD12+Versonnex!DD12+Grilly!DD12+Sauverny!DD12+'Divonne-&gt;Chavanne'!DD12+'Crassier Voie Verte'!DD12+'Crassier Douane'!DD12</f>
        <v>0</v>
      </c>
      <c r="DE12" s="60">
        <f>'Vireloup Douane'!DE12+Versonnex!DE12+Grilly!DE12+Sauverny!DE12+'Divonne-&gt;Chavanne'!DE12+'Crassier Voie Verte'!DE12+'Crassier Douane'!DE12</f>
        <v>4</v>
      </c>
      <c r="DF12" s="60">
        <f>'Vireloup Douane'!DF12+Versonnex!DF12+Grilly!DF12+Sauverny!DF12+'Divonne-&gt;Chavanne'!DF12+'Crassier Voie Verte'!DF12+'Crassier Douane'!DF12</f>
        <v>3</v>
      </c>
      <c r="DG12" s="60">
        <f>'Vireloup Douane'!DG12+Versonnex!DG12+Grilly!DG12+Sauverny!DG12+'Divonne-&gt;Chavanne'!DG12+'Crassier Voie Verte'!DG12+'Crassier Douane'!DG12</f>
        <v>4</v>
      </c>
      <c r="DH12" s="60">
        <f>'Vireloup Douane'!DH12+Versonnex!DH12+Grilly!DH12+Sauverny!DH12+'Divonne-&gt;Chavanne'!DH12+'Crassier Voie Verte'!DH12+'Crassier Douane'!DH12</f>
        <v>3</v>
      </c>
      <c r="DI12" s="60">
        <f>'Vireloup Douane'!DI12+Versonnex!DI12+Grilly!DI12+Sauverny!DI12+'Divonne-&gt;Chavanne'!DI12+'Crassier Voie Verte'!DI12+'Crassier Douane'!DI12</f>
        <v>0</v>
      </c>
      <c r="DJ12" s="60">
        <f>'Vireloup Douane'!DJ12+Versonnex!DJ12+Grilly!DJ12+Sauverny!DJ12+'Divonne-&gt;Chavanne'!DJ12+'Crassier Voie Verte'!DJ12+'Crassier Douane'!DJ12</f>
        <v>0</v>
      </c>
      <c r="DK12" s="60">
        <f>'Vireloup Douane'!DK12+Versonnex!DK12+Grilly!DK12+Sauverny!DK12+'Divonne-&gt;Chavanne'!DK12+'Crassier Voie Verte'!DK12+'Crassier Douane'!DK12</f>
        <v>3</v>
      </c>
      <c r="DL12" s="60">
        <f>'Vireloup Douane'!DL12+Versonnex!DL12+Grilly!DL12+Sauverny!DL12+'Divonne-&gt;Chavanne'!DL12+'Crassier Voie Verte'!DL12+'Crassier Douane'!DL12</f>
        <v>2</v>
      </c>
      <c r="DN12" s="55">
        <f t="shared" si="27"/>
        <v>30</v>
      </c>
      <c r="DO12" s="3">
        <f t="shared" si="27"/>
        <v>22</v>
      </c>
      <c r="DP12" s="56">
        <f t="shared" si="28"/>
        <v>0.42307692307692307</v>
      </c>
      <c r="DQ12" s="3">
        <f t="shared" si="29"/>
        <v>24</v>
      </c>
      <c r="DR12" s="3">
        <f t="shared" si="30"/>
        <v>21</v>
      </c>
      <c r="DS12" s="3">
        <f t="shared" si="31"/>
        <v>1</v>
      </c>
      <c r="DT12" s="3">
        <f t="shared" si="32"/>
        <v>46</v>
      </c>
      <c r="DU12" s="12">
        <f t="shared" si="33"/>
        <v>0.45652173913043476</v>
      </c>
      <c r="DV12" s="12">
        <f t="shared" si="34"/>
        <v>2.1739130434782608E-2</v>
      </c>
      <c r="DW12" s="3">
        <f t="shared" si="35"/>
        <v>6</v>
      </c>
      <c r="DX12" s="3">
        <f t="shared" si="36"/>
        <v>33</v>
      </c>
      <c r="DY12" s="57">
        <f t="shared" si="37"/>
        <v>19</v>
      </c>
      <c r="DZ12" s="58">
        <f t="shared" si="38"/>
        <v>52</v>
      </c>
      <c r="EC12" s="12">
        <f t="shared" si="39"/>
        <v>2</v>
      </c>
      <c r="ED12" s="12">
        <f t="shared" si="39"/>
        <v>6.333333333333333</v>
      </c>
      <c r="EE12" s="12">
        <f t="shared" si="39"/>
        <v>0.83333333333333326</v>
      </c>
      <c r="EF12" s="12">
        <f t="shared" si="39"/>
        <v>2.4285714285714284</v>
      </c>
      <c r="EG12" s="12">
        <f t="shared" si="39"/>
        <v>3.2</v>
      </c>
      <c r="EH12" s="12" t="e">
        <f t="shared" si="39"/>
        <v>#DIV/0!</v>
      </c>
      <c r="EI12" s="12">
        <f t="shared" si="39"/>
        <v>2.8333333333333335</v>
      </c>
      <c r="EJ12" s="12">
        <f t="shared" si="39"/>
        <v>9.565217391304337E-2</v>
      </c>
      <c r="EK12" s="12" t="e">
        <f t="shared" si="39"/>
        <v>#DIV/0!</v>
      </c>
      <c r="EL12" s="12">
        <f t="shared" si="39"/>
        <v>5</v>
      </c>
      <c r="EM12" s="12">
        <f t="shared" si="39"/>
        <v>3.7142857142857144</v>
      </c>
      <c r="EN12" s="12">
        <f t="shared" si="39"/>
        <v>2.1666666666666665</v>
      </c>
      <c r="EO12" s="12">
        <f t="shared" si="39"/>
        <v>3</v>
      </c>
      <c r="EQ12" s="64">
        <v>0.36458333333333298</v>
      </c>
      <c r="ER12" s="60">
        <f>'Vireloup Douane'!ER12+Versonnex!ER12+Grilly!ER12+Sauverny!ER12+'Divonne-&gt;Chavanne'!ER12+'Crassier Voie Verte'!ER12+'Crassier Douane'!ER12</f>
        <v>2</v>
      </c>
      <c r="ES12" s="60">
        <f>'Vireloup Douane'!ES12+Versonnex!ES12+Grilly!ES12+Sauverny!ES12+'Divonne-&gt;Chavanne'!ES12+'Crassier Voie Verte'!ES12+'Crassier Douane'!ES12</f>
        <v>1</v>
      </c>
      <c r="ET12" s="60">
        <f>'Vireloup Douane'!ET12+Versonnex!ET12+Grilly!ET12+Sauverny!ET12+'Divonne-&gt;Chavanne'!ET12+'Crassier Voie Verte'!ET12+'Crassier Douane'!ET12</f>
        <v>2</v>
      </c>
      <c r="EU12" s="60">
        <f>'Vireloup Douane'!EU12+Versonnex!EU12+Grilly!EU12+Sauverny!EU12+'Divonne-&gt;Chavanne'!EU12+'Crassier Voie Verte'!EU12+'Crassier Douane'!EU12</f>
        <v>1</v>
      </c>
      <c r="EV12" s="60">
        <f>'Vireloup Douane'!EV12+Versonnex!EV12+Grilly!EV12+Sauverny!EV12+'Divonne-&gt;Chavanne'!EV12+'Crassier Voie Verte'!EV12+'Crassier Douane'!EV12</f>
        <v>0</v>
      </c>
      <c r="EW12" s="60">
        <f>'Vireloup Douane'!EW12+Versonnex!EW12+Grilly!EW12+Sauverny!EW12+'Divonne-&gt;Chavanne'!EW12+'Crassier Voie Verte'!EW12+'Crassier Douane'!EW12</f>
        <v>0</v>
      </c>
      <c r="EX12" s="60">
        <f>'Vireloup Douane'!EX12+Versonnex!EX12+Grilly!EX12+Sauverny!EX12+'Divonne-&gt;Chavanne'!EX12+'Crassier Voie Verte'!EX12+'Crassier Douane'!EX12</f>
        <v>1</v>
      </c>
      <c r="EY12" s="60">
        <f>'Vireloup Douane'!EY12+Versonnex!EY12+Grilly!EY12+Sauverny!EY12+'Divonne-&gt;Chavanne'!EY12+'Crassier Voie Verte'!EY12+'Crassier Douane'!EY12</f>
        <v>0</v>
      </c>
      <c r="EZ12" s="60">
        <f>'Vireloup Douane'!EZ12+Versonnex!EZ12+Grilly!EZ12+Sauverny!EZ12+'Divonne-&gt;Chavanne'!EZ12+'Crassier Voie Verte'!EZ12+'Crassier Douane'!EZ12</f>
        <v>3</v>
      </c>
      <c r="FA12" s="60">
        <f>'Vireloup Douane'!FA12+Versonnex!FA12+Grilly!FA12+Sauverny!FA12+'Divonne-&gt;Chavanne'!FA12+'Crassier Voie Verte'!FA12+'Crassier Douane'!FA12</f>
        <v>1</v>
      </c>
      <c r="FB12" s="60">
        <f>'Vireloup Douane'!FB12+Versonnex!FB12+Grilly!FB12+Sauverny!FB12+'Divonne-&gt;Chavanne'!FB12+'Crassier Voie Verte'!FB12+'Crassier Douane'!FB12</f>
        <v>2</v>
      </c>
      <c r="FC12" s="60">
        <f>'Vireloup Douane'!FC12+Versonnex!FC12+Grilly!FC12+Sauverny!FC12+'Divonne-&gt;Chavanne'!FC12+'Crassier Voie Verte'!FC12+'Crassier Douane'!FC12</f>
        <v>0</v>
      </c>
      <c r="FD12" s="60">
        <f>'Vireloup Douane'!FD12+Versonnex!FD12+Grilly!FD12+Sauverny!FD12+'Divonne-&gt;Chavanne'!FD12+'Crassier Voie Verte'!FD12+'Crassier Douane'!FD12</f>
        <v>0</v>
      </c>
      <c r="FE12" s="60">
        <f>'Vireloup Douane'!FE12+Versonnex!FE12+Grilly!FE12+Sauverny!FE12+'Divonne-&gt;Chavanne'!FE12+'Crassier Voie Verte'!FE12+'Crassier Douane'!FE12</f>
        <v>0</v>
      </c>
      <c r="FF12" s="60">
        <f>'Vireloup Douane'!FF12+Versonnex!FF12+Grilly!FF12+Sauverny!FF12+'Divonne-&gt;Chavanne'!FF12+'Crassier Voie Verte'!FF12+'Crassier Douane'!FF12</f>
        <v>0</v>
      </c>
      <c r="FG12" s="60">
        <f>'Vireloup Douane'!FG12+Versonnex!FG12+Grilly!FG12+Sauverny!FG12+'Divonne-&gt;Chavanne'!FG12+'Crassier Voie Verte'!FG12+'Crassier Douane'!FG12</f>
        <v>0</v>
      </c>
      <c r="FI12" s="55">
        <f t="shared" si="40"/>
        <v>10</v>
      </c>
      <c r="FJ12" s="3">
        <f t="shared" si="40"/>
        <v>3</v>
      </c>
      <c r="FK12" s="56">
        <f t="shared" si="41"/>
        <v>0.23076923076923078</v>
      </c>
      <c r="FL12" s="3">
        <f t="shared" si="42"/>
        <v>7</v>
      </c>
      <c r="FM12" s="3">
        <f t="shared" si="43"/>
        <v>5</v>
      </c>
      <c r="FN12" s="3">
        <f t="shared" si="44"/>
        <v>0</v>
      </c>
      <c r="FO12" s="3">
        <f t="shared" si="45"/>
        <v>12</v>
      </c>
      <c r="FP12" s="12">
        <f t="shared" si="46"/>
        <v>0.41666666666666669</v>
      </c>
      <c r="FQ12" s="12">
        <f t="shared" si="47"/>
        <v>0</v>
      </c>
      <c r="FR12" s="3">
        <f t="shared" si="48"/>
        <v>1</v>
      </c>
      <c r="FS12" s="3">
        <f t="shared" si="49"/>
        <v>7</v>
      </c>
      <c r="FT12" s="57">
        <f t="shared" si="50"/>
        <v>6</v>
      </c>
      <c r="FU12" s="58">
        <f t="shared" si="51"/>
        <v>13</v>
      </c>
      <c r="FX12" s="12">
        <f t="shared" si="52"/>
        <v>0.66666666666666674</v>
      </c>
      <c r="FY12" s="12">
        <f t="shared" si="52"/>
        <v>0</v>
      </c>
      <c r="FZ12" s="12">
        <f t="shared" si="52"/>
        <v>-0.3076923076923076</v>
      </c>
      <c r="GA12" s="12">
        <f t="shared" si="52"/>
        <v>0</v>
      </c>
      <c r="GB12" s="12">
        <f t="shared" si="52"/>
        <v>1.5</v>
      </c>
      <c r="GC12" s="12" t="e">
        <f t="shared" si="52"/>
        <v>#DIV/0!</v>
      </c>
      <c r="GD12" s="12">
        <f t="shared" si="52"/>
        <v>0.33333333333333326</v>
      </c>
      <c r="GE12" s="12">
        <f t="shared" si="52"/>
        <v>0.87500000000000022</v>
      </c>
      <c r="GF12" s="12" t="e">
        <f t="shared" si="52"/>
        <v>#DIV/0!</v>
      </c>
      <c r="GG12" s="12" t="e">
        <f t="shared" si="52"/>
        <v>#DIV/0!</v>
      </c>
      <c r="GH12" s="12">
        <f t="shared" si="52"/>
        <v>2.5</v>
      </c>
      <c r="GI12" s="12">
        <f t="shared" si="52"/>
        <v>-0.1428571428571429</v>
      </c>
      <c r="GJ12" s="12">
        <f t="shared" si="52"/>
        <v>0.44444444444444442</v>
      </c>
      <c r="GL12" s="65">
        <v>0.36458333333333298</v>
      </c>
      <c r="GM12" s="60">
        <f>Versonnex!GM12+Sauverny!GM12+Grilly!GM12+'Divonne-&gt;Chavanne'!GM12+'Crassier Voie Verte'!GM12+'Crassier Douane'!GM12</f>
        <v>1</v>
      </c>
      <c r="GN12" s="60">
        <f>Versonnex!GN12+Sauverny!GN12+Grilly!GN12+'Divonne-&gt;Chavanne'!GN12+'Crassier Voie Verte'!GN12+'Crassier Douane'!GN12</f>
        <v>1</v>
      </c>
      <c r="GO12" s="60">
        <f>Versonnex!GO12+Sauverny!GO12+Grilly!GO12+'Divonne-&gt;Chavanne'!GO12+'Crassier Voie Verte'!GO12+'Crassier Douane'!GO12</f>
        <v>0</v>
      </c>
      <c r="GP12" s="60">
        <f>Versonnex!GP12+Sauverny!GP12+Grilly!GP12+'Divonne-&gt;Chavanne'!GP12+'Crassier Voie Verte'!GP12+'Crassier Douane'!GP12</f>
        <v>0</v>
      </c>
      <c r="GQ12" s="60">
        <f>Versonnex!GQ12+Sauverny!GQ12+Grilly!GQ12+'Divonne-&gt;Chavanne'!GQ12+'Crassier Voie Verte'!GQ12+'Crassier Douane'!GQ12</f>
        <v>0</v>
      </c>
      <c r="GR12" s="60">
        <f>Versonnex!GR12+Sauverny!GR12+Grilly!GR12+'Divonne-&gt;Chavanne'!GR12+'Crassier Voie Verte'!GR12+'Crassier Douane'!GR12</f>
        <v>0</v>
      </c>
      <c r="GS12" s="60">
        <f>Versonnex!GS12+Sauverny!GS12+Grilly!GS12+'Divonne-&gt;Chavanne'!GS12+'Crassier Voie Verte'!GS12+'Crassier Douane'!GS12</f>
        <v>0</v>
      </c>
      <c r="GT12" s="60">
        <f>Versonnex!GT12+Sauverny!GT12+Grilly!GT12+'Divonne-&gt;Chavanne'!GT12+'Crassier Voie Verte'!GT12+'Crassier Douane'!GT12</f>
        <v>0</v>
      </c>
      <c r="GU12" s="60">
        <f>Versonnex!GU12+Sauverny!GU12+Grilly!GU12+'Divonne-&gt;Chavanne'!GU12+'Crassier Voie Verte'!GU12+'Crassier Douane'!GU12</f>
        <v>3</v>
      </c>
      <c r="GV12" s="60">
        <f>Versonnex!GV12+Sauverny!GV12+Grilly!GV12+'Divonne-&gt;Chavanne'!GV12+'Crassier Voie Verte'!GV12+'Crassier Douane'!GV12</f>
        <v>2</v>
      </c>
      <c r="GW12" s="60">
        <f>Versonnex!GW12+Sauverny!GW12+Grilly!GW12+'Divonne-&gt;Chavanne'!GW12+'Crassier Voie Verte'!GW12+'Crassier Douane'!GW12</f>
        <v>2</v>
      </c>
      <c r="GX12" s="60">
        <f>Versonnex!GX12+Sauverny!GX12+Grilly!GX12+'Divonne-&gt;Chavanne'!GX12+'Crassier Voie Verte'!GX12+'Crassier Douane'!GX12</f>
        <v>0</v>
      </c>
      <c r="GY12" s="60">
        <f>Versonnex!GY12+Sauverny!GY12+Grilly!GY12+'Divonne-&gt;Chavanne'!GY12+'Crassier Voie Verte'!GY12+'Crassier Douane'!GY12</f>
        <v>0</v>
      </c>
      <c r="GZ12" s="60">
        <f>Versonnex!GZ12+Sauverny!GZ12+Grilly!GZ12+'Divonne-&gt;Chavanne'!GZ12+'Crassier Voie Verte'!GZ12+'Crassier Douane'!GZ12</f>
        <v>0</v>
      </c>
      <c r="HA12" s="60">
        <f>Versonnex!HA12+Sauverny!HA12+Grilly!HA12+'Divonne-&gt;Chavanne'!HA12+'Crassier Voie Verte'!HA12+'Crassier Douane'!HA12</f>
        <v>0</v>
      </c>
      <c r="HB12" s="60">
        <f>Versonnex!HB12+Sauverny!HB12+Grilly!HB12+'Divonne-&gt;Chavanne'!HB12+'Crassier Voie Verte'!HB12+'Crassier Douane'!HB12</f>
        <v>0</v>
      </c>
      <c r="HD12" s="55">
        <f t="shared" si="53"/>
        <v>6</v>
      </c>
      <c r="HE12" s="3">
        <f t="shared" si="53"/>
        <v>3</v>
      </c>
      <c r="HF12" s="56">
        <f t="shared" si="54"/>
        <v>0.33333333333333331</v>
      </c>
      <c r="HG12" s="3">
        <f t="shared" si="55"/>
        <v>7</v>
      </c>
      <c r="HH12" s="3">
        <f t="shared" si="56"/>
        <v>2</v>
      </c>
      <c r="HI12" s="3">
        <f t="shared" si="57"/>
        <v>0</v>
      </c>
      <c r="HJ12" s="3">
        <f t="shared" si="58"/>
        <v>9</v>
      </c>
      <c r="HK12" s="12">
        <f t="shared" si="59"/>
        <v>0.22222222222222221</v>
      </c>
      <c r="HL12" s="12">
        <f t="shared" si="60"/>
        <v>0</v>
      </c>
      <c r="HM12" s="3">
        <f t="shared" si="61"/>
        <v>0</v>
      </c>
      <c r="HN12" s="3">
        <f t="shared" si="62"/>
        <v>2</v>
      </c>
      <c r="HO12" s="57">
        <f t="shared" si="63"/>
        <v>7</v>
      </c>
      <c r="HP12" s="58">
        <f t="shared" si="64"/>
        <v>9</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f>'Vireloup Douane'!B13+Versonnex!B13+Grilly!B13+Sauverny!B13+'Divonne-&gt;Chavanne'!B13+'Crassier Voie Verte'!B13+'Crassier Douane'!B13</f>
        <v>0</v>
      </c>
      <c r="C13" s="95">
        <f>'Vireloup Douane'!C13+Versonnex!C13+Grilly!C13+Sauverny!C13+'Divonne-&gt;Chavanne'!C13+'Crassier Voie Verte'!C13+'Crassier Douane'!C13</f>
        <v>0</v>
      </c>
      <c r="D13" s="94">
        <f>'Vireloup Douane'!D13+Versonnex!D13+Grilly!D13+Sauverny!D13+'Divonne-&gt;Chavanne'!D13+'Crassier Voie Verte'!D13+'Crassier Douane'!D13</f>
        <v>0</v>
      </c>
      <c r="E13" s="95">
        <f>'Vireloup Douane'!E13+Versonnex!E13+Grilly!E13+Sauverny!E13+'Divonne-&gt;Chavanne'!E13+'Crassier Voie Verte'!E13+'Crassier Douane'!E13</f>
        <v>0</v>
      </c>
      <c r="F13" s="94">
        <f>'Vireloup Douane'!F13+Versonnex!F13+Grilly!F13+Sauverny!F13+'Divonne-&gt;Chavanne'!F13+'Crassier Voie Verte'!F13+'Crassier Douane'!F13</f>
        <v>0</v>
      </c>
      <c r="G13" s="95">
        <f>'Vireloup Douane'!G13+Versonnex!G13+Grilly!G13+Sauverny!G13+'Divonne-&gt;Chavanne'!G13+'Crassier Voie Verte'!G13+'Crassier Douane'!G13</f>
        <v>0</v>
      </c>
      <c r="H13" s="94">
        <f>'Vireloup Douane'!H13+Versonnex!H13+Grilly!H13+Sauverny!H13+'Divonne-&gt;Chavanne'!H13+'Crassier Voie Verte'!H13+'Crassier Douane'!H13</f>
        <v>0</v>
      </c>
      <c r="I13" s="95">
        <f>'Vireloup Douane'!I13+Versonnex!I13+Grilly!I13+Sauverny!I13+'Divonne-&gt;Chavanne'!I13+'Crassier Voie Verte'!I13+'Crassier Douane'!I13</f>
        <v>0</v>
      </c>
      <c r="J13" s="94">
        <f>'Vireloup Douane'!J13+Versonnex!J13+Grilly!J13+Sauverny!J13+'Divonne-&gt;Chavanne'!J13+'Crassier Voie Verte'!J13+'Crassier Douane'!J13</f>
        <v>0</v>
      </c>
      <c r="K13" s="95">
        <f>'Vireloup Douane'!K13+Versonnex!K13+Grilly!K13+Sauverny!K13+'Divonne-&gt;Chavanne'!K13+'Crassier Voie Verte'!K13+'Crassier Douane'!K13</f>
        <v>0</v>
      </c>
      <c r="L13" s="94">
        <f>'Vireloup Douane'!L13+Versonnex!L13+Grilly!L13+Sauverny!L13+'Divonne-&gt;Chavanne'!L13+'Crassier Voie Verte'!L13+'Crassier Douane'!L13</f>
        <v>0</v>
      </c>
      <c r="M13" s="95">
        <f>'Vireloup Douane'!M13+Versonnex!M13+Grilly!M13+Sauverny!M13+'Divonne-&gt;Chavanne'!M13+'Crassier Voie Verte'!M13+'Crassier Douane'!M13</f>
        <v>0</v>
      </c>
      <c r="N13" s="203">
        <f>'Vireloup Douane'!N13+Versonnex!N13+Grilly!N13+Sauverny!N13+'Divonne-&gt;Chavanne'!N13+'Crassier Voie Verte'!N13+'Crassier Douane'!N13</f>
        <v>0</v>
      </c>
      <c r="O13" s="192">
        <f>'Vireloup Douane'!O13+Versonnex!O13+Grilly!O13+Sauverny!O13+'Divonne-&gt;Chavanne'!O13+'Crassier Voie Verte'!O13+'Crassier Douane'!O13</f>
        <v>0</v>
      </c>
      <c r="P13" s="94">
        <f>'Vireloup Douane'!P13+Versonnex!P13+Grilly!P13+Sauverny!P13+'Divonne-&gt;Chavanne'!P13+'Crassier Voie Verte'!P13+'Crassier Douane'!P13</f>
        <v>0</v>
      </c>
      <c r="Q13" s="95">
        <f>'Vireloup Douane'!Q13+Versonnex!Q13+Grilly!Q13+Sauverny!Q13+'Divonne-&gt;Chavanne'!Q13+'Crassier Voie Verte'!Q13+'Crassier Douane'!Q13</f>
        <v>0</v>
      </c>
      <c r="R13" s="94">
        <f>'Vireloup Douane'!R13+Versonnex!R13+Grilly!R13+Sauverny!R13+'Divonne-&gt;Chavanne'!R13+'Crassier Voie Verte'!R13+'Crassier Douane'!R13</f>
        <v>0</v>
      </c>
      <c r="S13" s="95">
        <f>'Vireloup Douane'!S13+Versonnex!S13+Grilly!S13+Sauverny!S13+'Divonne-&gt;Chavanne'!S13+'Crassier Voie Verte'!S13+'Crassier Douane'!S13</f>
        <v>0</v>
      </c>
      <c r="T13" s="94">
        <f>'Vireloup Douane'!T13+Versonnex!T13+Grilly!T13+Sauverny!T13+'Divonne-&gt;Chavanne'!T13+'Crassier Voie Verte'!T13+'Crassier Douane'!T13</f>
        <v>0</v>
      </c>
      <c r="U13" s="95">
        <f>'Vireloup Douane'!U13+Versonnex!U13+Grilly!U13+Sauverny!U13+'Divonne-&gt;Chavanne'!U13+'Crassier Voie Verte'!U13+'Crassier Douane'!U13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'Vireloup Douane'!BB13+Versonnex!BB13+Grilly!BB13+Sauverny!BB13+'Divonne-&gt;Chavanne'!BB13+'Crassier Voie Verte'!BB13+'Crassier Douane'!BB13</f>
        <v>2</v>
      </c>
      <c r="BC13" s="60">
        <f>'Vireloup Douane'!BC13+Versonnex!BC13+Grilly!BC13+Sauverny!BC13+'Divonne-&gt;Chavanne'!BC13+'Crassier Voie Verte'!BC13+'Crassier Douane'!BC13</f>
        <v>1</v>
      </c>
      <c r="BD13" s="60">
        <f>'Vireloup Douane'!BD13+Versonnex!BD13+Grilly!BD13+Sauverny!BD13+'Divonne-&gt;Chavanne'!BD13+'Crassier Voie Verte'!BD13+'Crassier Douane'!BD13</f>
        <v>1</v>
      </c>
      <c r="BE13" s="60">
        <f>'Vireloup Douane'!BE13+Versonnex!BE13+Grilly!BE13+Sauverny!BE13+'Divonne-&gt;Chavanne'!BE13+'Crassier Voie Verte'!BE13+'Crassier Douane'!BE13</f>
        <v>2</v>
      </c>
      <c r="BF13" s="60">
        <f>'Vireloup Douane'!BF13+Versonnex!BF13+Grilly!BF13+Sauverny!BF13+'Divonne-&gt;Chavanne'!BF13+'Crassier Voie Verte'!BF13+'Crassier Douane'!BF13</f>
        <v>0</v>
      </c>
      <c r="BG13" s="60">
        <f>'Vireloup Douane'!BG13+Versonnex!BG13+Grilly!BG13+Sauverny!BG13+'Divonne-&gt;Chavanne'!BG13+'Crassier Voie Verte'!BG13+'Crassier Douane'!BG13</f>
        <v>0</v>
      </c>
      <c r="BH13" s="60">
        <f>'Vireloup Douane'!BH13+Versonnex!BH13+Grilly!BH13+Sauverny!BH13+'Divonne-&gt;Chavanne'!BH13+'Crassier Voie Verte'!BH13+'Crassier Douane'!BH13</f>
        <v>1</v>
      </c>
      <c r="BI13" s="60">
        <f>'Vireloup Douane'!BI13+Versonnex!BI13+Grilly!BI13+Sauverny!BI13+'Divonne-&gt;Chavanne'!BI13+'Crassier Voie Verte'!BI13+'Crassier Douane'!BI13</f>
        <v>1</v>
      </c>
      <c r="BJ13" s="60">
        <f>'Vireloup Douane'!BJ13+Versonnex!BJ13+Grilly!BJ13+Sauverny!BJ13+'Divonne-&gt;Chavanne'!BJ13+'Crassier Voie Verte'!BJ13+'Crassier Douane'!BJ13</f>
        <v>3</v>
      </c>
      <c r="BK13" s="60">
        <f>'Vireloup Douane'!BK13+Versonnex!BK13+Grilly!BK13+Sauverny!BK13+'Divonne-&gt;Chavanne'!BK13+'Crassier Voie Verte'!BK13+'Crassier Douane'!BK13</f>
        <v>1</v>
      </c>
      <c r="BL13" s="60">
        <f>'Vireloup Douane'!BL13+Versonnex!BL13+Grilly!BL13+Sauverny!BL13+'Divonne-&gt;Chavanne'!BL13+'Crassier Voie Verte'!BL13+'Crassier Douane'!BL13</f>
        <v>0</v>
      </c>
      <c r="BM13" s="60">
        <f>'Vireloup Douane'!BM13+Versonnex!BM13+Grilly!BM13+Sauverny!BM13+'Divonne-&gt;Chavanne'!BM13+'Crassier Voie Verte'!BM13+'Crassier Douane'!BM13</f>
        <v>0</v>
      </c>
      <c r="BN13" s="60">
        <f>'Vireloup Douane'!BN13+Versonnex!BN13+Grilly!BN13+Sauverny!BN13+'Divonne-&gt;Chavanne'!BN13+'Crassier Voie Verte'!BN13+'Crassier Douane'!BN13</f>
        <v>0</v>
      </c>
      <c r="BO13" s="60">
        <f>'Vireloup Douane'!BO13+Versonnex!BO13+Grilly!BO13+Sauverny!BO13+'Divonne-&gt;Chavanne'!BO13+'Crassier Voie Verte'!BO13+'Crassier Douane'!BO13</f>
        <v>0</v>
      </c>
      <c r="BP13" s="60">
        <f>'Vireloup Douane'!BP13+Versonnex!BP13+Grilly!BP13+Sauverny!BP13+'Divonne-&gt;Chavanne'!BP13+'Crassier Voie Verte'!BP13+'Crassier Douane'!BP13</f>
        <v>0</v>
      </c>
      <c r="BQ13" s="60">
        <f>'Vireloup Douane'!BQ13+Versonnex!BQ13+Grilly!BQ13+Sauverny!BQ13+'Divonne-&gt;Chavanne'!BQ13+'Crassier Voie Verte'!BQ13+'Crassier Douane'!BQ13</f>
        <v>1</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60">
        <f>'Vireloup Douane'!CW13+Versonnex!CW13+Grilly!CW13+Sauverny!CW13+'Divonne-&gt;Chavanne'!CW13+'Crassier Voie Verte'!CW13+'Crassier Douane'!CW13</f>
        <v>0</v>
      </c>
      <c r="CX13" s="60">
        <f>'Vireloup Douane'!CX13+Versonnex!CX13+Grilly!CX13+Sauverny!CX13+'Divonne-&gt;Chavanne'!CX13+'Crassier Voie Verte'!CX13+'Crassier Douane'!CX13</f>
        <v>0</v>
      </c>
      <c r="CY13" s="60">
        <f>'Vireloup Douane'!CY13+Versonnex!CY13+Grilly!CY13+Sauverny!CY13+'Divonne-&gt;Chavanne'!CY13+'Crassier Voie Verte'!CY13+'Crassier Douane'!CY13</f>
        <v>0</v>
      </c>
      <c r="CZ13" s="60">
        <f>'Vireloup Douane'!CZ13+Versonnex!CZ13+Grilly!CZ13+Sauverny!CZ13+'Divonne-&gt;Chavanne'!CZ13+'Crassier Voie Verte'!CZ13+'Crassier Douane'!CZ13</f>
        <v>0</v>
      </c>
      <c r="DA13" s="60">
        <f>'Vireloup Douane'!DA13+Versonnex!DA13+Grilly!DA13+Sauverny!DA13+'Divonne-&gt;Chavanne'!DA13+'Crassier Voie Verte'!DA13+'Crassier Douane'!DA13</f>
        <v>0</v>
      </c>
      <c r="DB13" s="60">
        <f>'Vireloup Douane'!DB13+Versonnex!DB13+Grilly!DB13+Sauverny!DB13+'Divonne-&gt;Chavanne'!DB13+'Crassier Voie Verte'!DB13+'Crassier Douane'!DB13</f>
        <v>0</v>
      </c>
      <c r="DC13" s="60">
        <f>'Vireloup Douane'!DC13+Versonnex!DC13+Grilly!DC13+Sauverny!DC13+'Divonne-&gt;Chavanne'!DC13+'Crassier Voie Verte'!DC13+'Crassier Douane'!DC13</f>
        <v>0</v>
      </c>
      <c r="DD13" s="60">
        <f>'Vireloup Douane'!DD13+Versonnex!DD13+Grilly!DD13+Sauverny!DD13+'Divonne-&gt;Chavanne'!DD13+'Crassier Voie Verte'!DD13+'Crassier Douane'!DD13</f>
        <v>0</v>
      </c>
      <c r="DE13" s="60">
        <f>'Vireloup Douane'!DE13+Versonnex!DE13+Grilly!DE13+Sauverny!DE13+'Divonne-&gt;Chavanne'!DE13+'Crassier Voie Verte'!DE13+'Crassier Douane'!DE13</f>
        <v>0</v>
      </c>
      <c r="DF13" s="60">
        <f>'Vireloup Douane'!DF13+Versonnex!DF13+Grilly!DF13+Sauverny!DF13+'Divonne-&gt;Chavanne'!DF13+'Crassier Voie Verte'!DF13+'Crassier Douane'!DF13</f>
        <v>0</v>
      </c>
      <c r="DG13" s="60">
        <f>'Vireloup Douane'!DG13+Versonnex!DG13+Grilly!DG13+Sauverny!DG13+'Divonne-&gt;Chavanne'!DG13+'Crassier Voie Verte'!DG13+'Crassier Douane'!DG13</f>
        <v>0</v>
      </c>
      <c r="DH13" s="60">
        <f>'Vireloup Douane'!DH13+Versonnex!DH13+Grilly!DH13+Sauverny!DH13+'Divonne-&gt;Chavanne'!DH13+'Crassier Voie Verte'!DH13+'Crassier Douane'!DH13</f>
        <v>0</v>
      </c>
      <c r="DI13" s="60">
        <f>'Vireloup Douane'!DI13+Versonnex!DI13+Grilly!DI13+Sauverny!DI13+'Divonne-&gt;Chavanne'!DI13+'Crassier Voie Verte'!DI13+'Crassier Douane'!DI13</f>
        <v>0</v>
      </c>
      <c r="DJ13" s="60">
        <f>'Vireloup Douane'!DJ13+Versonnex!DJ13+Grilly!DJ13+Sauverny!DJ13+'Divonne-&gt;Chavanne'!DJ13+'Crassier Voie Verte'!DJ13+'Crassier Douane'!DJ13</f>
        <v>0</v>
      </c>
      <c r="DK13" s="60">
        <f>'Vireloup Douane'!DK13+Versonnex!DK13+Grilly!DK13+Sauverny!DK13+'Divonne-&gt;Chavanne'!DK13+'Crassier Voie Verte'!DK13+'Crassier Douane'!DK13</f>
        <v>0</v>
      </c>
      <c r="DL13" s="60">
        <f>'Vireloup Douane'!DL13+Versonnex!DL13+Grilly!DL13+Sauverny!DL13+'Divonne-&gt;Chavanne'!DL13+'Crassier Voie Verte'!DL13+'Crassier Douane'!DL13</f>
        <v>0</v>
      </c>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60">
        <f>'Vireloup Douane'!ER13+Versonnex!ER13+Grilly!ER13+Sauverny!ER13+'Divonne-&gt;Chavanne'!ER13+'Crassier Voie Verte'!ER13+'Crassier Douane'!ER13</f>
        <v>0</v>
      </c>
      <c r="ES13" s="60">
        <f>'Vireloup Douane'!ES13+Versonnex!ES13+Grilly!ES13+Sauverny!ES13+'Divonne-&gt;Chavanne'!ES13+'Crassier Voie Verte'!ES13+'Crassier Douane'!ES13</f>
        <v>0</v>
      </c>
      <c r="ET13" s="60">
        <f>'Vireloup Douane'!ET13+Versonnex!ET13+Grilly!ET13+Sauverny!ET13+'Divonne-&gt;Chavanne'!ET13+'Crassier Voie Verte'!ET13+'Crassier Douane'!ET13</f>
        <v>0</v>
      </c>
      <c r="EU13" s="60">
        <f>'Vireloup Douane'!EU13+Versonnex!EU13+Grilly!EU13+Sauverny!EU13+'Divonne-&gt;Chavanne'!EU13+'Crassier Voie Verte'!EU13+'Crassier Douane'!EU13</f>
        <v>0</v>
      </c>
      <c r="EV13" s="60">
        <f>'Vireloup Douane'!EV13+Versonnex!EV13+Grilly!EV13+Sauverny!EV13+'Divonne-&gt;Chavanne'!EV13+'Crassier Voie Verte'!EV13+'Crassier Douane'!EV13</f>
        <v>0</v>
      </c>
      <c r="EW13" s="60">
        <f>'Vireloup Douane'!EW13+Versonnex!EW13+Grilly!EW13+Sauverny!EW13+'Divonne-&gt;Chavanne'!EW13+'Crassier Voie Verte'!EW13+'Crassier Douane'!EW13</f>
        <v>0</v>
      </c>
      <c r="EX13" s="60">
        <f>'Vireloup Douane'!EX13+Versonnex!EX13+Grilly!EX13+Sauverny!EX13+'Divonne-&gt;Chavanne'!EX13+'Crassier Voie Verte'!EX13+'Crassier Douane'!EX13</f>
        <v>0</v>
      </c>
      <c r="EY13" s="60">
        <f>'Vireloup Douane'!EY13+Versonnex!EY13+Grilly!EY13+Sauverny!EY13+'Divonne-&gt;Chavanne'!EY13+'Crassier Voie Verte'!EY13+'Crassier Douane'!EY13</f>
        <v>0</v>
      </c>
      <c r="EZ13" s="60">
        <f>'Vireloup Douane'!EZ13+Versonnex!EZ13+Grilly!EZ13+Sauverny!EZ13+'Divonne-&gt;Chavanne'!EZ13+'Crassier Voie Verte'!EZ13+'Crassier Douane'!EZ13</f>
        <v>0</v>
      </c>
      <c r="FA13" s="60">
        <f>'Vireloup Douane'!FA13+Versonnex!FA13+Grilly!FA13+Sauverny!FA13+'Divonne-&gt;Chavanne'!FA13+'Crassier Voie Verte'!FA13+'Crassier Douane'!FA13</f>
        <v>0</v>
      </c>
      <c r="FB13" s="60">
        <f>'Vireloup Douane'!FB13+Versonnex!FB13+Grilly!FB13+Sauverny!FB13+'Divonne-&gt;Chavanne'!FB13+'Crassier Voie Verte'!FB13+'Crassier Douane'!FB13</f>
        <v>0</v>
      </c>
      <c r="FC13" s="60">
        <f>'Vireloup Douane'!FC13+Versonnex!FC13+Grilly!FC13+Sauverny!FC13+'Divonne-&gt;Chavanne'!FC13+'Crassier Voie Verte'!FC13+'Crassier Douane'!FC13</f>
        <v>0</v>
      </c>
      <c r="FD13" s="60">
        <f>'Vireloup Douane'!FD13+Versonnex!FD13+Grilly!FD13+Sauverny!FD13+'Divonne-&gt;Chavanne'!FD13+'Crassier Voie Verte'!FD13+'Crassier Douane'!FD13</f>
        <v>0</v>
      </c>
      <c r="FE13" s="60">
        <f>'Vireloup Douane'!FE13+Versonnex!FE13+Grilly!FE13+Sauverny!FE13+'Divonne-&gt;Chavanne'!FE13+'Crassier Voie Verte'!FE13+'Crassier Douane'!FE13</f>
        <v>0</v>
      </c>
      <c r="FF13" s="60">
        <f>'Vireloup Douane'!FF13+Versonnex!FF13+Grilly!FF13+Sauverny!FF13+'Divonne-&gt;Chavanne'!FF13+'Crassier Voie Verte'!FF13+'Crassier Douane'!FF13</f>
        <v>0</v>
      </c>
      <c r="FG13" s="60">
        <f>'Vireloup Douane'!FG13+Versonnex!FG13+Grilly!FG13+Sauverny!FG13+'Divonne-&gt;Chavanne'!FG13+'Crassier Voie Verte'!FG13+'Crassier Douane'!FG13</f>
        <v>0</v>
      </c>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60">
        <f>Versonnex!GM13+Sauverny!GM13+Grilly!GM13+'Divonne-&gt;Chavanne'!GM13+'Crassier Voie Verte'!GM13+'Crassier Douane'!GM13</f>
        <v>0</v>
      </c>
      <c r="GN13" s="60">
        <f>Versonnex!GN13+Sauverny!GN13+Grilly!GN13+'Divonne-&gt;Chavanne'!GN13+'Crassier Voie Verte'!GN13+'Crassier Douane'!GN13</f>
        <v>0</v>
      </c>
      <c r="GO13" s="60">
        <f>Versonnex!GO13+Sauverny!GO13+Grilly!GO13+'Divonne-&gt;Chavanne'!GO13+'Crassier Voie Verte'!GO13+'Crassier Douane'!GO13</f>
        <v>0</v>
      </c>
      <c r="GP13" s="60">
        <f>Versonnex!GP13+Sauverny!GP13+Grilly!GP13+'Divonne-&gt;Chavanne'!GP13+'Crassier Voie Verte'!GP13+'Crassier Douane'!GP13</f>
        <v>0</v>
      </c>
      <c r="GQ13" s="60">
        <f>Versonnex!GQ13+Sauverny!GQ13+Grilly!GQ13+'Divonne-&gt;Chavanne'!GQ13+'Crassier Voie Verte'!GQ13+'Crassier Douane'!GQ13</f>
        <v>0</v>
      </c>
      <c r="GR13" s="60">
        <f>Versonnex!GR13+Sauverny!GR13+Grilly!GR13+'Divonne-&gt;Chavanne'!GR13+'Crassier Voie Verte'!GR13+'Crassier Douane'!GR13</f>
        <v>0</v>
      </c>
      <c r="GS13" s="60">
        <f>Versonnex!GS13+Sauverny!GS13+Grilly!GS13+'Divonne-&gt;Chavanne'!GS13+'Crassier Voie Verte'!GS13+'Crassier Douane'!GS13</f>
        <v>0</v>
      </c>
      <c r="GT13" s="60">
        <f>Versonnex!GT13+Sauverny!GT13+Grilly!GT13+'Divonne-&gt;Chavanne'!GT13+'Crassier Voie Verte'!GT13+'Crassier Douane'!GT13</f>
        <v>0</v>
      </c>
      <c r="GU13" s="60">
        <f>Versonnex!GU13+Sauverny!GU13+Grilly!GU13+'Divonne-&gt;Chavanne'!GU13+'Crassier Voie Verte'!GU13+'Crassier Douane'!GU13</f>
        <v>0</v>
      </c>
      <c r="GV13" s="60">
        <f>Versonnex!GV13+Sauverny!GV13+Grilly!GV13+'Divonne-&gt;Chavanne'!GV13+'Crassier Voie Verte'!GV13+'Crassier Douane'!GV13</f>
        <v>0</v>
      </c>
      <c r="GW13" s="60">
        <f>Versonnex!GW13+Sauverny!GW13+Grilly!GW13+'Divonne-&gt;Chavanne'!GW13+'Crassier Voie Verte'!GW13+'Crassier Douane'!GW13</f>
        <v>0</v>
      </c>
      <c r="GX13" s="60">
        <f>Versonnex!GX13+Sauverny!GX13+Grilly!GX13+'Divonne-&gt;Chavanne'!GX13+'Crassier Voie Verte'!GX13+'Crassier Douane'!GX13</f>
        <v>0</v>
      </c>
      <c r="GY13" s="60">
        <f>Versonnex!GY13+Sauverny!GY13+Grilly!GY13+'Divonne-&gt;Chavanne'!GY13+'Crassier Voie Verte'!GY13+'Crassier Douane'!GY13</f>
        <v>0</v>
      </c>
      <c r="GZ13" s="60">
        <f>Versonnex!GZ13+Sauverny!GZ13+Grilly!GZ13+'Divonne-&gt;Chavanne'!GZ13+'Crassier Voie Verte'!GZ13+'Crassier Douane'!GZ13</f>
        <v>0</v>
      </c>
      <c r="HA13" s="60">
        <f>Versonnex!HA13+Sauverny!HA13+Grilly!HA13+'Divonne-&gt;Chavanne'!HA13+'Crassier Voie Verte'!HA13+'Crassier Douane'!HA13</f>
        <v>0</v>
      </c>
      <c r="HB13" s="60">
        <f>Versonnex!HB13+Sauverny!HB13+Grilly!HB13+'Divonne-&gt;Chavanne'!HB13+'Crassier Voie Verte'!HB13+'Crassier Douane'!HB13</f>
        <v>0</v>
      </c>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87</v>
      </c>
      <c r="C14" s="72">
        <f t="shared" si="79"/>
        <v>40</v>
      </c>
      <c r="D14" s="72">
        <f t="shared" si="79"/>
        <v>73</v>
      </c>
      <c r="E14" s="72">
        <f t="shared" si="79"/>
        <v>68</v>
      </c>
      <c r="F14" s="72">
        <f>SUM(F5:F12)</f>
        <v>7</v>
      </c>
      <c r="G14" s="72">
        <f>SUM(G5:G12)</f>
        <v>7</v>
      </c>
      <c r="H14" s="72">
        <f t="shared" si="79"/>
        <v>6</v>
      </c>
      <c r="I14" s="72">
        <f t="shared" si="79"/>
        <v>6</v>
      </c>
      <c r="J14" s="72">
        <f t="shared" si="79"/>
        <v>40</v>
      </c>
      <c r="K14" s="72">
        <f t="shared" si="79"/>
        <v>50</v>
      </c>
      <c r="L14" s="72">
        <f>SUM(L5:L12)</f>
        <v>26</v>
      </c>
      <c r="M14" s="72">
        <f t="shared" si="79"/>
        <v>7</v>
      </c>
      <c r="N14" s="72">
        <f>SUM(N5:N12)</f>
        <v>10</v>
      </c>
      <c r="O14" s="72">
        <f t="shared" si="79"/>
        <v>6</v>
      </c>
      <c r="P14" s="72">
        <f>SUM(P5:P12)</f>
        <v>2</v>
      </c>
      <c r="Q14" s="72">
        <f>SUM(Q5:Q12)</f>
        <v>2</v>
      </c>
      <c r="R14" s="72">
        <f t="shared" si="79"/>
        <v>1</v>
      </c>
      <c r="S14" s="72">
        <f t="shared" si="79"/>
        <v>0</v>
      </c>
      <c r="T14" s="72">
        <f t="shared" si="79"/>
        <v>7</v>
      </c>
      <c r="U14" s="72">
        <f t="shared" si="79"/>
        <v>11</v>
      </c>
      <c r="W14" s="73">
        <f>B14+D14+H14+J14+L14+N14+R14+T14</f>
        <v>250</v>
      </c>
      <c r="X14" s="74">
        <f>C14+E14+I14+K14+M14+O14+S14+U14</f>
        <v>188</v>
      </c>
      <c r="Y14" s="75">
        <f>X14/(X14+W14)</f>
        <v>0.42922374429223742</v>
      </c>
      <c r="Z14" s="74">
        <f>B14+C14+L14+M14</f>
        <v>160</v>
      </c>
      <c r="AA14" s="74">
        <f>D14+E14+N14+O14+F14+G14+P14+Q14</f>
        <v>175</v>
      </c>
      <c r="AB14" s="74">
        <f t="shared" si="71"/>
        <v>18</v>
      </c>
      <c r="AC14" s="74">
        <f>H14+I14+R14+S14</f>
        <v>13</v>
      </c>
      <c r="AD14" s="74">
        <f>Z14+AA14+AC14</f>
        <v>348</v>
      </c>
      <c r="AE14" s="12">
        <f>AA14/(Z14+AA14)</f>
        <v>0.52238805970149249</v>
      </c>
      <c r="AF14" s="12">
        <f>AC14/AD14</f>
        <v>3.7356321839080463E-2</v>
      </c>
      <c r="AG14" s="74">
        <f>J14+K14+T14+U14</f>
        <v>108</v>
      </c>
      <c r="AH14" s="74">
        <f>SUM(B14:K14)</f>
        <v>384</v>
      </c>
      <c r="AI14" s="76">
        <f>SUM(L14:U14)</f>
        <v>72</v>
      </c>
      <c r="AJ14" s="77">
        <f>SUM(B14:U14)</f>
        <v>456</v>
      </c>
      <c r="AM14" s="12">
        <f t="shared" ref="AM14:AQ15" si="80">(W14/BS14) - 1</f>
        <v>-0.11347517730496459</v>
      </c>
      <c r="AN14" s="12">
        <f t="shared" si="80"/>
        <v>0.10588235294117654</v>
      </c>
      <c r="AO14" s="12">
        <f t="shared" si="80"/>
        <v>0.14123019070641951</v>
      </c>
      <c r="AP14" s="12">
        <f t="shared" si="80"/>
        <v>-0.13513513513513509</v>
      </c>
      <c r="AQ14" s="12">
        <f t="shared" si="80"/>
        <v>1.1560693641618602E-2</v>
      </c>
      <c r="AR14" s="12">
        <f t="shared" ref="AR14:AY15" si="81">(AC14/BX14) - 1</f>
        <v>-7.1428571428571397E-2</v>
      </c>
      <c r="AS14" s="12">
        <f t="shared" si="81"/>
        <v>-6.4516129032258118E-2</v>
      </c>
      <c r="AT14" s="12">
        <f t="shared" si="81"/>
        <v>8.1011129324475739E-2</v>
      </c>
      <c r="AU14" s="12">
        <f t="shared" si="81"/>
        <v>-7.3891625615762901E-3</v>
      </c>
      <c r="AV14" s="12">
        <f t="shared" si="81"/>
        <v>0.35000000000000009</v>
      </c>
      <c r="AW14" s="12">
        <f t="shared" si="81"/>
        <v>0.1707317073170731</v>
      </c>
      <c r="AX14" s="12">
        <f t="shared" si="81"/>
        <v>-0.41935483870967738</v>
      </c>
      <c r="AY14" s="12">
        <f t="shared" si="81"/>
        <v>8.8495575221239076E-3</v>
      </c>
      <c r="BA14" s="71" t="s">
        <v>17</v>
      </c>
      <c r="BB14" s="72">
        <f t="shared" ref="BB14:BQ14" si="82">SUM(BB5:BB12)</f>
        <v>87</v>
      </c>
      <c r="BC14" s="72">
        <f t="shared" si="82"/>
        <v>35</v>
      </c>
      <c r="BD14" s="72">
        <f t="shared" si="82"/>
        <v>81</v>
      </c>
      <c r="BE14" s="72">
        <f t="shared" si="82"/>
        <v>64</v>
      </c>
      <c r="BF14" s="72">
        <f t="shared" si="82"/>
        <v>7</v>
      </c>
      <c r="BG14" s="72">
        <f t="shared" si="82"/>
        <v>5</v>
      </c>
      <c r="BH14" s="72">
        <f t="shared" si="82"/>
        <v>27</v>
      </c>
      <c r="BI14" s="72">
        <f t="shared" si="82"/>
        <v>22</v>
      </c>
      <c r="BJ14" s="72">
        <f t="shared" si="82"/>
        <v>43</v>
      </c>
      <c r="BK14" s="72">
        <f t="shared" si="82"/>
        <v>20</v>
      </c>
      <c r="BL14" s="72">
        <f t="shared" si="82"/>
        <v>18</v>
      </c>
      <c r="BM14" s="72">
        <f t="shared" si="82"/>
        <v>10</v>
      </c>
      <c r="BN14" s="72">
        <f t="shared" si="82"/>
        <v>1</v>
      </c>
      <c r="BO14" s="72">
        <f t="shared" si="82"/>
        <v>1</v>
      </c>
      <c r="BP14" s="72">
        <f t="shared" si="82"/>
        <v>18</v>
      </c>
      <c r="BQ14" s="72">
        <f t="shared" si="82"/>
        <v>13</v>
      </c>
      <c r="BS14" s="73">
        <f>BB14+BD14+BF14+BH14+BJ14+BL14+BN14+BP14</f>
        <v>282</v>
      </c>
      <c r="BT14" s="74">
        <f>BC14+BE14+BG14+BI14+BK14+BM14+BO14+BQ14</f>
        <v>170</v>
      </c>
      <c r="BU14" s="75">
        <f>BT14/(BT14+BS14)</f>
        <v>0.37610619469026546</v>
      </c>
      <c r="BV14" s="74">
        <f>BB14+BC14+BJ14+BK14</f>
        <v>185</v>
      </c>
      <c r="BW14" s="74">
        <f>BD14+BE14+BL14+BM14</f>
        <v>173</v>
      </c>
      <c r="BX14" s="74">
        <f>BF14+BG14+BN14+BO14</f>
        <v>14</v>
      </c>
      <c r="BY14" s="74">
        <f>SUM(BV14:BX14)</f>
        <v>372</v>
      </c>
      <c r="BZ14" s="12">
        <f>BW14/(BW14+BV14)</f>
        <v>0.48324022346368717</v>
      </c>
      <c r="CA14" s="12">
        <f>BX14/BY14</f>
        <v>3.7634408602150539E-2</v>
      </c>
      <c r="CB14" s="74">
        <f>BH14+BI14+BP14+BQ14</f>
        <v>80</v>
      </c>
      <c r="CC14" s="74">
        <f>SUM(BB14:BI14)</f>
        <v>328</v>
      </c>
      <c r="CD14" s="76">
        <f>SUM(BJ14:BQ14)</f>
        <v>124</v>
      </c>
      <c r="CE14" s="77">
        <f>SUM(BB14:BQ14)</f>
        <v>452</v>
      </c>
      <c r="CH14" s="12">
        <f t="shared" ref="CH14:CT15" si="83">(BS14/DN14) - 1</f>
        <v>-5.3691275167785268E-2</v>
      </c>
      <c r="CI14" s="12">
        <f t="shared" si="83"/>
        <v>-5.027932960893855E-2</v>
      </c>
      <c r="CJ14" s="12">
        <f t="shared" si="83"/>
        <v>2.2494685321599039E-3</v>
      </c>
      <c r="CK14" s="12">
        <f t="shared" si="83"/>
        <v>-0.19213973799126638</v>
      </c>
      <c r="CL14" s="12">
        <f t="shared" si="83"/>
        <v>-3.8888888888888862E-2</v>
      </c>
      <c r="CM14" s="12">
        <f t="shared" si="83"/>
        <v>-0.39130434782608692</v>
      </c>
      <c r="CN14" s="12">
        <f t="shared" si="83"/>
        <v>-0.13888888888888884</v>
      </c>
      <c r="CO14" s="12">
        <f t="shared" si="83"/>
        <v>0.15977653631284916</v>
      </c>
      <c r="CP14" s="12">
        <f t="shared" si="83"/>
        <v>-0.29312762973352036</v>
      </c>
      <c r="CQ14" s="12">
        <f t="shared" si="83"/>
        <v>0.77777777777777768</v>
      </c>
      <c r="CR14" s="12">
        <f t="shared" si="83"/>
        <v>-0.1253333333333333</v>
      </c>
      <c r="CS14" s="12">
        <f t="shared" si="83"/>
        <v>0.21568627450980382</v>
      </c>
      <c r="CT14" s="12">
        <f t="shared" si="83"/>
        <v>-5.2410901467505266E-2</v>
      </c>
      <c r="CV14" s="71" t="s">
        <v>17</v>
      </c>
      <c r="CW14" s="72">
        <f t="shared" ref="CW14:DL14" si="84">SUM(CW5:CW12)</f>
        <v>113</v>
      </c>
      <c r="CX14" s="72">
        <f t="shared" si="84"/>
        <v>57</v>
      </c>
      <c r="CY14" s="72">
        <f t="shared" si="84"/>
        <v>80</v>
      </c>
      <c r="CZ14" s="72">
        <f t="shared" si="84"/>
        <v>72</v>
      </c>
      <c r="DA14" s="72">
        <f t="shared" si="84"/>
        <v>16</v>
      </c>
      <c r="DB14" s="72">
        <f t="shared" si="84"/>
        <v>4</v>
      </c>
      <c r="DC14" s="72">
        <f t="shared" si="84"/>
        <v>22</v>
      </c>
      <c r="DD14" s="72">
        <f t="shared" si="84"/>
        <v>11</v>
      </c>
      <c r="DE14" s="72">
        <f t="shared" si="84"/>
        <v>41</v>
      </c>
      <c r="DF14" s="72">
        <f t="shared" si="84"/>
        <v>18</v>
      </c>
      <c r="DG14" s="72">
        <f t="shared" si="84"/>
        <v>16</v>
      </c>
      <c r="DH14" s="72">
        <f t="shared" si="84"/>
        <v>12</v>
      </c>
      <c r="DI14" s="72">
        <f t="shared" si="84"/>
        <v>3</v>
      </c>
      <c r="DJ14" s="72">
        <f t="shared" si="84"/>
        <v>0</v>
      </c>
      <c r="DK14" s="72">
        <f t="shared" si="84"/>
        <v>7</v>
      </c>
      <c r="DL14" s="72">
        <f t="shared" si="84"/>
        <v>5</v>
      </c>
      <c r="DN14" s="73">
        <f>CW14+CY14+DA14+DC14+DE14+DG14+DI14+DK14</f>
        <v>298</v>
      </c>
      <c r="DO14" s="74">
        <f>CX14+CZ14+DB14+DD14+DF14+DH14+DJ14+DL14</f>
        <v>179</v>
      </c>
      <c r="DP14" s="75">
        <f>DO14/(DO14+DN14)</f>
        <v>0.37526205450733752</v>
      </c>
      <c r="DQ14" s="74">
        <f>CW14+CX14+DE14+DF14</f>
        <v>229</v>
      </c>
      <c r="DR14" s="74">
        <f>CY14+CZ14+DG14+DH14</f>
        <v>180</v>
      </c>
      <c r="DS14" s="74">
        <f>DA14+DB14+DI14+DJ14</f>
        <v>23</v>
      </c>
      <c r="DT14" s="74">
        <f>SUM(DQ14:DS14)</f>
        <v>432</v>
      </c>
      <c r="DU14" s="12">
        <f>DR14/DT14</f>
        <v>0.41666666666666669</v>
      </c>
      <c r="DV14" s="12">
        <f>DS14/DT14</f>
        <v>5.3240740740740741E-2</v>
      </c>
      <c r="DW14" s="74">
        <f>DC14+DD14+DK14+DL14</f>
        <v>45</v>
      </c>
      <c r="DX14" s="74">
        <f>SUM(CW14:DD14)</f>
        <v>375</v>
      </c>
      <c r="DY14" s="76">
        <f>SUM(DE14:DL14)</f>
        <v>102</v>
      </c>
      <c r="DZ14" s="77">
        <f>SUM(CW14:DL14)</f>
        <v>477</v>
      </c>
      <c r="EC14" s="12">
        <f t="shared" ref="EC14:EO15" si="85">(DN14/FI14) - 1</f>
        <v>0.77380952380952372</v>
      </c>
      <c r="ED14" s="12">
        <f t="shared" si="85"/>
        <v>0.9042553191489362</v>
      </c>
      <c r="EE14" s="12">
        <f t="shared" si="85"/>
        <v>4.5943173201302479E-2</v>
      </c>
      <c r="EF14" s="12">
        <f t="shared" si="85"/>
        <v>0.67153284671532854</v>
      </c>
      <c r="EG14" s="12">
        <f t="shared" si="85"/>
        <v>1.0689655172413794</v>
      </c>
      <c r="EH14" s="12">
        <f t="shared" si="85"/>
        <v>1.875</v>
      </c>
      <c r="EI14" s="12">
        <f t="shared" si="85"/>
        <v>0.86206896551724133</v>
      </c>
      <c r="EJ14" s="12">
        <f t="shared" si="85"/>
        <v>0.11111111111111116</v>
      </c>
      <c r="EK14" s="12">
        <f t="shared" si="85"/>
        <v>0.54398148148148162</v>
      </c>
      <c r="EL14" s="12">
        <f t="shared" si="85"/>
        <v>0.5</v>
      </c>
      <c r="EM14" s="12">
        <f t="shared" si="85"/>
        <v>0.8292682926829269</v>
      </c>
      <c r="EN14" s="12">
        <f t="shared" si="85"/>
        <v>0.78947368421052633</v>
      </c>
      <c r="EO14" s="12">
        <f t="shared" si="85"/>
        <v>0.82061068702290085</v>
      </c>
      <c r="EQ14" s="71" t="s">
        <v>17</v>
      </c>
      <c r="ER14" s="72">
        <f t="shared" ref="ER14:FG14" si="86">SUM(ER5:ER12)</f>
        <v>71</v>
      </c>
      <c r="ES14" s="72">
        <f t="shared" si="86"/>
        <v>33</v>
      </c>
      <c r="ET14" s="72">
        <f t="shared" si="86"/>
        <v>36</v>
      </c>
      <c r="EU14" s="72">
        <f t="shared" si="86"/>
        <v>31</v>
      </c>
      <c r="EV14" s="72">
        <f t="shared" si="86"/>
        <v>5</v>
      </c>
      <c r="EW14" s="72">
        <f t="shared" si="86"/>
        <v>2</v>
      </c>
      <c r="EX14" s="72">
        <f t="shared" si="86"/>
        <v>10</v>
      </c>
      <c r="EY14" s="72">
        <f t="shared" si="86"/>
        <v>17</v>
      </c>
      <c r="EZ14" s="72">
        <f t="shared" si="86"/>
        <v>26</v>
      </c>
      <c r="FA14" s="72">
        <f t="shared" si="86"/>
        <v>7</v>
      </c>
      <c r="FB14" s="72">
        <f t="shared" si="86"/>
        <v>16</v>
      </c>
      <c r="FC14" s="72">
        <f t="shared" si="86"/>
        <v>4</v>
      </c>
      <c r="FD14" s="72">
        <f t="shared" si="86"/>
        <v>1</v>
      </c>
      <c r="FE14" s="72">
        <f t="shared" si="86"/>
        <v>0</v>
      </c>
      <c r="FF14" s="72">
        <f t="shared" si="86"/>
        <v>3</v>
      </c>
      <c r="FG14" s="72">
        <f t="shared" si="86"/>
        <v>0</v>
      </c>
      <c r="FI14" s="73">
        <f>ER14+ET14+EV14+EX14+EZ14+FB14+FD14+FF14</f>
        <v>168</v>
      </c>
      <c r="FJ14" s="74">
        <f>ES14+EU14+EW14+EY14+FA14+FC14+FE14+FG14</f>
        <v>94</v>
      </c>
      <c r="FK14" s="75">
        <f>FJ14/(FJ14+FI14)</f>
        <v>0.35877862595419846</v>
      </c>
      <c r="FL14" s="74">
        <f>ER14+ES14+EZ14+FA14</f>
        <v>137</v>
      </c>
      <c r="FM14" s="74">
        <f>ET14+EU14+FB14+FC14</f>
        <v>87</v>
      </c>
      <c r="FN14" s="74">
        <f>EV14+EW14+FD14+FE14</f>
        <v>8</v>
      </c>
      <c r="FO14" s="74">
        <f>SUM(FL14:FN14)</f>
        <v>232</v>
      </c>
      <c r="FP14" s="12">
        <f>FM14/FO14</f>
        <v>0.375</v>
      </c>
      <c r="FQ14" s="12">
        <f>FN14/FO14</f>
        <v>3.4482758620689655E-2</v>
      </c>
      <c r="FR14" s="74">
        <f>EX14+EY14+FF14+FG14</f>
        <v>30</v>
      </c>
      <c r="FS14" s="74">
        <f>SUM(ER14:EY14)</f>
        <v>205</v>
      </c>
      <c r="FT14" s="76">
        <f>SUM(EZ14:FG14)</f>
        <v>57</v>
      </c>
      <c r="FU14" s="77">
        <f>SUM(ER14:FG14)</f>
        <v>262</v>
      </c>
      <c r="FX14" s="12">
        <f t="shared" ref="FX14:GJ15" si="87">(FI14/HD14) - 1</f>
        <v>0.42372881355932202</v>
      </c>
      <c r="FY14" s="12">
        <f t="shared" si="87"/>
        <v>0.77358490566037741</v>
      </c>
      <c r="FZ14" s="12">
        <f t="shared" si="87"/>
        <v>0.15756877430505556</v>
      </c>
      <c r="GA14" s="12">
        <f t="shared" si="87"/>
        <v>0.41237113402061865</v>
      </c>
      <c r="GB14" s="12">
        <f t="shared" si="87"/>
        <v>0.70588235294117641</v>
      </c>
      <c r="GC14" s="12">
        <f t="shared" si="87"/>
        <v>3</v>
      </c>
      <c r="GD14" s="12">
        <f t="shared" si="87"/>
        <v>0.54666666666666663</v>
      </c>
      <c r="GE14" s="12">
        <f t="shared" si="87"/>
        <v>0.10294117647058809</v>
      </c>
      <c r="GF14" s="12">
        <f t="shared" si="87"/>
        <v>1.5862068965517238</v>
      </c>
      <c r="GG14" s="12">
        <f t="shared" si="87"/>
        <v>0.4285714285714286</v>
      </c>
      <c r="GH14" s="12">
        <f t="shared" si="87"/>
        <v>0.45390070921985815</v>
      </c>
      <c r="GI14" s="12">
        <f t="shared" si="87"/>
        <v>0.89999999999999991</v>
      </c>
      <c r="GJ14" s="12">
        <f t="shared" si="87"/>
        <v>0.53216374269005851</v>
      </c>
      <c r="GL14" s="71" t="s">
        <v>17</v>
      </c>
      <c r="GM14" s="78">
        <f t="shared" ref="GM14:HB14" si="88">SUM(GM5:GM12)</f>
        <v>61</v>
      </c>
      <c r="GN14" s="78">
        <f t="shared" si="88"/>
        <v>18</v>
      </c>
      <c r="GO14" s="78">
        <f t="shared" si="88"/>
        <v>22</v>
      </c>
      <c r="GP14" s="78">
        <f t="shared" si="88"/>
        <v>23</v>
      </c>
      <c r="GQ14" s="78">
        <f t="shared" si="88"/>
        <v>0</v>
      </c>
      <c r="GR14" s="78">
        <f t="shared" si="88"/>
        <v>1</v>
      </c>
      <c r="GS14" s="78">
        <f t="shared" si="88"/>
        <v>11</v>
      </c>
      <c r="GT14" s="78">
        <f t="shared" si="88"/>
        <v>5</v>
      </c>
      <c r="GU14" s="78">
        <f t="shared" si="88"/>
        <v>16</v>
      </c>
      <c r="GV14" s="78">
        <f t="shared" si="88"/>
        <v>2</v>
      </c>
      <c r="GW14" s="78">
        <f t="shared" si="88"/>
        <v>4</v>
      </c>
      <c r="GX14" s="78">
        <f t="shared" si="88"/>
        <v>2</v>
      </c>
      <c r="GY14" s="78">
        <f t="shared" si="88"/>
        <v>1</v>
      </c>
      <c r="GZ14" s="78">
        <f t="shared" si="88"/>
        <v>0</v>
      </c>
      <c r="HA14" s="78">
        <f t="shared" si="88"/>
        <v>3</v>
      </c>
      <c r="HB14" s="78">
        <f t="shared" si="88"/>
        <v>2</v>
      </c>
      <c r="HD14" s="73">
        <f>GM14+GO14+GQ14+GS14+GU14+GW14+GY14+HA14</f>
        <v>118</v>
      </c>
      <c r="HE14" s="74">
        <f>GN14+GP14+GR14+GT14+GV14+GX14+GZ14+HB14</f>
        <v>53</v>
      </c>
      <c r="HF14" s="75">
        <f>HE14/(HE14+HD14)</f>
        <v>0.30994152046783624</v>
      </c>
      <c r="HG14" s="74">
        <f>GM14+GN14+GU14+GV14</f>
        <v>97</v>
      </c>
      <c r="HH14" s="74">
        <f>GO14+GP14+GW14+GX14</f>
        <v>51</v>
      </c>
      <c r="HI14" s="74">
        <f>GQ14+GR14+GY14+GZ14</f>
        <v>2</v>
      </c>
      <c r="HJ14" s="74">
        <f>SUM(HG14:HI14)</f>
        <v>150</v>
      </c>
      <c r="HK14" s="12">
        <f>HH14/HJ14</f>
        <v>0.34</v>
      </c>
      <c r="HL14" s="12">
        <f>HI14/HJ14</f>
        <v>1.3333333333333334E-2</v>
      </c>
      <c r="HM14" s="74">
        <f>GS14+GT14+HA14+HB14</f>
        <v>21</v>
      </c>
      <c r="HN14" s="74">
        <f>SUM(GM14:GT14)</f>
        <v>141</v>
      </c>
      <c r="HO14" s="76">
        <f>SUM(GU14:HB14)</f>
        <v>30</v>
      </c>
      <c r="HP14" s="77">
        <f>SUM(GM14:HB14)</f>
        <v>171</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42</v>
      </c>
      <c r="C15" s="71">
        <f t="shared" si="90"/>
        <v>29</v>
      </c>
      <c r="D15" s="71">
        <f t="shared" si="90"/>
        <v>48</v>
      </c>
      <c r="E15" s="71">
        <f t="shared" si="90"/>
        <v>37</v>
      </c>
      <c r="F15" s="71">
        <f>SUM(F7:F10)</f>
        <v>5</v>
      </c>
      <c r="G15" s="71">
        <f>SUM(G7:G10)</f>
        <v>5</v>
      </c>
      <c r="H15" s="71">
        <f t="shared" si="90"/>
        <v>3</v>
      </c>
      <c r="I15" s="71">
        <f t="shared" si="90"/>
        <v>2</v>
      </c>
      <c r="J15" s="71">
        <f t="shared" si="90"/>
        <v>27</v>
      </c>
      <c r="K15" s="71">
        <f t="shared" si="90"/>
        <v>34</v>
      </c>
      <c r="L15" s="71">
        <f>SUM(L7:L10)</f>
        <v>14</v>
      </c>
      <c r="M15" s="71">
        <f t="shared" si="90"/>
        <v>2</v>
      </c>
      <c r="N15" s="71">
        <f>SUM(N7:N10)</f>
        <v>8</v>
      </c>
      <c r="O15" s="71">
        <f t="shared" si="90"/>
        <v>5</v>
      </c>
      <c r="P15" s="71">
        <f>SUM(P7:P10)</f>
        <v>2</v>
      </c>
      <c r="Q15" s="71">
        <f>SUM(Q7:Q10)</f>
        <v>1</v>
      </c>
      <c r="R15" s="71">
        <f t="shared" si="90"/>
        <v>0</v>
      </c>
      <c r="S15" s="71">
        <f t="shared" si="90"/>
        <v>0</v>
      </c>
      <c r="T15" s="71">
        <f t="shared" si="90"/>
        <v>6</v>
      </c>
      <c r="U15" s="71">
        <f t="shared" si="90"/>
        <v>8</v>
      </c>
      <c r="W15" s="79">
        <f>B15+D15+H15+J15+L15+N15+R15+T15</f>
        <v>148</v>
      </c>
      <c r="X15" s="78">
        <f>C15+E15+I15+K15+M15+O15+S15+U15</f>
        <v>117</v>
      </c>
      <c r="Y15" s="80">
        <f>X15/(X15+W15)</f>
        <v>0.44150943396226416</v>
      </c>
      <c r="Z15" s="78">
        <f>B15+C15+L15+M15</f>
        <v>87</v>
      </c>
      <c r="AA15" s="78">
        <f>D15+E15+N15+O15+F15+G15+P15+Q15</f>
        <v>111</v>
      </c>
      <c r="AB15" s="78">
        <f t="shared" si="71"/>
        <v>13</v>
      </c>
      <c r="AC15" s="78">
        <f>H15+I15+R15+S15</f>
        <v>5</v>
      </c>
      <c r="AD15" s="78">
        <f>Z15+AA15+AC15</f>
        <v>203</v>
      </c>
      <c r="AE15" s="81">
        <f>AA15/(Z15+AA15)</f>
        <v>0.56060606060606055</v>
      </c>
      <c r="AF15" s="81">
        <f>AC15/AD15</f>
        <v>2.4630541871921183E-2</v>
      </c>
      <c r="AG15" s="78">
        <f>J15+K15+T15+U15</f>
        <v>75</v>
      </c>
      <c r="AH15" s="78">
        <f>SUM(B15:K15)</f>
        <v>232</v>
      </c>
      <c r="AI15" s="82">
        <f>SUM(L15:U15)</f>
        <v>46</v>
      </c>
      <c r="AJ15" s="29">
        <f>SUM(B15:U15)</f>
        <v>278</v>
      </c>
      <c r="AM15" s="12">
        <f t="shared" si="80"/>
        <v>-8.6419753086419804E-2</v>
      </c>
      <c r="AN15" s="12">
        <f t="shared" si="80"/>
        <v>0.21875</v>
      </c>
      <c r="AO15" s="12">
        <f t="shared" si="80"/>
        <v>0.18655660377358485</v>
      </c>
      <c r="AP15" s="12">
        <f t="shared" si="80"/>
        <v>-0.17924528301886788</v>
      </c>
      <c r="AQ15" s="12">
        <f t="shared" si="80"/>
        <v>0.13265306122448983</v>
      </c>
      <c r="AR15" s="12">
        <f t="shared" si="81"/>
        <v>-0.16666666666666663</v>
      </c>
      <c r="AS15" s="12">
        <f t="shared" si="81"/>
        <v>-3.3333333333333326E-2</v>
      </c>
      <c r="AT15" s="12">
        <f t="shared" si="81"/>
        <v>0.16697588126159535</v>
      </c>
      <c r="AU15" s="12">
        <f t="shared" si="81"/>
        <v>-0.13793103448275856</v>
      </c>
      <c r="AV15" s="12">
        <f t="shared" si="81"/>
        <v>0.5625</v>
      </c>
      <c r="AW15" s="12">
        <f t="shared" si="81"/>
        <v>0.33333333333333326</v>
      </c>
      <c r="AX15" s="12">
        <f t="shared" si="81"/>
        <v>-0.45238095238095233</v>
      </c>
      <c r="AY15" s="12">
        <f t="shared" si="81"/>
        <v>7.7519379844961156E-2</v>
      </c>
      <c r="BA15" s="71" t="s">
        <v>117</v>
      </c>
      <c r="BB15" s="71">
        <f t="shared" ref="BB15:BQ15" si="91">SUM(BB7:BB10)</f>
        <v>46</v>
      </c>
      <c r="BC15" s="71">
        <f t="shared" si="91"/>
        <v>18</v>
      </c>
      <c r="BD15" s="71">
        <f t="shared" si="91"/>
        <v>43</v>
      </c>
      <c r="BE15" s="71">
        <f t="shared" si="91"/>
        <v>36</v>
      </c>
      <c r="BF15" s="71">
        <f t="shared" si="91"/>
        <v>2</v>
      </c>
      <c r="BG15" s="71">
        <f t="shared" si="91"/>
        <v>2</v>
      </c>
      <c r="BH15" s="71">
        <f t="shared" si="91"/>
        <v>16</v>
      </c>
      <c r="BI15" s="71">
        <f t="shared" si="91"/>
        <v>11</v>
      </c>
      <c r="BJ15" s="71">
        <f t="shared" si="91"/>
        <v>27</v>
      </c>
      <c r="BK15" s="71">
        <f t="shared" si="91"/>
        <v>15</v>
      </c>
      <c r="BL15" s="71">
        <f t="shared" si="91"/>
        <v>14</v>
      </c>
      <c r="BM15" s="71">
        <f t="shared" si="91"/>
        <v>5</v>
      </c>
      <c r="BN15" s="71">
        <f t="shared" si="91"/>
        <v>1</v>
      </c>
      <c r="BO15" s="71">
        <f t="shared" si="91"/>
        <v>1</v>
      </c>
      <c r="BP15" s="71">
        <f t="shared" si="91"/>
        <v>13</v>
      </c>
      <c r="BQ15" s="71">
        <f t="shared" si="91"/>
        <v>8</v>
      </c>
      <c r="BS15" s="79">
        <f>BB15+BD15+BF15+BH15+BJ15+BL15+BN15+BP15</f>
        <v>162</v>
      </c>
      <c r="BT15" s="78">
        <f>BC15+BE15+BG15+BI15+BK15+BM15+BO15+BQ15</f>
        <v>96</v>
      </c>
      <c r="BU15" s="80">
        <f>BT15/(BT15+BS15)</f>
        <v>0.37209302325581395</v>
      </c>
      <c r="BV15" s="78">
        <f>BB15+BC15+BJ15+BK15</f>
        <v>106</v>
      </c>
      <c r="BW15" s="78">
        <f>BD15+BE15+BL15+BM15</f>
        <v>98</v>
      </c>
      <c r="BX15" s="78">
        <f>BF15+BG15+BN15+BO15</f>
        <v>6</v>
      </c>
      <c r="BY15" s="78">
        <f>SUM(BV15:BX15)</f>
        <v>210</v>
      </c>
      <c r="BZ15" s="81">
        <f>BW15/(BW15+BV15)</f>
        <v>0.48039215686274511</v>
      </c>
      <c r="CA15" s="81">
        <f>BX15/BY15</f>
        <v>2.8571428571428571E-2</v>
      </c>
      <c r="CB15" s="78">
        <f>BH15+BI15+BP15+BQ15</f>
        <v>48</v>
      </c>
      <c r="CC15" s="78">
        <f>SUM(BB15:BI15)</f>
        <v>174</v>
      </c>
      <c r="CD15" s="82">
        <f>SUM(BJ15:BQ15)</f>
        <v>84</v>
      </c>
      <c r="CE15" s="29">
        <f>SUM(BB15:BQ15)</f>
        <v>258</v>
      </c>
      <c r="CH15" s="12">
        <f t="shared" si="83"/>
        <v>-4.705882352941182E-2</v>
      </c>
      <c r="CI15" s="12">
        <f t="shared" si="83"/>
        <v>-0.12727272727272732</v>
      </c>
      <c r="CJ15" s="12">
        <f t="shared" si="83"/>
        <v>-5.2854122621564525E-2</v>
      </c>
      <c r="CK15" s="12">
        <f t="shared" si="83"/>
        <v>-0.171875</v>
      </c>
      <c r="CL15" s="12">
        <f t="shared" si="83"/>
        <v>-0.11711711711711714</v>
      </c>
      <c r="CM15" s="12">
        <f t="shared" si="83"/>
        <v>-0.68421052631578949</v>
      </c>
      <c r="CN15" s="12">
        <f t="shared" si="83"/>
        <v>-0.18604651162790697</v>
      </c>
      <c r="CO15" s="12">
        <f t="shared" si="83"/>
        <v>0.11658717541070485</v>
      </c>
      <c r="CP15" s="12">
        <f t="shared" si="83"/>
        <v>-0.61203007518796992</v>
      </c>
      <c r="CQ15" s="12">
        <f t="shared" si="83"/>
        <v>1.1818181818181817</v>
      </c>
      <c r="CR15" s="12">
        <f t="shared" si="83"/>
        <v>-0.2232142857142857</v>
      </c>
      <c r="CS15" s="12">
        <f t="shared" si="83"/>
        <v>0.5</v>
      </c>
      <c r="CT15" s="12">
        <f t="shared" si="83"/>
        <v>-7.8571428571428625E-2</v>
      </c>
      <c r="CV15" s="71" t="s">
        <v>117</v>
      </c>
      <c r="CW15" s="71">
        <f t="shared" ref="CW15:DL15" si="92">SUM(CW7:CW10)</f>
        <v>65</v>
      </c>
      <c r="CX15" s="71">
        <f t="shared" si="92"/>
        <v>31</v>
      </c>
      <c r="CY15" s="71">
        <f t="shared" si="92"/>
        <v>48</v>
      </c>
      <c r="CZ15" s="71">
        <f t="shared" si="92"/>
        <v>48</v>
      </c>
      <c r="DA15" s="71">
        <f t="shared" si="92"/>
        <v>12</v>
      </c>
      <c r="DB15" s="71">
        <f t="shared" si="92"/>
        <v>4</v>
      </c>
      <c r="DC15" s="71">
        <f t="shared" si="92"/>
        <v>9</v>
      </c>
      <c r="DD15" s="71">
        <f t="shared" si="92"/>
        <v>7</v>
      </c>
      <c r="DE15" s="71">
        <f t="shared" si="92"/>
        <v>23</v>
      </c>
      <c r="DF15" s="71">
        <f t="shared" si="92"/>
        <v>9</v>
      </c>
      <c r="DG15" s="71">
        <f t="shared" si="92"/>
        <v>7</v>
      </c>
      <c r="DH15" s="71">
        <f t="shared" si="92"/>
        <v>8</v>
      </c>
      <c r="DI15" s="71">
        <f t="shared" si="92"/>
        <v>3</v>
      </c>
      <c r="DJ15" s="71">
        <f t="shared" si="92"/>
        <v>0</v>
      </c>
      <c r="DK15" s="71">
        <f t="shared" si="92"/>
        <v>3</v>
      </c>
      <c r="DL15" s="71">
        <f t="shared" si="92"/>
        <v>3</v>
      </c>
      <c r="DN15" s="79">
        <f>CW15+CY15+DA15+DC15+DE15+DG15+DI15+DK15</f>
        <v>170</v>
      </c>
      <c r="DO15" s="78">
        <f>CX15+CZ15+DB15+DD15+DF15+DH15+DJ15+DL15</f>
        <v>110</v>
      </c>
      <c r="DP15" s="80">
        <f>DO15/(DO15+DN15)</f>
        <v>0.39285714285714285</v>
      </c>
      <c r="DQ15" s="78">
        <f>CW15+CX15+DE15+DF15</f>
        <v>128</v>
      </c>
      <c r="DR15" s="78">
        <f>CY15+CZ15+DG15+DH15</f>
        <v>111</v>
      </c>
      <c r="DS15" s="78">
        <f>DA15+DB15+DI15+DJ15</f>
        <v>19</v>
      </c>
      <c r="DT15" s="78">
        <f>SUM(DQ15:DS15)</f>
        <v>258</v>
      </c>
      <c r="DU15" s="81">
        <f>DR15/DT15</f>
        <v>0.43023255813953487</v>
      </c>
      <c r="DV15" s="81">
        <f>DS15/DT15</f>
        <v>7.3643410852713184E-2</v>
      </c>
      <c r="DW15" s="78">
        <f>DC15+DD15+DK15+DL15</f>
        <v>22</v>
      </c>
      <c r="DX15" s="78">
        <f>SUM(CW15:DD15)</f>
        <v>224</v>
      </c>
      <c r="DY15" s="82">
        <f>SUM(DE15:DL15)</f>
        <v>56</v>
      </c>
      <c r="DZ15" s="29">
        <f>SUM(CW15:DL15)</f>
        <v>280</v>
      </c>
      <c r="EC15" s="12">
        <f t="shared" si="85"/>
        <v>0.73469387755102034</v>
      </c>
      <c r="ED15" s="12">
        <f t="shared" si="85"/>
        <v>0.92982456140350878</v>
      </c>
      <c r="EE15" s="12">
        <f t="shared" si="85"/>
        <v>6.8295739348370965E-2</v>
      </c>
      <c r="EF15" s="12">
        <f t="shared" si="85"/>
        <v>0.56097560975609762</v>
      </c>
      <c r="EG15" s="12">
        <f t="shared" si="85"/>
        <v>1.1764705882352939</v>
      </c>
      <c r="EH15" s="12">
        <f t="shared" si="85"/>
        <v>1.7142857142857144</v>
      </c>
      <c r="EI15" s="12">
        <f t="shared" si="85"/>
        <v>0.84285714285714275</v>
      </c>
      <c r="EJ15" s="12">
        <f t="shared" si="85"/>
        <v>0.18103055175558591</v>
      </c>
      <c r="EK15" s="12">
        <f t="shared" si="85"/>
        <v>0.47286821705426352</v>
      </c>
      <c r="EL15" s="12">
        <f t="shared" si="85"/>
        <v>0.46666666666666656</v>
      </c>
      <c r="EM15" s="12">
        <f t="shared" si="85"/>
        <v>0.82113821138211374</v>
      </c>
      <c r="EN15" s="12">
        <f t="shared" si="85"/>
        <v>0.75</v>
      </c>
      <c r="EO15" s="12">
        <f t="shared" si="85"/>
        <v>0.80645161290322576</v>
      </c>
      <c r="EQ15" s="71" t="s">
        <v>117</v>
      </c>
      <c r="ER15" s="71">
        <f t="shared" ref="ER15:FG15" si="93">SUM(ER7:ER10)</f>
        <v>45</v>
      </c>
      <c r="ES15" s="71">
        <f t="shared" si="93"/>
        <v>20</v>
      </c>
      <c r="ET15" s="71">
        <f t="shared" si="93"/>
        <v>22</v>
      </c>
      <c r="EU15" s="71">
        <f t="shared" si="93"/>
        <v>18</v>
      </c>
      <c r="EV15" s="71">
        <f t="shared" si="93"/>
        <v>4</v>
      </c>
      <c r="EW15" s="71">
        <f t="shared" si="93"/>
        <v>2</v>
      </c>
      <c r="EX15" s="71">
        <f t="shared" si="93"/>
        <v>2</v>
      </c>
      <c r="EY15" s="71">
        <f t="shared" si="93"/>
        <v>10</v>
      </c>
      <c r="EZ15" s="71">
        <f t="shared" si="93"/>
        <v>13</v>
      </c>
      <c r="FA15" s="71">
        <f t="shared" si="93"/>
        <v>4</v>
      </c>
      <c r="FB15" s="71">
        <f t="shared" si="93"/>
        <v>8</v>
      </c>
      <c r="FC15" s="71">
        <f t="shared" si="93"/>
        <v>3</v>
      </c>
      <c r="FD15" s="71">
        <f t="shared" si="93"/>
        <v>1</v>
      </c>
      <c r="FE15" s="71">
        <f t="shared" si="93"/>
        <v>0</v>
      </c>
      <c r="FF15" s="71">
        <f t="shared" si="93"/>
        <v>3</v>
      </c>
      <c r="FG15" s="71">
        <f t="shared" si="93"/>
        <v>0</v>
      </c>
      <c r="FI15" s="79">
        <f>ER15+ET15+EV15+EX15+EZ15+FB15+FD15+FF15</f>
        <v>98</v>
      </c>
      <c r="FJ15" s="78">
        <f>ES15+EU15+EW15+EY15+FA15+FC15+FE15+FG15</f>
        <v>57</v>
      </c>
      <c r="FK15" s="80">
        <f>FJ15/(FJ15+FI15)</f>
        <v>0.36774193548387096</v>
      </c>
      <c r="FL15" s="78">
        <f>ER15+ES15+EZ15+FA15</f>
        <v>82</v>
      </c>
      <c r="FM15" s="78">
        <f>ET15+EU15+FB15+FC15</f>
        <v>51</v>
      </c>
      <c r="FN15" s="78">
        <f>EV15+EW15+FD15+FE15</f>
        <v>7</v>
      </c>
      <c r="FO15" s="78">
        <f>SUM(FL15:FN15)</f>
        <v>140</v>
      </c>
      <c r="FP15" s="81">
        <f>FM15/FO15</f>
        <v>0.36428571428571427</v>
      </c>
      <c r="FQ15" s="81">
        <f>FN15/FO15</f>
        <v>0.05</v>
      </c>
      <c r="FR15" s="78">
        <f>EX15+EY15+FF15+FG15</f>
        <v>15</v>
      </c>
      <c r="FS15" s="78">
        <f>SUM(ER15:EY15)</f>
        <v>123</v>
      </c>
      <c r="FT15" s="82">
        <f>SUM(EZ15:FG15)</f>
        <v>32</v>
      </c>
      <c r="FU15" s="29">
        <f>SUM(ER15:FG15)</f>
        <v>155</v>
      </c>
      <c r="FX15" s="12">
        <f t="shared" si="87"/>
        <v>0.27272727272727271</v>
      </c>
      <c r="FY15" s="12">
        <f t="shared" si="87"/>
        <v>0.5</v>
      </c>
      <c r="FZ15" s="12">
        <f t="shared" si="87"/>
        <v>0.11290322580645173</v>
      </c>
      <c r="GA15" s="12">
        <f t="shared" si="87"/>
        <v>0.3666666666666667</v>
      </c>
      <c r="GB15" s="12">
        <f t="shared" si="87"/>
        <v>0.41666666666666674</v>
      </c>
      <c r="GC15" s="12">
        <f t="shared" si="87"/>
        <v>6</v>
      </c>
      <c r="GD15" s="12">
        <f t="shared" si="87"/>
        <v>0.44329896907216493</v>
      </c>
      <c r="GE15" s="12">
        <f t="shared" si="87"/>
        <v>-1.8452380952380998E-2</v>
      </c>
      <c r="GF15" s="12">
        <f t="shared" si="87"/>
        <v>3.8500000000000005</v>
      </c>
      <c r="GG15" s="12">
        <f t="shared" si="87"/>
        <v>-0.16666666666666663</v>
      </c>
      <c r="GH15" s="12">
        <f t="shared" si="87"/>
        <v>0.24242424242424243</v>
      </c>
      <c r="GI15" s="12">
        <f t="shared" si="87"/>
        <v>1</v>
      </c>
      <c r="GJ15" s="12">
        <f t="shared" si="87"/>
        <v>0.34782608695652173</v>
      </c>
      <c r="GL15" s="71" t="s">
        <v>117</v>
      </c>
      <c r="GM15" s="71">
        <f t="shared" ref="GM15:HB15" si="94">SUM(GM7:GM10)</f>
        <v>41</v>
      </c>
      <c r="GN15" s="71">
        <f t="shared" si="94"/>
        <v>11</v>
      </c>
      <c r="GO15" s="71">
        <f t="shared" si="94"/>
        <v>15</v>
      </c>
      <c r="GP15" s="71">
        <f t="shared" si="94"/>
        <v>18</v>
      </c>
      <c r="GQ15" s="71">
        <f t="shared" si="94"/>
        <v>0</v>
      </c>
      <c r="GR15" s="71">
        <f t="shared" si="94"/>
        <v>1</v>
      </c>
      <c r="GS15" s="71">
        <f t="shared" si="94"/>
        <v>9</v>
      </c>
      <c r="GT15" s="71">
        <f t="shared" si="94"/>
        <v>4</v>
      </c>
      <c r="GU15" s="71">
        <f t="shared" si="94"/>
        <v>8</v>
      </c>
      <c r="GV15" s="71">
        <f t="shared" si="94"/>
        <v>0</v>
      </c>
      <c r="GW15" s="71">
        <f t="shared" si="94"/>
        <v>1</v>
      </c>
      <c r="GX15" s="71">
        <f t="shared" si="94"/>
        <v>2</v>
      </c>
      <c r="GY15" s="71">
        <f t="shared" si="94"/>
        <v>0</v>
      </c>
      <c r="GZ15" s="71">
        <f t="shared" si="94"/>
        <v>0</v>
      </c>
      <c r="HA15" s="71">
        <f t="shared" si="94"/>
        <v>3</v>
      </c>
      <c r="HB15" s="71">
        <f t="shared" si="94"/>
        <v>2</v>
      </c>
      <c r="HD15" s="79">
        <f>GM15+GO15+GQ15+GS15+GU15+GW15+GY15+HA15</f>
        <v>77</v>
      </c>
      <c r="HE15" s="78">
        <f>GN15+GP15+GR15+GT15+GV15+GX15+GZ15+HB15</f>
        <v>38</v>
      </c>
      <c r="HF15" s="80">
        <f>HE15/(HE15+HD15)</f>
        <v>0.33043478260869563</v>
      </c>
      <c r="HG15" s="78">
        <f>GM15+GN15+GU15+GV15</f>
        <v>60</v>
      </c>
      <c r="HH15" s="78">
        <f>GO15+GP15+GW15+GX15</f>
        <v>36</v>
      </c>
      <c r="HI15" s="78">
        <f>GQ15+GR15+GY15+GZ15</f>
        <v>1</v>
      </c>
      <c r="HJ15" s="78">
        <f>SUM(HG15:HI15)</f>
        <v>97</v>
      </c>
      <c r="HK15" s="81">
        <f>HH15/HJ15</f>
        <v>0.37113402061855671</v>
      </c>
      <c r="HL15" s="81">
        <f>HI15/HJ15</f>
        <v>1.0309278350515464E-2</v>
      </c>
      <c r="HM15" s="78">
        <f>GS15+GT15+HA15+HB15</f>
        <v>18</v>
      </c>
      <c r="HN15" s="78">
        <f>SUM(GM15:GT15)</f>
        <v>99</v>
      </c>
      <c r="HO15" s="82">
        <f>SUM(GU15:HB15)</f>
        <v>16</v>
      </c>
      <c r="HP15" s="29">
        <f>SUM(GM15:HB15)</f>
        <v>115</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57</v>
      </c>
      <c r="C17">
        <f>SUM(C5:C8)</f>
        <v>27</v>
      </c>
      <c r="D17">
        <f t="shared" ref="D17:U17" si="95">SUM(D5:D8)</f>
        <v>28</v>
      </c>
      <c r="E17">
        <f t="shared" si="95"/>
        <v>39</v>
      </c>
      <c r="F17">
        <f t="shared" si="95"/>
        <v>6</v>
      </c>
      <c r="G17">
        <f t="shared" si="95"/>
        <v>7</v>
      </c>
      <c r="H17">
        <f t="shared" si="95"/>
        <v>4</v>
      </c>
      <c r="I17">
        <f t="shared" si="95"/>
        <v>4</v>
      </c>
      <c r="J17">
        <f t="shared" si="95"/>
        <v>18</v>
      </c>
      <c r="K17">
        <f t="shared" si="95"/>
        <v>26</v>
      </c>
      <c r="L17">
        <f t="shared" si="95"/>
        <v>15</v>
      </c>
      <c r="M17">
        <f t="shared" si="95"/>
        <v>4</v>
      </c>
      <c r="N17">
        <f t="shared" si="95"/>
        <v>4</v>
      </c>
      <c r="O17">
        <f t="shared" si="95"/>
        <v>3</v>
      </c>
      <c r="P17">
        <f t="shared" si="95"/>
        <v>1</v>
      </c>
      <c r="Q17">
        <f t="shared" si="95"/>
        <v>1</v>
      </c>
      <c r="R17">
        <f t="shared" si="95"/>
        <v>0</v>
      </c>
      <c r="S17">
        <f t="shared" si="95"/>
        <v>0</v>
      </c>
      <c r="T17">
        <f t="shared" si="95"/>
        <v>0</v>
      </c>
      <c r="U17">
        <f t="shared" si="95"/>
        <v>7</v>
      </c>
      <c r="BA17" t="s">
        <v>118</v>
      </c>
      <c r="BB17">
        <f t="shared" ref="BB17:BQ17" si="96">SUM(BB5:BB8)</f>
        <v>41</v>
      </c>
      <c r="BC17">
        <f t="shared" si="96"/>
        <v>16</v>
      </c>
      <c r="BD17">
        <f t="shared" si="96"/>
        <v>37</v>
      </c>
      <c r="BE17">
        <f t="shared" si="96"/>
        <v>28</v>
      </c>
      <c r="BF17">
        <f t="shared" si="96"/>
        <v>1</v>
      </c>
      <c r="BG17">
        <f t="shared" si="96"/>
        <v>1</v>
      </c>
      <c r="BH17">
        <f t="shared" si="96"/>
        <v>16</v>
      </c>
      <c r="BI17">
        <f t="shared" si="96"/>
        <v>20</v>
      </c>
      <c r="BJ17">
        <f t="shared" si="96"/>
        <v>24</v>
      </c>
      <c r="BK17">
        <f t="shared" si="96"/>
        <v>7</v>
      </c>
      <c r="BL17">
        <f t="shared" si="96"/>
        <v>8</v>
      </c>
      <c r="BM17">
        <f t="shared" si="96"/>
        <v>3</v>
      </c>
      <c r="BN17">
        <f t="shared" si="96"/>
        <v>1</v>
      </c>
      <c r="BO17">
        <f t="shared" si="96"/>
        <v>0</v>
      </c>
      <c r="BP17">
        <f t="shared" si="96"/>
        <v>16</v>
      </c>
      <c r="BQ17">
        <f t="shared" si="96"/>
        <v>10</v>
      </c>
      <c r="CV17" t="s">
        <v>118</v>
      </c>
      <c r="CW17">
        <f t="shared" ref="CW17:DL17" si="97">SUM(CW5:CW8)</f>
        <v>64</v>
      </c>
      <c r="CX17">
        <f t="shared" si="97"/>
        <v>30</v>
      </c>
      <c r="CY17">
        <f t="shared" si="97"/>
        <v>38</v>
      </c>
      <c r="CZ17">
        <f t="shared" si="97"/>
        <v>30</v>
      </c>
      <c r="DA17">
        <f t="shared" si="97"/>
        <v>7</v>
      </c>
      <c r="DB17">
        <f t="shared" si="97"/>
        <v>2</v>
      </c>
      <c r="DC17">
        <f t="shared" si="97"/>
        <v>14</v>
      </c>
      <c r="DD17">
        <f t="shared" si="97"/>
        <v>7</v>
      </c>
      <c r="DE17">
        <f t="shared" si="97"/>
        <v>21</v>
      </c>
      <c r="DF17">
        <f t="shared" si="97"/>
        <v>8</v>
      </c>
      <c r="DG17">
        <f t="shared" si="97"/>
        <v>7</v>
      </c>
      <c r="DH17">
        <f t="shared" si="97"/>
        <v>4</v>
      </c>
      <c r="DI17">
        <f t="shared" si="97"/>
        <v>2</v>
      </c>
      <c r="DJ17">
        <f t="shared" si="97"/>
        <v>0</v>
      </c>
      <c r="DK17">
        <f t="shared" si="97"/>
        <v>2</v>
      </c>
      <c r="DL17">
        <f t="shared" si="97"/>
        <v>0</v>
      </c>
      <c r="EQ17" t="s">
        <v>118</v>
      </c>
      <c r="ER17">
        <f t="shared" ref="ER17:FG17" si="98">SUM(ER5:ER8)</f>
        <v>42</v>
      </c>
      <c r="ES17">
        <f t="shared" si="98"/>
        <v>22</v>
      </c>
      <c r="ET17">
        <f t="shared" si="98"/>
        <v>23</v>
      </c>
      <c r="EU17">
        <f t="shared" si="98"/>
        <v>19</v>
      </c>
      <c r="EV17">
        <f t="shared" si="98"/>
        <v>3</v>
      </c>
      <c r="EW17">
        <f t="shared" si="98"/>
        <v>2</v>
      </c>
      <c r="EX17">
        <f t="shared" si="98"/>
        <v>7</v>
      </c>
      <c r="EY17">
        <f t="shared" si="98"/>
        <v>9</v>
      </c>
      <c r="EZ17">
        <f t="shared" si="98"/>
        <v>12</v>
      </c>
      <c r="FA17">
        <f t="shared" si="98"/>
        <v>3</v>
      </c>
      <c r="FB17">
        <f t="shared" si="98"/>
        <v>7</v>
      </c>
      <c r="FC17">
        <f t="shared" si="98"/>
        <v>2</v>
      </c>
      <c r="FD17">
        <f t="shared" si="98"/>
        <v>1</v>
      </c>
      <c r="FE17">
        <f t="shared" si="98"/>
        <v>0</v>
      </c>
      <c r="FF17">
        <f t="shared" si="98"/>
        <v>2</v>
      </c>
      <c r="FG17">
        <f t="shared" si="98"/>
        <v>0</v>
      </c>
      <c r="GL17" t="s">
        <v>120</v>
      </c>
      <c r="GM17">
        <f t="shared" ref="GM17:HB17" si="99">SUM(GM5:GM8)</f>
        <v>30</v>
      </c>
      <c r="GN17">
        <f t="shared" si="99"/>
        <v>10</v>
      </c>
      <c r="GO17">
        <f t="shared" si="99"/>
        <v>18</v>
      </c>
      <c r="GP17">
        <f t="shared" si="99"/>
        <v>15</v>
      </c>
      <c r="GQ17">
        <f t="shared" si="99"/>
        <v>0</v>
      </c>
      <c r="GR17">
        <f t="shared" si="99"/>
        <v>1</v>
      </c>
      <c r="GS17">
        <f t="shared" si="99"/>
        <v>6</v>
      </c>
      <c r="GT17">
        <f t="shared" si="99"/>
        <v>5</v>
      </c>
      <c r="GU17">
        <f t="shared" si="99"/>
        <v>8</v>
      </c>
      <c r="GV17">
        <f t="shared" si="99"/>
        <v>0</v>
      </c>
      <c r="GW17">
        <f t="shared" si="99"/>
        <v>2</v>
      </c>
      <c r="GX17">
        <f t="shared" si="99"/>
        <v>1</v>
      </c>
      <c r="GY17">
        <f t="shared" si="99"/>
        <v>1</v>
      </c>
      <c r="GZ17">
        <f t="shared" si="99"/>
        <v>0</v>
      </c>
      <c r="HA17">
        <f t="shared" si="99"/>
        <v>1</v>
      </c>
      <c r="HB17">
        <f t="shared" si="99"/>
        <v>1</v>
      </c>
    </row>
    <row r="18" spans="1:210" x14ac:dyDescent="0.25">
      <c r="A18" t="s">
        <v>119</v>
      </c>
      <c r="B18">
        <f>SUM(B9:B12)</f>
        <v>30</v>
      </c>
      <c r="C18">
        <f>SUM(C9:C12)</f>
        <v>13</v>
      </c>
      <c r="D18">
        <f t="shared" ref="D18:U18" si="100">SUM(D9:D12)</f>
        <v>45</v>
      </c>
      <c r="E18">
        <f t="shared" si="100"/>
        <v>29</v>
      </c>
      <c r="F18">
        <f t="shared" si="100"/>
        <v>1</v>
      </c>
      <c r="G18">
        <f t="shared" si="100"/>
        <v>0</v>
      </c>
      <c r="H18">
        <f t="shared" si="100"/>
        <v>2</v>
      </c>
      <c r="I18">
        <f t="shared" si="100"/>
        <v>2</v>
      </c>
      <c r="J18">
        <f t="shared" si="100"/>
        <v>22</v>
      </c>
      <c r="K18">
        <f t="shared" si="100"/>
        <v>24</v>
      </c>
      <c r="L18">
        <f t="shared" si="100"/>
        <v>11</v>
      </c>
      <c r="M18">
        <f t="shared" si="100"/>
        <v>3</v>
      </c>
      <c r="N18">
        <f t="shared" si="100"/>
        <v>6</v>
      </c>
      <c r="O18">
        <f t="shared" si="100"/>
        <v>3</v>
      </c>
      <c r="P18">
        <f t="shared" si="100"/>
        <v>1</v>
      </c>
      <c r="Q18">
        <f t="shared" si="100"/>
        <v>1</v>
      </c>
      <c r="R18">
        <f t="shared" si="100"/>
        <v>1</v>
      </c>
      <c r="S18">
        <f t="shared" si="100"/>
        <v>0</v>
      </c>
      <c r="T18">
        <f t="shared" si="100"/>
        <v>7</v>
      </c>
      <c r="U18">
        <f t="shared" si="100"/>
        <v>4</v>
      </c>
      <c r="BA18" t="s">
        <v>119</v>
      </c>
      <c r="BB18">
        <f t="shared" ref="BB18:BQ18" si="101">SUM(BB9:BB12)</f>
        <v>46</v>
      </c>
      <c r="BC18">
        <f t="shared" si="101"/>
        <v>19</v>
      </c>
      <c r="BD18">
        <f t="shared" si="101"/>
        <v>44</v>
      </c>
      <c r="BE18">
        <f t="shared" si="101"/>
        <v>36</v>
      </c>
      <c r="BF18">
        <f t="shared" si="101"/>
        <v>6</v>
      </c>
      <c r="BG18">
        <f t="shared" si="101"/>
        <v>4</v>
      </c>
      <c r="BH18">
        <f t="shared" si="101"/>
        <v>11</v>
      </c>
      <c r="BI18">
        <f t="shared" si="101"/>
        <v>2</v>
      </c>
      <c r="BJ18">
        <f t="shared" si="101"/>
        <v>19</v>
      </c>
      <c r="BK18">
        <f t="shared" si="101"/>
        <v>13</v>
      </c>
      <c r="BL18">
        <f t="shared" si="101"/>
        <v>10</v>
      </c>
      <c r="BM18">
        <f t="shared" si="101"/>
        <v>7</v>
      </c>
      <c r="BN18">
        <f t="shared" si="101"/>
        <v>0</v>
      </c>
      <c r="BO18">
        <f t="shared" si="101"/>
        <v>1</v>
      </c>
      <c r="BP18">
        <f t="shared" si="101"/>
        <v>2</v>
      </c>
      <c r="BQ18">
        <f t="shared" si="101"/>
        <v>3</v>
      </c>
      <c r="CV18" t="s">
        <v>119</v>
      </c>
      <c r="CW18">
        <f t="shared" ref="CW18:DL18" si="102">SUM(CW9:CW12)</f>
        <v>49</v>
      </c>
      <c r="CX18">
        <f t="shared" si="102"/>
        <v>27</v>
      </c>
      <c r="CY18">
        <f t="shared" si="102"/>
        <v>42</v>
      </c>
      <c r="CZ18">
        <f t="shared" si="102"/>
        <v>42</v>
      </c>
      <c r="DA18">
        <f t="shared" si="102"/>
        <v>9</v>
      </c>
      <c r="DB18">
        <f t="shared" si="102"/>
        <v>2</v>
      </c>
      <c r="DC18">
        <f t="shared" si="102"/>
        <v>8</v>
      </c>
      <c r="DD18">
        <f t="shared" si="102"/>
        <v>4</v>
      </c>
      <c r="DE18">
        <f t="shared" si="102"/>
        <v>20</v>
      </c>
      <c r="DF18">
        <f t="shared" si="102"/>
        <v>10</v>
      </c>
      <c r="DG18">
        <f t="shared" si="102"/>
        <v>9</v>
      </c>
      <c r="DH18">
        <f t="shared" si="102"/>
        <v>8</v>
      </c>
      <c r="DI18">
        <f t="shared" si="102"/>
        <v>1</v>
      </c>
      <c r="DJ18">
        <f t="shared" si="102"/>
        <v>0</v>
      </c>
      <c r="DK18">
        <f t="shared" si="102"/>
        <v>5</v>
      </c>
      <c r="DL18">
        <f t="shared" si="102"/>
        <v>5</v>
      </c>
      <c r="EQ18" t="s">
        <v>119</v>
      </c>
      <c r="ER18">
        <f t="shared" ref="ER18:FG18" si="103">SUM(ER9:ER12)</f>
        <v>29</v>
      </c>
      <c r="ES18">
        <f t="shared" si="103"/>
        <v>11</v>
      </c>
      <c r="ET18">
        <f t="shared" si="103"/>
        <v>13</v>
      </c>
      <c r="EU18">
        <f t="shared" si="103"/>
        <v>12</v>
      </c>
      <c r="EV18">
        <f t="shared" si="103"/>
        <v>2</v>
      </c>
      <c r="EW18">
        <f t="shared" si="103"/>
        <v>0</v>
      </c>
      <c r="EX18">
        <f t="shared" si="103"/>
        <v>3</v>
      </c>
      <c r="EY18">
        <f t="shared" si="103"/>
        <v>8</v>
      </c>
      <c r="EZ18">
        <f t="shared" si="103"/>
        <v>14</v>
      </c>
      <c r="FA18">
        <f t="shared" si="103"/>
        <v>4</v>
      </c>
      <c r="FB18">
        <f t="shared" si="103"/>
        <v>9</v>
      </c>
      <c r="FC18">
        <f t="shared" si="103"/>
        <v>2</v>
      </c>
      <c r="FD18">
        <f t="shared" si="103"/>
        <v>0</v>
      </c>
      <c r="FE18">
        <f t="shared" si="103"/>
        <v>0</v>
      </c>
      <c r="FF18">
        <f t="shared" si="103"/>
        <v>1</v>
      </c>
      <c r="FG18">
        <f t="shared" si="103"/>
        <v>0</v>
      </c>
      <c r="GL18" t="s">
        <v>121</v>
      </c>
      <c r="GM18">
        <f t="shared" ref="GM18:HB18" si="104">SUM(GM9:GM12)</f>
        <v>31</v>
      </c>
      <c r="GN18">
        <f t="shared" si="104"/>
        <v>8</v>
      </c>
      <c r="GO18">
        <f t="shared" si="104"/>
        <v>4</v>
      </c>
      <c r="GP18">
        <f t="shared" si="104"/>
        <v>8</v>
      </c>
      <c r="GQ18">
        <f t="shared" si="104"/>
        <v>0</v>
      </c>
      <c r="GR18">
        <f t="shared" si="104"/>
        <v>0</v>
      </c>
      <c r="GS18">
        <f t="shared" si="104"/>
        <v>5</v>
      </c>
      <c r="GT18">
        <f t="shared" si="104"/>
        <v>0</v>
      </c>
      <c r="GU18">
        <f t="shared" si="104"/>
        <v>8</v>
      </c>
      <c r="GV18">
        <f t="shared" si="104"/>
        <v>2</v>
      </c>
      <c r="GW18">
        <f t="shared" si="104"/>
        <v>2</v>
      </c>
      <c r="GX18">
        <f t="shared" si="104"/>
        <v>1</v>
      </c>
      <c r="GY18">
        <f t="shared" si="104"/>
        <v>0</v>
      </c>
      <c r="GZ18">
        <f t="shared" si="104"/>
        <v>0</v>
      </c>
      <c r="HA18">
        <f t="shared" si="104"/>
        <v>2</v>
      </c>
      <c r="HB18">
        <f t="shared" si="104"/>
        <v>1</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348</v>
      </c>
      <c r="X24" s="32">
        <f>AD15</f>
        <v>203</v>
      </c>
      <c r="Y24" s="33">
        <f>Z24/W24</f>
        <v>0.50287356321839083</v>
      </c>
      <c r="Z24" s="34">
        <f>AA14</f>
        <v>175</v>
      </c>
      <c r="AA24" s="33">
        <f>AC24/W24</f>
        <v>0.36494252873563221</v>
      </c>
      <c r="AB24" s="33"/>
      <c r="AC24" s="34">
        <f>C14+E14+I14+M14+O14+S14</f>
        <v>127</v>
      </c>
      <c r="AD24" s="33">
        <f>AE24/AC24</f>
        <v>0.58267716535433067</v>
      </c>
      <c r="AE24" s="34">
        <f>E14+O14</f>
        <v>74</v>
      </c>
      <c r="AF24" s="35">
        <f>AC14</f>
        <v>13</v>
      </c>
      <c r="AG24" s="35">
        <f>AC15</f>
        <v>5</v>
      </c>
      <c r="AH24" s="35">
        <f>AG14</f>
        <v>108</v>
      </c>
      <c r="AI24" s="35">
        <f>AG15</f>
        <v>75</v>
      </c>
      <c r="AJ24" s="32">
        <f>AH14</f>
        <v>384</v>
      </c>
      <c r="AK24" s="32">
        <f>AH15</f>
        <v>232</v>
      </c>
      <c r="AL24" s="32">
        <f>AI14</f>
        <v>72</v>
      </c>
      <c r="AM24" s="32">
        <f>AI15</f>
        <v>46</v>
      </c>
      <c r="BS24" s="32">
        <f>BY14</f>
        <v>372</v>
      </c>
      <c r="BT24" s="32">
        <f>BY15</f>
        <v>210</v>
      </c>
      <c r="BU24" s="33">
        <f>BV24/BS24</f>
        <v>0.46505376344086019</v>
      </c>
      <c r="BV24" s="34">
        <f>BW14</f>
        <v>173</v>
      </c>
      <c r="BW24" s="33">
        <f>BX24/BS24</f>
        <v>0.36290322580645162</v>
      </c>
      <c r="BX24" s="34">
        <f>BC14+BE14+BG14+BK14+BM14+BO14</f>
        <v>135</v>
      </c>
      <c r="BY24" s="33">
        <f>BZ24/BX24</f>
        <v>0.54814814814814816</v>
      </c>
      <c r="BZ24" s="34">
        <f>BE14+BM14</f>
        <v>74</v>
      </c>
      <c r="CA24" s="35">
        <f>BX14</f>
        <v>14</v>
      </c>
      <c r="CB24" s="35">
        <f>BX15</f>
        <v>6</v>
      </c>
      <c r="CC24" s="35">
        <f>CB14</f>
        <v>80</v>
      </c>
      <c r="CD24" s="35">
        <f>CB15</f>
        <v>48</v>
      </c>
      <c r="CE24" s="32">
        <f>CC14</f>
        <v>328</v>
      </c>
      <c r="CF24" s="32">
        <f>CC15</f>
        <v>174</v>
      </c>
      <c r="CG24" s="32">
        <f>CD14</f>
        <v>124</v>
      </c>
      <c r="CH24" s="32">
        <f>CD15</f>
        <v>84</v>
      </c>
      <c r="DN24" s="32">
        <f>DT14</f>
        <v>432</v>
      </c>
      <c r="DO24" s="32">
        <f>DT15</f>
        <v>258</v>
      </c>
      <c r="DP24" s="33">
        <f>DQ24/DN24</f>
        <v>0.41666666666666669</v>
      </c>
      <c r="DQ24" s="34">
        <f>DR14</f>
        <v>180</v>
      </c>
      <c r="DR24" s="33">
        <f>DS24/DN24</f>
        <v>0.37731481481481483</v>
      </c>
      <c r="DS24" s="34">
        <f>CX14+CZ14+DB14+DF14+DH14+DJ14</f>
        <v>163</v>
      </c>
      <c r="DT24" s="33">
        <f>DU24/DS24</f>
        <v>0.51533742331288346</v>
      </c>
      <c r="DU24" s="34">
        <f>CZ14+DH14</f>
        <v>84</v>
      </c>
      <c r="DV24" s="35">
        <f>DS14</f>
        <v>23</v>
      </c>
      <c r="DW24" s="35">
        <f>DS15</f>
        <v>19</v>
      </c>
      <c r="DX24" s="35">
        <f>DW14</f>
        <v>45</v>
      </c>
      <c r="DY24" s="35">
        <f>DW15</f>
        <v>22</v>
      </c>
      <c r="DZ24" s="32">
        <f>DX14</f>
        <v>375</v>
      </c>
      <c r="EA24" s="32">
        <f>DX15</f>
        <v>224</v>
      </c>
      <c r="EB24" s="32">
        <f>DY14</f>
        <v>102</v>
      </c>
      <c r="EC24" s="32">
        <f>DY15</f>
        <v>56</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0"/>
  </sheetPr>
  <dimension ref="A1:GJ24"/>
  <sheetViews>
    <sheetView topLeftCell="X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Vireloup Douane</v>
      </c>
      <c r="BA1" s="36">
        <v>2024</v>
      </c>
      <c r="BB1" s="37" t="s">
        <v>106</v>
      </c>
      <c r="BC1" s="38" t="str">
        <f t="array" aca="1" ref="BC1" ca="1">MID(CELL("filename",BA1),FIND("]",CELL("filename",BA1))+1,255)</f>
        <v>Vireloup Douane</v>
      </c>
      <c r="CV1" s="36">
        <v>2023</v>
      </c>
      <c r="CW1" s="37" t="s">
        <v>106</v>
      </c>
      <c r="CX1" s="38" t="str">
        <f t="array" aca="1" ref="CX1" ca="1">MID(CELL("filename",CV1),FIND("]",CELL("filename",CV1))+1,255)</f>
        <v>Vireloup Douane</v>
      </c>
      <c r="EQ1" s="36">
        <v>2022</v>
      </c>
      <c r="ER1" s="37" t="s">
        <v>106</v>
      </c>
      <c r="ES1" s="38" t="str">
        <f t="array" aca="1" ref="ES1" ca="1">MID(CELL("filename",EQ1),FIND("]",CELL("filename",EQ1))+1,255)</f>
        <v>Vireloup Douane</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Vireloup Douane</v>
      </c>
      <c r="X2" s="225"/>
      <c r="Y2" s="225"/>
      <c r="Z2" s="225"/>
      <c r="AA2" s="225"/>
      <c r="AB2" s="225"/>
      <c r="AC2" s="225"/>
      <c r="AD2" s="225"/>
      <c r="AE2" s="225"/>
      <c r="AF2" s="225"/>
      <c r="AG2" s="225"/>
      <c r="AH2" s="225"/>
      <c r="AI2" s="225"/>
      <c r="AJ2" s="42"/>
      <c r="AK2" s="42"/>
      <c r="AL2" s="42"/>
      <c r="AM2" s="226" t="str">
        <f ca="1">"Changement depuis " &amp; (A1 - 1) &amp; " " &amp; $C1</f>
        <v>Changement depuis 2024 Vireloup Douane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Vireloup Douane</v>
      </c>
      <c r="BT2" s="225"/>
      <c r="BU2" s="225"/>
      <c r="BV2" s="225"/>
      <c r="BW2" s="225"/>
      <c r="BX2" s="225"/>
      <c r="BY2" s="225"/>
      <c r="BZ2" s="225"/>
      <c r="CA2" s="225"/>
      <c r="CB2" s="225"/>
      <c r="CC2" s="225"/>
      <c r="CD2" s="225"/>
      <c r="CE2" s="42"/>
      <c r="CF2" s="42"/>
      <c r="CG2" s="42"/>
      <c r="CH2" s="226" t="str">
        <f ca="1">"Changement depuis 2023 " &amp; $CX1</f>
        <v>Changement depuis 2023 Vireloup Douane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Vireloup Douane</v>
      </c>
      <c r="DO2" s="225"/>
      <c r="DP2" s="225"/>
      <c r="DQ2" s="225"/>
      <c r="DR2" s="225"/>
      <c r="DS2" s="225"/>
      <c r="DT2" s="225"/>
      <c r="DU2" s="225"/>
      <c r="DV2" s="225"/>
      <c r="DW2" s="225"/>
      <c r="DX2" s="225"/>
      <c r="DY2" s="225"/>
      <c r="DZ2" s="42"/>
      <c r="EA2" s="42"/>
      <c r="EB2" s="42"/>
      <c r="EC2" s="226" t="str">
        <f ca="1">"Changement depuis 2022 " &amp; $CX1</f>
        <v>Changement depuis 2022 Vireloup Douane</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Vireloup Douane</v>
      </c>
      <c r="FJ2" s="225"/>
      <c r="FK2" s="225"/>
      <c r="FL2" s="225"/>
      <c r="FM2" s="225"/>
      <c r="FN2" s="225"/>
      <c r="FO2" s="225"/>
      <c r="FP2" s="225"/>
      <c r="FQ2" s="225"/>
      <c r="FR2" s="225"/>
      <c r="FS2" s="225"/>
      <c r="FT2" s="225"/>
      <c r="FU2" s="42"/>
      <c r="FV2" s="42"/>
      <c r="FX2" s="226" t="str">
        <f ca="1">"Changement depuis 2021 " &amp; $ES1</f>
        <v>Changement depuis 2021 Vireloup Douane</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17.25" x14ac:dyDescent="0.25">
      <c r="A5" s="59">
        <v>0.29166666666666702</v>
      </c>
      <c r="B5" s="60">
        <v>4</v>
      </c>
      <c r="C5" s="86"/>
      <c r="D5" s="60">
        <v>2</v>
      </c>
      <c r="E5" s="86"/>
      <c r="F5" s="60"/>
      <c r="G5" s="86"/>
      <c r="H5" s="60">
        <v>1</v>
      </c>
      <c r="I5" s="86">
        <v>1</v>
      </c>
      <c r="J5" s="60"/>
      <c r="K5" s="86"/>
      <c r="L5" s="60">
        <v>1</v>
      </c>
      <c r="M5" s="86">
        <v>2</v>
      </c>
      <c r="N5" s="203"/>
      <c r="O5" s="192"/>
      <c r="P5" s="60"/>
      <c r="Q5" s="86"/>
      <c r="R5" s="60"/>
      <c r="S5" s="86"/>
      <c r="T5" s="60"/>
      <c r="U5" s="86"/>
      <c r="W5" s="55">
        <f>B5+D5+F5+H5+J5+L5+N5+P5+R5+T5</f>
        <v>8</v>
      </c>
      <c r="X5" s="3">
        <f>C5+E5+G5+I5+K5+M5+O5+Q5+S5+U5</f>
        <v>3</v>
      </c>
      <c r="Y5" s="56">
        <f>X5/(X5+W5)</f>
        <v>0.27272727272727271</v>
      </c>
      <c r="Z5" s="3">
        <f>B5+C5+L5+M5</f>
        <v>7</v>
      </c>
      <c r="AA5" s="3">
        <f>D5+E5+N5+O5+F5+G5+P5+Q5</f>
        <v>2</v>
      </c>
      <c r="AB5" s="3">
        <f>F5+G5+P5+Q5</f>
        <v>0</v>
      </c>
      <c r="AC5" s="3">
        <f>H5+I5+R5+S5</f>
        <v>2</v>
      </c>
      <c r="AD5" s="3">
        <f t="shared" ref="AD5:AD12" si="0">Z5+AA5+AC5</f>
        <v>11</v>
      </c>
      <c r="AE5" s="12">
        <f t="shared" ref="AE5:AE12" si="1">AA5/(Z5+AA5)</f>
        <v>0.22222222222222221</v>
      </c>
      <c r="AF5" s="12">
        <f>AC5/AD5</f>
        <v>0.18181818181818182</v>
      </c>
      <c r="AG5" s="3">
        <f>J5+K5+T5+U5</f>
        <v>0</v>
      </c>
      <c r="AH5" s="3">
        <f>SUM(B5:K5)</f>
        <v>8</v>
      </c>
      <c r="AI5" s="57">
        <f>SUM(L5:U5)</f>
        <v>3</v>
      </c>
      <c r="AJ5" s="58">
        <f>SUM(B5:U5)</f>
        <v>11</v>
      </c>
      <c r="AM5" s="12">
        <f t="shared" ref="AM5:AM12" si="2">(W5/BS5) - 1</f>
        <v>3</v>
      </c>
      <c r="AN5" s="12">
        <f t="shared" ref="AN5:AN12" si="3">(X5/BT5) - 1</f>
        <v>2</v>
      </c>
      <c r="AO5" s="12">
        <f t="shared" ref="AO5:AO12" si="4">(Y5/BU5) - 1</f>
        <v>-0.18181818181818188</v>
      </c>
      <c r="AP5" s="12" t="e">
        <f t="shared" ref="AP5:AP12" si="5">(Z5/BV5) - 1</f>
        <v>#DIV/0!</v>
      </c>
      <c r="AQ5" s="12">
        <f>(AA5/BW5) - 1</f>
        <v>1</v>
      </c>
      <c r="AR5" s="12" t="e">
        <f t="shared" ref="AR5:AR12" si="6">(AC5/BX5) - 1</f>
        <v>#DIV/0!</v>
      </c>
      <c r="AS5" s="12">
        <f t="shared" ref="AS5:AS12" si="7">(AD5/BY5) - 1</f>
        <v>10</v>
      </c>
      <c r="AT5" s="12">
        <f t="shared" ref="AT5:AT12" si="8">(AE5/BZ5) - 1</f>
        <v>-0.77777777777777779</v>
      </c>
      <c r="AU5" s="12" t="e">
        <f t="shared" ref="AU5:AU12" si="9">(AF5/CA5) - 1</f>
        <v>#DIV/0!</v>
      </c>
      <c r="AV5" s="12">
        <f t="shared" ref="AV5:AV12" si="10">(AG5/CB5) - 1</f>
        <v>-1</v>
      </c>
      <c r="AW5" s="12">
        <f t="shared" ref="AW5:AW12" si="11">(AH5/CC5) - 1</f>
        <v>7</v>
      </c>
      <c r="AX5" s="12">
        <f t="shared" ref="AX5:AX12" si="12">(AI5/CD5) - 1</f>
        <v>0.5</v>
      </c>
      <c r="AY5" s="12">
        <f t="shared" ref="AY5:AY12" si="13">(AJ5/CE5) - 1</f>
        <v>2.6666666666666665</v>
      </c>
      <c r="BA5" s="59">
        <v>0.29166666666666702</v>
      </c>
      <c r="BB5" s="60"/>
      <c r="BC5" s="86"/>
      <c r="BD5" s="60"/>
      <c r="BE5" s="86"/>
      <c r="BF5" s="60"/>
      <c r="BG5" s="86"/>
      <c r="BH5" s="60">
        <v>1</v>
      </c>
      <c r="BI5" s="86"/>
      <c r="BJ5" s="60"/>
      <c r="BK5" s="86"/>
      <c r="BL5" s="60">
        <v>1</v>
      </c>
      <c r="BM5" s="86"/>
      <c r="BN5" s="60"/>
      <c r="BO5" s="86"/>
      <c r="BP5" s="60"/>
      <c r="BQ5" s="86">
        <v>1</v>
      </c>
      <c r="BS5" s="55">
        <f t="shared" ref="BS5:BT12" si="14">BB5+BD5+BF5+BH5+BJ5+BL5+BN5+BP5</f>
        <v>2</v>
      </c>
      <c r="BT5" s="3">
        <f t="shared" si="14"/>
        <v>1</v>
      </c>
      <c r="BU5" s="56">
        <f t="shared" ref="BU5:BU12" si="15">BT5/(BT5+BS5)</f>
        <v>0.33333333333333331</v>
      </c>
      <c r="BV5" s="3">
        <f t="shared" ref="BV5:BV12" si="16">BB5+BC5+BJ5+BK5</f>
        <v>0</v>
      </c>
      <c r="BW5" s="3">
        <f t="shared" ref="BW5:BW12" si="17">BD5+BE5+BL5+BM5</f>
        <v>1</v>
      </c>
      <c r="BX5" s="3">
        <f t="shared" ref="BX5:BX12" si="18">BF5+BG5+BN5+BO5</f>
        <v>0</v>
      </c>
      <c r="BY5" s="3">
        <f t="shared" ref="BY5:BY12" si="19">SUM(BV5:BX5)</f>
        <v>1</v>
      </c>
      <c r="BZ5" s="12">
        <f t="shared" ref="BZ5:BZ12" si="20">BW5/(BW5+BV5)</f>
        <v>1</v>
      </c>
      <c r="CA5" s="12">
        <f t="shared" ref="CA5:CA12" si="21">BX5/BY5</f>
        <v>0</v>
      </c>
      <c r="CB5" s="3">
        <f t="shared" ref="CB5:CB12" si="22">BH5+BI5+BP5+BQ5</f>
        <v>2</v>
      </c>
      <c r="CC5" s="3">
        <f t="shared" ref="CC5:CC12" si="23">SUM(BB5:BI5)</f>
        <v>1</v>
      </c>
      <c r="CD5" s="57">
        <f t="shared" ref="CD5:CD12" si="24">SUM(BJ5:BQ5)</f>
        <v>2</v>
      </c>
      <c r="CE5" s="58">
        <f t="shared" ref="CE5:CE12" si="25">SUM(BB5:BQ5)</f>
        <v>3</v>
      </c>
      <c r="CH5" s="12">
        <f t="shared" ref="CH5:CT12" si="26">(BS5/DN5) - 1</f>
        <v>-0.5</v>
      </c>
      <c r="CI5" s="12">
        <f t="shared" si="26"/>
        <v>-0.75</v>
      </c>
      <c r="CJ5" s="12">
        <f t="shared" si="26"/>
        <v>-0.33333333333333337</v>
      </c>
      <c r="CK5" s="12">
        <f t="shared" si="26"/>
        <v>-1</v>
      </c>
      <c r="CL5" s="12">
        <f t="shared" si="26"/>
        <v>-0.5</v>
      </c>
      <c r="CM5" s="12" t="e">
        <f t="shared" si="26"/>
        <v>#DIV/0!</v>
      </c>
      <c r="CN5" s="12">
        <f t="shared" si="26"/>
        <v>-0.875</v>
      </c>
      <c r="CO5" s="12">
        <f t="shared" si="26"/>
        <v>3</v>
      </c>
      <c r="CP5" s="12" t="e">
        <f t="shared" si="26"/>
        <v>#DIV/0!</v>
      </c>
      <c r="CQ5" s="12" t="e">
        <f t="shared" si="26"/>
        <v>#DIV/0!</v>
      </c>
      <c r="CR5" s="12">
        <f t="shared" si="26"/>
        <v>-0.75</v>
      </c>
      <c r="CS5" s="12">
        <f t="shared" si="26"/>
        <v>-0.5</v>
      </c>
      <c r="CT5" s="12">
        <f t="shared" si="26"/>
        <v>-0.625</v>
      </c>
      <c r="CV5" s="59">
        <v>0.29166666666666702</v>
      </c>
      <c r="CW5" s="60">
        <v>1</v>
      </c>
      <c r="CX5" s="86">
        <v>3</v>
      </c>
      <c r="CY5" s="60"/>
      <c r="CZ5" s="86"/>
      <c r="DA5" s="60"/>
      <c r="DB5" s="86"/>
      <c r="DC5" s="60"/>
      <c r="DD5" s="86"/>
      <c r="DE5" s="60">
        <v>1</v>
      </c>
      <c r="DF5" s="86">
        <v>1</v>
      </c>
      <c r="DG5" s="60">
        <v>2</v>
      </c>
      <c r="DH5" s="86"/>
      <c r="DI5" s="60"/>
      <c r="DJ5" s="86"/>
      <c r="DK5" s="60"/>
      <c r="DL5" s="86"/>
      <c r="DN5" s="55">
        <f t="shared" ref="DN5:DO12" si="27">CW5+CY5+DA5+DC5+DE5+DG5+DI5+DK5</f>
        <v>4</v>
      </c>
      <c r="DO5" s="3">
        <f t="shared" si="27"/>
        <v>4</v>
      </c>
      <c r="DP5" s="56">
        <f t="shared" ref="DP5:DP12" si="28">DO5/(DO5+DN5)</f>
        <v>0.5</v>
      </c>
      <c r="DQ5" s="3">
        <f t="shared" ref="DQ5:DQ12" si="29">CW5+CX5+DE5+DF5</f>
        <v>6</v>
      </c>
      <c r="DR5" s="3">
        <f t="shared" ref="DR5:DR12" si="30">CY5+CZ5+DG5+DH5</f>
        <v>2</v>
      </c>
      <c r="DS5" s="3">
        <f t="shared" ref="DS5:DS12" si="31">DA5+DB5+DI5+DJ5</f>
        <v>0</v>
      </c>
      <c r="DT5" s="3">
        <f t="shared" ref="DT5:DT12" si="32">SUM(DQ5:DS5)</f>
        <v>8</v>
      </c>
      <c r="DU5" s="12">
        <f t="shared" ref="DU5:DU12" si="33">DR5/DT5</f>
        <v>0.25</v>
      </c>
      <c r="DV5" s="12">
        <f t="shared" ref="DV5:DV12" si="34">DS5/DT5</f>
        <v>0</v>
      </c>
      <c r="DW5" s="3">
        <f t="shared" ref="DW5:DW12" si="35">DC5+DD5+DK5+DL5</f>
        <v>0</v>
      </c>
      <c r="DX5" s="3">
        <f t="shared" ref="DX5:DX12" si="36">SUM(CW5:DD5)</f>
        <v>4</v>
      </c>
      <c r="DY5" s="57">
        <f t="shared" ref="DY5:DY12" si="37">SUM(DE5:DL5)</f>
        <v>4</v>
      </c>
      <c r="DZ5" s="58">
        <f t="shared" ref="DZ5:DZ12" si="38">SUM(CW5:DL5)</f>
        <v>8</v>
      </c>
      <c r="EC5" s="12">
        <f t="shared" ref="EC5:EO12" si="39">(DN5/FI5) - 1</f>
        <v>-0.6</v>
      </c>
      <c r="ED5" s="12">
        <f t="shared" si="39"/>
        <v>0</v>
      </c>
      <c r="EE5" s="12">
        <f t="shared" si="39"/>
        <v>0.75</v>
      </c>
      <c r="EF5" s="12">
        <f t="shared" si="39"/>
        <v>-0.1428571428571429</v>
      </c>
      <c r="EG5" s="12">
        <f t="shared" si="39"/>
        <v>-0.5</v>
      </c>
      <c r="EH5" s="12" t="e">
        <f t="shared" si="39"/>
        <v>#DIV/0!</v>
      </c>
      <c r="EI5" s="12">
        <f t="shared" si="39"/>
        <v>-0.27272727272727271</v>
      </c>
      <c r="EJ5" s="12">
        <f t="shared" si="39"/>
        <v>-0.3125</v>
      </c>
      <c r="EK5" s="12" t="e">
        <f t="shared" si="39"/>
        <v>#DIV/0!</v>
      </c>
      <c r="EL5" s="12">
        <f t="shared" si="39"/>
        <v>-1</v>
      </c>
      <c r="EM5" s="12">
        <f t="shared" si="39"/>
        <v>-0.6</v>
      </c>
      <c r="EN5" s="12">
        <f t="shared" si="39"/>
        <v>0</v>
      </c>
      <c r="EO5" s="12">
        <f t="shared" si="39"/>
        <v>-0.4285714285714286</v>
      </c>
      <c r="EQ5" s="59">
        <v>0.29166666666666702</v>
      </c>
      <c r="ER5" s="60">
        <v>3</v>
      </c>
      <c r="ES5" s="86">
        <v>2</v>
      </c>
      <c r="ET5" s="60">
        <v>1</v>
      </c>
      <c r="EU5" s="86">
        <v>1</v>
      </c>
      <c r="EV5" s="60"/>
      <c r="EW5" s="86"/>
      <c r="EX5" s="60">
        <v>3</v>
      </c>
      <c r="EY5" s="86"/>
      <c r="EZ5" s="60">
        <v>1</v>
      </c>
      <c r="FA5" s="86">
        <v>1</v>
      </c>
      <c r="FB5" s="60">
        <v>2</v>
      </c>
      <c r="FC5" s="86"/>
      <c r="FD5" s="60"/>
      <c r="FE5" s="86"/>
      <c r="FF5" s="60"/>
      <c r="FG5" s="86"/>
      <c r="FI5" s="55">
        <f t="shared" ref="FI5:FJ12" si="40">ER5+ET5+EV5+EX5+EZ5+FB5+FD5+FF5</f>
        <v>10</v>
      </c>
      <c r="FJ5" s="3">
        <f t="shared" si="40"/>
        <v>4</v>
      </c>
      <c r="FK5" s="56">
        <f t="shared" ref="FK5:FK12" si="41">FJ5/(FJ5+FI5)</f>
        <v>0.2857142857142857</v>
      </c>
      <c r="FL5" s="3">
        <f t="shared" ref="FL5:FL12" si="42">ER5+ES5+EZ5+FA5</f>
        <v>7</v>
      </c>
      <c r="FM5" s="3">
        <f t="shared" ref="FM5:FM12" si="43">ET5+EU5+FB5+FC5</f>
        <v>4</v>
      </c>
      <c r="FN5" s="3">
        <f t="shared" ref="FN5:FN12" si="44">EV5+EW5+FD5+FE5</f>
        <v>0</v>
      </c>
      <c r="FO5" s="3">
        <f t="shared" ref="FO5:FO12" si="45">SUM(FL5:FN5)</f>
        <v>11</v>
      </c>
      <c r="FP5" s="12">
        <f t="shared" ref="FP5:FP12" si="46">FM5/FO5</f>
        <v>0.36363636363636365</v>
      </c>
      <c r="FQ5" s="12">
        <f t="shared" ref="FQ5:FQ12" si="47">FN5/FO5</f>
        <v>0</v>
      </c>
      <c r="FR5" s="3">
        <f t="shared" ref="FR5:FR12" si="48">EX5+EY5+FF5+FG5</f>
        <v>3</v>
      </c>
      <c r="FS5" s="3">
        <f t="shared" ref="FS5:FS12" si="49">SUM(ER5:EY5)</f>
        <v>10</v>
      </c>
      <c r="FT5" s="57">
        <f t="shared" ref="FT5:FT12" si="50">SUM(EZ5:FG5)</f>
        <v>4</v>
      </c>
      <c r="FU5" s="58">
        <f t="shared" ref="FU5:FU12" si="51">SUM(ER5:FG5)</f>
        <v>14</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17.25" x14ac:dyDescent="0.25">
      <c r="A6" s="64">
        <v>0.30208333333333298</v>
      </c>
      <c r="B6" s="91">
        <v>8</v>
      </c>
      <c r="C6" s="92">
        <v>1</v>
      </c>
      <c r="D6" s="91">
        <v>1</v>
      </c>
      <c r="E6" s="92">
        <v>1</v>
      </c>
      <c r="F6" s="91"/>
      <c r="G6" s="92"/>
      <c r="H6" s="91">
        <v>1</v>
      </c>
      <c r="I6" s="92">
        <v>1</v>
      </c>
      <c r="J6" s="91"/>
      <c r="K6" s="92"/>
      <c r="L6" s="91">
        <v>2</v>
      </c>
      <c r="M6" s="92">
        <v>2</v>
      </c>
      <c r="N6" s="203"/>
      <c r="O6" s="192"/>
      <c r="P6" s="91"/>
      <c r="Q6" s="92">
        <v>1</v>
      </c>
      <c r="R6" s="91"/>
      <c r="S6" s="92"/>
      <c r="T6" s="91"/>
      <c r="U6" s="92"/>
      <c r="W6" s="55">
        <f t="shared" ref="W6:W12" si="53">B6+D6+F6+H6+J6+L6+N6+P6+R6+T6</f>
        <v>12</v>
      </c>
      <c r="X6" s="3">
        <f t="shared" ref="X6:X12" si="54">C6+E6+G6+I6+K6+M6+O6+Q6+S6+U6</f>
        <v>6</v>
      </c>
      <c r="Y6" s="56">
        <f t="shared" ref="Y6:Y12" si="55">X6/(X6+W6)</f>
        <v>0.33333333333333331</v>
      </c>
      <c r="Z6" s="3">
        <f t="shared" ref="Z6:Z12" si="56">B6+C6+L6+M6</f>
        <v>13</v>
      </c>
      <c r="AA6" s="3">
        <f t="shared" ref="AA6:AA12" si="57">D6+E6+N6+O6+F6+G6+P6+Q6</f>
        <v>3</v>
      </c>
      <c r="AB6" s="3">
        <f t="shared" ref="AB6:AB15" si="58">F6+G6+P6+Q6</f>
        <v>1</v>
      </c>
      <c r="AC6" s="3">
        <f t="shared" ref="AC6:AC12" si="59">H6+I6+R6+S6</f>
        <v>2</v>
      </c>
      <c r="AD6" s="3">
        <f t="shared" si="0"/>
        <v>18</v>
      </c>
      <c r="AE6" s="12">
        <f t="shared" si="1"/>
        <v>0.1875</v>
      </c>
      <c r="AF6" s="12">
        <f t="shared" ref="AF6:AF12" si="60">AC6/AD6</f>
        <v>0.1111111111111111</v>
      </c>
      <c r="AG6" s="3">
        <f t="shared" ref="AG6:AG12" si="61">J6+K6+T6+U6</f>
        <v>0</v>
      </c>
      <c r="AH6" s="3">
        <f t="shared" ref="AH6:AH12" si="62">SUM(B6:K6)</f>
        <v>13</v>
      </c>
      <c r="AI6" s="57">
        <f t="shared" ref="AI6:AI12" si="63">SUM(L6:U6)</f>
        <v>5</v>
      </c>
      <c r="AJ6" s="58">
        <f t="shared" ref="AJ6:AJ12" si="64">SUM(B6:U6)</f>
        <v>18</v>
      </c>
      <c r="AM6" s="12">
        <f t="shared" si="2"/>
        <v>-0.1428571428571429</v>
      </c>
      <c r="AN6" s="12">
        <f t="shared" si="3"/>
        <v>0.19999999999999996</v>
      </c>
      <c r="AO6" s="12">
        <f t="shared" si="4"/>
        <v>0.26666666666666661</v>
      </c>
      <c r="AP6" s="12">
        <f t="shared" si="5"/>
        <v>1.6</v>
      </c>
      <c r="AQ6" s="12">
        <f t="shared" ref="AQ6:AQ12" si="65">(AA6/BW6) - 1</f>
        <v>-0.5714285714285714</v>
      </c>
      <c r="AR6" s="12">
        <f t="shared" si="6"/>
        <v>0</v>
      </c>
      <c r="AS6" s="12">
        <f t="shared" si="7"/>
        <v>0.28571428571428581</v>
      </c>
      <c r="AT6" s="12">
        <f t="shared" si="8"/>
        <v>-0.6785714285714286</v>
      </c>
      <c r="AU6" s="12">
        <f t="shared" si="9"/>
        <v>-0.22222222222222221</v>
      </c>
      <c r="AV6" s="12">
        <f t="shared" si="10"/>
        <v>-1</v>
      </c>
      <c r="AW6" s="12">
        <f t="shared" si="11"/>
        <v>0.18181818181818188</v>
      </c>
      <c r="AX6" s="12">
        <f t="shared" si="12"/>
        <v>-0.375</v>
      </c>
      <c r="AY6" s="12">
        <f t="shared" si="13"/>
        <v>-5.2631578947368474E-2</v>
      </c>
      <c r="BA6" s="64">
        <v>0.30208333333333298</v>
      </c>
      <c r="BB6" s="91">
        <v>1</v>
      </c>
      <c r="BC6" s="92">
        <v>1</v>
      </c>
      <c r="BD6" s="91">
        <v>4</v>
      </c>
      <c r="BE6" s="92">
        <v>1</v>
      </c>
      <c r="BF6" s="91">
        <v>1</v>
      </c>
      <c r="BG6" s="92">
        <v>1</v>
      </c>
      <c r="BH6" s="91">
        <v>1</v>
      </c>
      <c r="BI6" s="92">
        <v>1</v>
      </c>
      <c r="BJ6" s="91">
        <v>3</v>
      </c>
      <c r="BK6" s="92"/>
      <c r="BL6" s="91">
        <v>2</v>
      </c>
      <c r="BM6" s="92"/>
      <c r="BN6" s="91"/>
      <c r="BO6" s="92"/>
      <c r="BP6" s="91">
        <v>2</v>
      </c>
      <c r="BQ6" s="92">
        <v>1</v>
      </c>
      <c r="BS6" s="55">
        <f t="shared" si="14"/>
        <v>14</v>
      </c>
      <c r="BT6" s="3">
        <f t="shared" si="14"/>
        <v>5</v>
      </c>
      <c r="BU6" s="56">
        <f t="shared" si="15"/>
        <v>0.26315789473684209</v>
      </c>
      <c r="BV6" s="3">
        <f t="shared" si="16"/>
        <v>5</v>
      </c>
      <c r="BW6" s="3">
        <f t="shared" si="17"/>
        <v>7</v>
      </c>
      <c r="BX6" s="3">
        <f t="shared" si="18"/>
        <v>2</v>
      </c>
      <c r="BY6" s="3">
        <f t="shared" si="19"/>
        <v>14</v>
      </c>
      <c r="BZ6" s="12">
        <f t="shared" si="20"/>
        <v>0.58333333333333337</v>
      </c>
      <c r="CA6" s="12">
        <f t="shared" si="21"/>
        <v>0.14285714285714285</v>
      </c>
      <c r="CB6" s="3">
        <f t="shared" si="22"/>
        <v>5</v>
      </c>
      <c r="CC6" s="3">
        <f t="shared" si="23"/>
        <v>11</v>
      </c>
      <c r="CD6" s="57">
        <f t="shared" si="24"/>
        <v>8</v>
      </c>
      <c r="CE6" s="58">
        <f t="shared" si="25"/>
        <v>19</v>
      </c>
      <c r="CH6" s="12">
        <f t="shared" si="26"/>
        <v>0.27272727272727271</v>
      </c>
      <c r="CI6" s="12">
        <f t="shared" si="26"/>
        <v>0</v>
      </c>
      <c r="CJ6" s="12">
        <f t="shared" si="26"/>
        <v>-0.15789473684210531</v>
      </c>
      <c r="CK6" s="12">
        <f t="shared" si="26"/>
        <v>-0.58333333333333326</v>
      </c>
      <c r="CL6" s="12">
        <f t="shared" si="26"/>
        <v>0.75</v>
      </c>
      <c r="CM6" s="12" t="e">
        <f t="shared" si="26"/>
        <v>#DIV/0!</v>
      </c>
      <c r="CN6" s="12">
        <f t="shared" si="26"/>
        <v>-0.125</v>
      </c>
      <c r="CO6" s="12">
        <f t="shared" si="26"/>
        <v>1.3333333333333335</v>
      </c>
      <c r="CP6" s="12" t="e">
        <f t="shared" si="26"/>
        <v>#DIV/0!</v>
      </c>
      <c r="CQ6" s="12" t="e">
        <f t="shared" si="26"/>
        <v>#DIV/0!</v>
      </c>
      <c r="CR6" s="12">
        <f t="shared" si="26"/>
        <v>0.22222222222222232</v>
      </c>
      <c r="CS6" s="12">
        <f t="shared" si="26"/>
        <v>0.14285714285714279</v>
      </c>
      <c r="CT6" s="12">
        <f t="shared" si="26"/>
        <v>0.1875</v>
      </c>
      <c r="CV6" s="64">
        <v>0.30208333333333298</v>
      </c>
      <c r="CW6" s="91">
        <v>4</v>
      </c>
      <c r="CX6" s="92">
        <v>3</v>
      </c>
      <c r="CY6" s="91">
        <v>2</v>
      </c>
      <c r="CZ6" s="92"/>
      <c r="DA6" s="91"/>
      <c r="DB6" s="92"/>
      <c r="DC6" s="91"/>
      <c r="DD6" s="92"/>
      <c r="DE6" s="91">
        <v>3</v>
      </c>
      <c r="DF6" s="92">
        <v>2</v>
      </c>
      <c r="DG6" s="91">
        <v>2</v>
      </c>
      <c r="DH6" s="92"/>
      <c r="DI6" s="91"/>
      <c r="DJ6" s="92"/>
      <c r="DK6" s="91"/>
      <c r="DL6" s="92"/>
      <c r="DN6" s="55">
        <f t="shared" si="27"/>
        <v>11</v>
      </c>
      <c r="DO6" s="3">
        <f t="shared" si="27"/>
        <v>5</v>
      </c>
      <c r="DP6" s="56">
        <f t="shared" si="28"/>
        <v>0.3125</v>
      </c>
      <c r="DQ6" s="3">
        <f t="shared" si="29"/>
        <v>12</v>
      </c>
      <c r="DR6" s="3">
        <f t="shared" si="30"/>
        <v>4</v>
      </c>
      <c r="DS6" s="3">
        <f t="shared" si="31"/>
        <v>0</v>
      </c>
      <c r="DT6" s="3">
        <f t="shared" si="32"/>
        <v>16</v>
      </c>
      <c r="DU6" s="12">
        <f t="shared" si="33"/>
        <v>0.25</v>
      </c>
      <c r="DV6" s="12">
        <f t="shared" si="34"/>
        <v>0</v>
      </c>
      <c r="DW6" s="3">
        <f t="shared" si="35"/>
        <v>0</v>
      </c>
      <c r="DX6" s="3">
        <f t="shared" si="36"/>
        <v>9</v>
      </c>
      <c r="DY6" s="57">
        <f t="shared" si="37"/>
        <v>7</v>
      </c>
      <c r="DZ6" s="58">
        <f t="shared" si="38"/>
        <v>16</v>
      </c>
      <c r="EC6" s="12">
        <f t="shared" si="39"/>
        <v>0</v>
      </c>
      <c r="ED6" s="12">
        <f t="shared" si="39"/>
        <v>0</v>
      </c>
      <c r="EE6" s="12">
        <f t="shared" si="39"/>
        <v>0</v>
      </c>
      <c r="EF6" s="12">
        <f t="shared" si="39"/>
        <v>0.19999999999999996</v>
      </c>
      <c r="EG6" s="12">
        <f t="shared" si="39"/>
        <v>-0.33333333333333337</v>
      </c>
      <c r="EH6" s="12" t="e">
        <f t="shared" si="39"/>
        <v>#DIV/0!</v>
      </c>
      <c r="EI6" s="12">
        <f t="shared" si="39"/>
        <v>0</v>
      </c>
      <c r="EJ6" s="12">
        <f t="shared" si="39"/>
        <v>-0.33333333333333337</v>
      </c>
      <c r="EK6" s="12" t="e">
        <f t="shared" si="39"/>
        <v>#DIV/0!</v>
      </c>
      <c r="EL6" s="12" t="e">
        <f t="shared" si="39"/>
        <v>#DIV/0!</v>
      </c>
      <c r="EM6" s="12">
        <f t="shared" si="39"/>
        <v>-0.18181818181818177</v>
      </c>
      <c r="EN6" s="12">
        <f t="shared" si="39"/>
        <v>0.39999999999999991</v>
      </c>
      <c r="EO6" s="12">
        <f t="shared" si="39"/>
        <v>0</v>
      </c>
      <c r="EQ6" s="64">
        <v>0.30208333333333298</v>
      </c>
      <c r="ER6" s="91">
        <v>4</v>
      </c>
      <c r="ES6" s="92">
        <v>2</v>
      </c>
      <c r="ET6" s="91">
        <v>3</v>
      </c>
      <c r="EU6" s="92">
        <v>2</v>
      </c>
      <c r="EV6" s="91"/>
      <c r="EW6" s="92"/>
      <c r="EX6" s="91"/>
      <c r="EY6" s="92"/>
      <c r="EZ6" s="91">
        <v>3</v>
      </c>
      <c r="FA6" s="92">
        <v>1</v>
      </c>
      <c r="FB6" s="91">
        <v>1</v>
      </c>
      <c r="FC6" s="92"/>
      <c r="FD6" s="91"/>
      <c r="FE6" s="92"/>
      <c r="FF6" s="91"/>
      <c r="FG6" s="92"/>
      <c r="FI6" s="55">
        <f t="shared" si="40"/>
        <v>11</v>
      </c>
      <c r="FJ6" s="3">
        <f t="shared" si="40"/>
        <v>5</v>
      </c>
      <c r="FK6" s="56">
        <f t="shared" si="41"/>
        <v>0.3125</v>
      </c>
      <c r="FL6" s="3">
        <f t="shared" si="42"/>
        <v>10</v>
      </c>
      <c r="FM6" s="3">
        <f t="shared" si="43"/>
        <v>6</v>
      </c>
      <c r="FN6" s="3">
        <f t="shared" si="44"/>
        <v>0</v>
      </c>
      <c r="FO6" s="3">
        <f t="shared" si="45"/>
        <v>16</v>
      </c>
      <c r="FP6" s="12">
        <f t="shared" si="46"/>
        <v>0.375</v>
      </c>
      <c r="FQ6" s="12">
        <f t="shared" si="47"/>
        <v>0</v>
      </c>
      <c r="FR6" s="3">
        <f t="shared" si="48"/>
        <v>0</v>
      </c>
      <c r="FS6" s="3">
        <f t="shared" si="49"/>
        <v>11</v>
      </c>
      <c r="FT6" s="57">
        <f t="shared" si="50"/>
        <v>5</v>
      </c>
      <c r="FU6" s="58">
        <f t="shared" si="51"/>
        <v>16</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17.25" x14ac:dyDescent="0.25">
      <c r="A7" s="64">
        <v>0.3125</v>
      </c>
      <c r="B7" s="91">
        <v>3</v>
      </c>
      <c r="C7" s="92">
        <v>1</v>
      </c>
      <c r="D7" s="91"/>
      <c r="E7" s="92"/>
      <c r="F7" s="91"/>
      <c r="G7" s="92">
        <v>1</v>
      </c>
      <c r="H7" s="91"/>
      <c r="I7" s="92"/>
      <c r="J7" s="91">
        <v>1</v>
      </c>
      <c r="K7" s="92">
        <v>2</v>
      </c>
      <c r="L7" s="91">
        <v>3</v>
      </c>
      <c r="M7" s="92"/>
      <c r="N7" s="203">
        <v>1</v>
      </c>
      <c r="O7" s="192">
        <v>0</v>
      </c>
      <c r="P7" s="91"/>
      <c r="Q7" s="92"/>
      <c r="R7" s="91"/>
      <c r="S7" s="92"/>
      <c r="T7" s="91"/>
      <c r="U7" s="92">
        <v>5</v>
      </c>
      <c r="W7" s="55">
        <f t="shared" si="53"/>
        <v>8</v>
      </c>
      <c r="X7" s="3">
        <f t="shared" si="54"/>
        <v>9</v>
      </c>
      <c r="Y7" s="56">
        <f t="shared" si="55"/>
        <v>0.52941176470588236</v>
      </c>
      <c r="Z7" s="3">
        <f t="shared" si="56"/>
        <v>7</v>
      </c>
      <c r="AA7" s="3">
        <f t="shared" si="57"/>
        <v>2</v>
      </c>
      <c r="AB7" s="3">
        <f t="shared" si="58"/>
        <v>1</v>
      </c>
      <c r="AC7" s="3">
        <f t="shared" si="59"/>
        <v>0</v>
      </c>
      <c r="AD7" s="3">
        <f t="shared" si="0"/>
        <v>9</v>
      </c>
      <c r="AE7" s="12">
        <f t="shared" si="1"/>
        <v>0.22222222222222221</v>
      </c>
      <c r="AF7" s="12">
        <f t="shared" si="60"/>
        <v>0</v>
      </c>
      <c r="AG7" s="3">
        <f t="shared" si="61"/>
        <v>8</v>
      </c>
      <c r="AH7" s="3">
        <f t="shared" si="62"/>
        <v>8</v>
      </c>
      <c r="AI7" s="57">
        <f t="shared" si="63"/>
        <v>9</v>
      </c>
      <c r="AJ7" s="58">
        <f t="shared" si="64"/>
        <v>17</v>
      </c>
      <c r="AM7" s="12">
        <f t="shared" si="2"/>
        <v>-0.5</v>
      </c>
      <c r="AN7" s="12">
        <f t="shared" si="3"/>
        <v>0.125</v>
      </c>
      <c r="AO7" s="12">
        <f t="shared" si="4"/>
        <v>0.58823529411764719</v>
      </c>
      <c r="AP7" s="12">
        <f t="shared" si="5"/>
        <v>-0.46153846153846156</v>
      </c>
      <c r="AQ7" s="12">
        <f t="shared" si="65"/>
        <v>-0.6</v>
      </c>
      <c r="AR7" s="12" t="e">
        <f t="shared" si="6"/>
        <v>#DIV/0!</v>
      </c>
      <c r="AS7" s="12">
        <f t="shared" si="7"/>
        <v>-0.5</v>
      </c>
      <c r="AT7" s="12">
        <f t="shared" si="8"/>
        <v>-0.20000000000000007</v>
      </c>
      <c r="AU7" s="12" t="e">
        <f t="shared" si="9"/>
        <v>#DIV/0!</v>
      </c>
      <c r="AV7" s="12">
        <f t="shared" si="10"/>
        <v>0.33333333333333326</v>
      </c>
      <c r="AW7" s="12">
        <f t="shared" si="11"/>
        <v>-0.33333333333333337</v>
      </c>
      <c r="AX7" s="12">
        <f t="shared" si="12"/>
        <v>-0.25</v>
      </c>
      <c r="AY7" s="12">
        <f t="shared" si="13"/>
        <v>-0.29166666666666663</v>
      </c>
      <c r="BA7" s="64">
        <v>0.3125</v>
      </c>
      <c r="BB7" s="91">
        <v>4</v>
      </c>
      <c r="BC7" s="92">
        <v>4</v>
      </c>
      <c r="BD7" s="91">
        <v>3</v>
      </c>
      <c r="BE7" s="92"/>
      <c r="BF7" s="91"/>
      <c r="BG7" s="92"/>
      <c r="BH7" s="91"/>
      <c r="BI7" s="92">
        <v>1</v>
      </c>
      <c r="BJ7" s="91">
        <v>5</v>
      </c>
      <c r="BK7" s="92"/>
      <c r="BL7" s="91">
        <v>1</v>
      </c>
      <c r="BM7" s="92">
        <v>1</v>
      </c>
      <c r="BN7" s="91"/>
      <c r="BO7" s="92"/>
      <c r="BP7" s="91">
        <v>3</v>
      </c>
      <c r="BQ7" s="92">
        <v>2</v>
      </c>
      <c r="BS7" s="55">
        <f t="shared" si="14"/>
        <v>16</v>
      </c>
      <c r="BT7" s="3">
        <f t="shared" si="14"/>
        <v>8</v>
      </c>
      <c r="BU7" s="56">
        <f t="shared" si="15"/>
        <v>0.33333333333333331</v>
      </c>
      <c r="BV7" s="3">
        <f t="shared" si="16"/>
        <v>13</v>
      </c>
      <c r="BW7" s="3">
        <f t="shared" si="17"/>
        <v>5</v>
      </c>
      <c r="BX7" s="3">
        <f t="shared" si="18"/>
        <v>0</v>
      </c>
      <c r="BY7" s="3">
        <f t="shared" si="19"/>
        <v>18</v>
      </c>
      <c r="BZ7" s="12">
        <f t="shared" si="20"/>
        <v>0.27777777777777779</v>
      </c>
      <c r="CA7" s="12">
        <f t="shared" si="21"/>
        <v>0</v>
      </c>
      <c r="CB7" s="3">
        <f t="shared" si="22"/>
        <v>6</v>
      </c>
      <c r="CC7" s="3">
        <f t="shared" si="23"/>
        <v>12</v>
      </c>
      <c r="CD7" s="57">
        <f t="shared" si="24"/>
        <v>12</v>
      </c>
      <c r="CE7" s="58">
        <f t="shared" si="25"/>
        <v>24</v>
      </c>
      <c r="CH7" s="12">
        <f t="shared" si="26"/>
        <v>-0.27272727272727271</v>
      </c>
      <c r="CI7" s="12">
        <f t="shared" si="26"/>
        <v>-0.33333333333333337</v>
      </c>
      <c r="CJ7" s="12">
        <f t="shared" si="26"/>
        <v>-5.5555555555555691E-2</v>
      </c>
      <c r="CK7" s="12">
        <f t="shared" si="26"/>
        <v>-0.27777777777777779</v>
      </c>
      <c r="CL7" s="12">
        <f t="shared" si="26"/>
        <v>-0.5</v>
      </c>
      <c r="CM7" s="12">
        <f t="shared" si="26"/>
        <v>-1</v>
      </c>
      <c r="CN7" s="12">
        <f t="shared" si="26"/>
        <v>-0.4375</v>
      </c>
      <c r="CO7" s="12">
        <f t="shared" si="26"/>
        <v>-0.11111111111111105</v>
      </c>
      <c r="CP7" s="12">
        <f t="shared" si="26"/>
        <v>-1</v>
      </c>
      <c r="CQ7" s="12">
        <f t="shared" si="26"/>
        <v>2</v>
      </c>
      <c r="CR7" s="12">
        <f t="shared" si="26"/>
        <v>-0.4</v>
      </c>
      <c r="CS7" s="12">
        <f t="shared" si="26"/>
        <v>-0.1428571428571429</v>
      </c>
      <c r="CT7" s="12">
        <f t="shared" si="26"/>
        <v>-0.29411764705882348</v>
      </c>
      <c r="CV7" s="64">
        <v>0.3125</v>
      </c>
      <c r="CW7" s="91">
        <v>6</v>
      </c>
      <c r="CX7" s="92">
        <v>4</v>
      </c>
      <c r="CY7" s="91">
        <v>2</v>
      </c>
      <c r="CZ7" s="92">
        <v>3</v>
      </c>
      <c r="DA7" s="91">
        <v>2</v>
      </c>
      <c r="DB7" s="92">
        <v>1</v>
      </c>
      <c r="DC7" s="91">
        <v>1</v>
      </c>
      <c r="DD7" s="92">
        <v>1</v>
      </c>
      <c r="DE7" s="91">
        <v>7</v>
      </c>
      <c r="DF7" s="92">
        <v>1</v>
      </c>
      <c r="DG7" s="91">
        <v>3</v>
      </c>
      <c r="DH7" s="92">
        <v>2</v>
      </c>
      <c r="DI7" s="91">
        <v>1</v>
      </c>
      <c r="DJ7" s="92"/>
      <c r="DK7" s="91"/>
      <c r="DL7" s="92"/>
      <c r="DN7" s="55">
        <f t="shared" si="27"/>
        <v>22</v>
      </c>
      <c r="DO7" s="3">
        <f t="shared" si="27"/>
        <v>12</v>
      </c>
      <c r="DP7" s="56">
        <f t="shared" si="28"/>
        <v>0.35294117647058826</v>
      </c>
      <c r="DQ7" s="3">
        <f t="shared" si="29"/>
        <v>18</v>
      </c>
      <c r="DR7" s="3">
        <f t="shared" si="30"/>
        <v>10</v>
      </c>
      <c r="DS7" s="3">
        <f t="shared" si="31"/>
        <v>4</v>
      </c>
      <c r="DT7" s="3">
        <f t="shared" si="32"/>
        <v>32</v>
      </c>
      <c r="DU7" s="12">
        <f t="shared" si="33"/>
        <v>0.3125</v>
      </c>
      <c r="DV7" s="12">
        <f t="shared" si="34"/>
        <v>0.125</v>
      </c>
      <c r="DW7" s="3">
        <f t="shared" si="35"/>
        <v>2</v>
      </c>
      <c r="DX7" s="3">
        <f t="shared" si="36"/>
        <v>20</v>
      </c>
      <c r="DY7" s="57">
        <f t="shared" si="37"/>
        <v>14</v>
      </c>
      <c r="DZ7" s="58">
        <f t="shared" si="38"/>
        <v>34</v>
      </c>
      <c r="EC7" s="12">
        <f t="shared" si="39"/>
        <v>1</v>
      </c>
      <c r="ED7" s="12">
        <f t="shared" si="39"/>
        <v>0</v>
      </c>
      <c r="EE7" s="12">
        <f t="shared" si="39"/>
        <v>-0.32352941176470584</v>
      </c>
      <c r="EF7" s="12">
        <f t="shared" si="39"/>
        <v>0.38461538461538458</v>
      </c>
      <c r="EG7" s="12">
        <f t="shared" si="39"/>
        <v>0.25</v>
      </c>
      <c r="EH7" s="12">
        <f t="shared" si="39"/>
        <v>1</v>
      </c>
      <c r="EI7" s="12">
        <f t="shared" si="39"/>
        <v>0.39130434782608692</v>
      </c>
      <c r="EJ7" s="12">
        <f t="shared" si="39"/>
        <v>-0.1015625</v>
      </c>
      <c r="EK7" s="12">
        <f t="shared" si="39"/>
        <v>0.4375</v>
      </c>
      <c r="EL7" s="12" t="e">
        <f t="shared" si="39"/>
        <v>#DIV/0!</v>
      </c>
      <c r="EM7" s="12">
        <f t="shared" si="39"/>
        <v>5.2631578947368363E-2</v>
      </c>
      <c r="EN7" s="12">
        <f t="shared" si="39"/>
        <v>2.5</v>
      </c>
      <c r="EO7" s="12">
        <f t="shared" si="39"/>
        <v>0.47826086956521729</v>
      </c>
      <c r="EQ7" s="64">
        <v>0.3125</v>
      </c>
      <c r="ER7" s="91">
        <v>6</v>
      </c>
      <c r="ES7" s="92">
        <v>5</v>
      </c>
      <c r="ET7" s="91">
        <v>2</v>
      </c>
      <c r="EU7" s="92">
        <v>4</v>
      </c>
      <c r="EV7" s="91">
        <v>1</v>
      </c>
      <c r="EW7" s="92">
        <v>1</v>
      </c>
      <c r="EX7" s="91"/>
      <c r="EY7" s="92"/>
      <c r="EZ7" s="91">
        <v>2</v>
      </c>
      <c r="FA7" s="92"/>
      <c r="FB7" s="91"/>
      <c r="FC7" s="92">
        <v>2</v>
      </c>
      <c r="FD7" s="91"/>
      <c r="FE7" s="92"/>
      <c r="FF7" s="91"/>
      <c r="FG7" s="92"/>
      <c r="FI7" s="55">
        <f t="shared" si="40"/>
        <v>11</v>
      </c>
      <c r="FJ7" s="3">
        <f t="shared" si="40"/>
        <v>12</v>
      </c>
      <c r="FK7" s="56">
        <f t="shared" si="41"/>
        <v>0.52173913043478259</v>
      </c>
      <c r="FL7" s="3">
        <f t="shared" si="42"/>
        <v>13</v>
      </c>
      <c r="FM7" s="3">
        <f t="shared" si="43"/>
        <v>8</v>
      </c>
      <c r="FN7" s="3">
        <f t="shared" si="44"/>
        <v>2</v>
      </c>
      <c r="FO7" s="3">
        <f t="shared" si="45"/>
        <v>23</v>
      </c>
      <c r="FP7" s="12">
        <f t="shared" si="46"/>
        <v>0.34782608695652173</v>
      </c>
      <c r="FQ7" s="12">
        <f t="shared" si="47"/>
        <v>8.6956521739130432E-2</v>
      </c>
      <c r="FR7" s="3">
        <f t="shared" si="48"/>
        <v>0</v>
      </c>
      <c r="FS7" s="3">
        <f t="shared" si="49"/>
        <v>19</v>
      </c>
      <c r="FT7" s="57">
        <f t="shared" si="50"/>
        <v>4</v>
      </c>
      <c r="FU7" s="58">
        <f t="shared" si="51"/>
        <v>23</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18" thickBot="1" x14ac:dyDescent="0.3">
      <c r="A8" s="64">
        <v>0.32291666666666702</v>
      </c>
      <c r="B8" s="91">
        <v>3</v>
      </c>
      <c r="C8" s="92">
        <v>2</v>
      </c>
      <c r="D8" s="91"/>
      <c r="E8" s="92">
        <v>1</v>
      </c>
      <c r="F8" s="91"/>
      <c r="G8" s="92"/>
      <c r="H8" s="91"/>
      <c r="I8" s="92"/>
      <c r="J8" s="91"/>
      <c r="K8" s="92"/>
      <c r="L8" s="91">
        <v>2</v>
      </c>
      <c r="M8" s="92"/>
      <c r="N8" s="203">
        <v>2</v>
      </c>
      <c r="O8" s="192">
        <v>1</v>
      </c>
      <c r="P8" s="91">
        <v>1</v>
      </c>
      <c r="Q8" s="92"/>
      <c r="R8" s="91"/>
      <c r="S8" s="92"/>
      <c r="T8" s="91"/>
      <c r="U8" s="92"/>
      <c r="W8" s="55">
        <f t="shared" si="53"/>
        <v>8</v>
      </c>
      <c r="X8" s="3">
        <f t="shared" si="54"/>
        <v>4</v>
      </c>
      <c r="Y8" s="56">
        <f t="shared" si="55"/>
        <v>0.33333333333333331</v>
      </c>
      <c r="Z8" s="3">
        <f t="shared" si="56"/>
        <v>7</v>
      </c>
      <c r="AA8" s="3">
        <f t="shared" si="57"/>
        <v>5</v>
      </c>
      <c r="AB8" s="3">
        <f t="shared" si="58"/>
        <v>1</v>
      </c>
      <c r="AC8" s="3">
        <f t="shared" si="59"/>
        <v>0</v>
      </c>
      <c r="AD8" s="3">
        <f t="shared" si="0"/>
        <v>12</v>
      </c>
      <c r="AE8" s="12">
        <f t="shared" si="1"/>
        <v>0.41666666666666669</v>
      </c>
      <c r="AF8" s="12">
        <f t="shared" si="60"/>
        <v>0</v>
      </c>
      <c r="AG8" s="3">
        <f t="shared" si="61"/>
        <v>0</v>
      </c>
      <c r="AH8" s="3">
        <f t="shared" si="62"/>
        <v>6</v>
      </c>
      <c r="AI8" s="57">
        <f t="shared" si="63"/>
        <v>6</v>
      </c>
      <c r="AJ8" s="58">
        <f t="shared" si="64"/>
        <v>12</v>
      </c>
      <c r="AM8" s="12">
        <f t="shared" si="2"/>
        <v>-0.5</v>
      </c>
      <c r="AN8" s="12">
        <f t="shared" si="3"/>
        <v>-0.7142857142857143</v>
      </c>
      <c r="AO8" s="12">
        <f t="shared" si="4"/>
        <v>-0.28571428571428581</v>
      </c>
      <c r="AP8" s="12">
        <f t="shared" si="5"/>
        <v>0</v>
      </c>
      <c r="AQ8" s="12">
        <f t="shared" si="65"/>
        <v>-0.54545454545454541</v>
      </c>
      <c r="AR8" s="12">
        <f t="shared" si="6"/>
        <v>-1</v>
      </c>
      <c r="AS8" s="12">
        <f t="shared" si="7"/>
        <v>-0.36842105263157898</v>
      </c>
      <c r="AT8" s="12">
        <f t="shared" si="8"/>
        <v>-0.31818181818181823</v>
      </c>
      <c r="AU8" s="12">
        <f t="shared" si="9"/>
        <v>-1</v>
      </c>
      <c r="AV8" s="12">
        <f t="shared" si="10"/>
        <v>-1</v>
      </c>
      <c r="AW8" s="12">
        <f t="shared" si="11"/>
        <v>0</v>
      </c>
      <c r="AX8" s="12">
        <f t="shared" si="12"/>
        <v>-0.75</v>
      </c>
      <c r="AY8" s="12">
        <f t="shared" si="13"/>
        <v>-0.6</v>
      </c>
      <c r="BA8" s="64">
        <v>0.32291666666666702</v>
      </c>
      <c r="BB8" s="91"/>
      <c r="BC8" s="92"/>
      <c r="BD8" s="91">
        <v>1</v>
      </c>
      <c r="BE8" s="92">
        <v>4</v>
      </c>
      <c r="BF8" s="91"/>
      <c r="BG8" s="92"/>
      <c r="BH8" s="91"/>
      <c r="BI8" s="92">
        <v>1</v>
      </c>
      <c r="BJ8" s="91">
        <v>5</v>
      </c>
      <c r="BK8" s="92">
        <v>2</v>
      </c>
      <c r="BL8" s="91">
        <v>4</v>
      </c>
      <c r="BM8" s="92">
        <v>2</v>
      </c>
      <c r="BN8" s="91">
        <v>1</v>
      </c>
      <c r="BO8" s="92"/>
      <c r="BP8" s="91">
        <v>5</v>
      </c>
      <c r="BQ8" s="92">
        <v>5</v>
      </c>
      <c r="BS8" s="55">
        <f t="shared" si="14"/>
        <v>16</v>
      </c>
      <c r="BT8" s="3">
        <f t="shared" si="14"/>
        <v>14</v>
      </c>
      <c r="BU8" s="56">
        <f t="shared" si="15"/>
        <v>0.46666666666666667</v>
      </c>
      <c r="BV8" s="3">
        <f t="shared" si="16"/>
        <v>7</v>
      </c>
      <c r="BW8" s="3">
        <f t="shared" si="17"/>
        <v>11</v>
      </c>
      <c r="BX8" s="3">
        <f t="shared" si="18"/>
        <v>1</v>
      </c>
      <c r="BY8" s="3">
        <f t="shared" si="19"/>
        <v>19</v>
      </c>
      <c r="BZ8" s="12">
        <f t="shared" si="20"/>
        <v>0.61111111111111116</v>
      </c>
      <c r="CA8" s="12">
        <f t="shared" si="21"/>
        <v>5.2631578947368418E-2</v>
      </c>
      <c r="CB8" s="3">
        <f t="shared" si="22"/>
        <v>11</v>
      </c>
      <c r="CC8" s="3">
        <f t="shared" si="23"/>
        <v>6</v>
      </c>
      <c r="CD8" s="57">
        <f t="shared" si="24"/>
        <v>24</v>
      </c>
      <c r="CE8" s="58">
        <f t="shared" si="25"/>
        <v>30</v>
      </c>
      <c r="CH8" s="12">
        <f t="shared" si="26"/>
        <v>0.33333333333333326</v>
      </c>
      <c r="CI8" s="12">
        <f t="shared" si="26"/>
        <v>0.39999999999999991</v>
      </c>
      <c r="CJ8" s="12">
        <f t="shared" si="26"/>
        <v>2.6666666666666616E-2</v>
      </c>
      <c r="CK8" s="12">
        <f t="shared" si="26"/>
        <v>-0.41666666666666663</v>
      </c>
      <c r="CL8" s="12">
        <f t="shared" si="26"/>
        <v>0.5714285714285714</v>
      </c>
      <c r="CM8" s="12">
        <f t="shared" si="26"/>
        <v>-0.66666666666666674</v>
      </c>
      <c r="CN8" s="12">
        <f t="shared" si="26"/>
        <v>-0.13636363636363635</v>
      </c>
      <c r="CO8" s="12">
        <f t="shared" si="26"/>
        <v>0.92063492063492092</v>
      </c>
      <c r="CP8" s="12">
        <f t="shared" si="26"/>
        <v>-0.61403508771929816</v>
      </c>
      <c r="CQ8" s="12" t="e">
        <f t="shared" si="26"/>
        <v>#DIV/0!</v>
      </c>
      <c r="CR8" s="12">
        <f t="shared" si="26"/>
        <v>-0.6</v>
      </c>
      <c r="CS8" s="12">
        <f t="shared" si="26"/>
        <v>2.4285714285714284</v>
      </c>
      <c r="CT8" s="12">
        <f t="shared" si="26"/>
        <v>0.36363636363636354</v>
      </c>
      <c r="CV8" s="64">
        <v>0.32291666666666702</v>
      </c>
      <c r="CW8" s="91">
        <v>5</v>
      </c>
      <c r="CX8" s="92">
        <v>3</v>
      </c>
      <c r="CY8" s="91">
        <v>3</v>
      </c>
      <c r="CZ8" s="92">
        <v>2</v>
      </c>
      <c r="DA8" s="91">
        <v>1</v>
      </c>
      <c r="DB8" s="92">
        <v>1</v>
      </c>
      <c r="DC8" s="91"/>
      <c r="DD8" s="92"/>
      <c r="DE8" s="91">
        <v>2</v>
      </c>
      <c r="DF8" s="92">
        <v>2</v>
      </c>
      <c r="DG8" s="91"/>
      <c r="DH8" s="92">
        <v>2</v>
      </c>
      <c r="DI8" s="91">
        <v>1</v>
      </c>
      <c r="DJ8" s="92"/>
      <c r="DK8" s="91"/>
      <c r="DL8" s="92"/>
      <c r="DN8" s="55">
        <f t="shared" si="27"/>
        <v>12</v>
      </c>
      <c r="DO8" s="3">
        <f t="shared" si="27"/>
        <v>10</v>
      </c>
      <c r="DP8" s="56">
        <f t="shared" si="28"/>
        <v>0.45454545454545453</v>
      </c>
      <c r="DQ8" s="3">
        <f t="shared" si="29"/>
        <v>12</v>
      </c>
      <c r="DR8" s="3">
        <f t="shared" si="30"/>
        <v>7</v>
      </c>
      <c r="DS8" s="3">
        <f t="shared" si="31"/>
        <v>3</v>
      </c>
      <c r="DT8" s="3">
        <f t="shared" si="32"/>
        <v>22</v>
      </c>
      <c r="DU8" s="12">
        <f t="shared" si="33"/>
        <v>0.31818181818181818</v>
      </c>
      <c r="DV8" s="12">
        <f t="shared" si="34"/>
        <v>0.13636363636363635</v>
      </c>
      <c r="DW8" s="3">
        <f t="shared" si="35"/>
        <v>0</v>
      </c>
      <c r="DX8" s="3">
        <f t="shared" si="36"/>
        <v>15</v>
      </c>
      <c r="DY8" s="57">
        <f t="shared" si="37"/>
        <v>7</v>
      </c>
      <c r="DZ8" s="58">
        <f t="shared" si="38"/>
        <v>22</v>
      </c>
      <c r="EC8" s="12">
        <f t="shared" si="39"/>
        <v>-0.25</v>
      </c>
      <c r="ED8" s="12">
        <f t="shared" si="39"/>
        <v>1</v>
      </c>
      <c r="EE8" s="12">
        <f t="shared" si="39"/>
        <v>0.90909090909090917</v>
      </c>
      <c r="EF8" s="12">
        <f t="shared" si="39"/>
        <v>0.5</v>
      </c>
      <c r="EG8" s="12">
        <f t="shared" si="39"/>
        <v>-0.22222222222222221</v>
      </c>
      <c r="EH8" s="12">
        <f t="shared" si="39"/>
        <v>-0.25</v>
      </c>
      <c r="EI8" s="12">
        <f t="shared" si="39"/>
        <v>4.7619047619047672E-2</v>
      </c>
      <c r="EJ8" s="12">
        <f t="shared" si="39"/>
        <v>-0.25757575757575757</v>
      </c>
      <c r="EK8" s="12">
        <f t="shared" si="39"/>
        <v>-0.28409090909090906</v>
      </c>
      <c r="EL8" s="12" t="e">
        <f t="shared" si="39"/>
        <v>#DIV/0!</v>
      </c>
      <c r="EM8" s="12">
        <f t="shared" si="39"/>
        <v>0</v>
      </c>
      <c r="EN8" s="12">
        <f t="shared" si="39"/>
        <v>0.16666666666666674</v>
      </c>
      <c r="EO8" s="12">
        <f t="shared" si="39"/>
        <v>4.7619047619047672E-2</v>
      </c>
      <c r="EQ8" s="64">
        <v>0.32291666666666702</v>
      </c>
      <c r="ER8" s="91">
        <v>4</v>
      </c>
      <c r="ES8" s="92">
        <v>2</v>
      </c>
      <c r="ET8" s="91">
        <v>4</v>
      </c>
      <c r="EU8" s="92">
        <v>2</v>
      </c>
      <c r="EV8" s="91">
        <v>2</v>
      </c>
      <c r="EW8" s="92">
        <v>1</v>
      </c>
      <c r="EX8" s="91"/>
      <c r="EY8" s="92"/>
      <c r="EZ8" s="91">
        <v>2</v>
      </c>
      <c r="FA8" s="92"/>
      <c r="FB8" s="91">
        <v>3</v>
      </c>
      <c r="FC8" s="92"/>
      <c r="FD8" s="91">
        <v>1</v>
      </c>
      <c r="FE8" s="92"/>
      <c r="FF8" s="91"/>
      <c r="FG8" s="92"/>
      <c r="FI8" s="55">
        <f t="shared" si="40"/>
        <v>16</v>
      </c>
      <c r="FJ8" s="3">
        <f t="shared" si="40"/>
        <v>5</v>
      </c>
      <c r="FK8" s="56">
        <f t="shared" si="41"/>
        <v>0.23809523809523808</v>
      </c>
      <c r="FL8" s="3">
        <f t="shared" si="42"/>
        <v>8</v>
      </c>
      <c r="FM8" s="3">
        <f t="shared" si="43"/>
        <v>9</v>
      </c>
      <c r="FN8" s="3">
        <f t="shared" si="44"/>
        <v>4</v>
      </c>
      <c r="FO8" s="3">
        <f t="shared" si="45"/>
        <v>21</v>
      </c>
      <c r="FP8" s="12">
        <f t="shared" si="46"/>
        <v>0.42857142857142855</v>
      </c>
      <c r="FQ8" s="12">
        <f t="shared" si="47"/>
        <v>0.19047619047619047</v>
      </c>
      <c r="FR8" s="3">
        <f t="shared" si="48"/>
        <v>0</v>
      </c>
      <c r="FS8" s="3">
        <f t="shared" si="49"/>
        <v>15</v>
      </c>
      <c r="FT8" s="57">
        <f t="shared" si="50"/>
        <v>6</v>
      </c>
      <c r="FU8" s="58">
        <f t="shared" si="51"/>
        <v>21</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17.25" x14ac:dyDescent="0.25">
      <c r="A9" s="59">
        <v>0.33333333333333298</v>
      </c>
      <c r="B9" s="91"/>
      <c r="C9" s="92">
        <v>1</v>
      </c>
      <c r="D9" s="91">
        <v>1</v>
      </c>
      <c r="E9" s="92">
        <v>1</v>
      </c>
      <c r="F9" s="91"/>
      <c r="G9" s="92"/>
      <c r="H9" s="91"/>
      <c r="I9" s="92">
        <v>1</v>
      </c>
      <c r="J9" s="91"/>
      <c r="K9" s="92"/>
      <c r="L9" s="91">
        <v>3</v>
      </c>
      <c r="M9" s="92">
        <v>1</v>
      </c>
      <c r="N9" s="203">
        <v>2</v>
      </c>
      <c r="O9" s="192">
        <v>1</v>
      </c>
      <c r="P9" s="91"/>
      <c r="Q9" s="92"/>
      <c r="R9" s="91"/>
      <c r="S9" s="92"/>
      <c r="T9" s="91">
        <v>5</v>
      </c>
      <c r="U9" s="92"/>
      <c r="W9" s="55">
        <f t="shared" si="53"/>
        <v>11</v>
      </c>
      <c r="X9" s="3">
        <f t="shared" si="54"/>
        <v>5</v>
      </c>
      <c r="Y9" s="56">
        <f t="shared" si="55"/>
        <v>0.3125</v>
      </c>
      <c r="Z9" s="3">
        <f t="shared" si="56"/>
        <v>5</v>
      </c>
      <c r="AA9" s="3">
        <f t="shared" si="57"/>
        <v>5</v>
      </c>
      <c r="AB9" s="3">
        <f t="shared" si="58"/>
        <v>0</v>
      </c>
      <c r="AC9" s="3">
        <f t="shared" si="59"/>
        <v>1</v>
      </c>
      <c r="AD9" s="3">
        <f t="shared" si="0"/>
        <v>11</v>
      </c>
      <c r="AE9" s="12">
        <f t="shared" si="1"/>
        <v>0.5</v>
      </c>
      <c r="AF9" s="12">
        <f t="shared" si="60"/>
        <v>9.0909090909090912E-2</v>
      </c>
      <c r="AG9" s="3">
        <f t="shared" si="61"/>
        <v>5</v>
      </c>
      <c r="AH9" s="3">
        <f t="shared" si="62"/>
        <v>4</v>
      </c>
      <c r="AI9" s="57">
        <f t="shared" si="63"/>
        <v>12</v>
      </c>
      <c r="AJ9" s="58">
        <f t="shared" si="64"/>
        <v>16</v>
      </c>
      <c r="AM9" s="12">
        <f t="shared" si="2"/>
        <v>0</v>
      </c>
      <c r="AN9" s="12">
        <f t="shared" si="3"/>
        <v>0</v>
      </c>
      <c r="AO9" s="12">
        <f t="shared" si="4"/>
        <v>0</v>
      </c>
      <c r="AP9" s="12">
        <f t="shared" si="5"/>
        <v>0.25</v>
      </c>
      <c r="AQ9" s="12">
        <f t="shared" si="65"/>
        <v>-0.5</v>
      </c>
      <c r="AR9" s="12">
        <f t="shared" si="6"/>
        <v>-0.5</v>
      </c>
      <c r="AS9" s="12">
        <f t="shared" si="7"/>
        <v>-0.3125</v>
      </c>
      <c r="AT9" s="12">
        <f t="shared" si="8"/>
        <v>-0.30000000000000004</v>
      </c>
      <c r="AU9" s="12">
        <f t="shared" si="9"/>
        <v>-0.27272727272727271</v>
      </c>
      <c r="AV9" s="12" t="e">
        <f t="shared" si="10"/>
        <v>#DIV/0!</v>
      </c>
      <c r="AW9" s="12">
        <f t="shared" si="11"/>
        <v>-0.6</v>
      </c>
      <c r="AX9" s="12">
        <f t="shared" si="12"/>
        <v>1</v>
      </c>
      <c r="AY9" s="12">
        <f t="shared" si="13"/>
        <v>0</v>
      </c>
      <c r="BA9" s="59">
        <v>0.33333333333333298</v>
      </c>
      <c r="BB9" s="91">
        <v>3</v>
      </c>
      <c r="BC9" s="92"/>
      <c r="BD9" s="91">
        <v>3</v>
      </c>
      <c r="BE9" s="92">
        <v>3</v>
      </c>
      <c r="BF9" s="91"/>
      <c r="BG9" s="92">
        <v>1</v>
      </c>
      <c r="BH9" s="91"/>
      <c r="BI9" s="92"/>
      <c r="BJ9" s="91">
        <v>1</v>
      </c>
      <c r="BK9" s="92"/>
      <c r="BL9" s="91">
        <v>4</v>
      </c>
      <c r="BM9" s="92"/>
      <c r="BN9" s="91"/>
      <c r="BO9" s="92">
        <v>1</v>
      </c>
      <c r="BP9" s="91"/>
      <c r="BQ9" s="92"/>
      <c r="BS9" s="55">
        <f t="shared" si="14"/>
        <v>11</v>
      </c>
      <c r="BT9" s="3">
        <f t="shared" si="14"/>
        <v>5</v>
      </c>
      <c r="BU9" s="56">
        <f t="shared" si="15"/>
        <v>0.3125</v>
      </c>
      <c r="BV9" s="3">
        <f t="shared" si="16"/>
        <v>4</v>
      </c>
      <c r="BW9" s="3">
        <f t="shared" si="17"/>
        <v>10</v>
      </c>
      <c r="BX9" s="3">
        <f t="shared" si="18"/>
        <v>2</v>
      </c>
      <c r="BY9" s="3">
        <f t="shared" si="19"/>
        <v>16</v>
      </c>
      <c r="BZ9" s="12">
        <f t="shared" si="20"/>
        <v>0.7142857142857143</v>
      </c>
      <c r="CA9" s="12">
        <f t="shared" si="21"/>
        <v>0.125</v>
      </c>
      <c r="CB9" s="3">
        <f t="shared" si="22"/>
        <v>0</v>
      </c>
      <c r="CC9" s="3">
        <f t="shared" si="23"/>
        <v>10</v>
      </c>
      <c r="CD9" s="57">
        <f t="shared" si="24"/>
        <v>6</v>
      </c>
      <c r="CE9" s="58">
        <f t="shared" si="25"/>
        <v>16</v>
      </c>
      <c r="CH9" s="12">
        <f t="shared" si="26"/>
        <v>-0.3529411764705882</v>
      </c>
      <c r="CI9" s="12">
        <f t="shared" si="26"/>
        <v>-0.54545454545454541</v>
      </c>
      <c r="CJ9" s="12">
        <f t="shared" si="26"/>
        <v>-0.20454545454545447</v>
      </c>
      <c r="CK9" s="12">
        <f t="shared" si="26"/>
        <v>-0.63636363636363635</v>
      </c>
      <c r="CL9" s="12">
        <f t="shared" si="26"/>
        <v>-0.23076923076923073</v>
      </c>
      <c r="CM9" s="12">
        <f t="shared" si="26"/>
        <v>-0.5</v>
      </c>
      <c r="CN9" s="12">
        <f t="shared" si="26"/>
        <v>-0.4285714285714286</v>
      </c>
      <c r="CO9" s="12">
        <f t="shared" si="26"/>
        <v>0.53846153846153855</v>
      </c>
      <c r="CP9" s="12">
        <f t="shared" si="26"/>
        <v>-0.125</v>
      </c>
      <c r="CQ9" s="12" t="e">
        <f t="shared" si="26"/>
        <v>#DIV/0!</v>
      </c>
      <c r="CR9" s="12">
        <f t="shared" si="26"/>
        <v>-0.52380952380952384</v>
      </c>
      <c r="CS9" s="12">
        <f t="shared" si="26"/>
        <v>-0.1428571428571429</v>
      </c>
      <c r="CT9" s="12">
        <f t="shared" si="26"/>
        <v>-0.4285714285714286</v>
      </c>
      <c r="CV9" s="59">
        <v>0.33333333333333298</v>
      </c>
      <c r="CW9" s="91">
        <v>4</v>
      </c>
      <c r="CX9" s="92">
        <v>4</v>
      </c>
      <c r="CY9" s="91">
        <v>4</v>
      </c>
      <c r="CZ9" s="92">
        <v>5</v>
      </c>
      <c r="DA9" s="91">
        <v>4</v>
      </c>
      <c r="DB9" s="92"/>
      <c r="DC9" s="91"/>
      <c r="DD9" s="92"/>
      <c r="DE9" s="91">
        <v>3</v>
      </c>
      <c r="DF9" s="92"/>
      <c r="DG9" s="91">
        <v>2</v>
      </c>
      <c r="DH9" s="92">
        <v>2</v>
      </c>
      <c r="DI9" s="91"/>
      <c r="DJ9" s="92"/>
      <c r="DK9" s="91"/>
      <c r="DL9" s="92"/>
      <c r="DN9" s="55">
        <f t="shared" si="27"/>
        <v>17</v>
      </c>
      <c r="DO9" s="3">
        <f t="shared" si="27"/>
        <v>11</v>
      </c>
      <c r="DP9" s="56">
        <f t="shared" si="28"/>
        <v>0.39285714285714285</v>
      </c>
      <c r="DQ9" s="3">
        <f t="shared" si="29"/>
        <v>11</v>
      </c>
      <c r="DR9" s="3">
        <f t="shared" si="30"/>
        <v>13</v>
      </c>
      <c r="DS9" s="3">
        <f t="shared" si="31"/>
        <v>4</v>
      </c>
      <c r="DT9" s="3">
        <f t="shared" si="32"/>
        <v>28</v>
      </c>
      <c r="DU9" s="12">
        <f t="shared" si="33"/>
        <v>0.4642857142857143</v>
      </c>
      <c r="DV9" s="12">
        <f t="shared" si="34"/>
        <v>0.14285714285714285</v>
      </c>
      <c r="DW9" s="3">
        <f t="shared" si="35"/>
        <v>0</v>
      </c>
      <c r="DX9" s="3">
        <f t="shared" si="36"/>
        <v>21</v>
      </c>
      <c r="DY9" s="57">
        <f t="shared" si="37"/>
        <v>7</v>
      </c>
      <c r="DZ9" s="58">
        <f t="shared" si="38"/>
        <v>28</v>
      </c>
      <c r="EC9" s="12">
        <f t="shared" si="39"/>
        <v>2.4</v>
      </c>
      <c r="ED9" s="12">
        <f t="shared" si="39"/>
        <v>1.75</v>
      </c>
      <c r="EE9" s="12">
        <f t="shared" si="39"/>
        <v>-0.11607142857142849</v>
      </c>
      <c r="EF9" s="12">
        <f t="shared" si="39"/>
        <v>4.5</v>
      </c>
      <c r="EG9" s="12">
        <f t="shared" si="39"/>
        <v>0.85714285714285721</v>
      </c>
      <c r="EH9" s="12" t="e">
        <f t="shared" si="39"/>
        <v>#DIV/0!</v>
      </c>
      <c r="EI9" s="12">
        <f t="shared" si="39"/>
        <v>2.1111111111111112</v>
      </c>
      <c r="EJ9" s="12">
        <f t="shared" si="39"/>
        <v>-0.40306122448979587</v>
      </c>
      <c r="EK9" s="12" t="e">
        <f t="shared" si="39"/>
        <v>#DIV/0!</v>
      </c>
      <c r="EL9" s="12" t="e">
        <f t="shared" si="39"/>
        <v>#DIV/0!</v>
      </c>
      <c r="EM9" s="12">
        <f t="shared" si="39"/>
        <v>4.25</v>
      </c>
      <c r="EN9" s="12">
        <f t="shared" si="39"/>
        <v>0.39999999999999991</v>
      </c>
      <c r="EO9" s="12">
        <f t="shared" si="39"/>
        <v>2.1111111111111112</v>
      </c>
      <c r="EQ9" s="59">
        <v>0.33333333333333298</v>
      </c>
      <c r="ER9" s="91"/>
      <c r="ES9" s="92"/>
      <c r="ET9" s="91">
        <v>1</v>
      </c>
      <c r="EU9" s="92">
        <v>3</v>
      </c>
      <c r="EV9" s="91"/>
      <c r="EW9" s="92"/>
      <c r="EX9" s="91"/>
      <c r="EY9" s="92"/>
      <c r="EZ9" s="91">
        <v>1</v>
      </c>
      <c r="FA9" s="92">
        <v>1</v>
      </c>
      <c r="FB9" s="91">
        <v>3</v>
      </c>
      <c r="FC9" s="92"/>
      <c r="FD9" s="91"/>
      <c r="FE9" s="92"/>
      <c r="FF9" s="91"/>
      <c r="FG9" s="92"/>
      <c r="FI9" s="55">
        <f t="shared" si="40"/>
        <v>5</v>
      </c>
      <c r="FJ9" s="3">
        <f t="shared" si="40"/>
        <v>4</v>
      </c>
      <c r="FK9" s="56">
        <f t="shared" si="41"/>
        <v>0.44444444444444442</v>
      </c>
      <c r="FL9" s="3">
        <f t="shared" si="42"/>
        <v>2</v>
      </c>
      <c r="FM9" s="3">
        <f t="shared" si="43"/>
        <v>7</v>
      </c>
      <c r="FN9" s="3">
        <f t="shared" si="44"/>
        <v>0</v>
      </c>
      <c r="FO9" s="3">
        <f t="shared" si="45"/>
        <v>9</v>
      </c>
      <c r="FP9" s="12">
        <f t="shared" si="46"/>
        <v>0.77777777777777779</v>
      </c>
      <c r="FQ9" s="12">
        <f t="shared" si="47"/>
        <v>0</v>
      </c>
      <c r="FR9" s="3">
        <f t="shared" si="48"/>
        <v>0</v>
      </c>
      <c r="FS9" s="3">
        <f t="shared" si="49"/>
        <v>4</v>
      </c>
      <c r="FT9" s="57">
        <f t="shared" si="50"/>
        <v>5</v>
      </c>
      <c r="FU9" s="58">
        <f t="shared" si="51"/>
        <v>9</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17.25" x14ac:dyDescent="0.25">
      <c r="A10" s="64">
        <v>0.34375</v>
      </c>
      <c r="B10" s="91"/>
      <c r="C10" s="92"/>
      <c r="D10" s="91">
        <v>2</v>
      </c>
      <c r="E10" s="92">
        <v>1</v>
      </c>
      <c r="F10" s="91">
        <v>1</v>
      </c>
      <c r="G10" s="92"/>
      <c r="H10" s="91"/>
      <c r="I10" s="92">
        <v>1</v>
      </c>
      <c r="J10" s="48"/>
      <c r="K10" s="92"/>
      <c r="L10" s="91">
        <v>3</v>
      </c>
      <c r="M10" s="92">
        <v>1</v>
      </c>
      <c r="N10" s="203">
        <v>1</v>
      </c>
      <c r="O10" s="192">
        <v>1</v>
      </c>
      <c r="P10" s="91"/>
      <c r="Q10" s="92"/>
      <c r="R10" s="91"/>
      <c r="S10" s="92"/>
      <c r="T10" s="91">
        <v>1</v>
      </c>
      <c r="U10" s="92"/>
      <c r="W10" s="55">
        <f t="shared" si="53"/>
        <v>8</v>
      </c>
      <c r="X10" s="3">
        <f t="shared" si="54"/>
        <v>4</v>
      </c>
      <c r="Y10" s="56">
        <f t="shared" si="55"/>
        <v>0.33333333333333331</v>
      </c>
      <c r="Z10" s="3">
        <f t="shared" si="56"/>
        <v>4</v>
      </c>
      <c r="AA10" s="3">
        <f t="shared" si="57"/>
        <v>6</v>
      </c>
      <c r="AB10" s="3">
        <f>F10+G10+P10+Q10</f>
        <v>1</v>
      </c>
      <c r="AC10" s="3">
        <f t="shared" si="59"/>
        <v>1</v>
      </c>
      <c r="AD10" s="3">
        <f t="shared" si="0"/>
        <v>11</v>
      </c>
      <c r="AE10" s="12">
        <f t="shared" si="1"/>
        <v>0.6</v>
      </c>
      <c r="AF10" s="12">
        <f t="shared" si="60"/>
        <v>9.0909090909090912E-2</v>
      </c>
      <c r="AG10" s="3">
        <f t="shared" si="61"/>
        <v>1</v>
      </c>
      <c r="AH10" s="3">
        <f t="shared" si="62"/>
        <v>5</v>
      </c>
      <c r="AI10" s="57">
        <f t="shared" si="63"/>
        <v>7</v>
      </c>
      <c r="AJ10" s="58">
        <f t="shared" si="64"/>
        <v>12</v>
      </c>
      <c r="AM10" s="12">
        <f t="shared" si="2"/>
        <v>-0.19999999999999996</v>
      </c>
      <c r="AN10" s="12">
        <f t="shared" si="3"/>
        <v>-0.5</v>
      </c>
      <c r="AO10" s="12">
        <f t="shared" si="4"/>
        <v>-0.25</v>
      </c>
      <c r="AP10" s="12">
        <f t="shared" si="5"/>
        <v>-0.5</v>
      </c>
      <c r="AQ10" s="12">
        <f t="shared" si="65"/>
        <v>-0.25</v>
      </c>
      <c r="AR10" s="12">
        <f t="shared" si="6"/>
        <v>0</v>
      </c>
      <c r="AS10" s="12">
        <f t="shared" si="7"/>
        <v>-0.3529411764705882</v>
      </c>
      <c r="AT10" s="12">
        <f t="shared" si="8"/>
        <v>0.19999999999999996</v>
      </c>
      <c r="AU10" s="12">
        <f t="shared" si="9"/>
        <v>0.54545454545454541</v>
      </c>
      <c r="AV10" s="12">
        <f t="shared" si="10"/>
        <v>0</v>
      </c>
      <c r="AW10" s="12">
        <f t="shared" si="11"/>
        <v>-0.54545454545454541</v>
      </c>
      <c r="AX10" s="12">
        <f t="shared" si="12"/>
        <v>0</v>
      </c>
      <c r="AY10" s="12">
        <f t="shared" si="13"/>
        <v>-0.33333333333333337</v>
      </c>
      <c r="BA10" s="64">
        <v>0.34375</v>
      </c>
      <c r="BB10" s="91">
        <v>3</v>
      </c>
      <c r="BC10" s="92">
        <v>2</v>
      </c>
      <c r="BD10" s="91">
        <v>2</v>
      </c>
      <c r="BE10" s="92">
        <v>3</v>
      </c>
      <c r="BF10" s="91">
        <v>1</v>
      </c>
      <c r="BG10" s="92"/>
      <c r="BH10" s="48"/>
      <c r="BI10" s="92"/>
      <c r="BJ10" s="91">
        <v>2</v>
      </c>
      <c r="BK10" s="92">
        <v>1</v>
      </c>
      <c r="BL10" s="91">
        <v>1</v>
      </c>
      <c r="BM10" s="92">
        <v>2</v>
      </c>
      <c r="BN10" s="91"/>
      <c r="BO10" s="92"/>
      <c r="BP10" s="91">
        <v>1</v>
      </c>
      <c r="BQ10" s="92"/>
      <c r="BS10" s="55">
        <f t="shared" si="14"/>
        <v>10</v>
      </c>
      <c r="BT10" s="3">
        <f t="shared" si="14"/>
        <v>8</v>
      </c>
      <c r="BU10" s="56">
        <f t="shared" si="15"/>
        <v>0.44444444444444442</v>
      </c>
      <c r="BV10" s="3">
        <f t="shared" si="16"/>
        <v>8</v>
      </c>
      <c r="BW10" s="3">
        <f t="shared" si="17"/>
        <v>8</v>
      </c>
      <c r="BX10" s="3">
        <f t="shared" si="18"/>
        <v>1</v>
      </c>
      <c r="BY10" s="3">
        <f t="shared" si="19"/>
        <v>17</v>
      </c>
      <c r="BZ10" s="12">
        <f t="shared" si="20"/>
        <v>0.5</v>
      </c>
      <c r="CA10" s="12">
        <f t="shared" si="21"/>
        <v>5.8823529411764705E-2</v>
      </c>
      <c r="CB10" s="3">
        <f t="shared" si="22"/>
        <v>1</v>
      </c>
      <c r="CC10" s="3">
        <f t="shared" si="23"/>
        <v>11</v>
      </c>
      <c r="CD10" s="57">
        <f t="shared" si="24"/>
        <v>7</v>
      </c>
      <c r="CE10" s="58">
        <f t="shared" si="25"/>
        <v>18</v>
      </c>
      <c r="CH10" s="12">
        <f t="shared" si="26"/>
        <v>-0.375</v>
      </c>
      <c r="CI10" s="12">
        <f t="shared" si="26"/>
        <v>-0.27272727272727271</v>
      </c>
      <c r="CJ10" s="12">
        <f t="shared" si="26"/>
        <v>9.0909090909090828E-2</v>
      </c>
      <c r="CK10" s="12">
        <f t="shared" si="26"/>
        <v>-0.38461538461538458</v>
      </c>
      <c r="CL10" s="12">
        <f t="shared" si="26"/>
        <v>-0.19999999999999996</v>
      </c>
      <c r="CM10" s="12">
        <f t="shared" si="26"/>
        <v>-0.5</v>
      </c>
      <c r="CN10" s="12">
        <f t="shared" si="26"/>
        <v>-0.31999999999999995</v>
      </c>
      <c r="CO10" s="12">
        <f t="shared" si="26"/>
        <v>0.25</v>
      </c>
      <c r="CP10" s="12">
        <f t="shared" si="26"/>
        <v>-0.26470588235294124</v>
      </c>
      <c r="CQ10" s="12">
        <f t="shared" si="26"/>
        <v>-0.5</v>
      </c>
      <c r="CR10" s="12">
        <f t="shared" si="26"/>
        <v>-0.3529411764705882</v>
      </c>
      <c r="CS10" s="12">
        <f t="shared" si="26"/>
        <v>-0.30000000000000004</v>
      </c>
      <c r="CT10" s="12">
        <f t="shared" si="26"/>
        <v>-0.33333333333333337</v>
      </c>
      <c r="CV10" s="64">
        <v>0.34375</v>
      </c>
      <c r="CW10" s="91">
        <v>4</v>
      </c>
      <c r="CX10" s="92">
        <v>3</v>
      </c>
      <c r="CY10" s="91">
        <v>3</v>
      </c>
      <c r="CZ10" s="92">
        <v>3</v>
      </c>
      <c r="DA10" s="91">
        <v>1</v>
      </c>
      <c r="DB10" s="92">
        <v>1</v>
      </c>
      <c r="DC10" s="48">
        <v>2</v>
      </c>
      <c r="DD10" s="92"/>
      <c r="DE10" s="91">
        <v>4</v>
      </c>
      <c r="DF10" s="92">
        <v>2</v>
      </c>
      <c r="DG10" s="91">
        <v>2</v>
      </c>
      <c r="DH10" s="92">
        <v>2</v>
      </c>
      <c r="DI10" s="91"/>
      <c r="DJ10" s="92"/>
      <c r="DK10" s="91"/>
      <c r="DL10" s="92"/>
      <c r="DN10" s="55">
        <f t="shared" si="27"/>
        <v>16</v>
      </c>
      <c r="DO10" s="3">
        <f t="shared" si="27"/>
        <v>11</v>
      </c>
      <c r="DP10" s="56">
        <f t="shared" si="28"/>
        <v>0.40740740740740738</v>
      </c>
      <c r="DQ10" s="3">
        <f t="shared" si="29"/>
        <v>13</v>
      </c>
      <c r="DR10" s="3">
        <f t="shared" si="30"/>
        <v>10</v>
      </c>
      <c r="DS10" s="3">
        <f t="shared" si="31"/>
        <v>2</v>
      </c>
      <c r="DT10" s="3">
        <f t="shared" si="32"/>
        <v>25</v>
      </c>
      <c r="DU10" s="12">
        <f t="shared" si="33"/>
        <v>0.4</v>
      </c>
      <c r="DV10" s="12">
        <f t="shared" si="34"/>
        <v>0.08</v>
      </c>
      <c r="DW10" s="3">
        <f t="shared" si="35"/>
        <v>2</v>
      </c>
      <c r="DX10" s="3">
        <f t="shared" si="36"/>
        <v>17</v>
      </c>
      <c r="DY10" s="57">
        <f t="shared" si="37"/>
        <v>10</v>
      </c>
      <c r="DZ10" s="58">
        <f t="shared" si="38"/>
        <v>27</v>
      </c>
      <c r="EC10" s="12">
        <f t="shared" si="39"/>
        <v>0.60000000000000009</v>
      </c>
      <c r="ED10" s="12">
        <f t="shared" si="39"/>
        <v>1.2000000000000002</v>
      </c>
      <c r="EE10" s="12">
        <f t="shared" si="39"/>
        <v>0.22222222222222232</v>
      </c>
      <c r="EF10" s="12">
        <f t="shared" si="39"/>
        <v>0.30000000000000004</v>
      </c>
      <c r="EG10" s="12">
        <f t="shared" si="39"/>
        <v>1</v>
      </c>
      <c r="EH10" s="12" t="e">
        <f t="shared" si="39"/>
        <v>#DIV/0!</v>
      </c>
      <c r="EI10" s="12">
        <f t="shared" si="39"/>
        <v>0.66666666666666674</v>
      </c>
      <c r="EJ10" s="12">
        <f t="shared" si="39"/>
        <v>0.20000000000000018</v>
      </c>
      <c r="EK10" s="12" t="e">
        <f t="shared" si="39"/>
        <v>#DIV/0!</v>
      </c>
      <c r="EL10" s="12" t="e">
        <f t="shared" si="39"/>
        <v>#DIV/0!</v>
      </c>
      <c r="EM10" s="12">
        <f t="shared" si="39"/>
        <v>0.88888888888888884</v>
      </c>
      <c r="EN10" s="12">
        <f t="shared" si="39"/>
        <v>0.66666666666666674</v>
      </c>
      <c r="EO10" s="12">
        <f t="shared" si="39"/>
        <v>0.8</v>
      </c>
      <c r="EQ10" s="64">
        <v>0.34375</v>
      </c>
      <c r="ER10" s="91">
        <v>3</v>
      </c>
      <c r="ES10" s="92">
        <v>1</v>
      </c>
      <c r="ET10" s="91">
        <v>2</v>
      </c>
      <c r="EU10" s="92">
        <v>3</v>
      </c>
      <c r="EV10" s="91"/>
      <c r="EW10" s="92"/>
      <c r="EX10" s="48"/>
      <c r="EY10" s="92"/>
      <c r="EZ10" s="91">
        <v>5</v>
      </c>
      <c r="FA10" s="92">
        <v>1</v>
      </c>
      <c r="FB10" s="91"/>
      <c r="FC10" s="92"/>
      <c r="FD10" s="91"/>
      <c r="FE10" s="92"/>
      <c r="FF10" s="91"/>
      <c r="FG10" s="92"/>
      <c r="FI10" s="55">
        <f t="shared" si="40"/>
        <v>10</v>
      </c>
      <c r="FJ10" s="3">
        <f t="shared" si="40"/>
        <v>5</v>
      </c>
      <c r="FK10" s="56">
        <f t="shared" si="41"/>
        <v>0.33333333333333331</v>
      </c>
      <c r="FL10" s="3">
        <f t="shared" si="42"/>
        <v>10</v>
      </c>
      <c r="FM10" s="3">
        <f t="shared" si="43"/>
        <v>5</v>
      </c>
      <c r="FN10" s="3">
        <f t="shared" si="44"/>
        <v>0</v>
      </c>
      <c r="FO10" s="3">
        <f t="shared" si="45"/>
        <v>15</v>
      </c>
      <c r="FP10" s="12">
        <f t="shared" si="46"/>
        <v>0.33333333333333331</v>
      </c>
      <c r="FQ10" s="12">
        <f t="shared" si="47"/>
        <v>0</v>
      </c>
      <c r="FR10" s="3">
        <f t="shared" si="48"/>
        <v>0</v>
      </c>
      <c r="FS10" s="3">
        <f t="shared" si="49"/>
        <v>9</v>
      </c>
      <c r="FT10" s="57">
        <f t="shared" si="50"/>
        <v>6</v>
      </c>
      <c r="FU10" s="58">
        <f t="shared" si="51"/>
        <v>15</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17.25" x14ac:dyDescent="0.25">
      <c r="A11" s="64">
        <v>0.35416666666666702</v>
      </c>
      <c r="B11" s="91">
        <v>3</v>
      </c>
      <c r="C11" s="92"/>
      <c r="D11" s="91">
        <v>1</v>
      </c>
      <c r="E11" s="92">
        <v>2</v>
      </c>
      <c r="F11" s="91"/>
      <c r="G11" s="92"/>
      <c r="H11" s="91"/>
      <c r="I11" s="92"/>
      <c r="J11" s="91">
        <v>1</v>
      </c>
      <c r="K11" s="92"/>
      <c r="L11" s="91">
        <v>1</v>
      </c>
      <c r="M11" s="92">
        <v>1</v>
      </c>
      <c r="N11" s="203">
        <v>1</v>
      </c>
      <c r="O11" s="192"/>
      <c r="P11" s="91"/>
      <c r="Q11" s="92"/>
      <c r="R11" s="91">
        <v>1</v>
      </c>
      <c r="S11" s="92"/>
      <c r="T11" s="91">
        <v>1</v>
      </c>
      <c r="U11" s="92">
        <v>1</v>
      </c>
      <c r="W11" s="55">
        <f t="shared" si="53"/>
        <v>9</v>
      </c>
      <c r="X11" s="3">
        <f t="shared" si="54"/>
        <v>4</v>
      </c>
      <c r="Y11" s="56">
        <f t="shared" si="55"/>
        <v>0.30769230769230771</v>
      </c>
      <c r="Z11" s="3">
        <f t="shared" si="56"/>
        <v>5</v>
      </c>
      <c r="AA11" s="3">
        <f t="shared" si="57"/>
        <v>4</v>
      </c>
      <c r="AB11" s="3">
        <f t="shared" si="58"/>
        <v>0</v>
      </c>
      <c r="AC11" s="3">
        <f t="shared" si="59"/>
        <v>1</v>
      </c>
      <c r="AD11" s="3">
        <f t="shared" si="0"/>
        <v>10</v>
      </c>
      <c r="AE11" s="12">
        <f t="shared" si="1"/>
        <v>0.44444444444444442</v>
      </c>
      <c r="AF11" s="12">
        <f t="shared" si="60"/>
        <v>0.1</v>
      </c>
      <c r="AG11" s="3">
        <f t="shared" si="61"/>
        <v>3</v>
      </c>
      <c r="AH11" s="3">
        <f t="shared" si="62"/>
        <v>7</v>
      </c>
      <c r="AI11" s="57">
        <f t="shared" si="63"/>
        <v>6</v>
      </c>
      <c r="AJ11" s="58">
        <f t="shared" si="64"/>
        <v>13</v>
      </c>
      <c r="AM11" s="12">
        <f t="shared" si="2"/>
        <v>-0.25</v>
      </c>
      <c r="AN11" s="12">
        <f t="shared" si="3"/>
        <v>-0.55555555555555558</v>
      </c>
      <c r="AO11" s="12">
        <f t="shared" si="4"/>
        <v>-0.28205128205128194</v>
      </c>
      <c r="AP11" s="12">
        <f t="shared" si="5"/>
        <v>-0.5</v>
      </c>
      <c r="AQ11" s="12">
        <f t="shared" si="65"/>
        <v>-0.6</v>
      </c>
      <c r="AR11" s="12">
        <f t="shared" si="6"/>
        <v>0</v>
      </c>
      <c r="AS11" s="12">
        <f t="shared" si="7"/>
        <v>-0.52380952380952384</v>
      </c>
      <c r="AT11" s="12">
        <f t="shared" si="8"/>
        <v>-0.11111111111111116</v>
      </c>
      <c r="AU11" s="12">
        <f t="shared" si="9"/>
        <v>1.1000000000000001</v>
      </c>
      <c r="AV11" s="12" t="e">
        <f t="shared" si="10"/>
        <v>#DIV/0!</v>
      </c>
      <c r="AW11" s="12">
        <f t="shared" si="11"/>
        <v>-0.5625</v>
      </c>
      <c r="AX11" s="12">
        <f t="shared" si="12"/>
        <v>0.19999999999999996</v>
      </c>
      <c r="AY11" s="12">
        <f t="shared" si="13"/>
        <v>-0.38095238095238093</v>
      </c>
      <c r="BA11" s="64">
        <v>0.35416666666666702</v>
      </c>
      <c r="BB11" s="91">
        <v>4</v>
      </c>
      <c r="BC11" s="92">
        <v>3</v>
      </c>
      <c r="BD11" s="91">
        <v>5</v>
      </c>
      <c r="BE11" s="92">
        <v>3</v>
      </c>
      <c r="BF11" s="91">
        <v>1</v>
      </c>
      <c r="BG11" s="92"/>
      <c r="BH11" s="91"/>
      <c r="BI11" s="92"/>
      <c r="BJ11" s="91">
        <v>2</v>
      </c>
      <c r="BK11" s="92">
        <v>1</v>
      </c>
      <c r="BL11" s="91"/>
      <c r="BM11" s="92">
        <v>2</v>
      </c>
      <c r="BN11" s="91"/>
      <c r="BO11" s="92"/>
      <c r="BP11" s="91"/>
      <c r="BQ11" s="92"/>
      <c r="BS11" s="55">
        <f t="shared" si="14"/>
        <v>12</v>
      </c>
      <c r="BT11" s="3">
        <f t="shared" si="14"/>
        <v>9</v>
      </c>
      <c r="BU11" s="56">
        <f t="shared" si="15"/>
        <v>0.42857142857142855</v>
      </c>
      <c r="BV11" s="3">
        <f t="shared" si="16"/>
        <v>10</v>
      </c>
      <c r="BW11" s="3">
        <f t="shared" si="17"/>
        <v>10</v>
      </c>
      <c r="BX11" s="3">
        <f t="shared" si="18"/>
        <v>1</v>
      </c>
      <c r="BY11" s="3">
        <f t="shared" si="19"/>
        <v>21</v>
      </c>
      <c r="BZ11" s="12">
        <f t="shared" si="20"/>
        <v>0.5</v>
      </c>
      <c r="CA11" s="12">
        <f t="shared" si="21"/>
        <v>4.7619047619047616E-2</v>
      </c>
      <c r="CB11" s="3">
        <f t="shared" si="22"/>
        <v>0</v>
      </c>
      <c r="CC11" s="3">
        <f t="shared" si="23"/>
        <v>16</v>
      </c>
      <c r="CD11" s="57">
        <f t="shared" si="24"/>
        <v>5</v>
      </c>
      <c r="CE11" s="58">
        <f t="shared" si="25"/>
        <v>21</v>
      </c>
      <c r="CH11" s="12">
        <f t="shared" si="26"/>
        <v>-7.6923076923076872E-2</v>
      </c>
      <c r="CI11" s="12">
        <f t="shared" si="26"/>
        <v>-0.18181818181818177</v>
      </c>
      <c r="CJ11" s="12">
        <f t="shared" si="26"/>
        <v>-6.4935064935064957E-2</v>
      </c>
      <c r="CK11" s="12">
        <f t="shared" si="26"/>
        <v>-0.44444444444444442</v>
      </c>
      <c r="CL11" s="12">
        <f t="shared" si="26"/>
        <v>0.66666666666666674</v>
      </c>
      <c r="CM11" s="12" t="e">
        <f t="shared" si="26"/>
        <v>#DIV/0!</v>
      </c>
      <c r="CN11" s="12">
        <f t="shared" si="26"/>
        <v>-0.125</v>
      </c>
      <c r="CO11" s="12">
        <f t="shared" si="26"/>
        <v>1</v>
      </c>
      <c r="CP11" s="12" t="e">
        <f t="shared" si="26"/>
        <v>#DIV/0!</v>
      </c>
      <c r="CQ11" s="12" t="e">
        <f t="shared" si="26"/>
        <v>#DIV/0!</v>
      </c>
      <c r="CR11" s="12">
        <f t="shared" si="26"/>
        <v>0.14285714285714279</v>
      </c>
      <c r="CS11" s="12">
        <f t="shared" si="26"/>
        <v>-0.5</v>
      </c>
      <c r="CT11" s="12">
        <f t="shared" si="26"/>
        <v>-0.125</v>
      </c>
      <c r="CV11" s="64">
        <v>0.35416666666666702</v>
      </c>
      <c r="CW11" s="91">
        <v>5</v>
      </c>
      <c r="CX11" s="92">
        <v>5</v>
      </c>
      <c r="CY11" s="91">
        <v>2</v>
      </c>
      <c r="CZ11" s="92">
        <v>2</v>
      </c>
      <c r="DA11" s="91"/>
      <c r="DB11" s="92"/>
      <c r="DC11" s="91"/>
      <c r="DD11" s="92"/>
      <c r="DE11" s="91">
        <v>5</v>
      </c>
      <c r="DF11" s="92">
        <v>3</v>
      </c>
      <c r="DG11" s="91">
        <v>1</v>
      </c>
      <c r="DH11" s="92">
        <v>1</v>
      </c>
      <c r="DI11" s="91"/>
      <c r="DJ11" s="92"/>
      <c r="DK11" s="91"/>
      <c r="DL11" s="92"/>
      <c r="DN11" s="55">
        <f t="shared" si="27"/>
        <v>13</v>
      </c>
      <c r="DO11" s="3">
        <f t="shared" si="27"/>
        <v>11</v>
      </c>
      <c r="DP11" s="56">
        <f t="shared" si="28"/>
        <v>0.45833333333333331</v>
      </c>
      <c r="DQ11" s="3">
        <f t="shared" si="29"/>
        <v>18</v>
      </c>
      <c r="DR11" s="3">
        <f t="shared" si="30"/>
        <v>6</v>
      </c>
      <c r="DS11" s="3">
        <f t="shared" si="31"/>
        <v>0</v>
      </c>
      <c r="DT11" s="3">
        <f t="shared" si="32"/>
        <v>24</v>
      </c>
      <c r="DU11" s="12">
        <f t="shared" si="33"/>
        <v>0.25</v>
      </c>
      <c r="DV11" s="12">
        <f t="shared" si="34"/>
        <v>0</v>
      </c>
      <c r="DW11" s="3">
        <f t="shared" si="35"/>
        <v>0</v>
      </c>
      <c r="DX11" s="3">
        <f t="shared" si="36"/>
        <v>14</v>
      </c>
      <c r="DY11" s="57">
        <f t="shared" si="37"/>
        <v>10</v>
      </c>
      <c r="DZ11" s="58">
        <f t="shared" si="38"/>
        <v>24</v>
      </c>
      <c r="EC11" s="12">
        <f t="shared" si="39"/>
        <v>0.85714285714285721</v>
      </c>
      <c r="ED11" s="12">
        <f t="shared" si="39"/>
        <v>4.5</v>
      </c>
      <c r="EE11" s="12">
        <f t="shared" si="39"/>
        <v>1.0625</v>
      </c>
      <c r="EF11" s="12">
        <f t="shared" si="39"/>
        <v>3.5</v>
      </c>
      <c r="EG11" s="12">
        <f t="shared" si="39"/>
        <v>0.19999999999999996</v>
      </c>
      <c r="EH11" s="12" t="e">
        <f t="shared" si="39"/>
        <v>#DIV/0!</v>
      </c>
      <c r="EI11" s="12">
        <f t="shared" si="39"/>
        <v>1.6666666666666665</v>
      </c>
      <c r="EJ11" s="12">
        <f t="shared" si="39"/>
        <v>-0.55000000000000004</v>
      </c>
      <c r="EK11" s="12" t="e">
        <f t="shared" si="39"/>
        <v>#DIV/0!</v>
      </c>
      <c r="EL11" s="12" t="e">
        <f t="shared" si="39"/>
        <v>#DIV/0!</v>
      </c>
      <c r="EM11" s="12">
        <f t="shared" si="39"/>
        <v>1.3333333333333335</v>
      </c>
      <c r="EN11" s="12">
        <f t="shared" si="39"/>
        <v>2.3333333333333335</v>
      </c>
      <c r="EO11" s="12">
        <f t="shared" si="39"/>
        <v>1.6666666666666665</v>
      </c>
      <c r="EQ11" s="64">
        <v>0.35416666666666702</v>
      </c>
      <c r="ER11" s="91">
        <v>3</v>
      </c>
      <c r="ES11" s="92"/>
      <c r="ET11" s="91">
        <v>1</v>
      </c>
      <c r="EU11" s="92">
        <v>2</v>
      </c>
      <c r="EV11" s="91"/>
      <c r="EW11" s="92"/>
      <c r="EX11" s="91"/>
      <c r="EY11" s="92"/>
      <c r="EZ11" s="91">
        <v>1</v>
      </c>
      <c r="FA11" s="92"/>
      <c r="FB11" s="91">
        <v>2</v>
      </c>
      <c r="FC11" s="92"/>
      <c r="FD11" s="91"/>
      <c r="FE11" s="92"/>
      <c r="FF11" s="91"/>
      <c r="FG11" s="92"/>
      <c r="FI11" s="55">
        <f t="shared" si="40"/>
        <v>7</v>
      </c>
      <c r="FJ11" s="3">
        <f t="shared" si="40"/>
        <v>2</v>
      </c>
      <c r="FK11" s="56">
        <f t="shared" si="41"/>
        <v>0.22222222222222221</v>
      </c>
      <c r="FL11" s="3">
        <f t="shared" si="42"/>
        <v>4</v>
      </c>
      <c r="FM11" s="3">
        <f t="shared" si="43"/>
        <v>5</v>
      </c>
      <c r="FN11" s="3">
        <f t="shared" si="44"/>
        <v>0</v>
      </c>
      <c r="FO11" s="3">
        <f t="shared" si="45"/>
        <v>9</v>
      </c>
      <c r="FP11" s="12">
        <f t="shared" si="46"/>
        <v>0.55555555555555558</v>
      </c>
      <c r="FQ11" s="12">
        <f t="shared" si="47"/>
        <v>0</v>
      </c>
      <c r="FR11" s="3">
        <f t="shared" si="48"/>
        <v>0</v>
      </c>
      <c r="FS11" s="3">
        <f t="shared" si="49"/>
        <v>6</v>
      </c>
      <c r="FT11" s="57">
        <f t="shared" si="50"/>
        <v>3</v>
      </c>
      <c r="FU11" s="58">
        <f t="shared" si="51"/>
        <v>9</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17.25" x14ac:dyDescent="0.25">
      <c r="A12" s="64">
        <v>0.36458333333333298</v>
      </c>
      <c r="B12" s="91">
        <v>2</v>
      </c>
      <c r="C12" s="92"/>
      <c r="D12" s="91"/>
      <c r="E12" s="92">
        <v>2</v>
      </c>
      <c r="F12" s="91"/>
      <c r="G12" s="92"/>
      <c r="H12" s="91"/>
      <c r="I12" s="92"/>
      <c r="J12" s="91"/>
      <c r="K12" s="92"/>
      <c r="L12" s="91">
        <v>1</v>
      </c>
      <c r="M12" s="92"/>
      <c r="N12" s="203"/>
      <c r="O12" s="192">
        <v>1</v>
      </c>
      <c r="P12" s="91"/>
      <c r="Q12" s="92"/>
      <c r="R12" s="91"/>
      <c r="S12" s="92"/>
      <c r="T12" s="91"/>
      <c r="U12" s="92"/>
      <c r="W12" s="55">
        <f t="shared" si="53"/>
        <v>3</v>
      </c>
      <c r="X12" s="3">
        <f t="shared" si="54"/>
        <v>3</v>
      </c>
      <c r="Y12" s="56">
        <f t="shared" si="55"/>
        <v>0.5</v>
      </c>
      <c r="Z12" s="3">
        <f t="shared" si="56"/>
        <v>3</v>
      </c>
      <c r="AA12" s="3">
        <f t="shared" si="57"/>
        <v>3</v>
      </c>
      <c r="AB12" s="3">
        <f t="shared" si="58"/>
        <v>0</v>
      </c>
      <c r="AC12" s="3">
        <f t="shared" si="59"/>
        <v>0</v>
      </c>
      <c r="AD12" s="3">
        <f t="shared" si="0"/>
        <v>6</v>
      </c>
      <c r="AE12" s="12">
        <f t="shared" si="1"/>
        <v>0.5</v>
      </c>
      <c r="AF12" s="12">
        <f t="shared" si="60"/>
        <v>0</v>
      </c>
      <c r="AG12" s="3">
        <f t="shared" si="61"/>
        <v>0</v>
      </c>
      <c r="AH12" s="3">
        <f t="shared" si="62"/>
        <v>4</v>
      </c>
      <c r="AI12" s="57">
        <f t="shared" si="63"/>
        <v>2</v>
      </c>
      <c r="AJ12" s="58">
        <f t="shared" si="64"/>
        <v>6</v>
      </c>
      <c r="AM12" s="12">
        <f t="shared" si="2"/>
        <v>-0.75</v>
      </c>
      <c r="AN12" s="12">
        <f t="shared" si="3"/>
        <v>-0.7857142857142857</v>
      </c>
      <c r="AO12" s="12">
        <f t="shared" si="4"/>
        <v>-7.1428571428571397E-2</v>
      </c>
      <c r="AP12" s="12">
        <f t="shared" si="5"/>
        <v>-0.7</v>
      </c>
      <c r="AQ12" s="12">
        <f t="shared" si="65"/>
        <v>-0.75</v>
      </c>
      <c r="AR12" s="12">
        <f t="shared" si="6"/>
        <v>-1</v>
      </c>
      <c r="AS12" s="12">
        <f t="shared" si="7"/>
        <v>-0.76</v>
      </c>
      <c r="AT12" s="12">
        <f t="shared" si="8"/>
        <v>-8.3333333333333259E-2</v>
      </c>
      <c r="AU12" s="12">
        <f t="shared" si="9"/>
        <v>-1</v>
      </c>
      <c r="AV12" s="12">
        <f t="shared" si="10"/>
        <v>-1</v>
      </c>
      <c r="AW12" s="12">
        <f t="shared" si="11"/>
        <v>-0.78947368421052633</v>
      </c>
      <c r="AX12" s="12">
        <f t="shared" si="12"/>
        <v>-0.7142857142857143</v>
      </c>
      <c r="AY12" s="12">
        <f t="shared" si="13"/>
        <v>-0.76923076923076916</v>
      </c>
      <c r="BA12" s="64">
        <v>0.36458333333333298</v>
      </c>
      <c r="BB12" s="91">
        <v>3</v>
      </c>
      <c r="BC12" s="92">
        <v>4</v>
      </c>
      <c r="BD12" s="91">
        <v>4</v>
      </c>
      <c r="BE12" s="92">
        <v>5</v>
      </c>
      <c r="BF12" s="91">
        <v>1</v>
      </c>
      <c r="BG12" s="92">
        <v>2</v>
      </c>
      <c r="BH12" s="91"/>
      <c r="BI12" s="92"/>
      <c r="BJ12" s="91">
        <v>3</v>
      </c>
      <c r="BK12" s="92"/>
      <c r="BL12" s="91">
        <v>1</v>
      </c>
      <c r="BM12" s="92">
        <v>2</v>
      </c>
      <c r="BN12" s="91"/>
      <c r="BO12" s="92"/>
      <c r="BP12" s="91"/>
      <c r="BQ12" s="92">
        <v>1</v>
      </c>
      <c r="BS12" s="55">
        <f t="shared" si="14"/>
        <v>12</v>
      </c>
      <c r="BT12" s="3">
        <f t="shared" si="14"/>
        <v>14</v>
      </c>
      <c r="BU12" s="56">
        <f t="shared" si="15"/>
        <v>0.53846153846153844</v>
      </c>
      <c r="BV12" s="3">
        <f t="shared" si="16"/>
        <v>10</v>
      </c>
      <c r="BW12" s="3">
        <f t="shared" si="17"/>
        <v>12</v>
      </c>
      <c r="BX12" s="3">
        <f t="shared" si="18"/>
        <v>3</v>
      </c>
      <c r="BY12" s="3">
        <f t="shared" si="19"/>
        <v>25</v>
      </c>
      <c r="BZ12" s="12">
        <f t="shared" si="20"/>
        <v>0.54545454545454541</v>
      </c>
      <c r="CA12" s="12">
        <f t="shared" si="21"/>
        <v>0.12</v>
      </c>
      <c r="CB12" s="3">
        <f t="shared" si="22"/>
        <v>1</v>
      </c>
      <c r="CC12" s="3">
        <f t="shared" si="23"/>
        <v>19</v>
      </c>
      <c r="CD12" s="57">
        <f t="shared" si="24"/>
        <v>7</v>
      </c>
      <c r="CE12" s="58">
        <f t="shared" si="25"/>
        <v>26</v>
      </c>
      <c r="CH12" s="12">
        <f t="shared" si="26"/>
        <v>-0.1428571428571429</v>
      </c>
      <c r="CI12" s="12">
        <f t="shared" si="26"/>
        <v>0</v>
      </c>
      <c r="CJ12" s="12">
        <f t="shared" si="26"/>
        <v>7.6923076923076872E-2</v>
      </c>
      <c r="CK12" s="12">
        <f t="shared" si="26"/>
        <v>-0.23076923076923073</v>
      </c>
      <c r="CL12" s="12">
        <f t="shared" si="26"/>
        <v>-0.19999999999999996</v>
      </c>
      <c r="CM12" s="12" t="e">
        <f t="shared" si="26"/>
        <v>#DIV/0!</v>
      </c>
      <c r="CN12" s="12">
        <f t="shared" si="26"/>
        <v>-0.1071428571428571</v>
      </c>
      <c r="CO12" s="12">
        <f t="shared" si="26"/>
        <v>1.8181818181818077E-2</v>
      </c>
      <c r="CP12" s="12" t="e">
        <f t="shared" si="26"/>
        <v>#DIV/0!</v>
      </c>
      <c r="CQ12" s="12" t="e">
        <f t="shared" si="26"/>
        <v>#DIV/0!</v>
      </c>
      <c r="CR12" s="12">
        <f t="shared" si="26"/>
        <v>0.35714285714285721</v>
      </c>
      <c r="CS12" s="12">
        <f t="shared" si="26"/>
        <v>-0.5</v>
      </c>
      <c r="CT12" s="12">
        <f t="shared" si="26"/>
        <v>-7.1428571428571397E-2</v>
      </c>
      <c r="CV12" s="64">
        <v>0.36458333333333298</v>
      </c>
      <c r="CW12" s="91">
        <v>2</v>
      </c>
      <c r="CX12" s="92">
        <v>4</v>
      </c>
      <c r="CY12" s="91">
        <v>4</v>
      </c>
      <c r="CZ12" s="92">
        <v>4</v>
      </c>
      <c r="DA12" s="91"/>
      <c r="DB12" s="92"/>
      <c r="DC12" s="91"/>
      <c r="DD12" s="92"/>
      <c r="DE12" s="91">
        <v>4</v>
      </c>
      <c r="DF12" s="92">
        <v>3</v>
      </c>
      <c r="DG12" s="91">
        <v>4</v>
      </c>
      <c r="DH12" s="92">
        <v>3</v>
      </c>
      <c r="DI12" s="91"/>
      <c r="DJ12" s="92"/>
      <c r="DK12" s="91"/>
      <c r="DL12" s="92"/>
      <c r="DN12" s="55">
        <f t="shared" si="27"/>
        <v>14</v>
      </c>
      <c r="DO12" s="3">
        <f t="shared" si="27"/>
        <v>14</v>
      </c>
      <c r="DP12" s="56">
        <f t="shared" si="28"/>
        <v>0.5</v>
      </c>
      <c r="DQ12" s="3">
        <f t="shared" si="29"/>
        <v>13</v>
      </c>
      <c r="DR12" s="3">
        <f t="shared" si="30"/>
        <v>15</v>
      </c>
      <c r="DS12" s="3">
        <f t="shared" si="31"/>
        <v>0</v>
      </c>
      <c r="DT12" s="3">
        <f t="shared" si="32"/>
        <v>28</v>
      </c>
      <c r="DU12" s="12">
        <f t="shared" si="33"/>
        <v>0.5357142857142857</v>
      </c>
      <c r="DV12" s="12">
        <f t="shared" si="34"/>
        <v>0</v>
      </c>
      <c r="DW12" s="3">
        <f t="shared" si="35"/>
        <v>0</v>
      </c>
      <c r="DX12" s="3">
        <f t="shared" si="36"/>
        <v>14</v>
      </c>
      <c r="DY12" s="57">
        <f t="shared" si="37"/>
        <v>14</v>
      </c>
      <c r="DZ12" s="58">
        <f t="shared" si="38"/>
        <v>28</v>
      </c>
      <c r="EC12" s="12">
        <f t="shared" si="39"/>
        <v>3.666666666666667</v>
      </c>
      <c r="ED12" s="12">
        <f t="shared" si="39"/>
        <v>3.666666666666667</v>
      </c>
      <c r="EE12" s="12">
        <f t="shared" si="39"/>
        <v>0</v>
      </c>
      <c r="EF12" s="12">
        <f t="shared" si="39"/>
        <v>3.333333333333333</v>
      </c>
      <c r="EG12" s="12">
        <f t="shared" si="39"/>
        <v>4</v>
      </c>
      <c r="EH12" s="12" t="e">
        <f t="shared" si="39"/>
        <v>#DIV/0!</v>
      </c>
      <c r="EI12" s="12">
        <f t="shared" si="39"/>
        <v>3.666666666666667</v>
      </c>
      <c r="EJ12" s="12">
        <f t="shared" si="39"/>
        <v>7.1428571428571397E-2</v>
      </c>
      <c r="EK12" s="12" t="e">
        <f t="shared" si="39"/>
        <v>#DIV/0!</v>
      </c>
      <c r="EL12" s="12" t="e">
        <f t="shared" si="39"/>
        <v>#DIV/0!</v>
      </c>
      <c r="EM12" s="12">
        <f t="shared" si="39"/>
        <v>3.666666666666667</v>
      </c>
      <c r="EN12" s="12">
        <f t="shared" si="39"/>
        <v>3.666666666666667</v>
      </c>
      <c r="EO12" s="12">
        <f t="shared" si="39"/>
        <v>3.666666666666667</v>
      </c>
      <c r="EQ12" s="64">
        <v>0.36458333333333298</v>
      </c>
      <c r="ER12" s="91">
        <v>1</v>
      </c>
      <c r="ES12" s="92">
        <v>1</v>
      </c>
      <c r="ET12" s="91"/>
      <c r="EU12" s="92">
        <v>1</v>
      </c>
      <c r="EV12" s="91"/>
      <c r="EW12" s="92"/>
      <c r="EX12" s="91"/>
      <c r="EY12" s="92"/>
      <c r="EZ12" s="91"/>
      <c r="FA12" s="92">
        <v>1</v>
      </c>
      <c r="FB12" s="91">
        <v>2</v>
      </c>
      <c r="FC12" s="92"/>
      <c r="FD12" s="91"/>
      <c r="FE12" s="92"/>
      <c r="FF12" s="91"/>
      <c r="FG12" s="92"/>
      <c r="FI12" s="55">
        <f t="shared" si="40"/>
        <v>3</v>
      </c>
      <c r="FJ12" s="3">
        <f t="shared" si="40"/>
        <v>3</v>
      </c>
      <c r="FK12" s="56">
        <f t="shared" si="41"/>
        <v>0.5</v>
      </c>
      <c r="FL12" s="3">
        <f t="shared" si="42"/>
        <v>3</v>
      </c>
      <c r="FM12" s="3">
        <f t="shared" si="43"/>
        <v>3</v>
      </c>
      <c r="FN12" s="3">
        <f t="shared" si="44"/>
        <v>0</v>
      </c>
      <c r="FO12" s="3">
        <f t="shared" si="45"/>
        <v>6</v>
      </c>
      <c r="FP12" s="12">
        <f t="shared" si="46"/>
        <v>0.5</v>
      </c>
      <c r="FQ12" s="12">
        <f t="shared" si="47"/>
        <v>0</v>
      </c>
      <c r="FR12" s="3">
        <f t="shared" si="48"/>
        <v>0</v>
      </c>
      <c r="FS12" s="3">
        <f t="shared" si="49"/>
        <v>3</v>
      </c>
      <c r="FT12" s="57">
        <f t="shared" si="50"/>
        <v>3</v>
      </c>
      <c r="FU12" s="58">
        <f t="shared" si="51"/>
        <v>6</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23</v>
      </c>
      <c r="C14" s="72">
        <f t="shared" si="66"/>
        <v>5</v>
      </c>
      <c r="D14" s="72">
        <f t="shared" si="66"/>
        <v>7</v>
      </c>
      <c r="E14" s="72">
        <f t="shared" si="66"/>
        <v>8</v>
      </c>
      <c r="F14" s="72">
        <f>SUM(F5:F12)</f>
        <v>1</v>
      </c>
      <c r="G14" s="72">
        <f>SUM(G5:G12)</f>
        <v>1</v>
      </c>
      <c r="H14" s="72">
        <f t="shared" si="66"/>
        <v>2</v>
      </c>
      <c r="I14" s="72">
        <f t="shared" si="66"/>
        <v>4</v>
      </c>
      <c r="J14" s="72">
        <f t="shared" si="66"/>
        <v>2</v>
      </c>
      <c r="K14" s="72">
        <f t="shared" si="66"/>
        <v>2</v>
      </c>
      <c r="L14" s="72">
        <f>SUM(L5:L12)</f>
        <v>16</v>
      </c>
      <c r="M14" s="72">
        <f t="shared" si="66"/>
        <v>7</v>
      </c>
      <c r="N14" s="72">
        <f>SUM(N5:N12)</f>
        <v>7</v>
      </c>
      <c r="O14" s="72">
        <f t="shared" si="66"/>
        <v>4</v>
      </c>
      <c r="P14" s="72">
        <f>SUM(P5:P12)</f>
        <v>1</v>
      </c>
      <c r="Q14" s="72">
        <f>SUM(Q5:Q12)</f>
        <v>1</v>
      </c>
      <c r="R14" s="72">
        <f t="shared" si="66"/>
        <v>1</v>
      </c>
      <c r="S14" s="72">
        <f t="shared" si="66"/>
        <v>0</v>
      </c>
      <c r="T14" s="72">
        <f t="shared" si="66"/>
        <v>7</v>
      </c>
      <c r="U14" s="72">
        <f t="shared" si="66"/>
        <v>6</v>
      </c>
      <c r="W14" s="73">
        <f>B14+D14+H14+J14+L14+N14+R14+T14</f>
        <v>65</v>
      </c>
      <c r="X14" s="74">
        <f>C14+E14+I14+K14+M14+O14+S14+U14</f>
        <v>36</v>
      </c>
      <c r="Y14" s="75">
        <f>X14/(X14+W14)</f>
        <v>0.35643564356435642</v>
      </c>
      <c r="Z14" s="74">
        <f>B14+C14+L14+M14</f>
        <v>51</v>
      </c>
      <c r="AA14" s="74">
        <f>D14+E14+N14+O14+F14+G14+P14+Q14</f>
        <v>30</v>
      </c>
      <c r="AB14" s="74">
        <f t="shared" si="58"/>
        <v>4</v>
      </c>
      <c r="AC14" s="74">
        <f>H14+I14+R14+S14</f>
        <v>7</v>
      </c>
      <c r="AD14" s="74">
        <f>Z14+AA14+AC14</f>
        <v>88</v>
      </c>
      <c r="AE14" s="12">
        <f>AA14/(Z14+AA14)</f>
        <v>0.37037037037037035</v>
      </c>
      <c r="AF14" s="12">
        <f>AC14/AD14</f>
        <v>7.9545454545454544E-2</v>
      </c>
      <c r="AG14" s="74">
        <f>J14+K14+T14+U14</f>
        <v>17</v>
      </c>
      <c r="AH14" s="74">
        <f>SUM(B14:K14)</f>
        <v>55</v>
      </c>
      <c r="AI14" s="76">
        <f>SUM(L14:U14)</f>
        <v>50</v>
      </c>
      <c r="AJ14" s="77">
        <f>SUM(B14:U14)</f>
        <v>105</v>
      </c>
      <c r="AM14" s="12">
        <f t="shared" ref="AM14:AQ15" si="67">(W14/BS14) - 1</f>
        <v>-0.30107526881720426</v>
      </c>
      <c r="AN14" s="12">
        <f t="shared" si="67"/>
        <v>-0.4375</v>
      </c>
      <c r="AO14" s="12">
        <f t="shared" si="67"/>
        <v>-0.12561881188118817</v>
      </c>
      <c r="AP14" s="12">
        <f t="shared" si="67"/>
        <v>-0.10526315789473684</v>
      </c>
      <c r="AQ14" s="12">
        <f t="shared" si="67"/>
        <v>-0.53125</v>
      </c>
      <c r="AR14" s="12">
        <f t="shared" ref="AR14:AY15" si="68">(AC14/BX14) - 1</f>
        <v>-0.30000000000000004</v>
      </c>
      <c r="AS14" s="12">
        <f t="shared" si="68"/>
        <v>-0.3282442748091603</v>
      </c>
      <c r="AT14" s="12">
        <f t="shared" si="68"/>
        <v>-0.2997685185185186</v>
      </c>
      <c r="AU14" s="12">
        <f t="shared" si="68"/>
        <v>4.2045454545454497E-2</v>
      </c>
      <c r="AV14" s="12">
        <f t="shared" si="68"/>
        <v>-0.34615384615384615</v>
      </c>
      <c r="AW14" s="12">
        <f t="shared" si="68"/>
        <v>-0.36046511627906974</v>
      </c>
      <c r="AX14" s="12">
        <f t="shared" si="68"/>
        <v>-0.29577464788732399</v>
      </c>
      <c r="AY14" s="12">
        <f t="shared" si="68"/>
        <v>-0.33121019108280259</v>
      </c>
      <c r="BA14" s="71" t="s">
        <v>17</v>
      </c>
      <c r="BB14" s="72">
        <f t="shared" ref="BB14:BQ14" si="69">SUM(BB5:BB12)</f>
        <v>18</v>
      </c>
      <c r="BC14" s="72">
        <f t="shared" si="69"/>
        <v>14</v>
      </c>
      <c r="BD14" s="72">
        <f t="shared" si="69"/>
        <v>22</v>
      </c>
      <c r="BE14" s="72">
        <f t="shared" si="69"/>
        <v>19</v>
      </c>
      <c r="BF14" s="72">
        <f t="shared" si="69"/>
        <v>4</v>
      </c>
      <c r="BG14" s="72">
        <f t="shared" si="69"/>
        <v>4</v>
      </c>
      <c r="BH14" s="72">
        <f t="shared" si="69"/>
        <v>2</v>
      </c>
      <c r="BI14" s="72">
        <f t="shared" si="69"/>
        <v>3</v>
      </c>
      <c r="BJ14" s="72">
        <f t="shared" si="69"/>
        <v>21</v>
      </c>
      <c r="BK14" s="72">
        <f t="shared" si="69"/>
        <v>4</v>
      </c>
      <c r="BL14" s="72">
        <f t="shared" si="69"/>
        <v>14</v>
      </c>
      <c r="BM14" s="72">
        <f t="shared" si="69"/>
        <v>9</v>
      </c>
      <c r="BN14" s="72">
        <f t="shared" si="69"/>
        <v>1</v>
      </c>
      <c r="BO14" s="72">
        <f t="shared" si="69"/>
        <v>1</v>
      </c>
      <c r="BP14" s="72">
        <f t="shared" si="69"/>
        <v>11</v>
      </c>
      <c r="BQ14" s="72">
        <f t="shared" si="69"/>
        <v>10</v>
      </c>
      <c r="BS14" s="73">
        <f>BB14+BD14+BF14+BH14+BJ14+BL14+BN14+BP14</f>
        <v>93</v>
      </c>
      <c r="BT14" s="74">
        <f>BC14+BE14+BG14+BI14+BK14+BM14+BO14+BQ14</f>
        <v>64</v>
      </c>
      <c r="BU14" s="75">
        <f>BT14/(BT14+BS14)</f>
        <v>0.40764331210191085</v>
      </c>
      <c r="BV14" s="74">
        <f>BB14+BC14+BJ14+BK14</f>
        <v>57</v>
      </c>
      <c r="BW14" s="74">
        <f>BD14+BE14+BL14+BM14</f>
        <v>64</v>
      </c>
      <c r="BX14" s="74">
        <f>BF14+BG14+BN14+BO14</f>
        <v>10</v>
      </c>
      <c r="BY14" s="74">
        <f>SUM(BV14:BX14)</f>
        <v>131</v>
      </c>
      <c r="BZ14" s="12">
        <f>BW14/(BW14+BV14)</f>
        <v>0.52892561983471076</v>
      </c>
      <c r="CA14" s="12">
        <f>BX14/BY14</f>
        <v>7.6335877862595422E-2</v>
      </c>
      <c r="CB14" s="74">
        <f>BH14+BI14+BP14+BQ14</f>
        <v>26</v>
      </c>
      <c r="CC14" s="74">
        <f>SUM(BB14:BI14)</f>
        <v>86</v>
      </c>
      <c r="CD14" s="76">
        <f>SUM(BJ14:BQ14)</f>
        <v>71</v>
      </c>
      <c r="CE14" s="77">
        <f>SUM(BB14:BQ14)</f>
        <v>157</v>
      </c>
      <c r="CH14" s="12">
        <f t="shared" ref="CH14:CT15" si="70">(BS14/DN14) - 1</f>
        <v>-0.14678899082568808</v>
      </c>
      <c r="CI14" s="12">
        <f t="shared" si="70"/>
        <v>-0.17948717948717952</v>
      </c>
      <c r="CJ14" s="12">
        <f t="shared" si="70"/>
        <v>-2.2701290217213788E-2</v>
      </c>
      <c r="CK14" s="12">
        <f t="shared" si="70"/>
        <v>-0.44660194174757284</v>
      </c>
      <c r="CL14" s="12">
        <f t="shared" si="70"/>
        <v>-4.4776119402985093E-2</v>
      </c>
      <c r="CM14" s="12">
        <f t="shared" si="70"/>
        <v>-0.23076923076923073</v>
      </c>
      <c r="CN14" s="12">
        <f t="shared" si="70"/>
        <v>-0.28415300546448086</v>
      </c>
      <c r="CO14" s="12">
        <f t="shared" si="70"/>
        <v>0.44467743925003078</v>
      </c>
      <c r="CP14" s="12">
        <f t="shared" si="70"/>
        <v>7.4574280681150906E-2</v>
      </c>
      <c r="CQ14" s="12">
        <f t="shared" si="70"/>
        <v>5.5</v>
      </c>
      <c r="CR14" s="12">
        <f t="shared" si="70"/>
        <v>-0.24561403508771928</v>
      </c>
      <c r="CS14" s="12">
        <f t="shared" si="70"/>
        <v>-2.7397260273972601E-2</v>
      </c>
      <c r="CT14" s="12">
        <f t="shared" si="70"/>
        <v>-0.16042780748663099</v>
      </c>
      <c r="CV14" s="71" t="s">
        <v>17</v>
      </c>
      <c r="CW14" s="72">
        <f t="shared" ref="CW14:DL14" si="71">SUM(CW5:CW12)</f>
        <v>31</v>
      </c>
      <c r="CX14" s="72">
        <f t="shared" si="71"/>
        <v>29</v>
      </c>
      <c r="CY14" s="72">
        <f t="shared" si="71"/>
        <v>20</v>
      </c>
      <c r="CZ14" s="72">
        <f t="shared" si="71"/>
        <v>19</v>
      </c>
      <c r="DA14" s="72">
        <f t="shared" si="71"/>
        <v>8</v>
      </c>
      <c r="DB14" s="72">
        <f t="shared" si="71"/>
        <v>3</v>
      </c>
      <c r="DC14" s="72">
        <f t="shared" si="71"/>
        <v>3</v>
      </c>
      <c r="DD14" s="72">
        <f t="shared" si="71"/>
        <v>1</v>
      </c>
      <c r="DE14" s="72">
        <f t="shared" si="71"/>
        <v>29</v>
      </c>
      <c r="DF14" s="72">
        <f t="shared" si="71"/>
        <v>14</v>
      </c>
      <c r="DG14" s="72">
        <f t="shared" si="71"/>
        <v>16</v>
      </c>
      <c r="DH14" s="72">
        <f t="shared" si="71"/>
        <v>12</v>
      </c>
      <c r="DI14" s="72">
        <f t="shared" si="71"/>
        <v>2</v>
      </c>
      <c r="DJ14" s="72">
        <f t="shared" si="71"/>
        <v>0</v>
      </c>
      <c r="DK14" s="72">
        <f t="shared" si="71"/>
        <v>0</v>
      </c>
      <c r="DL14" s="72">
        <f t="shared" si="71"/>
        <v>0</v>
      </c>
      <c r="DN14" s="73">
        <f>CW14+CY14+DA14+DC14+DE14+DG14+DI14+DK14</f>
        <v>109</v>
      </c>
      <c r="DO14" s="74">
        <f>CX14+CZ14+DB14+DD14+DF14+DH14+DJ14+DL14</f>
        <v>78</v>
      </c>
      <c r="DP14" s="75">
        <f>DO14/(DO14+DN14)</f>
        <v>0.41711229946524064</v>
      </c>
      <c r="DQ14" s="74">
        <f>CW14+CX14+DE14+DF14</f>
        <v>103</v>
      </c>
      <c r="DR14" s="74">
        <f>CY14+CZ14+DG14+DH14</f>
        <v>67</v>
      </c>
      <c r="DS14" s="74">
        <f>DA14+DB14+DI14+DJ14</f>
        <v>13</v>
      </c>
      <c r="DT14" s="74">
        <f>SUM(DQ14:DS14)</f>
        <v>183</v>
      </c>
      <c r="DU14" s="12">
        <f>DR14/DT14</f>
        <v>0.36612021857923499</v>
      </c>
      <c r="DV14" s="12">
        <f>DS14/DT14</f>
        <v>7.1038251366120214E-2</v>
      </c>
      <c r="DW14" s="74">
        <f>DC14+DD14+DK14+DL14</f>
        <v>4</v>
      </c>
      <c r="DX14" s="74">
        <f>SUM(CW14:DD14)</f>
        <v>114</v>
      </c>
      <c r="DY14" s="76">
        <f>SUM(DE14:DL14)</f>
        <v>73</v>
      </c>
      <c r="DZ14" s="77">
        <f>SUM(CW14:DL14)</f>
        <v>187</v>
      </c>
      <c r="EC14" s="12">
        <f t="shared" ref="EC14:EO15" si="72">(DN14/FI14) - 1</f>
        <v>0.49315068493150682</v>
      </c>
      <c r="ED14" s="12">
        <f t="shared" si="72"/>
        <v>0.95</v>
      </c>
      <c r="EE14" s="12">
        <f t="shared" si="72"/>
        <v>0.17834224598930493</v>
      </c>
      <c r="EF14" s="12">
        <f t="shared" si="72"/>
        <v>0.80701754385964919</v>
      </c>
      <c r="EG14" s="12">
        <f t="shared" si="72"/>
        <v>0.42553191489361697</v>
      </c>
      <c r="EH14" s="12">
        <f t="shared" si="72"/>
        <v>1.1666666666666665</v>
      </c>
      <c r="EI14" s="12">
        <f t="shared" si="72"/>
        <v>0.66363636363636358</v>
      </c>
      <c r="EJ14" s="12">
        <f t="shared" si="72"/>
        <v>-0.14312289268689682</v>
      </c>
      <c r="EK14" s="12">
        <f t="shared" si="72"/>
        <v>0.30236794171220405</v>
      </c>
      <c r="EL14" s="12">
        <f t="shared" si="72"/>
        <v>0.33333333333333326</v>
      </c>
      <c r="EM14" s="12">
        <f t="shared" si="72"/>
        <v>0.48051948051948057</v>
      </c>
      <c r="EN14" s="12">
        <f t="shared" si="72"/>
        <v>1.0277777777777777</v>
      </c>
      <c r="EO14" s="12">
        <f t="shared" si="72"/>
        <v>0.65486725663716805</v>
      </c>
      <c r="EQ14" s="71" t="s">
        <v>17</v>
      </c>
      <c r="ER14" s="72">
        <f t="shared" ref="ER14:FG14" si="73">SUM(ER5:ER12)</f>
        <v>24</v>
      </c>
      <c r="ES14" s="72">
        <f t="shared" si="73"/>
        <v>13</v>
      </c>
      <c r="ET14" s="72">
        <f t="shared" si="73"/>
        <v>14</v>
      </c>
      <c r="EU14" s="72">
        <f t="shared" si="73"/>
        <v>18</v>
      </c>
      <c r="EV14" s="72">
        <f t="shared" si="73"/>
        <v>3</v>
      </c>
      <c r="EW14" s="72">
        <f t="shared" si="73"/>
        <v>2</v>
      </c>
      <c r="EX14" s="72">
        <f t="shared" si="73"/>
        <v>3</v>
      </c>
      <c r="EY14" s="72">
        <f t="shared" si="73"/>
        <v>0</v>
      </c>
      <c r="EZ14" s="72">
        <f t="shared" si="73"/>
        <v>15</v>
      </c>
      <c r="FA14" s="72">
        <f t="shared" si="73"/>
        <v>5</v>
      </c>
      <c r="FB14" s="72">
        <f t="shared" si="73"/>
        <v>13</v>
      </c>
      <c r="FC14" s="72">
        <f t="shared" si="73"/>
        <v>2</v>
      </c>
      <c r="FD14" s="72">
        <f t="shared" si="73"/>
        <v>1</v>
      </c>
      <c r="FE14" s="72">
        <f t="shared" si="73"/>
        <v>0</v>
      </c>
      <c r="FF14" s="72">
        <f t="shared" si="73"/>
        <v>0</v>
      </c>
      <c r="FG14" s="72">
        <f t="shared" si="73"/>
        <v>0</v>
      </c>
      <c r="FI14" s="73">
        <f>ER14+ET14+EV14+EX14+EZ14+FB14+FD14+FF14</f>
        <v>73</v>
      </c>
      <c r="FJ14" s="74">
        <f>ES14+EU14+EW14+EY14+FA14+FC14+FE14+FG14</f>
        <v>40</v>
      </c>
      <c r="FK14" s="75">
        <f>FJ14/(FJ14+FI14)</f>
        <v>0.35398230088495575</v>
      </c>
      <c r="FL14" s="74">
        <f>ER14+ES14+EZ14+FA14</f>
        <v>57</v>
      </c>
      <c r="FM14" s="74">
        <f>ET14+EU14+FB14+FC14</f>
        <v>47</v>
      </c>
      <c r="FN14" s="74">
        <f>EV14+EW14+FD14+FE14</f>
        <v>6</v>
      </c>
      <c r="FO14" s="74">
        <f>SUM(FL14:FN14)</f>
        <v>110</v>
      </c>
      <c r="FP14" s="12">
        <f>FM14/FO14</f>
        <v>0.42727272727272725</v>
      </c>
      <c r="FQ14" s="12">
        <f>FN14/FO14</f>
        <v>5.4545454545454543E-2</v>
      </c>
      <c r="FR14" s="74">
        <f>EX14+EY14+FF14+FG14</f>
        <v>3</v>
      </c>
      <c r="FS14" s="74">
        <f>SUM(ER14:EY14)</f>
        <v>77</v>
      </c>
      <c r="FT14" s="76">
        <f>SUM(EZ14:FG14)</f>
        <v>36</v>
      </c>
      <c r="FU14" s="77">
        <f>SUM(ER14:FG14)</f>
        <v>113</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6</v>
      </c>
      <c r="C15" s="71">
        <f t="shared" si="75"/>
        <v>4</v>
      </c>
      <c r="D15" s="71">
        <f t="shared" si="75"/>
        <v>3</v>
      </c>
      <c r="E15" s="71">
        <f t="shared" si="75"/>
        <v>3</v>
      </c>
      <c r="F15" s="71">
        <f>SUM(F7:F10)</f>
        <v>1</v>
      </c>
      <c r="G15" s="71">
        <f>SUM(G7:G10)</f>
        <v>1</v>
      </c>
      <c r="H15" s="71">
        <f t="shared" si="75"/>
        <v>0</v>
      </c>
      <c r="I15" s="71">
        <f t="shared" si="75"/>
        <v>2</v>
      </c>
      <c r="J15" s="71">
        <f t="shared" si="75"/>
        <v>1</v>
      </c>
      <c r="K15" s="71">
        <f t="shared" si="75"/>
        <v>2</v>
      </c>
      <c r="L15" s="71">
        <f>SUM(L7:L10)</f>
        <v>11</v>
      </c>
      <c r="M15" s="71">
        <f t="shared" si="75"/>
        <v>2</v>
      </c>
      <c r="N15" s="71">
        <f>SUM(N7:N10)</f>
        <v>6</v>
      </c>
      <c r="O15" s="71">
        <f t="shared" si="75"/>
        <v>3</v>
      </c>
      <c r="P15" s="71">
        <f>SUM(P7:P10)</f>
        <v>1</v>
      </c>
      <c r="Q15" s="71">
        <f>SUM(Q7:Q10)</f>
        <v>0</v>
      </c>
      <c r="R15" s="71">
        <f t="shared" si="75"/>
        <v>0</v>
      </c>
      <c r="S15" s="71">
        <f t="shared" si="75"/>
        <v>0</v>
      </c>
      <c r="T15" s="71">
        <f t="shared" si="75"/>
        <v>6</v>
      </c>
      <c r="U15" s="71">
        <f t="shared" si="75"/>
        <v>5</v>
      </c>
      <c r="W15" s="79">
        <f>B15+D15+H15+J15+L15+N15+R15+T15</f>
        <v>33</v>
      </c>
      <c r="X15" s="78">
        <f>C15+E15+I15+K15+M15+O15+S15+U15</f>
        <v>21</v>
      </c>
      <c r="Y15" s="80">
        <f>X15/(X15+W15)</f>
        <v>0.3888888888888889</v>
      </c>
      <c r="Z15" s="78">
        <f>B15+C15+L15+M15</f>
        <v>23</v>
      </c>
      <c r="AA15" s="78">
        <f>D15+E15+N15+O15+F15+G15+P15+Q15</f>
        <v>18</v>
      </c>
      <c r="AB15" s="78">
        <f t="shared" si="58"/>
        <v>3</v>
      </c>
      <c r="AC15" s="78">
        <f>H15+I15+R15+S15</f>
        <v>2</v>
      </c>
      <c r="AD15" s="78">
        <f>Z15+AA15+AC15</f>
        <v>43</v>
      </c>
      <c r="AE15" s="81">
        <f>AA15/(Z15+AA15)</f>
        <v>0.43902439024390244</v>
      </c>
      <c r="AF15" s="81">
        <f>AC15/AD15</f>
        <v>4.6511627906976744E-2</v>
      </c>
      <c r="AG15" s="78">
        <f>J15+K15+T15+U15</f>
        <v>14</v>
      </c>
      <c r="AH15" s="78">
        <f>SUM(B15:K15)</f>
        <v>23</v>
      </c>
      <c r="AI15" s="82">
        <f>SUM(L15:U15)</f>
        <v>34</v>
      </c>
      <c r="AJ15" s="29">
        <f>SUM(B15:U15)</f>
        <v>57</v>
      </c>
      <c r="AM15" s="12">
        <f t="shared" si="67"/>
        <v>-0.37735849056603776</v>
      </c>
      <c r="AN15" s="12">
        <f t="shared" si="67"/>
        <v>-0.4</v>
      </c>
      <c r="AO15" s="12">
        <f t="shared" si="67"/>
        <v>-2.2222222222222143E-2</v>
      </c>
      <c r="AP15" s="12">
        <f t="shared" si="67"/>
        <v>-0.28125</v>
      </c>
      <c r="AQ15" s="12">
        <f t="shared" si="67"/>
        <v>-0.47058823529411764</v>
      </c>
      <c r="AR15" s="12">
        <f t="shared" si="68"/>
        <v>-0.5</v>
      </c>
      <c r="AS15" s="12">
        <f t="shared" si="68"/>
        <v>-0.38571428571428568</v>
      </c>
      <c r="AT15" s="12">
        <f t="shared" si="68"/>
        <v>-0.14777618364418932</v>
      </c>
      <c r="AU15" s="12">
        <f t="shared" si="68"/>
        <v>-0.18604651162790697</v>
      </c>
      <c r="AV15" s="12">
        <f t="shared" si="68"/>
        <v>-0.22222222222222221</v>
      </c>
      <c r="AW15" s="12">
        <f t="shared" si="68"/>
        <v>-0.41025641025641024</v>
      </c>
      <c r="AX15" s="12">
        <f t="shared" si="68"/>
        <v>-0.30612244897959184</v>
      </c>
      <c r="AY15" s="12">
        <f t="shared" si="68"/>
        <v>-0.35227272727272729</v>
      </c>
      <c r="BA15" s="71" t="s">
        <v>117</v>
      </c>
      <c r="BB15" s="71">
        <f t="shared" ref="BB15:BQ15" si="76">SUM(BB7:BB10)</f>
        <v>10</v>
      </c>
      <c r="BC15" s="71">
        <f t="shared" si="76"/>
        <v>6</v>
      </c>
      <c r="BD15" s="71">
        <f t="shared" si="76"/>
        <v>9</v>
      </c>
      <c r="BE15" s="71">
        <f t="shared" si="76"/>
        <v>10</v>
      </c>
      <c r="BF15" s="71">
        <f t="shared" si="76"/>
        <v>1</v>
      </c>
      <c r="BG15" s="71">
        <f t="shared" si="76"/>
        <v>1</v>
      </c>
      <c r="BH15" s="71">
        <f t="shared" si="76"/>
        <v>0</v>
      </c>
      <c r="BI15" s="71">
        <f t="shared" si="76"/>
        <v>2</v>
      </c>
      <c r="BJ15" s="71">
        <f t="shared" si="76"/>
        <v>13</v>
      </c>
      <c r="BK15" s="71">
        <f t="shared" si="76"/>
        <v>3</v>
      </c>
      <c r="BL15" s="71">
        <f t="shared" si="76"/>
        <v>10</v>
      </c>
      <c r="BM15" s="71">
        <f t="shared" si="76"/>
        <v>5</v>
      </c>
      <c r="BN15" s="71">
        <f t="shared" si="76"/>
        <v>1</v>
      </c>
      <c r="BO15" s="71">
        <f t="shared" si="76"/>
        <v>1</v>
      </c>
      <c r="BP15" s="71">
        <f t="shared" si="76"/>
        <v>9</v>
      </c>
      <c r="BQ15" s="71">
        <f t="shared" si="76"/>
        <v>7</v>
      </c>
      <c r="BS15" s="79">
        <f>BB15+BD15+BF15+BH15+BJ15+BL15+BN15+BP15</f>
        <v>53</v>
      </c>
      <c r="BT15" s="78">
        <f>BC15+BE15+BG15+BI15+BK15+BM15+BO15+BQ15</f>
        <v>35</v>
      </c>
      <c r="BU15" s="80">
        <f>BT15/(BT15+BS15)</f>
        <v>0.39772727272727271</v>
      </c>
      <c r="BV15" s="78">
        <f>BB15+BC15+BJ15+BK15</f>
        <v>32</v>
      </c>
      <c r="BW15" s="78">
        <f>BD15+BE15+BL15+BM15</f>
        <v>34</v>
      </c>
      <c r="BX15" s="78">
        <f>BF15+BG15+BN15+BO15</f>
        <v>4</v>
      </c>
      <c r="BY15" s="78">
        <f>SUM(BV15:BX15)</f>
        <v>70</v>
      </c>
      <c r="BZ15" s="81">
        <f>BW15/(BW15+BV15)</f>
        <v>0.51515151515151514</v>
      </c>
      <c r="CA15" s="81">
        <f>BX15/BY15</f>
        <v>5.7142857142857141E-2</v>
      </c>
      <c r="CB15" s="78">
        <f>BH15+BI15+BP15+BQ15</f>
        <v>18</v>
      </c>
      <c r="CC15" s="78">
        <f>SUM(BB15:BI15)</f>
        <v>39</v>
      </c>
      <c r="CD15" s="82">
        <f>SUM(BJ15:BQ15)</f>
        <v>49</v>
      </c>
      <c r="CE15" s="29">
        <f>SUM(BB15:BQ15)</f>
        <v>88</v>
      </c>
      <c r="CH15" s="12">
        <f t="shared" si="70"/>
        <v>-0.20895522388059706</v>
      </c>
      <c r="CI15" s="12">
        <f t="shared" si="70"/>
        <v>-0.20454545454545459</v>
      </c>
      <c r="CJ15" s="12">
        <f t="shared" si="70"/>
        <v>3.3574380165288797E-3</v>
      </c>
      <c r="CK15" s="12">
        <f t="shared" si="70"/>
        <v>-0.40740740740740744</v>
      </c>
      <c r="CL15" s="12">
        <f t="shared" si="70"/>
        <v>-0.15000000000000002</v>
      </c>
      <c r="CM15" s="12">
        <f t="shared" si="70"/>
        <v>-0.69230769230769229</v>
      </c>
      <c r="CN15" s="12">
        <f t="shared" si="70"/>
        <v>-0.34579439252336452</v>
      </c>
      <c r="CO15" s="12">
        <f t="shared" si="70"/>
        <v>0.37803030303030294</v>
      </c>
      <c r="CP15" s="12">
        <f t="shared" si="70"/>
        <v>-0.52967032967032968</v>
      </c>
      <c r="CQ15" s="12">
        <f t="shared" si="70"/>
        <v>3.5</v>
      </c>
      <c r="CR15" s="12">
        <f t="shared" si="70"/>
        <v>-0.46575342465753422</v>
      </c>
      <c r="CS15" s="12">
        <f t="shared" si="70"/>
        <v>0.28947368421052633</v>
      </c>
      <c r="CT15" s="12">
        <f t="shared" si="70"/>
        <v>-0.2072072072072072</v>
      </c>
      <c r="CV15" s="71" t="s">
        <v>117</v>
      </c>
      <c r="CW15" s="71">
        <f t="shared" ref="CW15:DL15" si="77">SUM(CW7:CW10)</f>
        <v>19</v>
      </c>
      <c r="CX15" s="71">
        <f t="shared" si="77"/>
        <v>14</v>
      </c>
      <c r="CY15" s="71">
        <f t="shared" si="77"/>
        <v>12</v>
      </c>
      <c r="CZ15" s="71">
        <f t="shared" si="77"/>
        <v>13</v>
      </c>
      <c r="DA15" s="71">
        <f t="shared" si="77"/>
        <v>8</v>
      </c>
      <c r="DB15" s="71">
        <f t="shared" si="77"/>
        <v>3</v>
      </c>
      <c r="DC15" s="71">
        <f t="shared" si="77"/>
        <v>3</v>
      </c>
      <c r="DD15" s="71">
        <f t="shared" si="77"/>
        <v>1</v>
      </c>
      <c r="DE15" s="71">
        <f t="shared" si="77"/>
        <v>16</v>
      </c>
      <c r="DF15" s="71">
        <f t="shared" si="77"/>
        <v>5</v>
      </c>
      <c r="DG15" s="71">
        <f t="shared" si="77"/>
        <v>7</v>
      </c>
      <c r="DH15" s="71">
        <f t="shared" si="77"/>
        <v>8</v>
      </c>
      <c r="DI15" s="71">
        <f t="shared" si="77"/>
        <v>2</v>
      </c>
      <c r="DJ15" s="71">
        <f t="shared" si="77"/>
        <v>0</v>
      </c>
      <c r="DK15" s="71">
        <f t="shared" si="77"/>
        <v>0</v>
      </c>
      <c r="DL15" s="71">
        <f t="shared" si="77"/>
        <v>0</v>
      </c>
      <c r="DN15" s="79">
        <f>CW15+CY15+DA15+DC15+DE15+DG15+DI15+DK15</f>
        <v>67</v>
      </c>
      <c r="DO15" s="78">
        <f>CX15+CZ15+DB15+DD15+DF15+DH15+DJ15+DL15</f>
        <v>44</v>
      </c>
      <c r="DP15" s="80">
        <f>DO15/(DO15+DN15)</f>
        <v>0.3963963963963964</v>
      </c>
      <c r="DQ15" s="78">
        <f>CW15+CX15+DE15+DF15</f>
        <v>54</v>
      </c>
      <c r="DR15" s="78">
        <f>CY15+CZ15+DG15+DH15</f>
        <v>40</v>
      </c>
      <c r="DS15" s="78">
        <f>DA15+DB15+DI15+DJ15</f>
        <v>13</v>
      </c>
      <c r="DT15" s="78">
        <f>SUM(DQ15:DS15)</f>
        <v>107</v>
      </c>
      <c r="DU15" s="81">
        <f>DR15/DT15</f>
        <v>0.37383177570093457</v>
      </c>
      <c r="DV15" s="81">
        <f>DS15/DT15</f>
        <v>0.12149532710280374</v>
      </c>
      <c r="DW15" s="78">
        <f>DC15+DD15+DK15+DL15</f>
        <v>4</v>
      </c>
      <c r="DX15" s="78">
        <f>SUM(CW15:DD15)</f>
        <v>73</v>
      </c>
      <c r="DY15" s="82">
        <f>SUM(DE15:DL15)</f>
        <v>38</v>
      </c>
      <c r="DZ15" s="29">
        <f>SUM(CW15:DL15)</f>
        <v>111</v>
      </c>
      <c r="EC15" s="12">
        <f t="shared" si="72"/>
        <v>0.59523809523809534</v>
      </c>
      <c r="ED15" s="12">
        <f t="shared" si="72"/>
        <v>0.69230769230769229</v>
      </c>
      <c r="EE15" s="12">
        <f t="shared" si="72"/>
        <v>3.6729036729036713E-2</v>
      </c>
      <c r="EF15" s="12">
        <f t="shared" si="72"/>
        <v>0.63636363636363646</v>
      </c>
      <c r="EG15" s="12">
        <f t="shared" si="72"/>
        <v>0.3793103448275863</v>
      </c>
      <c r="EH15" s="12">
        <f t="shared" si="72"/>
        <v>1.1666666666666665</v>
      </c>
      <c r="EI15" s="12">
        <f t="shared" si="72"/>
        <v>0.57352941176470584</v>
      </c>
      <c r="EJ15" s="12">
        <f t="shared" si="72"/>
        <v>-0.12342893973573965</v>
      </c>
      <c r="EK15" s="12">
        <f t="shared" si="72"/>
        <v>0.3769470404984423</v>
      </c>
      <c r="EL15" s="12" t="e">
        <f t="shared" si="72"/>
        <v>#DIV/0!</v>
      </c>
      <c r="EM15" s="12">
        <f t="shared" si="72"/>
        <v>0.55319148936170204</v>
      </c>
      <c r="EN15" s="12">
        <f t="shared" si="72"/>
        <v>0.80952380952380953</v>
      </c>
      <c r="EO15" s="12">
        <f t="shared" si="72"/>
        <v>0.63235294117647056</v>
      </c>
      <c r="EQ15" s="71" t="s">
        <v>117</v>
      </c>
      <c r="ER15" s="71">
        <f t="shared" ref="ER15:FG15" si="78">SUM(ER7:ER10)</f>
        <v>13</v>
      </c>
      <c r="ES15" s="71">
        <f t="shared" si="78"/>
        <v>8</v>
      </c>
      <c r="ET15" s="71">
        <f t="shared" si="78"/>
        <v>9</v>
      </c>
      <c r="EU15" s="71">
        <f t="shared" si="78"/>
        <v>12</v>
      </c>
      <c r="EV15" s="71">
        <f t="shared" si="78"/>
        <v>3</v>
      </c>
      <c r="EW15" s="71">
        <f t="shared" si="78"/>
        <v>2</v>
      </c>
      <c r="EX15" s="71">
        <f t="shared" si="78"/>
        <v>0</v>
      </c>
      <c r="EY15" s="71">
        <f t="shared" si="78"/>
        <v>0</v>
      </c>
      <c r="EZ15" s="71">
        <f t="shared" si="78"/>
        <v>10</v>
      </c>
      <c r="FA15" s="71">
        <f t="shared" si="78"/>
        <v>2</v>
      </c>
      <c r="FB15" s="71">
        <f t="shared" si="78"/>
        <v>6</v>
      </c>
      <c r="FC15" s="71">
        <f t="shared" si="78"/>
        <v>2</v>
      </c>
      <c r="FD15" s="71">
        <f t="shared" si="78"/>
        <v>1</v>
      </c>
      <c r="FE15" s="71">
        <f t="shared" si="78"/>
        <v>0</v>
      </c>
      <c r="FF15" s="71">
        <f t="shared" si="78"/>
        <v>0</v>
      </c>
      <c r="FG15" s="71">
        <f t="shared" si="78"/>
        <v>0</v>
      </c>
      <c r="FI15" s="79">
        <f>ER15+ET15+EV15+EX15+EZ15+FB15+FD15+FF15</f>
        <v>42</v>
      </c>
      <c r="FJ15" s="78">
        <f>ES15+EU15+EW15+EY15+FA15+FC15+FE15+FG15</f>
        <v>26</v>
      </c>
      <c r="FK15" s="80">
        <f>FJ15/(FJ15+FI15)</f>
        <v>0.38235294117647056</v>
      </c>
      <c r="FL15" s="78">
        <f>ER15+ES15+EZ15+FA15</f>
        <v>33</v>
      </c>
      <c r="FM15" s="78">
        <f>ET15+EU15+FB15+FC15</f>
        <v>29</v>
      </c>
      <c r="FN15" s="78">
        <f>EV15+EW15+FD15+FE15</f>
        <v>6</v>
      </c>
      <c r="FO15" s="78">
        <f>SUM(FL15:FN15)</f>
        <v>68</v>
      </c>
      <c r="FP15" s="81">
        <f>FM15/FO15</f>
        <v>0.4264705882352941</v>
      </c>
      <c r="FQ15" s="81">
        <f>FN15/FO15</f>
        <v>8.8235294117647065E-2</v>
      </c>
      <c r="FR15" s="78">
        <f>EX15+EY15+FF15+FG15</f>
        <v>0</v>
      </c>
      <c r="FS15" s="78">
        <f>SUM(ER15:EY15)</f>
        <v>47</v>
      </c>
      <c r="FT15" s="82">
        <f>SUM(EZ15:FG15)</f>
        <v>21</v>
      </c>
      <c r="FU15" s="29">
        <f>SUM(ER15:FG15)</f>
        <v>68</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18</v>
      </c>
      <c r="C17">
        <f>SUM(C5:C8)</f>
        <v>4</v>
      </c>
      <c r="D17">
        <f t="shared" ref="D17:U17" si="79">SUM(D5:D8)</f>
        <v>3</v>
      </c>
      <c r="E17">
        <f t="shared" si="79"/>
        <v>2</v>
      </c>
      <c r="F17">
        <f t="shared" si="79"/>
        <v>0</v>
      </c>
      <c r="G17">
        <f t="shared" si="79"/>
        <v>1</v>
      </c>
      <c r="H17">
        <f t="shared" si="79"/>
        <v>2</v>
      </c>
      <c r="I17">
        <f t="shared" si="79"/>
        <v>2</v>
      </c>
      <c r="J17">
        <f t="shared" si="79"/>
        <v>1</v>
      </c>
      <c r="K17">
        <f t="shared" si="79"/>
        <v>2</v>
      </c>
      <c r="L17">
        <f t="shared" si="79"/>
        <v>8</v>
      </c>
      <c r="M17">
        <f t="shared" si="79"/>
        <v>4</v>
      </c>
      <c r="N17">
        <f t="shared" si="79"/>
        <v>3</v>
      </c>
      <c r="O17">
        <f t="shared" si="79"/>
        <v>1</v>
      </c>
      <c r="P17">
        <f t="shared" si="79"/>
        <v>1</v>
      </c>
      <c r="Q17">
        <f t="shared" si="79"/>
        <v>1</v>
      </c>
      <c r="R17">
        <f t="shared" si="79"/>
        <v>0</v>
      </c>
      <c r="S17">
        <f t="shared" si="79"/>
        <v>0</v>
      </c>
      <c r="T17">
        <f t="shared" si="79"/>
        <v>0</v>
      </c>
      <c r="U17">
        <f t="shared" si="79"/>
        <v>5</v>
      </c>
      <c r="BA17" t="s">
        <v>118</v>
      </c>
      <c r="BB17">
        <f t="shared" ref="BB17:BQ17" si="80">SUM(BB5:BB8)</f>
        <v>5</v>
      </c>
      <c r="BC17">
        <f t="shared" si="80"/>
        <v>5</v>
      </c>
      <c r="BD17">
        <f t="shared" si="80"/>
        <v>8</v>
      </c>
      <c r="BE17">
        <f t="shared" si="80"/>
        <v>5</v>
      </c>
      <c r="BF17">
        <f t="shared" si="80"/>
        <v>1</v>
      </c>
      <c r="BG17">
        <f t="shared" si="80"/>
        <v>1</v>
      </c>
      <c r="BH17">
        <f t="shared" si="80"/>
        <v>2</v>
      </c>
      <c r="BI17">
        <f t="shared" si="80"/>
        <v>3</v>
      </c>
      <c r="BJ17">
        <f t="shared" si="80"/>
        <v>13</v>
      </c>
      <c r="BK17">
        <f t="shared" si="80"/>
        <v>2</v>
      </c>
      <c r="BL17">
        <f t="shared" si="80"/>
        <v>8</v>
      </c>
      <c r="BM17">
        <f t="shared" si="80"/>
        <v>3</v>
      </c>
      <c r="BN17">
        <f t="shared" si="80"/>
        <v>1</v>
      </c>
      <c r="BO17">
        <f t="shared" si="80"/>
        <v>0</v>
      </c>
      <c r="BP17">
        <f t="shared" si="80"/>
        <v>10</v>
      </c>
      <c r="BQ17">
        <f t="shared" si="80"/>
        <v>9</v>
      </c>
      <c r="CV17" t="s">
        <v>118</v>
      </c>
      <c r="CW17">
        <f t="shared" ref="CW17:DL17" si="81">SUM(CW5:CW8)</f>
        <v>16</v>
      </c>
      <c r="CX17">
        <f t="shared" si="81"/>
        <v>13</v>
      </c>
      <c r="CY17">
        <f t="shared" si="81"/>
        <v>7</v>
      </c>
      <c r="CZ17">
        <f t="shared" si="81"/>
        <v>5</v>
      </c>
      <c r="DA17">
        <f t="shared" si="81"/>
        <v>3</v>
      </c>
      <c r="DB17">
        <f t="shared" si="81"/>
        <v>2</v>
      </c>
      <c r="DC17">
        <f t="shared" si="81"/>
        <v>1</v>
      </c>
      <c r="DD17">
        <f t="shared" si="81"/>
        <v>1</v>
      </c>
      <c r="DE17">
        <f t="shared" si="81"/>
        <v>13</v>
      </c>
      <c r="DF17">
        <f t="shared" si="81"/>
        <v>6</v>
      </c>
      <c r="DG17">
        <f t="shared" si="81"/>
        <v>7</v>
      </c>
      <c r="DH17">
        <f t="shared" si="81"/>
        <v>4</v>
      </c>
      <c r="DI17">
        <f t="shared" si="81"/>
        <v>2</v>
      </c>
      <c r="DJ17">
        <f t="shared" si="81"/>
        <v>0</v>
      </c>
      <c r="DK17">
        <f t="shared" si="81"/>
        <v>0</v>
      </c>
      <c r="DL17">
        <f t="shared" si="81"/>
        <v>0</v>
      </c>
      <c r="EQ17" t="s">
        <v>118</v>
      </c>
      <c r="ER17">
        <f t="shared" ref="ER17:FG17" si="82">SUM(ER5:ER8)</f>
        <v>17</v>
      </c>
      <c r="ES17">
        <f t="shared" si="82"/>
        <v>11</v>
      </c>
      <c r="ET17">
        <f t="shared" si="82"/>
        <v>10</v>
      </c>
      <c r="EU17">
        <f t="shared" si="82"/>
        <v>9</v>
      </c>
      <c r="EV17">
        <f t="shared" si="82"/>
        <v>3</v>
      </c>
      <c r="EW17">
        <f t="shared" si="82"/>
        <v>2</v>
      </c>
      <c r="EX17">
        <f t="shared" si="82"/>
        <v>3</v>
      </c>
      <c r="EY17">
        <f t="shared" si="82"/>
        <v>0</v>
      </c>
      <c r="EZ17">
        <f t="shared" si="82"/>
        <v>8</v>
      </c>
      <c r="FA17">
        <f t="shared" si="82"/>
        <v>2</v>
      </c>
      <c r="FB17">
        <f t="shared" si="82"/>
        <v>6</v>
      </c>
      <c r="FC17">
        <f t="shared" si="82"/>
        <v>2</v>
      </c>
      <c r="FD17">
        <f t="shared" si="82"/>
        <v>1</v>
      </c>
      <c r="FE17">
        <f t="shared" si="82"/>
        <v>0</v>
      </c>
      <c r="FF17">
        <f t="shared" si="82"/>
        <v>0</v>
      </c>
      <c r="FG17">
        <f t="shared" si="82"/>
        <v>0</v>
      </c>
    </row>
    <row r="18" spans="1:163" x14ac:dyDescent="0.25">
      <c r="A18" t="s">
        <v>119</v>
      </c>
      <c r="B18">
        <f>SUM(B9:B12)</f>
        <v>5</v>
      </c>
      <c r="C18">
        <f>SUM(C9:C12)</f>
        <v>1</v>
      </c>
      <c r="D18">
        <f t="shared" ref="D18:U18" si="83">SUM(D9:D12)</f>
        <v>4</v>
      </c>
      <c r="E18">
        <f t="shared" si="83"/>
        <v>6</v>
      </c>
      <c r="F18">
        <f t="shared" si="83"/>
        <v>1</v>
      </c>
      <c r="G18">
        <f t="shared" si="83"/>
        <v>0</v>
      </c>
      <c r="H18">
        <f t="shared" si="83"/>
        <v>0</v>
      </c>
      <c r="I18">
        <f t="shared" si="83"/>
        <v>2</v>
      </c>
      <c r="J18">
        <f t="shared" si="83"/>
        <v>1</v>
      </c>
      <c r="K18">
        <f t="shared" si="83"/>
        <v>0</v>
      </c>
      <c r="L18">
        <f t="shared" si="83"/>
        <v>8</v>
      </c>
      <c r="M18">
        <f t="shared" si="83"/>
        <v>3</v>
      </c>
      <c r="N18">
        <f t="shared" si="83"/>
        <v>4</v>
      </c>
      <c r="O18">
        <f t="shared" si="83"/>
        <v>3</v>
      </c>
      <c r="P18">
        <f t="shared" si="83"/>
        <v>0</v>
      </c>
      <c r="Q18">
        <f t="shared" si="83"/>
        <v>0</v>
      </c>
      <c r="R18">
        <f t="shared" si="83"/>
        <v>1</v>
      </c>
      <c r="S18">
        <f t="shared" si="83"/>
        <v>0</v>
      </c>
      <c r="T18">
        <f t="shared" si="83"/>
        <v>7</v>
      </c>
      <c r="U18">
        <f t="shared" si="83"/>
        <v>1</v>
      </c>
      <c r="BA18" t="s">
        <v>119</v>
      </c>
      <c r="BB18">
        <f t="shared" ref="BB18:BQ18" si="84">SUM(BB9:BB12)</f>
        <v>13</v>
      </c>
      <c r="BC18">
        <f t="shared" si="84"/>
        <v>9</v>
      </c>
      <c r="BD18">
        <f t="shared" si="84"/>
        <v>14</v>
      </c>
      <c r="BE18">
        <f t="shared" si="84"/>
        <v>14</v>
      </c>
      <c r="BF18">
        <f t="shared" si="84"/>
        <v>3</v>
      </c>
      <c r="BG18">
        <f t="shared" si="84"/>
        <v>3</v>
      </c>
      <c r="BH18">
        <f t="shared" si="84"/>
        <v>0</v>
      </c>
      <c r="BI18">
        <f t="shared" si="84"/>
        <v>0</v>
      </c>
      <c r="BJ18">
        <f t="shared" si="84"/>
        <v>8</v>
      </c>
      <c r="BK18">
        <f t="shared" si="84"/>
        <v>2</v>
      </c>
      <c r="BL18">
        <f t="shared" si="84"/>
        <v>6</v>
      </c>
      <c r="BM18">
        <f t="shared" si="84"/>
        <v>6</v>
      </c>
      <c r="BN18">
        <f t="shared" si="84"/>
        <v>0</v>
      </c>
      <c r="BO18">
        <f t="shared" si="84"/>
        <v>1</v>
      </c>
      <c r="BP18">
        <f t="shared" si="84"/>
        <v>1</v>
      </c>
      <c r="BQ18">
        <f t="shared" si="84"/>
        <v>1</v>
      </c>
      <c r="CV18" t="s">
        <v>119</v>
      </c>
      <c r="CW18">
        <f t="shared" ref="CW18:DL18" si="85">SUM(CW9:CW12)</f>
        <v>15</v>
      </c>
      <c r="CX18">
        <f t="shared" si="85"/>
        <v>16</v>
      </c>
      <c r="CY18">
        <f t="shared" si="85"/>
        <v>13</v>
      </c>
      <c r="CZ18">
        <f t="shared" si="85"/>
        <v>14</v>
      </c>
      <c r="DA18">
        <f t="shared" si="85"/>
        <v>5</v>
      </c>
      <c r="DB18">
        <f t="shared" si="85"/>
        <v>1</v>
      </c>
      <c r="DC18">
        <f t="shared" si="85"/>
        <v>2</v>
      </c>
      <c r="DD18">
        <f t="shared" si="85"/>
        <v>0</v>
      </c>
      <c r="DE18">
        <f t="shared" si="85"/>
        <v>16</v>
      </c>
      <c r="DF18">
        <f t="shared" si="85"/>
        <v>8</v>
      </c>
      <c r="DG18">
        <f t="shared" si="85"/>
        <v>9</v>
      </c>
      <c r="DH18">
        <f t="shared" si="85"/>
        <v>8</v>
      </c>
      <c r="DI18">
        <f t="shared" si="85"/>
        <v>0</v>
      </c>
      <c r="DJ18">
        <f t="shared" si="85"/>
        <v>0</v>
      </c>
      <c r="DK18">
        <f t="shared" si="85"/>
        <v>0</v>
      </c>
      <c r="DL18">
        <f t="shared" si="85"/>
        <v>0</v>
      </c>
      <c r="EQ18" t="s">
        <v>119</v>
      </c>
      <c r="ER18">
        <f t="shared" ref="ER18:FG18" si="86">SUM(ER9:ER12)</f>
        <v>7</v>
      </c>
      <c r="ES18">
        <f t="shared" si="86"/>
        <v>2</v>
      </c>
      <c r="ET18">
        <f t="shared" si="86"/>
        <v>4</v>
      </c>
      <c r="EU18">
        <f t="shared" si="86"/>
        <v>9</v>
      </c>
      <c r="EV18">
        <f t="shared" si="86"/>
        <v>0</v>
      </c>
      <c r="EW18">
        <f t="shared" si="86"/>
        <v>0</v>
      </c>
      <c r="EX18">
        <f t="shared" si="86"/>
        <v>0</v>
      </c>
      <c r="EY18">
        <f t="shared" si="86"/>
        <v>0</v>
      </c>
      <c r="EZ18">
        <f t="shared" si="86"/>
        <v>7</v>
      </c>
      <c r="FA18">
        <f t="shared" si="86"/>
        <v>3</v>
      </c>
      <c r="FB18">
        <f t="shared" si="86"/>
        <v>7</v>
      </c>
      <c r="FC18">
        <f t="shared" si="86"/>
        <v>0</v>
      </c>
      <c r="FD18">
        <f t="shared" si="86"/>
        <v>0</v>
      </c>
      <c r="FE18">
        <f t="shared" si="86"/>
        <v>0</v>
      </c>
      <c r="FF18">
        <f t="shared" si="86"/>
        <v>0</v>
      </c>
      <c r="FG18">
        <f t="shared" si="86"/>
        <v>0</v>
      </c>
    </row>
    <row r="20" spans="1:163" x14ac:dyDescent="0.25">
      <c r="EQ20" t="s">
        <v>123</v>
      </c>
    </row>
    <row r="23" spans="1:16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W24" s="32">
        <f>AD14</f>
        <v>88</v>
      </c>
      <c r="X24" s="32">
        <f>AD15</f>
        <v>43</v>
      </c>
      <c r="Y24" s="33">
        <f>Z24/W24</f>
        <v>0.34090909090909088</v>
      </c>
      <c r="Z24" s="34">
        <f>AA14</f>
        <v>30</v>
      </c>
      <c r="AA24" s="33">
        <f>AC24/W24</f>
        <v>0.31818181818181818</v>
      </c>
      <c r="AB24" s="33"/>
      <c r="AC24" s="34">
        <f>C14+E14+I14+M14+O14+S14</f>
        <v>28</v>
      </c>
      <c r="AD24" s="33">
        <f>AE24/AC24</f>
        <v>0.42857142857142855</v>
      </c>
      <c r="AE24" s="34">
        <f>E14+O14</f>
        <v>12</v>
      </c>
      <c r="AF24" s="35">
        <f>AC14</f>
        <v>7</v>
      </c>
      <c r="AG24" s="35">
        <f>AC15</f>
        <v>2</v>
      </c>
      <c r="AH24" s="35">
        <f>AG14</f>
        <v>17</v>
      </c>
      <c r="AI24" s="35">
        <f>AG15</f>
        <v>14</v>
      </c>
      <c r="AJ24" s="32">
        <f>AH14</f>
        <v>55</v>
      </c>
      <c r="AK24" s="32">
        <f>AH15</f>
        <v>23</v>
      </c>
      <c r="AL24" s="32">
        <f>AI14</f>
        <v>50</v>
      </c>
      <c r="AM24" s="32">
        <f>AI15</f>
        <v>34</v>
      </c>
      <c r="BS24" s="32">
        <f>BY14</f>
        <v>131</v>
      </c>
      <c r="BT24" s="32">
        <f>BY15</f>
        <v>70</v>
      </c>
      <c r="BU24" s="33">
        <f>BV24/BS24</f>
        <v>0.48854961832061067</v>
      </c>
      <c r="BV24" s="34">
        <f>BW14</f>
        <v>64</v>
      </c>
      <c r="BW24" s="33">
        <f>BX24/BS24</f>
        <v>0.38931297709923662</v>
      </c>
      <c r="BX24" s="34">
        <f>BC14+BE14+BG14+BK14+BM14+BO14</f>
        <v>51</v>
      </c>
      <c r="BY24" s="33">
        <f>BZ24/BX24</f>
        <v>0.5490196078431373</v>
      </c>
      <c r="BZ24" s="34">
        <f>BE14+BM14</f>
        <v>28</v>
      </c>
      <c r="CA24" s="35">
        <f>BX14</f>
        <v>10</v>
      </c>
      <c r="CB24" s="35">
        <f>BX15</f>
        <v>4</v>
      </c>
      <c r="CC24" s="35">
        <f>CB14</f>
        <v>26</v>
      </c>
      <c r="CD24" s="35">
        <f>CB15</f>
        <v>18</v>
      </c>
      <c r="CE24" s="32">
        <f>CC14</f>
        <v>86</v>
      </c>
      <c r="CF24" s="32">
        <f>CC15</f>
        <v>39</v>
      </c>
      <c r="CG24" s="32">
        <f>CD14</f>
        <v>71</v>
      </c>
      <c r="CH24" s="32">
        <f>CD15</f>
        <v>49</v>
      </c>
      <c r="DN24" s="32">
        <f>DT14</f>
        <v>183</v>
      </c>
      <c r="DO24" s="32">
        <f>DT15</f>
        <v>107</v>
      </c>
      <c r="DP24" s="33">
        <f>DQ24/DN24</f>
        <v>0.36612021857923499</v>
      </c>
      <c r="DQ24" s="34">
        <f>DR14</f>
        <v>67</v>
      </c>
      <c r="DR24" s="33">
        <f>DS24/DN24</f>
        <v>0.42076502732240439</v>
      </c>
      <c r="DS24" s="34">
        <f>CX14+CZ14+DB14+DF14+DH14+DJ14</f>
        <v>77</v>
      </c>
      <c r="DT24" s="33">
        <f>DU24/DS24</f>
        <v>0.40259740259740262</v>
      </c>
      <c r="DU24" s="34">
        <f>CZ14+DH14</f>
        <v>31</v>
      </c>
      <c r="DV24" s="35">
        <f>DS14</f>
        <v>13</v>
      </c>
      <c r="DW24" s="35">
        <f>DS15</f>
        <v>13</v>
      </c>
      <c r="DX24" s="35">
        <f>DW14</f>
        <v>4</v>
      </c>
      <c r="DY24" s="35">
        <f>DW15</f>
        <v>4</v>
      </c>
      <c r="DZ24" s="32">
        <f>DX14</f>
        <v>114</v>
      </c>
      <c r="EA24" s="32">
        <f>DX15</f>
        <v>73</v>
      </c>
      <c r="EB24" s="32">
        <f>DY14</f>
        <v>73</v>
      </c>
      <c r="EC24" s="32">
        <f>DY15</f>
        <v>38</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0283F-C715-412C-8A73-297C1AB0477B}">
  <dimension ref="A1:BZ24"/>
  <sheetViews>
    <sheetView workbookViewId="0">
      <selection activeCell="BZ14" sqref="BZ14"/>
    </sheetView>
  </sheetViews>
  <sheetFormatPr defaultRowHeight="15" x14ac:dyDescent="0.25"/>
  <cols>
    <col min="1" max="1" width="9.7109375" bestFit="1" customWidth="1"/>
  </cols>
  <sheetData>
    <row r="1" spans="1:78" ht="27" thickBot="1" x14ac:dyDescent="0.45">
      <c r="A1" s="36">
        <v>2025</v>
      </c>
      <c r="B1" s="37" t="s">
        <v>106</v>
      </c>
      <c r="C1" s="38" t="str">
        <f t="array" aca="1" ref="C1" ca="1">MID(CELL("filename",A1),FIND("]",CELL("filename",A1))+1,255)</f>
        <v>Ornex-&gt;Bossy</v>
      </c>
      <c r="F1" s="215" t="s">
        <v>189</v>
      </c>
      <c r="G1" s="215"/>
      <c r="H1" s="215"/>
      <c r="I1" s="215"/>
      <c r="J1" s="215"/>
      <c r="K1" s="215"/>
    </row>
    <row r="2" spans="1:78" ht="21.75"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Ornex-&gt;Bossy</v>
      </c>
      <c r="X2" s="225"/>
      <c r="Y2" s="225"/>
      <c r="Z2" s="225"/>
      <c r="AA2" s="225"/>
      <c r="AB2" s="225"/>
      <c r="AC2" s="225"/>
      <c r="AD2" s="225"/>
      <c r="AE2" s="225"/>
      <c r="AF2" s="225"/>
      <c r="AG2" s="225"/>
      <c r="AH2" s="225"/>
      <c r="AI2" s="225"/>
      <c r="AJ2" s="42"/>
      <c r="AK2" s="42"/>
      <c r="AL2" s="42"/>
      <c r="AM2" s="226" t="str">
        <f ca="1">"Changement depuis " &amp; (A1 - 1) &amp; " " &amp; $C1</f>
        <v>Changement depuis 2024 Ornex-&gt;Bossy</v>
      </c>
      <c r="AN2" s="226"/>
      <c r="AO2" s="226"/>
      <c r="AP2" s="226"/>
      <c r="AQ2" s="226"/>
      <c r="AR2" s="226"/>
      <c r="AS2" s="226"/>
      <c r="AT2" s="226"/>
      <c r="AU2" s="226"/>
      <c r="AV2" s="226"/>
      <c r="AW2" s="226"/>
      <c r="AX2" s="226"/>
      <c r="AY2" s="43"/>
    </row>
    <row r="3" spans="1:78" ht="53.25"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row>
    <row r="4" spans="1:78"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row>
    <row r="5" spans="1:78" ht="17.25" x14ac:dyDescent="0.25">
      <c r="A5" s="59">
        <v>0.29166666666666702</v>
      </c>
      <c r="B5" s="60"/>
      <c r="C5" s="86"/>
      <c r="D5" s="60"/>
      <c r="E5" s="86">
        <v>1</v>
      </c>
      <c r="F5" s="60"/>
      <c r="G5" s="86"/>
      <c r="H5" s="60"/>
      <c r="I5" s="86"/>
      <c r="J5" s="60"/>
      <c r="K5" s="86"/>
      <c r="L5" s="60"/>
      <c r="M5" s="86"/>
      <c r="N5" s="216"/>
      <c r="O5" s="217"/>
      <c r="P5" s="60"/>
      <c r="Q5" s="86"/>
      <c r="R5" s="60"/>
      <c r="S5" s="86"/>
      <c r="T5" s="60">
        <v>1</v>
      </c>
      <c r="U5" s="86"/>
      <c r="W5" s="55">
        <f>B5+D5+F5+H5+J5+L5+N5+P5+R5+T5</f>
        <v>1</v>
      </c>
      <c r="X5" s="3">
        <f>C5+E5+G5+I5+K5+M5+O5+Q5+S5+U5</f>
        <v>1</v>
      </c>
      <c r="Y5" s="56">
        <f>X5/(X5+W5)</f>
        <v>0.5</v>
      </c>
      <c r="Z5" s="3">
        <f>B5+C5+L5+M5</f>
        <v>0</v>
      </c>
      <c r="AA5" s="3">
        <f>D5+E5+N5+O5+F5+G5+P5+Q5</f>
        <v>1</v>
      </c>
      <c r="AB5" s="3">
        <f>F5+G5+P5+Q5</f>
        <v>0</v>
      </c>
      <c r="AC5" s="3">
        <f>H5+I5+R5+S5</f>
        <v>0</v>
      </c>
      <c r="AD5" s="3">
        <f t="shared" ref="AD5:AD12" si="0">Z5+AA5+AC5</f>
        <v>1</v>
      </c>
      <c r="AE5" s="12">
        <f t="shared" ref="AE5:AE12" si="1">AA5/(Z5+AA5)</f>
        <v>1</v>
      </c>
      <c r="AF5" s="12">
        <f>AC5/AD5</f>
        <v>0</v>
      </c>
      <c r="AG5" s="3">
        <f>J5+K5+T5+U5</f>
        <v>1</v>
      </c>
      <c r="AH5" s="3">
        <f>SUM(B5:K5)</f>
        <v>1</v>
      </c>
      <c r="AI5" s="57">
        <f>SUM(L5:U5)</f>
        <v>1</v>
      </c>
      <c r="AJ5" s="58">
        <f>SUM(B5:U5)</f>
        <v>2</v>
      </c>
      <c r="AM5" s="12" t="e">
        <f t="shared" ref="AM5:AQ12" si="2">(W5/BS5) - 1</f>
        <v>#DIV/0!</v>
      </c>
      <c r="AN5" s="12" t="e">
        <f t="shared" si="2"/>
        <v>#DIV/0!</v>
      </c>
      <c r="AO5" s="12" t="e">
        <f t="shared" si="2"/>
        <v>#DIV/0!</v>
      </c>
      <c r="AP5" s="12" t="e">
        <f t="shared" si="2"/>
        <v>#DIV/0!</v>
      </c>
      <c r="AQ5" s="12" t="e">
        <f>(AA5/BW5) - 1</f>
        <v>#DIV/0!</v>
      </c>
      <c r="AR5" s="12" t="e">
        <f t="shared" ref="AR5:AY12" si="3">(AC5/BX5) - 1</f>
        <v>#DIV/0!</v>
      </c>
      <c r="AS5" s="12" t="e">
        <f t="shared" si="3"/>
        <v>#DIV/0!</v>
      </c>
      <c r="AT5" s="12" t="e">
        <f t="shared" si="3"/>
        <v>#DIV/0!</v>
      </c>
      <c r="AU5" s="12" t="e">
        <f t="shared" si="3"/>
        <v>#DIV/0!</v>
      </c>
      <c r="AV5" s="12" t="e">
        <f t="shared" si="3"/>
        <v>#DIV/0!</v>
      </c>
      <c r="AW5" s="12" t="e">
        <f t="shared" si="3"/>
        <v>#DIV/0!</v>
      </c>
      <c r="AX5" s="12" t="e">
        <f t="shared" si="3"/>
        <v>#DIV/0!</v>
      </c>
      <c r="AY5" s="12" t="e">
        <f t="shared" si="3"/>
        <v>#DIV/0!</v>
      </c>
      <c r="BZ5" t="e">
        <f t="shared" ref="BZ5:BZ12" si="4">BW5/(BW5+BV5)</f>
        <v>#DIV/0!</v>
      </c>
    </row>
    <row r="6" spans="1:78" ht="17.25" x14ac:dyDescent="0.25">
      <c r="A6" s="64">
        <v>0.30208333333333298</v>
      </c>
      <c r="B6" s="91"/>
      <c r="C6" s="92"/>
      <c r="D6" s="91"/>
      <c r="E6" s="92"/>
      <c r="F6" s="91"/>
      <c r="G6" s="92"/>
      <c r="H6" s="91"/>
      <c r="I6" s="92"/>
      <c r="J6" s="91"/>
      <c r="K6" s="92">
        <v>1</v>
      </c>
      <c r="L6" s="91"/>
      <c r="M6" s="92"/>
      <c r="N6" s="203"/>
      <c r="O6" s="192">
        <v>1</v>
      </c>
      <c r="P6" s="91"/>
      <c r="Q6" s="92"/>
      <c r="R6" s="91"/>
      <c r="S6" s="92"/>
      <c r="T6" s="91"/>
      <c r="U6" s="92"/>
      <c r="W6" s="55">
        <f t="shared" ref="W6:X12" si="5">B6+D6+F6+H6+J6+L6+N6+P6+R6+T6</f>
        <v>0</v>
      </c>
      <c r="X6" s="3">
        <f t="shared" si="5"/>
        <v>2</v>
      </c>
      <c r="Y6" s="56">
        <f t="shared" ref="Y6:Y12" si="6">X6/(X6+W6)</f>
        <v>1</v>
      </c>
      <c r="Z6" s="3">
        <f t="shared" ref="Z6:Z12" si="7">B6+C6+L6+M6</f>
        <v>0</v>
      </c>
      <c r="AA6" s="3">
        <f t="shared" ref="AA6:AA12" si="8">D6+E6+N6+O6+F6+G6+P6+Q6</f>
        <v>1</v>
      </c>
      <c r="AB6" s="3">
        <f t="shared" ref="AB6:AB15" si="9">F6+G6+P6+Q6</f>
        <v>0</v>
      </c>
      <c r="AC6" s="3">
        <f t="shared" ref="AC6:AC12" si="10">H6+I6+R6+S6</f>
        <v>0</v>
      </c>
      <c r="AD6" s="3">
        <f t="shared" si="0"/>
        <v>1</v>
      </c>
      <c r="AE6" s="12">
        <f t="shared" si="1"/>
        <v>1</v>
      </c>
      <c r="AF6" s="12">
        <f t="shared" ref="AF6:AF12" si="11">AC6/AD6</f>
        <v>0</v>
      </c>
      <c r="AG6" s="3">
        <f t="shared" ref="AG6:AG12" si="12">J6+K6+T6+U6</f>
        <v>1</v>
      </c>
      <c r="AH6" s="3">
        <f t="shared" ref="AH6:AH12" si="13">SUM(B6:K6)</f>
        <v>1</v>
      </c>
      <c r="AI6" s="57">
        <f t="shared" ref="AI6:AI12" si="14">SUM(L6:U6)</f>
        <v>1</v>
      </c>
      <c r="AJ6" s="58">
        <f t="shared" ref="AJ6:AJ12" si="15">SUM(B6:U6)</f>
        <v>2</v>
      </c>
      <c r="AM6" s="12" t="e">
        <f t="shared" si="2"/>
        <v>#DIV/0!</v>
      </c>
      <c r="AN6" s="12" t="e">
        <f t="shared" si="2"/>
        <v>#DIV/0!</v>
      </c>
      <c r="AO6" s="12" t="e">
        <f t="shared" si="2"/>
        <v>#DIV/0!</v>
      </c>
      <c r="AP6" s="12" t="e">
        <f t="shared" si="2"/>
        <v>#DIV/0!</v>
      </c>
      <c r="AQ6" s="12" t="e">
        <f t="shared" si="2"/>
        <v>#DIV/0!</v>
      </c>
      <c r="AR6" s="12" t="e">
        <f t="shared" si="3"/>
        <v>#DIV/0!</v>
      </c>
      <c r="AS6" s="12" t="e">
        <f t="shared" si="3"/>
        <v>#DIV/0!</v>
      </c>
      <c r="AT6" s="12" t="e">
        <f t="shared" si="3"/>
        <v>#DIV/0!</v>
      </c>
      <c r="AU6" s="12" t="e">
        <f t="shared" si="3"/>
        <v>#DIV/0!</v>
      </c>
      <c r="AV6" s="12" t="e">
        <f t="shared" si="3"/>
        <v>#DIV/0!</v>
      </c>
      <c r="AW6" s="12" t="e">
        <f t="shared" si="3"/>
        <v>#DIV/0!</v>
      </c>
      <c r="AX6" s="12" t="e">
        <f t="shared" si="3"/>
        <v>#DIV/0!</v>
      </c>
      <c r="AY6" s="12" t="e">
        <f t="shared" si="3"/>
        <v>#DIV/0!</v>
      </c>
      <c r="BZ6" t="e">
        <f t="shared" si="4"/>
        <v>#DIV/0!</v>
      </c>
    </row>
    <row r="7" spans="1:78" ht="17.25" x14ac:dyDescent="0.25">
      <c r="A7" s="64">
        <v>0.3125</v>
      </c>
      <c r="B7" s="91">
        <v>1</v>
      </c>
      <c r="C7" s="92"/>
      <c r="D7" s="91"/>
      <c r="E7" s="92"/>
      <c r="F7" s="91"/>
      <c r="G7" s="92"/>
      <c r="H7" s="91"/>
      <c r="I7" s="92"/>
      <c r="J7" s="91">
        <v>2</v>
      </c>
      <c r="K7" s="92">
        <v>1</v>
      </c>
      <c r="L7" s="91">
        <v>1</v>
      </c>
      <c r="M7" s="92"/>
      <c r="N7" s="203">
        <v>1</v>
      </c>
      <c r="O7" s="192"/>
      <c r="P7" s="91"/>
      <c r="Q7" s="92"/>
      <c r="R7" s="91"/>
      <c r="S7" s="92"/>
      <c r="T7" s="91"/>
      <c r="U7" s="92">
        <v>1</v>
      </c>
      <c r="W7" s="55">
        <f t="shared" si="5"/>
        <v>5</v>
      </c>
      <c r="X7" s="3">
        <f t="shared" si="5"/>
        <v>2</v>
      </c>
      <c r="Y7" s="56">
        <f t="shared" si="6"/>
        <v>0.2857142857142857</v>
      </c>
      <c r="Z7" s="3">
        <f t="shared" si="7"/>
        <v>2</v>
      </c>
      <c r="AA7" s="3">
        <f t="shared" si="8"/>
        <v>1</v>
      </c>
      <c r="AB7" s="3">
        <f t="shared" si="9"/>
        <v>0</v>
      </c>
      <c r="AC7" s="3">
        <f t="shared" si="10"/>
        <v>0</v>
      </c>
      <c r="AD7" s="3">
        <f t="shared" si="0"/>
        <v>3</v>
      </c>
      <c r="AE7" s="12">
        <f t="shared" si="1"/>
        <v>0.33333333333333331</v>
      </c>
      <c r="AF7" s="12">
        <f t="shared" si="11"/>
        <v>0</v>
      </c>
      <c r="AG7" s="3">
        <f t="shared" si="12"/>
        <v>4</v>
      </c>
      <c r="AH7" s="3">
        <f t="shared" si="13"/>
        <v>4</v>
      </c>
      <c r="AI7" s="57">
        <f t="shared" si="14"/>
        <v>3</v>
      </c>
      <c r="AJ7" s="58">
        <f t="shared" si="15"/>
        <v>7</v>
      </c>
      <c r="AM7" s="12" t="e">
        <f t="shared" si="2"/>
        <v>#DIV/0!</v>
      </c>
      <c r="AN7" s="12" t="e">
        <f t="shared" si="2"/>
        <v>#DIV/0!</v>
      </c>
      <c r="AO7" s="12" t="e">
        <f t="shared" si="2"/>
        <v>#DIV/0!</v>
      </c>
      <c r="AP7" s="12" t="e">
        <f t="shared" si="2"/>
        <v>#DIV/0!</v>
      </c>
      <c r="AQ7" s="12" t="e">
        <f t="shared" si="2"/>
        <v>#DIV/0!</v>
      </c>
      <c r="AR7" s="12" t="e">
        <f t="shared" si="3"/>
        <v>#DIV/0!</v>
      </c>
      <c r="AS7" s="12" t="e">
        <f t="shared" si="3"/>
        <v>#DIV/0!</v>
      </c>
      <c r="AT7" s="12" t="e">
        <f t="shared" si="3"/>
        <v>#DIV/0!</v>
      </c>
      <c r="AU7" s="12" t="e">
        <f t="shared" si="3"/>
        <v>#DIV/0!</v>
      </c>
      <c r="AV7" s="12" t="e">
        <f t="shared" si="3"/>
        <v>#DIV/0!</v>
      </c>
      <c r="AW7" s="12" t="e">
        <f t="shared" si="3"/>
        <v>#DIV/0!</v>
      </c>
      <c r="AX7" s="12" t="e">
        <f t="shared" si="3"/>
        <v>#DIV/0!</v>
      </c>
      <c r="AY7" s="12" t="e">
        <f t="shared" si="3"/>
        <v>#DIV/0!</v>
      </c>
      <c r="BZ7" t="e">
        <f t="shared" si="4"/>
        <v>#DIV/0!</v>
      </c>
    </row>
    <row r="8" spans="1:78" ht="18" thickBot="1" x14ac:dyDescent="0.3">
      <c r="A8" s="64">
        <v>0.32291666666666702</v>
      </c>
      <c r="B8" s="94"/>
      <c r="C8" s="95"/>
      <c r="D8" s="94"/>
      <c r="E8" s="95"/>
      <c r="F8" s="94"/>
      <c r="G8" s="95"/>
      <c r="H8" s="94"/>
      <c r="I8" s="95"/>
      <c r="J8" s="94"/>
      <c r="K8" s="95"/>
      <c r="L8" s="94"/>
      <c r="M8" s="95"/>
      <c r="N8" s="218"/>
      <c r="O8" s="219"/>
      <c r="P8" s="94"/>
      <c r="Q8" s="95"/>
      <c r="R8" s="94"/>
      <c r="S8" s="95"/>
      <c r="T8" s="94">
        <v>1</v>
      </c>
      <c r="U8" s="95"/>
      <c r="W8" s="55">
        <f t="shared" si="5"/>
        <v>1</v>
      </c>
      <c r="X8" s="3">
        <f t="shared" si="5"/>
        <v>0</v>
      </c>
      <c r="Y8" s="56">
        <f t="shared" si="6"/>
        <v>0</v>
      </c>
      <c r="Z8" s="3">
        <f t="shared" si="7"/>
        <v>0</v>
      </c>
      <c r="AA8" s="3">
        <f t="shared" si="8"/>
        <v>0</v>
      </c>
      <c r="AB8" s="3">
        <f t="shared" si="9"/>
        <v>0</v>
      </c>
      <c r="AC8" s="3">
        <f t="shared" si="10"/>
        <v>0</v>
      </c>
      <c r="AD8" s="3">
        <f t="shared" si="0"/>
        <v>0</v>
      </c>
      <c r="AE8" s="12" t="e">
        <f t="shared" si="1"/>
        <v>#DIV/0!</v>
      </c>
      <c r="AF8" s="12" t="e">
        <f t="shared" si="11"/>
        <v>#DIV/0!</v>
      </c>
      <c r="AG8" s="3">
        <f t="shared" si="12"/>
        <v>1</v>
      </c>
      <c r="AH8" s="3">
        <f t="shared" si="13"/>
        <v>0</v>
      </c>
      <c r="AI8" s="57">
        <f t="shared" si="14"/>
        <v>1</v>
      </c>
      <c r="AJ8" s="58">
        <f t="shared" si="15"/>
        <v>1</v>
      </c>
      <c r="AM8" s="12" t="e">
        <f t="shared" si="2"/>
        <v>#DIV/0!</v>
      </c>
      <c r="AN8" s="12" t="e">
        <f t="shared" si="2"/>
        <v>#DIV/0!</v>
      </c>
      <c r="AO8" s="12" t="e">
        <f t="shared" si="2"/>
        <v>#DIV/0!</v>
      </c>
      <c r="AP8" s="12" t="e">
        <f t="shared" si="2"/>
        <v>#DIV/0!</v>
      </c>
      <c r="AQ8" s="12" t="e">
        <f t="shared" si="2"/>
        <v>#DIV/0!</v>
      </c>
      <c r="AR8" s="12" t="e">
        <f t="shared" si="3"/>
        <v>#DIV/0!</v>
      </c>
      <c r="AS8" s="12" t="e">
        <f t="shared" si="3"/>
        <v>#DIV/0!</v>
      </c>
      <c r="AT8" s="12" t="e">
        <f t="shared" si="3"/>
        <v>#DIV/0!</v>
      </c>
      <c r="AU8" s="12" t="e">
        <f t="shared" si="3"/>
        <v>#DIV/0!</v>
      </c>
      <c r="AV8" s="12" t="e">
        <f t="shared" si="3"/>
        <v>#DIV/0!</v>
      </c>
      <c r="AW8" s="12" t="e">
        <f t="shared" si="3"/>
        <v>#DIV/0!</v>
      </c>
      <c r="AX8" s="12" t="e">
        <f t="shared" si="3"/>
        <v>#DIV/0!</v>
      </c>
      <c r="AY8" s="12" t="e">
        <f t="shared" si="3"/>
        <v>#DIV/0!</v>
      </c>
      <c r="BZ8" t="e">
        <f t="shared" si="4"/>
        <v>#DIV/0!</v>
      </c>
    </row>
    <row r="9" spans="1:78" ht="17.25" x14ac:dyDescent="0.25">
      <c r="A9" s="59">
        <v>0.33333333333333298</v>
      </c>
      <c r="B9" s="60"/>
      <c r="C9" s="86"/>
      <c r="D9" s="60"/>
      <c r="E9" s="86">
        <v>1</v>
      </c>
      <c r="F9" s="60"/>
      <c r="G9" s="86"/>
      <c r="H9" s="60"/>
      <c r="I9" s="86"/>
      <c r="J9" s="60"/>
      <c r="K9" s="86"/>
      <c r="L9" s="60">
        <v>1</v>
      </c>
      <c r="M9" s="86"/>
      <c r="N9" s="216"/>
      <c r="O9" s="217"/>
      <c r="P9" s="60"/>
      <c r="Q9" s="86"/>
      <c r="R9" s="60"/>
      <c r="S9" s="86"/>
      <c r="T9" s="60"/>
      <c r="U9" s="86">
        <v>1</v>
      </c>
      <c r="W9" s="55">
        <f t="shared" si="5"/>
        <v>1</v>
      </c>
      <c r="X9" s="3">
        <f t="shared" si="5"/>
        <v>2</v>
      </c>
      <c r="Y9" s="56">
        <f t="shared" si="6"/>
        <v>0.66666666666666663</v>
      </c>
      <c r="Z9" s="3">
        <f t="shared" si="7"/>
        <v>1</v>
      </c>
      <c r="AA9" s="3">
        <f t="shared" si="8"/>
        <v>1</v>
      </c>
      <c r="AB9" s="3">
        <f t="shared" si="9"/>
        <v>0</v>
      </c>
      <c r="AC9" s="3">
        <f t="shared" si="10"/>
        <v>0</v>
      </c>
      <c r="AD9" s="3">
        <f t="shared" si="0"/>
        <v>2</v>
      </c>
      <c r="AE9" s="12">
        <f t="shared" si="1"/>
        <v>0.5</v>
      </c>
      <c r="AF9" s="12">
        <f t="shared" si="11"/>
        <v>0</v>
      </c>
      <c r="AG9" s="3">
        <f t="shared" si="12"/>
        <v>1</v>
      </c>
      <c r="AH9" s="3">
        <f t="shared" si="13"/>
        <v>1</v>
      </c>
      <c r="AI9" s="57">
        <f t="shared" si="14"/>
        <v>2</v>
      </c>
      <c r="AJ9" s="58">
        <f t="shared" si="15"/>
        <v>3</v>
      </c>
      <c r="AM9" s="12" t="e">
        <f t="shared" si="2"/>
        <v>#DIV/0!</v>
      </c>
      <c r="AN9" s="12" t="e">
        <f t="shared" si="2"/>
        <v>#DIV/0!</v>
      </c>
      <c r="AO9" s="12" t="e">
        <f t="shared" si="2"/>
        <v>#DIV/0!</v>
      </c>
      <c r="AP9" s="12" t="e">
        <f t="shared" si="2"/>
        <v>#DIV/0!</v>
      </c>
      <c r="AQ9" s="12" t="e">
        <f t="shared" si="2"/>
        <v>#DIV/0!</v>
      </c>
      <c r="AR9" s="12" t="e">
        <f t="shared" si="3"/>
        <v>#DIV/0!</v>
      </c>
      <c r="AS9" s="12" t="e">
        <f t="shared" si="3"/>
        <v>#DIV/0!</v>
      </c>
      <c r="AT9" s="12" t="e">
        <f t="shared" si="3"/>
        <v>#DIV/0!</v>
      </c>
      <c r="AU9" s="12" t="e">
        <f t="shared" si="3"/>
        <v>#DIV/0!</v>
      </c>
      <c r="AV9" s="12" t="e">
        <f t="shared" si="3"/>
        <v>#DIV/0!</v>
      </c>
      <c r="AW9" s="12" t="e">
        <f t="shared" si="3"/>
        <v>#DIV/0!</v>
      </c>
      <c r="AX9" s="12" t="e">
        <f t="shared" si="3"/>
        <v>#DIV/0!</v>
      </c>
      <c r="AY9" s="12" t="e">
        <f t="shared" si="3"/>
        <v>#DIV/0!</v>
      </c>
      <c r="BZ9" t="e">
        <f t="shared" si="4"/>
        <v>#DIV/0!</v>
      </c>
    </row>
    <row r="10" spans="1:78" ht="17.25" x14ac:dyDescent="0.25">
      <c r="A10" s="64">
        <v>0.34375</v>
      </c>
      <c r="B10" s="91"/>
      <c r="C10" s="92"/>
      <c r="D10" s="91">
        <v>1</v>
      </c>
      <c r="E10" s="92"/>
      <c r="F10" s="91"/>
      <c r="G10" s="92"/>
      <c r="H10" s="91"/>
      <c r="I10" s="92"/>
      <c r="J10" s="48"/>
      <c r="K10" s="92"/>
      <c r="L10" s="91">
        <v>1</v>
      </c>
      <c r="M10" s="92"/>
      <c r="N10" s="203">
        <v>2</v>
      </c>
      <c r="O10" s="192"/>
      <c r="P10" s="91"/>
      <c r="Q10" s="92"/>
      <c r="R10" s="91"/>
      <c r="S10" s="92"/>
      <c r="T10" s="91"/>
      <c r="U10" s="92"/>
      <c r="W10" s="55">
        <f t="shared" si="5"/>
        <v>4</v>
      </c>
      <c r="X10" s="3">
        <f t="shared" si="5"/>
        <v>0</v>
      </c>
      <c r="Y10" s="56">
        <f t="shared" si="6"/>
        <v>0</v>
      </c>
      <c r="Z10" s="3">
        <f t="shared" si="7"/>
        <v>1</v>
      </c>
      <c r="AA10" s="3">
        <f t="shared" si="8"/>
        <v>3</v>
      </c>
      <c r="AB10" s="3">
        <f>F10+G10+P10+Q10</f>
        <v>0</v>
      </c>
      <c r="AC10" s="3">
        <f t="shared" si="10"/>
        <v>0</v>
      </c>
      <c r="AD10" s="3">
        <f t="shared" si="0"/>
        <v>4</v>
      </c>
      <c r="AE10" s="12">
        <f t="shared" si="1"/>
        <v>0.75</v>
      </c>
      <c r="AF10" s="12">
        <f t="shared" si="11"/>
        <v>0</v>
      </c>
      <c r="AG10" s="3">
        <f t="shared" si="12"/>
        <v>0</v>
      </c>
      <c r="AH10" s="3">
        <f t="shared" si="13"/>
        <v>1</v>
      </c>
      <c r="AI10" s="57">
        <f t="shared" si="14"/>
        <v>3</v>
      </c>
      <c r="AJ10" s="58">
        <f t="shared" si="15"/>
        <v>4</v>
      </c>
      <c r="AM10" s="12" t="e">
        <f t="shared" si="2"/>
        <v>#DIV/0!</v>
      </c>
      <c r="AN10" s="12" t="e">
        <f t="shared" si="2"/>
        <v>#DIV/0!</v>
      </c>
      <c r="AO10" s="12" t="e">
        <f t="shared" si="2"/>
        <v>#DIV/0!</v>
      </c>
      <c r="AP10" s="12" t="e">
        <f t="shared" si="2"/>
        <v>#DIV/0!</v>
      </c>
      <c r="AQ10" s="12" t="e">
        <f t="shared" si="2"/>
        <v>#DIV/0!</v>
      </c>
      <c r="AR10" s="12" t="e">
        <f t="shared" si="3"/>
        <v>#DIV/0!</v>
      </c>
      <c r="AS10" s="12" t="e">
        <f t="shared" si="3"/>
        <v>#DIV/0!</v>
      </c>
      <c r="AT10" s="12" t="e">
        <f t="shared" si="3"/>
        <v>#DIV/0!</v>
      </c>
      <c r="AU10" s="12" t="e">
        <f t="shared" si="3"/>
        <v>#DIV/0!</v>
      </c>
      <c r="AV10" s="12" t="e">
        <f t="shared" si="3"/>
        <v>#DIV/0!</v>
      </c>
      <c r="AW10" s="12" t="e">
        <f t="shared" si="3"/>
        <v>#DIV/0!</v>
      </c>
      <c r="AX10" s="12" t="e">
        <f t="shared" si="3"/>
        <v>#DIV/0!</v>
      </c>
      <c r="AY10" s="12" t="e">
        <f t="shared" si="3"/>
        <v>#DIV/0!</v>
      </c>
      <c r="BZ10" t="e">
        <f t="shared" si="4"/>
        <v>#DIV/0!</v>
      </c>
    </row>
    <row r="11" spans="1:78" ht="17.25" x14ac:dyDescent="0.25">
      <c r="A11" s="64">
        <v>0.35416666666666702</v>
      </c>
      <c r="B11" s="91"/>
      <c r="C11" s="92">
        <v>1</v>
      </c>
      <c r="D11" s="91"/>
      <c r="E11" s="92"/>
      <c r="F11" s="91"/>
      <c r="G11" s="92"/>
      <c r="H11" s="91"/>
      <c r="I11" s="92"/>
      <c r="J11" s="91"/>
      <c r="K11" s="92">
        <v>1</v>
      </c>
      <c r="L11" s="91"/>
      <c r="M11" s="92"/>
      <c r="N11" s="203"/>
      <c r="O11" s="192"/>
      <c r="P11" s="91"/>
      <c r="Q11" s="92"/>
      <c r="R11" s="91"/>
      <c r="S11" s="92"/>
      <c r="T11" s="91"/>
      <c r="U11" s="92"/>
      <c r="W11" s="55">
        <f t="shared" si="5"/>
        <v>0</v>
      </c>
      <c r="X11" s="3">
        <f t="shared" si="5"/>
        <v>2</v>
      </c>
      <c r="Y11" s="56">
        <f t="shared" si="6"/>
        <v>1</v>
      </c>
      <c r="Z11" s="3">
        <f t="shared" si="7"/>
        <v>1</v>
      </c>
      <c r="AA11" s="3">
        <f t="shared" si="8"/>
        <v>0</v>
      </c>
      <c r="AB11" s="3">
        <f t="shared" si="9"/>
        <v>0</v>
      </c>
      <c r="AC11" s="3">
        <f t="shared" si="10"/>
        <v>0</v>
      </c>
      <c r="AD11" s="3">
        <f t="shared" si="0"/>
        <v>1</v>
      </c>
      <c r="AE11" s="12">
        <f t="shared" si="1"/>
        <v>0</v>
      </c>
      <c r="AF11" s="12">
        <f t="shared" si="11"/>
        <v>0</v>
      </c>
      <c r="AG11" s="3">
        <f t="shared" si="12"/>
        <v>1</v>
      </c>
      <c r="AH11" s="3">
        <f t="shared" si="13"/>
        <v>2</v>
      </c>
      <c r="AI11" s="57">
        <f t="shared" si="14"/>
        <v>0</v>
      </c>
      <c r="AJ11" s="58">
        <f t="shared" si="15"/>
        <v>2</v>
      </c>
      <c r="AM11" s="12" t="e">
        <f t="shared" si="2"/>
        <v>#DIV/0!</v>
      </c>
      <c r="AN11" s="12" t="e">
        <f t="shared" si="2"/>
        <v>#DIV/0!</v>
      </c>
      <c r="AO11" s="12" t="e">
        <f t="shared" si="2"/>
        <v>#DIV/0!</v>
      </c>
      <c r="AP11" s="12" t="e">
        <f t="shared" si="2"/>
        <v>#DIV/0!</v>
      </c>
      <c r="AQ11" s="12" t="e">
        <f t="shared" si="2"/>
        <v>#DIV/0!</v>
      </c>
      <c r="AR11" s="12" t="e">
        <f t="shared" si="3"/>
        <v>#DIV/0!</v>
      </c>
      <c r="AS11" s="12" t="e">
        <f t="shared" si="3"/>
        <v>#DIV/0!</v>
      </c>
      <c r="AT11" s="12" t="e">
        <f t="shared" si="3"/>
        <v>#DIV/0!</v>
      </c>
      <c r="AU11" s="12" t="e">
        <f t="shared" si="3"/>
        <v>#DIV/0!</v>
      </c>
      <c r="AV11" s="12" t="e">
        <f t="shared" si="3"/>
        <v>#DIV/0!</v>
      </c>
      <c r="AW11" s="12" t="e">
        <f t="shared" si="3"/>
        <v>#DIV/0!</v>
      </c>
      <c r="AX11" s="12" t="e">
        <f t="shared" si="3"/>
        <v>#DIV/0!</v>
      </c>
      <c r="AY11" s="12" t="e">
        <f t="shared" si="3"/>
        <v>#DIV/0!</v>
      </c>
      <c r="BZ11" t="e">
        <f t="shared" si="4"/>
        <v>#DIV/0!</v>
      </c>
    </row>
    <row r="12" spans="1:78" ht="17.25" x14ac:dyDescent="0.25">
      <c r="A12" s="64">
        <v>0.36458333333333298</v>
      </c>
      <c r="B12" s="91"/>
      <c r="C12" s="92"/>
      <c r="D12" s="91"/>
      <c r="E12" s="92"/>
      <c r="F12" s="91"/>
      <c r="G12" s="92"/>
      <c r="H12" s="91"/>
      <c r="I12" s="92"/>
      <c r="J12" s="91"/>
      <c r="K12" s="92"/>
      <c r="L12" s="91">
        <v>2</v>
      </c>
      <c r="M12" s="92"/>
      <c r="N12" s="203"/>
      <c r="O12" s="192"/>
      <c r="P12" s="91"/>
      <c r="Q12" s="92"/>
      <c r="R12" s="91"/>
      <c r="S12" s="92"/>
      <c r="T12" s="91"/>
      <c r="U12" s="92">
        <v>1</v>
      </c>
      <c r="W12" s="55">
        <f t="shared" si="5"/>
        <v>2</v>
      </c>
      <c r="X12" s="3">
        <f t="shared" si="5"/>
        <v>1</v>
      </c>
      <c r="Y12" s="56">
        <f t="shared" si="6"/>
        <v>0.33333333333333331</v>
      </c>
      <c r="Z12" s="3">
        <f t="shared" si="7"/>
        <v>2</v>
      </c>
      <c r="AA12" s="3">
        <f t="shared" si="8"/>
        <v>0</v>
      </c>
      <c r="AB12" s="3">
        <f t="shared" si="9"/>
        <v>0</v>
      </c>
      <c r="AC12" s="3">
        <f t="shared" si="10"/>
        <v>0</v>
      </c>
      <c r="AD12" s="3">
        <f t="shared" si="0"/>
        <v>2</v>
      </c>
      <c r="AE12" s="12">
        <f t="shared" si="1"/>
        <v>0</v>
      </c>
      <c r="AF12" s="12">
        <f t="shared" si="11"/>
        <v>0</v>
      </c>
      <c r="AG12" s="3">
        <f t="shared" si="12"/>
        <v>1</v>
      </c>
      <c r="AH12" s="3">
        <f t="shared" si="13"/>
        <v>0</v>
      </c>
      <c r="AI12" s="57">
        <f t="shared" si="14"/>
        <v>3</v>
      </c>
      <c r="AJ12" s="58">
        <f t="shared" si="15"/>
        <v>3</v>
      </c>
      <c r="AM12" s="12" t="e">
        <f t="shared" si="2"/>
        <v>#DIV/0!</v>
      </c>
      <c r="AN12" s="12" t="e">
        <f t="shared" si="2"/>
        <v>#DIV/0!</v>
      </c>
      <c r="AO12" s="12" t="e">
        <f t="shared" si="2"/>
        <v>#DIV/0!</v>
      </c>
      <c r="AP12" s="12" t="e">
        <f t="shared" si="2"/>
        <v>#DIV/0!</v>
      </c>
      <c r="AQ12" s="12" t="e">
        <f t="shared" si="2"/>
        <v>#DIV/0!</v>
      </c>
      <c r="AR12" s="12" t="e">
        <f t="shared" si="3"/>
        <v>#DIV/0!</v>
      </c>
      <c r="AS12" s="12" t="e">
        <f t="shared" si="3"/>
        <v>#DIV/0!</v>
      </c>
      <c r="AT12" s="12" t="e">
        <f t="shared" si="3"/>
        <v>#DIV/0!</v>
      </c>
      <c r="AU12" s="12" t="e">
        <f t="shared" si="3"/>
        <v>#DIV/0!</v>
      </c>
      <c r="AV12" s="12" t="e">
        <f t="shared" si="3"/>
        <v>#DIV/0!</v>
      </c>
      <c r="AW12" s="12" t="e">
        <f t="shared" si="3"/>
        <v>#DIV/0!</v>
      </c>
      <c r="AX12" s="12" t="e">
        <f t="shared" si="3"/>
        <v>#DIV/0!</v>
      </c>
      <c r="AY12" s="12" t="e">
        <f t="shared" si="3"/>
        <v>#DIV/0!</v>
      </c>
      <c r="BZ12" t="e">
        <f t="shared" si="4"/>
        <v>#DIV/0!</v>
      </c>
    </row>
    <row r="13" spans="1:78" ht="18" thickBot="1" x14ac:dyDescent="0.3">
      <c r="A13" s="64">
        <v>0.375</v>
      </c>
      <c r="B13" s="94"/>
      <c r="C13" s="95"/>
      <c r="D13" s="94"/>
      <c r="E13" s="95"/>
      <c r="F13" s="94"/>
      <c r="G13" s="95"/>
      <c r="H13" s="94"/>
      <c r="I13" s="95"/>
      <c r="J13" s="94"/>
      <c r="K13" s="95"/>
      <c r="L13" s="94"/>
      <c r="M13" s="95"/>
      <c r="N13" s="218"/>
      <c r="O13" s="219"/>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row>
    <row r="14" spans="1:78" ht="15.75" thickBot="1" x14ac:dyDescent="0.3">
      <c r="A14" s="71" t="s">
        <v>17</v>
      </c>
      <c r="B14" s="72">
        <f t="shared" ref="B14:U14" si="16">SUM(B5:B12)</f>
        <v>1</v>
      </c>
      <c r="C14" s="72">
        <f t="shared" si="16"/>
        <v>1</v>
      </c>
      <c r="D14" s="72">
        <f t="shared" si="16"/>
        <v>1</v>
      </c>
      <c r="E14" s="72">
        <f t="shared" si="16"/>
        <v>2</v>
      </c>
      <c r="F14" s="72">
        <f>SUM(F5:F12)</f>
        <v>0</v>
      </c>
      <c r="G14" s="72">
        <f>SUM(G5:G12)</f>
        <v>0</v>
      </c>
      <c r="H14" s="72">
        <f t="shared" si="16"/>
        <v>0</v>
      </c>
      <c r="I14" s="72">
        <f t="shared" si="16"/>
        <v>0</v>
      </c>
      <c r="J14" s="72">
        <f t="shared" si="16"/>
        <v>2</v>
      </c>
      <c r="K14" s="72">
        <f t="shared" si="16"/>
        <v>3</v>
      </c>
      <c r="L14" s="72">
        <f>SUM(L5:L12)</f>
        <v>5</v>
      </c>
      <c r="M14" s="72">
        <f t="shared" si="16"/>
        <v>0</v>
      </c>
      <c r="N14" s="72">
        <f>SUM(N5:N12)</f>
        <v>3</v>
      </c>
      <c r="O14" s="72">
        <f t="shared" si="16"/>
        <v>1</v>
      </c>
      <c r="P14" s="72">
        <f>SUM(P5:P12)</f>
        <v>0</v>
      </c>
      <c r="Q14" s="72">
        <f>SUM(Q5:Q12)</f>
        <v>0</v>
      </c>
      <c r="R14" s="72">
        <f t="shared" si="16"/>
        <v>0</v>
      </c>
      <c r="S14" s="72">
        <f t="shared" si="16"/>
        <v>0</v>
      </c>
      <c r="T14" s="72">
        <f t="shared" si="16"/>
        <v>2</v>
      </c>
      <c r="U14" s="72">
        <f t="shared" si="16"/>
        <v>3</v>
      </c>
      <c r="W14" s="73">
        <f>B14+D14+H14+J14+L14+N14+R14+T14</f>
        <v>14</v>
      </c>
      <c r="X14" s="74">
        <f>C14+E14+I14+K14+M14+O14+S14+U14</f>
        <v>10</v>
      </c>
      <c r="Y14" s="75">
        <f>X14/(X14+W14)</f>
        <v>0.41666666666666669</v>
      </c>
      <c r="Z14" s="74">
        <f>B14+C14+L14+M14</f>
        <v>7</v>
      </c>
      <c r="AA14" s="74">
        <f>D14+E14+N14+O14+F14+G14+P14+Q14</f>
        <v>7</v>
      </c>
      <c r="AB14" s="74">
        <f t="shared" si="9"/>
        <v>0</v>
      </c>
      <c r="AC14" s="74">
        <f>H14+I14+R14+S14</f>
        <v>0</v>
      </c>
      <c r="AD14" s="74">
        <f>Z14+AA14+AC14</f>
        <v>14</v>
      </c>
      <c r="AE14" s="12">
        <f>AA14/(Z14+AA14)</f>
        <v>0.5</v>
      </c>
      <c r="AF14" s="12">
        <f>AC14/AD14</f>
        <v>0</v>
      </c>
      <c r="AG14" s="74">
        <f>J14+K14+T14+U14</f>
        <v>10</v>
      </c>
      <c r="AH14" s="74">
        <f>SUM(B14:K14)</f>
        <v>10</v>
      </c>
      <c r="AI14" s="76">
        <f>SUM(L14:U14)</f>
        <v>14</v>
      </c>
      <c r="AJ14" s="77">
        <f>SUM(B14:U14)</f>
        <v>24</v>
      </c>
      <c r="AM14" s="12" t="e">
        <f t="shared" ref="AM14:AQ15" si="17">(W14/BS14) - 1</f>
        <v>#DIV/0!</v>
      </c>
      <c r="AN14" s="12" t="e">
        <f t="shared" si="17"/>
        <v>#DIV/0!</v>
      </c>
      <c r="AO14" s="12" t="e">
        <f t="shared" si="17"/>
        <v>#DIV/0!</v>
      </c>
      <c r="AP14" s="12" t="e">
        <f t="shared" si="17"/>
        <v>#DIV/0!</v>
      </c>
      <c r="AQ14" s="12" t="e">
        <f t="shared" si="17"/>
        <v>#DIV/0!</v>
      </c>
      <c r="AR14" s="12" t="e">
        <f t="shared" ref="AR14:AY15" si="18">(AC14/BX14) - 1</f>
        <v>#DIV/0!</v>
      </c>
      <c r="AS14" s="12" t="e">
        <f t="shared" si="18"/>
        <v>#DIV/0!</v>
      </c>
      <c r="AT14" s="12" t="e">
        <f t="shared" si="18"/>
        <v>#DIV/0!</v>
      </c>
      <c r="AU14" s="12" t="e">
        <f t="shared" si="18"/>
        <v>#DIV/0!</v>
      </c>
      <c r="AV14" s="12" t="e">
        <f t="shared" si="18"/>
        <v>#DIV/0!</v>
      </c>
      <c r="AW14" s="12" t="e">
        <f t="shared" si="18"/>
        <v>#DIV/0!</v>
      </c>
      <c r="AX14" s="12" t="e">
        <f t="shared" si="18"/>
        <v>#DIV/0!</v>
      </c>
      <c r="AY14" s="12" t="e">
        <f t="shared" si="18"/>
        <v>#DIV/0!</v>
      </c>
      <c r="BZ14" t="e">
        <f>BW14/(BW14+BV14)</f>
        <v>#DIV/0!</v>
      </c>
    </row>
    <row r="15" spans="1:78" ht="15.75" thickBot="1" x14ac:dyDescent="0.3">
      <c r="A15" s="71" t="s">
        <v>117</v>
      </c>
      <c r="B15" s="71">
        <f t="shared" ref="B15:U15" si="19">SUM(B7:B10)</f>
        <v>1</v>
      </c>
      <c r="C15" s="71">
        <f t="shared" si="19"/>
        <v>0</v>
      </c>
      <c r="D15" s="71">
        <f t="shared" si="19"/>
        <v>1</v>
      </c>
      <c r="E15" s="71">
        <f t="shared" si="19"/>
        <v>1</v>
      </c>
      <c r="F15" s="71">
        <f>SUM(F7:F10)</f>
        <v>0</v>
      </c>
      <c r="G15" s="71">
        <f>SUM(G7:G10)</f>
        <v>0</v>
      </c>
      <c r="H15" s="71">
        <f t="shared" si="19"/>
        <v>0</v>
      </c>
      <c r="I15" s="71">
        <f t="shared" si="19"/>
        <v>0</v>
      </c>
      <c r="J15" s="71">
        <f t="shared" si="19"/>
        <v>2</v>
      </c>
      <c r="K15" s="71">
        <f t="shared" si="19"/>
        <v>1</v>
      </c>
      <c r="L15" s="71">
        <f>SUM(L7:L10)</f>
        <v>3</v>
      </c>
      <c r="M15" s="71">
        <f t="shared" si="19"/>
        <v>0</v>
      </c>
      <c r="N15" s="71">
        <f>SUM(N7:N10)</f>
        <v>3</v>
      </c>
      <c r="O15" s="71">
        <f t="shared" si="19"/>
        <v>0</v>
      </c>
      <c r="P15" s="71">
        <f>SUM(P7:P10)</f>
        <v>0</v>
      </c>
      <c r="Q15" s="71">
        <f>SUM(Q7:Q10)</f>
        <v>0</v>
      </c>
      <c r="R15" s="71">
        <f t="shared" si="19"/>
        <v>0</v>
      </c>
      <c r="S15" s="71">
        <f t="shared" si="19"/>
        <v>0</v>
      </c>
      <c r="T15" s="71">
        <f t="shared" si="19"/>
        <v>1</v>
      </c>
      <c r="U15" s="71">
        <f t="shared" si="19"/>
        <v>2</v>
      </c>
      <c r="W15" s="79">
        <f>B15+D15+H15+J15+L15+N15+R15+T15</f>
        <v>11</v>
      </c>
      <c r="X15" s="78">
        <f>C15+E15+I15+K15+M15+O15+S15+U15</f>
        <v>4</v>
      </c>
      <c r="Y15" s="80">
        <f>X15/(X15+W15)</f>
        <v>0.26666666666666666</v>
      </c>
      <c r="Z15" s="78">
        <f>B15+C15+L15+M15</f>
        <v>4</v>
      </c>
      <c r="AA15" s="78">
        <f>D15+E15+N15+O15+F15+G15+P15+Q15</f>
        <v>5</v>
      </c>
      <c r="AB15" s="78">
        <f t="shared" si="9"/>
        <v>0</v>
      </c>
      <c r="AC15" s="78">
        <f>H15+I15+R15+S15</f>
        <v>0</v>
      </c>
      <c r="AD15" s="78">
        <f>Z15+AA15+AC15</f>
        <v>9</v>
      </c>
      <c r="AE15" s="81">
        <f>AA15/(Z15+AA15)</f>
        <v>0.55555555555555558</v>
      </c>
      <c r="AF15" s="81">
        <f>AC15/AD15</f>
        <v>0</v>
      </c>
      <c r="AG15" s="78">
        <f>J15+K15+T15+U15</f>
        <v>6</v>
      </c>
      <c r="AH15" s="78">
        <f>SUM(B15:K15)</f>
        <v>6</v>
      </c>
      <c r="AI15" s="82">
        <f>SUM(L15:U15)</f>
        <v>9</v>
      </c>
      <c r="AJ15" s="29">
        <f>SUM(B15:U15)</f>
        <v>15</v>
      </c>
      <c r="AM15" s="12" t="e">
        <f t="shared" si="17"/>
        <v>#DIV/0!</v>
      </c>
      <c r="AN15" s="12" t="e">
        <f t="shared" si="17"/>
        <v>#DIV/0!</v>
      </c>
      <c r="AO15" s="12" t="e">
        <f t="shared" si="17"/>
        <v>#DIV/0!</v>
      </c>
      <c r="AP15" s="12" t="e">
        <f t="shared" si="17"/>
        <v>#DIV/0!</v>
      </c>
      <c r="AQ15" s="12" t="e">
        <f t="shared" si="17"/>
        <v>#DIV/0!</v>
      </c>
      <c r="AR15" s="12" t="e">
        <f t="shared" si="18"/>
        <v>#DIV/0!</v>
      </c>
      <c r="AS15" s="12" t="e">
        <f t="shared" si="18"/>
        <v>#DIV/0!</v>
      </c>
      <c r="AT15" s="12" t="e">
        <f t="shared" si="18"/>
        <v>#DIV/0!</v>
      </c>
      <c r="AU15" s="12" t="e">
        <f t="shared" si="18"/>
        <v>#DIV/0!</v>
      </c>
      <c r="AV15" s="12" t="e">
        <f t="shared" si="18"/>
        <v>#DIV/0!</v>
      </c>
      <c r="AW15" s="12" t="e">
        <f t="shared" si="18"/>
        <v>#DIV/0!</v>
      </c>
      <c r="AX15" s="12" t="e">
        <f t="shared" si="18"/>
        <v>#DIV/0!</v>
      </c>
      <c r="AY15" s="12" t="e">
        <f t="shared" si="18"/>
        <v>#DIV/0!</v>
      </c>
      <c r="BZ15" t="e">
        <f>BW15/(BW15+BV15)</f>
        <v>#DIV/0!</v>
      </c>
    </row>
    <row r="17" spans="1:39" x14ac:dyDescent="0.25">
      <c r="A17" t="s">
        <v>118</v>
      </c>
      <c r="B17">
        <f>SUM(B5:B8)</f>
        <v>1</v>
      </c>
      <c r="C17">
        <f>SUM(C5:C8)</f>
        <v>0</v>
      </c>
      <c r="D17">
        <f t="shared" ref="D17:U17" si="20">SUM(D5:D8)</f>
        <v>0</v>
      </c>
      <c r="E17">
        <f t="shared" si="20"/>
        <v>1</v>
      </c>
      <c r="F17">
        <f t="shared" si="20"/>
        <v>0</v>
      </c>
      <c r="G17">
        <f t="shared" si="20"/>
        <v>0</v>
      </c>
      <c r="H17">
        <f t="shared" si="20"/>
        <v>0</v>
      </c>
      <c r="I17">
        <f t="shared" si="20"/>
        <v>0</v>
      </c>
      <c r="J17">
        <f t="shared" si="20"/>
        <v>2</v>
      </c>
      <c r="K17">
        <f t="shared" si="20"/>
        <v>2</v>
      </c>
      <c r="L17">
        <f t="shared" si="20"/>
        <v>1</v>
      </c>
      <c r="M17">
        <f t="shared" si="20"/>
        <v>0</v>
      </c>
      <c r="N17">
        <f t="shared" si="20"/>
        <v>1</v>
      </c>
      <c r="O17">
        <f t="shared" si="20"/>
        <v>1</v>
      </c>
      <c r="P17">
        <f t="shared" si="20"/>
        <v>0</v>
      </c>
      <c r="Q17">
        <f t="shared" si="20"/>
        <v>0</v>
      </c>
      <c r="R17">
        <f t="shared" si="20"/>
        <v>0</v>
      </c>
      <c r="S17">
        <f t="shared" si="20"/>
        <v>0</v>
      </c>
      <c r="T17">
        <f t="shared" si="20"/>
        <v>2</v>
      </c>
      <c r="U17">
        <f t="shared" si="20"/>
        <v>1</v>
      </c>
    </row>
    <row r="18" spans="1:39" x14ac:dyDescent="0.25">
      <c r="A18" t="s">
        <v>119</v>
      </c>
      <c r="B18">
        <f>SUM(B9:B12)</f>
        <v>0</v>
      </c>
      <c r="C18">
        <f>SUM(C9:C12)</f>
        <v>1</v>
      </c>
      <c r="D18">
        <f t="shared" ref="D18:U18" si="21">SUM(D9:D12)</f>
        <v>1</v>
      </c>
      <c r="E18">
        <f t="shared" si="21"/>
        <v>1</v>
      </c>
      <c r="F18">
        <f t="shared" si="21"/>
        <v>0</v>
      </c>
      <c r="G18">
        <f t="shared" si="21"/>
        <v>0</v>
      </c>
      <c r="H18">
        <f t="shared" si="21"/>
        <v>0</v>
      </c>
      <c r="I18">
        <f t="shared" si="21"/>
        <v>0</v>
      </c>
      <c r="J18">
        <f t="shared" si="21"/>
        <v>0</v>
      </c>
      <c r="K18">
        <f t="shared" si="21"/>
        <v>1</v>
      </c>
      <c r="L18">
        <f t="shared" si="21"/>
        <v>4</v>
      </c>
      <c r="M18">
        <f t="shared" si="21"/>
        <v>0</v>
      </c>
      <c r="N18">
        <f t="shared" si="21"/>
        <v>2</v>
      </c>
      <c r="O18">
        <f t="shared" si="21"/>
        <v>0</v>
      </c>
      <c r="P18">
        <f t="shared" si="21"/>
        <v>0</v>
      </c>
      <c r="Q18">
        <f t="shared" si="21"/>
        <v>0</v>
      </c>
      <c r="R18">
        <f t="shared" si="21"/>
        <v>0</v>
      </c>
      <c r="S18">
        <f t="shared" si="21"/>
        <v>0</v>
      </c>
      <c r="T18">
        <f t="shared" si="21"/>
        <v>0</v>
      </c>
      <c r="U18">
        <f t="shared" si="21"/>
        <v>2</v>
      </c>
    </row>
    <row r="23" spans="1:39"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row>
    <row r="24" spans="1:39" x14ac:dyDescent="0.25">
      <c r="W24" s="32">
        <f>AD14</f>
        <v>14</v>
      </c>
      <c r="X24" s="32">
        <f>AD15</f>
        <v>9</v>
      </c>
      <c r="Y24" s="33">
        <f>Z24/W24</f>
        <v>0.5</v>
      </c>
      <c r="Z24" s="34">
        <f>AA14</f>
        <v>7</v>
      </c>
      <c r="AA24" s="33">
        <f>AC24/W24</f>
        <v>0.2857142857142857</v>
      </c>
      <c r="AB24" s="33"/>
      <c r="AC24" s="34">
        <f>C14+E14+I14+M14+O14+S14</f>
        <v>4</v>
      </c>
      <c r="AD24" s="33">
        <f>AE24/AC24</f>
        <v>0.75</v>
      </c>
      <c r="AE24" s="34">
        <f>E14+O14</f>
        <v>3</v>
      </c>
      <c r="AF24" s="35">
        <f>AC14</f>
        <v>0</v>
      </c>
      <c r="AG24" s="35">
        <f>AC15</f>
        <v>0</v>
      </c>
      <c r="AH24" s="35">
        <f>AG14</f>
        <v>10</v>
      </c>
      <c r="AI24" s="35">
        <f>AG15</f>
        <v>6</v>
      </c>
      <c r="AJ24" s="32">
        <f>AH14</f>
        <v>10</v>
      </c>
      <c r="AK24" s="32">
        <f>AH15</f>
        <v>6</v>
      </c>
      <c r="AL24" s="32">
        <f>AI14</f>
        <v>14</v>
      </c>
      <c r="AM24" s="32">
        <f>AI15</f>
        <v>9</v>
      </c>
    </row>
  </sheetData>
  <mergeCells count="14">
    <mergeCell ref="W2:AI2"/>
    <mergeCell ref="AM2:AX2"/>
    <mergeCell ref="B3:C3"/>
    <mergeCell ref="D3:E3"/>
    <mergeCell ref="F3:G3"/>
    <mergeCell ref="H3:I3"/>
    <mergeCell ref="J3:K3"/>
    <mergeCell ref="L3:M3"/>
    <mergeCell ref="N3:O3"/>
    <mergeCell ref="P3:Q3"/>
    <mergeCell ref="R3:S3"/>
    <mergeCell ref="T3:U3"/>
    <mergeCell ref="B2:K2"/>
    <mergeCell ref="L2:U2"/>
  </mergeCells>
  <conditionalFormatting sqref="AM5:AY15">
    <cfRule type="colorScale" priority="1">
      <colorScale>
        <cfvo type="min"/>
        <cfvo type="num" val="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0"/>
  </sheetPr>
  <dimension ref="A1:IR25"/>
  <sheetViews>
    <sheetView topLeftCell="V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Versonnex</v>
      </c>
      <c r="BA1" s="36">
        <v>2024</v>
      </c>
      <c r="BB1" s="37" t="s">
        <v>106</v>
      </c>
      <c r="BC1" s="38" t="str">
        <f t="array" aca="1" ref="BC1" ca="1">MID(CELL("filename",BA1),FIND("]",CELL("filename",BA1))+1,255)</f>
        <v>Versonnex</v>
      </c>
      <c r="CV1" s="36">
        <v>2023</v>
      </c>
      <c r="CW1" s="37" t="s">
        <v>106</v>
      </c>
      <c r="CX1" s="38" t="str">
        <f t="array" aca="1" ref="CX1" ca="1">MID(CELL("filename",CV1),FIND("]",CELL("filename",CV1))+1,255)</f>
        <v>Versonnex</v>
      </c>
      <c r="EQ1" s="36">
        <v>2022</v>
      </c>
      <c r="ER1" s="37" t="s">
        <v>106</v>
      </c>
      <c r="ES1" s="38" t="str">
        <f t="array" aca="1" ref="ES1" ca="1">MID(CELL("filename",EQ1),FIND("]",CELL("filename",EQ1))+1,255)</f>
        <v>Versonnex</v>
      </c>
      <c r="GL1" s="39">
        <v>2021</v>
      </c>
      <c r="GM1" s="40" t="s">
        <v>106</v>
      </c>
      <c r="GN1" s="38" t="s">
        <v>10</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Versonnex</v>
      </c>
      <c r="X2" s="225"/>
      <c r="Y2" s="225"/>
      <c r="Z2" s="225"/>
      <c r="AA2" s="225"/>
      <c r="AB2" s="225"/>
      <c r="AC2" s="225"/>
      <c r="AD2" s="225"/>
      <c r="AE2" s="225"/>
      <c r="AF2" s="225"/>
      <c r="AG2" s="225"/>
      <c r="AH2" s="225"/>
      <c r="AI2" s="225"/>
      <c r="AM2" s="226" t="str">
        <f ca="1">"Changement depuis " &amp; (A1 - 1) &amp; " " &amp; $C1</f>
        <v>Changement depuis 2024 Versonnex</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Versonnex</v>
      </c>
      <c r="BT2" s="225"/>
      <c r="BU2" s="225"/>
      <c r="BV2" s="225"/>
      <c r="BW2" s="225"/>
      <c r="BX2" s="225"/>
      <c r="BY2" s="225"/>
      <c r="BZ2" s="225"/>
      <c r="CA2" s="225"/>
      <c r="CB2" s="225"/>
      <c r="CC2" s="225"/>
      <c r="CD2" s="225"/>
      <c r="CH2" s="226" t="str">
        <f ca="1">"Changement depuis 2023 " &amp; $CX1</f>
        <v>Changement depuis 2023 Versonnex</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Versonnex</v>
      </c>
      <c r="DO2" s="225"/>
      <c r="DP2" s="225"/>
      <c r="DQ2" s="225"/>
      <c r="DR2" s="225"/>
      <c r="DS2" s="225"/>
      <c r="DT2" s="225"/>
      <c r="DU2" s="225"/>
      <c r="DV2" s="225"/>
      <c r="DW2" s="225"/>
      <c r="DX2" s="225"/>
      <c r="DY2" s="225"/>
      <c r="EC2" s="226" t="str">
        <f ca="1">"Changement depuis 2022 " &amp; $CX1</f>
        <v>Changement depuis 2022 Versonnex</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Versonnex</v>
      </c>
      <c r="FJ2" s="225"/>
      <c r="FK2" s="225"/>
      <c r="FL2" s="225"/>
      <c r="FM2" s="225"/>
      <c r="FN2" s="225"/>
      <c r="FO2" s="225"/>
      <c r="FP2" s="225"/>
      <c r="FQ2" s="225"/>
      <c r="FR2" s="225"/>
      <c r="FS2" s="225"/>
      <c r="FT2" s="225"/>
      <c r="FX2" s="226" t="str">
        <f ca="1">"Changement depuis 2021 " &amp; $ES1</f>
        <v>Changement depuis 2021 Versonnex</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Versonnex</v>
      </c>
      <c r="HE2" s="225"/>
      <c r="HF2" s="225"/>
      <c r="HG2" s="225"/>
      <c r="HH2" s="225"/>
      <c r="HI2" s="225"/>
      <c r="HJ2" s="225"/>
      <c r="HK2" s="225"/>
      <c r="HL2" s="225"/>
      <c r="HM2" s="225"/>
      <c r="HN2" s="225"/>
      <c r="HO2" s="225"/>
      <c r="HR2" s="225" t="str">
        <f>"Totaux 2020 " &amp; $GN1</f>
        <v>Totaux 2020 Versonnex</v>
      </c>
      <c r="HS2" s="225"/>
      <c r="HT2" s="225"/>
      <c r="HU2" s="225"/>
      <c r="HV2" s="225"/>
      <c r="HW2" s="225"/>
      <c r="HX2" s="225"/>
      <c r="HY2" s="225"/>
      <c r="HZ2" s="225"/>
      <c r="IA2" s="225"/>
      <c r="IB2" s="225"/>
      <c r="IC2" s="225"/>
      <c r="IF2" s="226" t="str">
        <f>"Changement depuis 2020 " &amp; $GN1</f>
        <v>Changement depuis 2020 Versonnex</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x14ac:dyDescent="0.25">
      <c r="A5" s="59">
        <v>0.29166666666666702</v>
      </c>
      <c r="B5" s="60">
        <v>4</v>
      </c>
      <c r="C5" s="86"/>
      <c r="D5" s="60">
        <v>1</v>
      </c>
      <c r="E5" s="86">
        <v>2</v>
      </c>
      <c r="F5" s="60"/>
      <c r="G5" s="86"/>
      <c r="H5" s="60"/>
      <c r="I5" s="86"/>
      <c r="J5" s="60"/>
      <c r="K5" s="86"/>
      <c r="L5" s="60"/>
      <c r="M5" s="86"/>
      <c r="N5" s="203"/>
      <c r="O5" s="192"/>
      <c r="P5" s="60"/>
      <c r="Q5" s="86"/>
      <c r="R5" s="60"/>
      <c r="S5" s="86"/>
      <c r="T5" s="60"/>
      <c r="U5" s="86"/>
      <c r="W5" s="55">
        <f>B5+D5+F5+H5+J5+L5+N5+P5+R5+T5</f>
        <v>5</v>
      </c>
      <c r="X5" s="3">
        <f>C5+E5+G5+I5+K5+M5+O5+Q5+S5+U5</f>
        <v>2</v>
      </c>
      <c r="Y5" s="56">
        <f>X5/(X5+W5)</f>
        <v>0.2857142857142857</v>
      </c>
      <c r="Z5" s="3">
        <f>B5+C5+L5+M5</f>
        <v>4</v>
      </c>
      <c r="AA5" s="3">
        <f>D5+E5+N5+O5+F5+G5+P5+Q5</f>
        <v>3</v>
      </c>
      <c r="AB5" s="3">
        <f>F5+G5+P5+Q5</f>
        <v>0</v>
      </c>
      <c r="AC5" s="3">
        <f>H5+I5+R5+S5</f>
        <v>0</v>
      </c>
      <c r="AD5" s="3">
        <f t="shared" ref="AD5:AD12" si="0">Z5+AA5+AC5</f>
        <v>7</v>
      </c>
      <c r="AE5" s="12">
        <f t="shared" ref="AE5:AE12" si="1">AA5/(Z5+AA5)</f>
        <v>0.42857142857142855</v>
      </c>
      <c r="AF5" s="12">
        <f>AC5/AD5</f>
        <v>0</v>
      </c>
      <c r="AG5" s="3">
        <f>J5+K5+T5+U5</f>
        <v>0</v>
      </c>
      <c r="AH5" s="3">
        <f>SUM(B5:K5)</f>
        <v>7</v>
      </c>
      <c r="AI5" s="57">
        <f>SUM(L5:U5)</f>
        <v>0</v>
      </c>
      <c r="AJ5" s="58">
        <f>SUM(B5:U5)</f>
        <v>7</v>
      </c>
      <c r="AM5" s="12">
        <f t="shared" ref="AM5:AM12" si="2">(W5/BS5) - 1</f>
        <v>-0.16666666666666663</v>
      </c>
      <c r="AN5" s="12">
        <f t="shared" ref="AN5:AN12" si="3">(X5/BT5) - 1</f>
        <v>-0.66666666666666674</v>
      </c>
      <c r="AO5" s="12">
        <f t="shared" ref="AO5:AO12" si="4">(Y5/BU5) - 1</f>
        <v>-0.4285714285714286</v>
      </c>
      <c r="AP5" s="12">
        <f t="shared" ref="AP5:AP12" si="5">(Z5/BV5) - 1</f>
        <v>0.33333333333333326</v>
      </c>
      <c r="AQ5" s="12">
        <f>(AA5/BW5) - 1</f>
        <v>-0.625</v>
      </c>
      <c r="AR5" s="12" t="e">
        <f t="shared" ref="AR5:AR12" si="6">(AC5/BX5) - 1</f>
        <v>#DIV/0!</v>
      </c>
      <c r="AS5" s="12">
        <f t="shared" ref="AS5:AS12" si="7">(AD5/BY5) - 1</f>
        <v>-0.36363636363636365</v>
      </c>
      <c r="AT5" s="12">
        <f t="shared" ref="AT5:AT12" si="8">(AE5/BZ5) - 1</f>
        <v>-0.41071428571428581</v>
      </c>
      <c r="AU5" s="12" t="e">
        <f t="shared" ref="AU5:AU12" si="9">(AF5/CA5) - 1</f>
        <v>#DIV/0!</v>
      </c>
      <c r="AV5" s="12">
        <f t="shared" ref="AV5:AV12" si="10">(AG5/CB5) - 1</f>
        <v>-1</v>
      </c>
      <c r="AW5" s="12">
        <f t="shared" ref="AW5:AW12" si="11">(AH5/CC5) - 1</f>
        <v>-0.41666666666666663</v>
      </c>
      <c r="AX5" s="12" t="e">
        <f t="shared" ref="AX5:AX12" si="12">(AI5/CD5) - 1</f>
        <v>#DIV/0!</v>
      </c>
      <c r="AY5" s="12">
        <f t="shared" ref="AY5:AY12" si="13">(AJ5/CE5) - 1</f>
        <v>-0.41666666666666663</v>
      </c>
      <c r="BA5" s="59">
        <v>0.29166666666666702</v>
      </c>
      <c r="BB5" s="60">
        <v>2</v>
      </c>
      <c r="BC5" s="86">
        <v>1</v>
      </c>
      <c r="BD5" s="60">
        <v>3</v>
      </c>
      <c r="BE5" s="86">
        <v>5</v>
      </c>
      <c r="BF5" s="60"/>
      <c r="BG5" s="86"/>
      <c r="BH5" s="60">
        <v>1</v>
      </c>
      <c r="BI5" s="86"/>
      <c r="BJ5" s="60"/>
      <c r="BK5" s="86"/>
      <c r="BL5" s="60"/>
      <c r="BM5" s="86"/>
      <c r="BN5" s="60"/>
      <c r="BO5" s="86"/>
      <c r="BP5" s="60"/>
      <c r="BQ5" s="86"/>
      <c r="BS5" s="55">
        <f t="shared" ref="BS5:BT12" si="14">BB5+BD5+BF5+BH5+BJ5+BL5+BN5+BP5</f>
        <v>6</v>
      </c>
      <c r="BT5" s="3">
        <f t="shared" si="14"/>
        <v>6</v>
      </c>
      <c r="BU5" s="56">
        <f t="shared" ref="BU5:BU12" si="15">BT5/(BT5+BS5)</f>
        <v>0.5</v>
      </c>
      <c r="BV5" s="3">
        <f t="shared" ref="BV5:BV15" si="16">BB5+BC5+BJ5+BK5</f>
        <v>3</v>
      </c>
      <c r="BW5" s="3">
        <f t="shared" ref="BW5:BW12" si="17">BD5+BE5+BL5+BM5</f>
        <v>8</v>
      </c>
      <c r="BX5" s="3">
        <f t="shared" ref="BX5:BX12" si="18">BF5+BG5+BN5+BO5</f>
        <v>0</v>
      </c>
      <c r="BY5" s="3">
        <f t="shared" ref="BY5:BY12" si="19">SUM(BV5:BX5)</f>
        <v>11</v>
      </c>
      <c r="BZ5" s="12">
        <f t="shared" ref="BZ5:BZ12" si="20">BW5/(BW5+BV5)</f>
        <v>0.72727272727272729</v>
      </c>
      <c r="CA5" s="12">
        <f t="shared" ref="CA5:CA12" si="21">BX5/BY5</f>
        <v>0</v>
      </c>
      <c r="CB5" s="3">
        <f t="shared" ref="CB5:CB12" si="22">BH5+BI5+BP5+BQ5</f>
        <v>1</v>
      </c>
      <c r="CC5" s="3">
        <f t="shared" ref="CC5:CC15" si="23">SUM(BB5:BI5)</f>
        <v>12</v>
      </c>
      <c r="CD5" s="57">
        <f t="shared" ref="CD5:CD12" si="24">SUM(BJ5:BQ5)</f>
        <v>0</v>
      </c>
      <c r="CE5" s="58">
        <f t="shared" ref="CE5:CE15" si="25">SUM(BB5:BQ5)</f>
        <v>12</v>
      </c>
      <c r="CH5" s="12">
        <f t="shared" ref="CH5:CT12" si="26">(BS5/DN5) - 1</f>
        <v>0.19999999999999996</v>
      </c>
      <c r="CI5" s="12">
        <f t="shared" si="26"/>
        <v>2</v>
      </c>
      <c r="CJ5" s="12">
        <f t="shared" si="26"/>
        <v>0.75</v>
      </c>
      <c r="CK5" s="12">
        <f t="shared" si="26"/>
        <v>-0.25</v>
      </c>
      <c r="CL5" s="12">
        <f t="shared" si="26"/>
        <v>1.6666666666666665</v>
      </c>
      <c r="CM5" s="12" t="e">
        <f t="shared" si="26"/>
        <v>#DIV/0!</v>
      </c>
      <c r="CN5" s="12">
        <f t="shared" si="26"/>
        <v>0.5714285714285714</v>
      </c>
      <c r="CO5" s="12">
        <f t="shared" si="26"/>
        <v>0.69696969696969702</v>
      </c>
      <c r="CP5" s="12" t="e">
        <f t="shared" si="26"/>
        <v>#DIV/0!</v>
      </c>
      <c r="CQ5" s="12" t="e">
        <f t="shared" si="26"/>
        <v>#DIV/0!</v>
      </c>
      <c r="CR5" s="12">
        <f t="shared" si="26"/>
        <v>0.71428571428571419</v>
      </c>
      <c r="CS5" s="12" t="e">
        <f t="shared" si="26"/>
        <v>#DIV/0!</v>
      </c>
      <c r="CT5" s="12">
        <f t="shared" si="26"/>
        <v>0.71428571428571419</v>
      </c>
      <c r="CV5" s="59">
        <v>0.29166666666666702</v>
      </c>
      <c r="CW5" s="60">
        <v>3</v>
      </c>
      <c r="CX5" s="86">
        <v>1</v>
      </c>
      <c r="CY5" s="60">
        <v>2</v>
      </c>
      <c r="CZ5" s="86">
        <v>1</v>
      </c>
      <c r="DA5" s="60"/>
      <c r="DB5" s="86"/>
      <c r="DC5" s="60"/>
      <c r="DD5" s="86"/>
      <c r="DE5" s="60"/>
      <c r="DF5" s="86"/>
      <c r="DG5" s="60"/>
      <c r="DH5" s="86"/>
      <c r="DI5" s="60"/>
      <c r="DJ5" s="86"/>
      <c r="DK5" s="60"/>
      <c r="DL5" s="86"/>
      <c r="DN5" s="55">
        <f t="shared" ref="DN5:DO12" si="27">CW5+CY5+DA5+DC5+DE5+DG5+DI5+DK5</f>
        <v>5</v>
      </c>
      <c r="DO5" s="3">
        <f t="shared" si="27"/>
        <v>2</v>
      </c>
      <c r="DP5" s="56">
        <f t="shared" ref="DP5:DP12" si="28">DO5/(DO5+DN5)</f>
        <v>0.2857142857142857</v>
      </c>
      <c r="DQ5" s="3">
        <f t="shared" ref="DQ5:DQ15" si="29">CW5+CX5+DE5+DF5</f>
        <v>4</v>
      </c>
      <c r="DR5" s="3">
        <f t="shared" ref="DR5:DR12" si="30">CY5+CZ5+DG5+DH5</f>
        <v>3</v>
      </c>
      <c r="DS5" s="3">
        <f t="shared" ref="DS5:DS12" si="31">DA5+DB5+DI5+DJ5</f>
        <v>0</v>
      </c>
      <c r="DT5" s="3">
        <f t="shared" ref="DT5:DT12" si="32">SUM(DQ5:DS5)</f>
        <v>7</v>
      </c>
      <c r="DU5" s="12">
        <f t="shared" ref="DU5:DU12" si="33">DR5/DT5</f>
        <v>0.42857142857142855</v>
      </c>
      <c r="DV5" s="12">
        <f t="shared" ref="DV5:DV12" si="34">DS5/DT5</f>
        <v>0</v>
      </c>
      <c r="DW5" s="3">
        <f t="shared" ref="DW5:DW12" si="35">DC5+DD5+DK5+DL5</f>
        <v>0</v>
      </c>
      <c r="DX5" s="3">
        <f t="shared" ref="DX5:DX15" si="36">SUM(CW5:DD5)</f>
        <v>7</v>
      </c>
      <c r="DY5" s="57">
        <f t="shared" ref="DY5:DY12" si="37">SUM(DE5:DL5)</f>
        <v>0</v>
      </c>
      <c r="DZ5" s="58">
        <f t="shared" ref="DZ5:DZ15" si="38">SUM(CW5:DL5)</f>
        <v>7</v>
      </c>
      <c r="EC5" s="12">
        <f t="shared" ref="EC5:EO12" si="39">(DN5/FI5) - 1</f>
        <v>0.66666666666666674</v>
      </c>
      <c r="ED5" s="12">
        <f t="shared" si="39"/>
        <v>0</v>
      </c>
      <c r="EE5" s="12">
        <f t="shared" si="39"/>
        <v>-0.28571428571428581</v>
      </c>
      <c r="EF5" s="12">
        <f t="shared" si="39"/>
        <v>0.33333333333333326</v>
      </c>
      <c r="EG5" s="12">
        <f t="shared" si="39"/>
        <v>0.5</v>
      </c>
      <c r="EH5" s="12" t="e">
        <f t="shared" si="39"/>
        <v>#DIV/0!</v>
      </c>
      <c r="EI5" s="12">
        <f t="shared" si="39"/>
        <v>0.39999999999999991</v>
      </c>
      <c r="EJ5" s="12">
        <f t="shared" si="39"/>
        <v>7.1428571428571397E-2</v>
      </c>
      <c r="EK5" s="12" t="e">
        <f t="shared" si="39"/>
        <v>#DIV/0!</v>
      </c>
      <c r="EL5" s="12" t="e">
        <f t="shared" si="39"/>
        <v>#DIV/0!</v>
      </c>
      <c r="EM5" s="12">
        <f t="shared" si="39"/>
        <v>0.39999999999999991</v>
      </c>
      <c r="EN5" s="12" t="e">
        <f t="shared" si="39"/>
        <v>#DIV/0!</v>
      </c>
      <c r="EO5" s="12">
        <f t="shared" si="39"/>
        <v>0.39999999999999991</v>
      </c>
      <c r="EQ5" s="59">
        <v>0.29166666666666702</v>
      </c>
      <c r="ER5" s="145">
        <v>3</v>
      </c>
      <c r="ES5" s="145"/>
      <c r="ET5" s="145"/>
      <c r="EU5" s="145">
        <v>2</v>
      </c>
      <c r="EV5" s="145"/>
      <c r="EW5" s="145"/>
      <c r="EX5" s="145"/>
      <c r="EY5" s="145"/>
      <c r="EZ5" s="145"/>
      <c r="FA5" s="145"/>
      <c r="FB5" s="145"/>
      <c r="FC5" s="145"/>
      <c r="FD5" s="145"/>
      <c r="FE5" s="145"/>
      <c r="FF5" s="145"/>
      <c r="FG5" s="88"/>
      <c r="FI5" s="55">
        <f t="shared" ref="FI5:FJ12" si="40">ER5+ET5+EV5+EX5+EZ5+FB5+FD5+FF5</f>
        <v>3</v>
      </c>
      <c r="FJ5" s="3">
        <f t="shared" si="40"/>
        <v>2</v>
      </c>
      <c r="FK5" s="56">
        <f t="shared" ref="FK5:FK12" si="41">FJ5/(FJ5+FI5)</f>
        <v>0.4</v>
      </c>
      <c r="FL5" s="3">
        <f t="shared" ref="FL5:FL12" si="42">ER5+ES5+EZ5+FA5</f>
        <v>3</v>
      </c>
      <c r="FM5" s="3">
        <f t="shared" ref="FM5:FM12" si="43">ET5+EU5+FB5+FC5</f>
        <v>2</v>
      </c>
      <c r="FN5" s="3">
        <f t="shared" ref="FN5:FN12" si="44">EV5+EW5+FD5+FE5</f>
        <v>0</v>
      </c>
      <c r="FO5" s="3">
        <f t="shared" ref="FO5:FO12" si="45">SUM(FL5:FN5)</f>
        <v>5</v>
      </c>
      <c r="FP5" s="12">
        <f t="shared" ref="FP5:FP12" si="46">FM5/FO5</f>
        <v>0.4</v>
      </c>
      <c r="FQ5" s="12">
        <f t="shared" ref="FQ5:FQ12" si="47">FN5/FO5</f>
        <v>0</v>
      </c>
      <c r="FR5" s="3">
        <f t="shared" ref="FR5:FR12" si="48">EX5+EY5+FF5+FG5</f>
        <v>0</v>
      </c>
      <c r="FS5" s="3">
        <f t="shared" ref="FS5:FS12" si="49">SUM(ER5:EY5)</f>
        <v>5</v>
      </c>
      <c r="FT5" s="57">
        <f t="shared" ref="FT5:FT12" si="50">SUM(EZ5:FG5)</f>
        <v>0</v>
      </c>
      <c r="FU5" s="58">
        <f t="shared" ref="FU5:FU12" si="51">SUM(ER5:FG5)</f>
        <v>5</v>
      </c>
      <c r="FX5" s="12">
        <f t="shared" ref="FX5:GJ12" si="52">(FI5/HD5) - 1</f>
        <v>0</v>
      </c>
      <c r="FY5" s="12" t="e">
        <f t="shared" si="52"/>
        <v>#DIV/0!</v>
      </c>
      <c r="FZ5" s="12" t="e">
        <f t="shared" si="52"/>
        <v>#DIV/0!</v>
      </c>
      <c r="GA5" s="12">
        <f t="shared" si="52"/>
        <v>0.5</v>
      </c>
      <c r="GB5" s="12">
        <f t="shared" si="52"/>
        <v>1</v>
      </c>
      <c r="GC5" s="12" t="e">
        <f t="shared" si="52"/>
        <v>#DIV/0!</v>
      </c>
      <c r="GD5" s="12">
        <f t="shared" si="52"/>
        <v>0.66666666666666674</v>
      </c>
      <c r="GE5" s="12">
        <f t="shared" si="52"/>
        <v>0.20000000000000018</v>
      </c>
      <c r="GF5" s="12" t="e">
        <f t="shared" si="52"/>
        <v>#DIV/0!</v>
      </c>
      <c r="GG5" s="12" t="e">
        <f t="shared" si="52"/>
        <v>#DIV/0!</v>
      </c>
      <c r="GH5" s="12">
        <f t="shared" si="52"/>
        <v>0.66666666666666674</v>
      </c>
      <c r="GI5" s="12" t="e">
        <f t="shared" si="52"/>
        <v>#DIV/0!</v>
      </c>
      <c r="GJ5" s="12">
        <f t="shared" si="52"/>
        <v>0.66666666666666674</v>
      </c>
      <c r="GL5" s="61">
        <v>0.29166666666666702</v>
      </c>
      <c r="GM5" s="165">
        <v>2</v>
      </c>
      <c r="GN5" s="166"/>
      <c r="GO5" s="167">
        <v>1</v>
      </c>
      <c r="GP5" s="166"/>
      <c r="GQ5" s="165"/>
      <c r="GR5" s="168"/>
      <c r="GS5" s="165"/>
      <c r="GT5" s="166"/>
      <c r="GU5" s="169"/>
      <c r="GV5" s="166"/>
      <c r="GW5" s="167"/>
      <c r="GX5" s="166"/>
      <c r="GY5" s="165"/>
      <c r="GZ5" s="168"/>
      <c r="HA5" s="165"/>
      <c r="HB5" s="170"/>
      <c r="HD5" s="55">
        <f t="shared" ref="HD5:HE12" si="53">GM5+GO5+GQ5+GS5+GU5+GW5+GY5+HA5</f>
        <v>3</v>
      </c>
      <c r="HE5" s="3">
        <f t="shared" si="53"/>
        <v>0</v>
      </c>
      <c r="HF5" s="56">
        <f t="shared" ref="HF5:HF12" si="54">HE5/(HE5+HD5)</f>
        <v>0</v>
      </c>
      <c r="HG5" s="3">
        <f t="shared" ref="HG5:HG12" si="55">GM5+GN5+GU5+GV5</f>
        <v>2</v>
      </c>
      <c r="HH5" s="3">
        <f t="shared" ref="HH5:HH12" si="56">GO5+GP5+GW5+GX5</f>
        <v>1</v>
      </c>
      <c r="HI5" s="3">
        <f t="shared" ref="HI5:HI12" si="57">GQ5+GR5+GY5+GZ5</f>
        <v>0</v>
      </c>
      <c r="HJ5" s="3">
        <f t="shared" ref="HJ5:HJ12" si="58">SUM(HG5:HI5)</f>
        <v>3</v>
      </c>
      <c r="HK5" s="12">
        <f t="shared" ref="HK5:HK12" si="59">HH5/HJ5</f>
        <v>0.33333333333333331</v>
      </c>
      <c r="HL5" s="12">
        <f t="shared" ref="HL5:HL12" si="60">HI5/HJ5</f>
        <v>0</v>
      </c>
      <c r="HM5" s="3">
        <f t="shared" ref="HM5:HM12" si="61">GS5+GT5+HA5+HB5</f>
        <v>0</v>
      </c>
      <c r="HN5" s="3">
        <f t="shared" ref="HN5:HN12" si="62">SUM(GM5:GT5)</f>
        <v>3</v>
      </c>
      <c r="HO5" s="57">
        <f t="shared" ref="HO5:HO12" si="63">SUM(GU5:HB5)</f>
        <v>0</v>
      </c>
      <c r="HP5" s="58">
        <f t="shared" ref="HP5:HP12" si="64">SUM(GM5:HB5)</f>
        <v>3</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x14ac:dyDescent="0.25">
      <c r="A6" s="64">
        <v>0.30208333333333298</v>
      </c>
      <c r="B6" s="91">
        <v>3</v>
      </c>
      <c r="C6" s="92">
        <v>1</v>
      </c>
      <c r="D6" s="91"/>
      <c r="E6" s="92">
        <v>3</v>
      </c>
      <c r="F6" s="91"/>
      <c r="G6" s="92"/>
      <c r="H6" s="91"/>
      <c r="I6" s="92"/>
      <c r="J6" s="91"/>
      <c r="K6" s="92"/>
      <c r="L6" s="91">
        <v>2</v>
      </c>
      <c r="M6" s="92"/>
      <c r="N6" s="203"/>
      <c r="O6" s="192"/>
      <c r="P6" s="91"/>
      <c r="Q6" s="92"/>
      <c r="R6" s="91"/>
      <c r="S6" s="92"/>
      <c r="T6" s="91"/>
      <c r="U6" s="92"/>
      <c r="W6" s="55">
        <f t="shared" ref="W6:W12" si="66">B6+D6+F6+H6+J6+L6+N6+P6+R6+T6</f>
        <v>5</v>
      </c>
      <c r="X6" s="3">
        <f t="shared" ref="X6:X12" si="67">C6+E6+G6+I6+K6+M6+O6+Q6+S6+U6</f>
        <v>4</v>
      </c>
      <c r="Y6" s="56">
        <f t="shared" ref="Y6:Y12" si="68">X6/(X6+W6)</f>
        <v>0.44444444444444442</v>
      </c>
      <c r="Z6" s="3">
        <f t="shared" ref="Z6:Z12" si="69">B6+C6+L6+M6</f>
        <v>6</v>
      </c>
      <c r="AA6" s="3">
        <f t="shared" ref="AA6:AA12" si="70">D6+E6+N6+O6+F6+G6+P6+Q6</f>
        <v>3</v>
      </c>
      <c r="AB6" s="3">
        <f t="shared" ref="AB6:AB15" si="71">F6+G6+P6+Q6</f>
        <v>0</v>
      </c>
      <c r="AC6" s="3">
        <f t="shared" ref="AC6:AC12" si="72">H6+I6+R6+S6</f>
        <v>0</v>
      </c>
      <c r="AD6" s="3">
        <f t="shared" si="0"/>
        <v>9</v>
      </c>
      <c r="AE6" s="12">
        <f t="shared" si="1"/>
        <v>0.33333333333333331</v>
      </c>
      <c r="AF6" s="12">
        <f t="shared" ref="AF6:AF12" si="73">AC6/AD6</f>
        <v>0</v>
      </c>
      <c r="AG6" s="3">
        <f t="shared" ref="AG6:AG12" si="74">J6+K6+T6+U6</f>
        <v>0</v>
      </c>
      <c r="AH6" s="3">
        <f t="shared" ref="AH6:AH12" si="75">SUM(B6:K6)</f>
        <v>7</v>
      </c>
      <c r="AI6" s="57">
        <f t="shared" ref="AI6:AI12" si="76">SUM(L6:U6)</f>
        <v>2</v>
      </c>
      <c r="AJ6" s="58">
        <f t="shared" ref="AJ6:AJ12" si="77">SUM(B6:U6)</f>
        <v>9</v>
      </c>
      <c r="AM6" s="12">
        <f t="shared" si="2"/>
        <v>0.66666666666666674</v>
      </c>
      <c r="AN6" s="12">
        <f t="shared" si="3"/>
        <v>3</v>
      </c>
      <c r="AO6" s="12">
        <f t="shared" si="4"/>
        <v>0.77777777777777768</v>
      </c>
      <c r="AP6" s="12">
        <f t="shared" si="5"/>
        <v>5</v>
      </c>
      <c r="AQ6" s="12">
        <f t="shared" ref="AQ6:AQ12" si="78">(AA6/BW6) - 1</f>
        <v>0</v>
      </c>
      <c r="AR6" s="12" t="e">
        <f t="shared" si="6"/>
        <v>#DIV/0!</v>
      </c>
      <c r="AS6" s="12">
        <f t="shared" si="7"/>
        <v>1.25</v>
      </c>
      <c r="AT6" s="12">
        <f t="shared" si="8"/>
        <v>-0.55555555555555558</v>
      </c>
      <c r="AU6" s="12" t="e">
        <f t="shared" si="9"/>
        <v>#DIV/0!</v>
      </c>
      <c r="AV6" s="12" t="e">
        <f t="shared" si="10"/>
        <v>#DIV/0!</v>
      </c>
      <c r="AW6" s="12">
        <f t="shared" si="11"/>
        <v>0.75</v>
      </c>
      <c r="AX6" s="12" t="e">
        <f t="shared" si="12"/>
        <v>#DIV/0!</v>
      </c>
      <c r="AY6" s="12">
        <f t="shared" si="13"/>
        <v>1.25</v>
      </c>
      <c r="BA6" s="64">
        <v>0.30208333333333298</v>
      </c>
      <c r="BB6" s="91">
        <v>1</v>
      </c>
      <c r="BC6" s="92"/>
      <c r="BD6" s="91">
        <v>2</v>
      </c>
      <c r="BE6" s="92">
        <v>1</v>
      </c>
      <c r="BF6" s="91"/>
      <c r="BG6" s="92"/>
      <c r="BH6" s="91"/>
      <c r="BI6" s="92"/>
      <c r="BJ6" s="91"/>
      <c r="BK6" s="92"/>
      <c r="BL6" s="91"/>
      <c r="BM6" s="92"/>
      <c r="BN6" s="91"/>
      <c r="BO6" s="92"/>
      <c r="BP6" s="91"/>
      <c r="BQ6" s="92"/>
      <c r="BS6" s="55">
        <f t="shared" si="14"/>
        <v>3</v>
      </c>
      <c r="BT6" s="3">
        <f t="shared" si="14"/>
        <v>1</v>
      </c>
      <c r="BU6" s="56">
        <f t="shared" si="15"/>
        <v>0.25</v>
      </c>
      <c r="BV6" s="3">
        <f t="shared" si="16"/>
        <v>1</v>
      </c>
      <c r="BW6" s="3">
        <f t="shared" si="17"/>
        <v>3</v>
      </c>
      <c r="BX6" s="3">
        <f t="shared" si="18"/>
        <v>0</v>
      </c>
      <c r="BY6" s="3">
        <f t="shared" si="19"/>
        <v>4</v>
      </c>
      <c r="BZ6" s="12">
        <f t="shared" si="20"/>
        <v>0.75</v>
      </c>
      <c r="CA6" s="12">
        <f t="shared" si="21"/>
        <v>0</v>
      </c>
      <c r="CB6" s="3">
        <f t="shared" si="22"/>
        <v>0</v>
      </c>
      <c r="CC6" s="3">
        <f t="shared" si="23"/>
        <v>4</v>
      </c>
      <c r="CD6" s="57">
        <f t="shared" si="24"/>
        <v>0</v>
      </c>
      <c r="CE6" s="58">
        <f t="shared" si="25"/>
        <v>4</v>
      </c>
      <c r="CH6" s="12">
        <f t="shared" si="26"/>
        <v>-0.625</v>
      </c>
      <c r="CI6" s="12">
        <f t="shared" si="26"/>
        <v>-0.75</v>
      </c>
      <c r="CJ6" s="12">
        <f t="shared" si="26"/>
        <v>-0.25</v>
      </c>
      <c r="CK6" s="12">
        <f t="shared" si="26"/>
        <v>-0.8</v>
      </c>
      <c r="CL6" s="12">
        <f t="shared" si="26"/>
        <v>-0.5714285714285714</v>
      </c>
      <c r="CM6" s="12" t="e">
        <f t="shared" si="26"/>
        <v>#DIV/0!</v>
      </c>
      <c r="CN6" s="12">
        <f t="shared" si="26"/>
        <v>-0.66666666666666674</v>
      </c>
      <c r="CO6" s="12">
        <f t="shared" si="26"/>
        <v>0.28571428571428559</v>
      </c>
      <c r="CP6" s="12" t="e">
        <f t="shared" si="26"/>
        <v>#DIV/0!</v>
      </c>
      <c r="CQ6" s="12" t="e">
        <f t="shared" si="26"/>
        <v>#DIV/0!</v>
      </c>
      <c r="CR6" s="12">
        <f t="shared" si="26"/>
        <v>-0.63636363636363635</v>
      </c>
      <c r="CS6" s="12">
        <f t="shared" si="26"/>
        <v>-1</v>
      </c>
      <c r="CT6" s="12">
        <f t="shared" si="26"/>
        <v>-0.66666666666666674</v>
      </c>
      <c r="CV6" s="64">
        <v>0.30208333333333298</v>
      </c>
      <c r="CW6" s="91">
        <v>3</v>
      </c>
      <c r="CX6" s="92">
        <v>1</v>
      </c>
      <c r="CY6" s="91">
        <v>4</v>
      </c>
      <c r="CZ6" s="92">
        <v>3</v>
      </c>
      <c r="DA6" s="91"/>
      <c r="DB6" s="92"/>
      <c r="DC6" s="91"/>
      <c r="DD6" s="92"/>
      <c r="DE6" s="91">
        <v>1</v>
      </c>
      <c r="DF6" s="92"/>
      <c r="DG6" s="91"/>
      <c r="DH6" s="92"/>
      <c r="DI6" s="91"/>
      <c r="DJ6" s="92"/>
      <c r="DK6" s="91"/>
      <c r="DL6" s="92"/>
      <c r="DN6" s="55">
        <f t="shared" si="27"/>
        <v>8</v>
      </c>
      <c r="DO6" s="3">
        <f t="shared" si="27"/>
        <v>4</v>
      </c>
      <c r="DP6" s="56">
        <f t="shared" si="28"/>
        <v>0.33333333333333331</v>
      </c>
      <c r="DQ6" s="3">
        <f t="shared" si="29"/>
        <v>5</v>
      </c>
      <c r="DR6" s="3">
        <f t="shared" si="30"/>
        <v>7</v>
      </c>
      <c r="DS6" s="3">
        <f t="shared" si="31"/>
        <v>0</v>
      </c>
      <c r="DT6" s="3">
        <f t="shared" si="32"/>
        <v>12</v>
      </c>
      <c r="DU6" s="12">
        <f t="shared" si="33"/>
        <v>0.58333333333333337</v>
      </c>
      <c r="DV6" s="12">
        <f t="shared" si="34"/>
        <v>0</v>
      </c>
      <c r="DW6" s="3">
        <f t="shared" si="35"/>
        <v>0</v>
      </c>
      <c r="DX6" s="3">
        <f t="shared" si="36"/>
        <v>11</v>
      </c>
      <c r="DY6" s="57">
        <f t="shared" si="37"/>
        <v>1</v>
      </c>
      <c r="DZ6" s="58">
        <f t="shared" si="38"/>
        <v>12</v>
      </c>
      <c r="EC6" s="12">
        <f t="shared" si="39"/>
        <v>0</v>
      </c>
      <c r="ED6" s="12">
        <f t="shared" si="39"/>
        <v>-0.19999999999999996</v>
      </c>
      <c r="EE6" s="12">
        <f t="shared" si="39"/>
        <v>-0.13333333333333341</v>
      </c>
      <c r="EF6" s="12">
        <f t="shared" si="39"/>
        <v>-0.2857142857142857</v>
      </c>
      <c r="EG6" s="12">
        <f t="shared" si="39"/>
        <v>0.16666666666666674</v>
      </c>
      <c r="EH6" s="12" t="e">
        <f t="shared" si="39"/>
        <v>#DIV/0!</v>
      </c>
      <c r="EI6" s="12">
        <f t="shared" si="39"/>
        <v>-7.6923076923076872E-2</v>
      </c>
      <c r="EJ6" s="12">
        <f t="shared" si="39"/>
        <v>0.26388888888888884</v>
      </c>
      <c r="EK6" s="12" t="e">
        <f t="shared" si="39"/>
        <v>#DIV/0!</v>
      </c>
      <c r="EL6" s="12" t="e">
        <f t="shared" si="39"/>
        <v>#DIV/0!</v>
      </c>
      <c r="EM6" s="12">
        <f t="shared" si="39"/>
        <v>0.10000000000000009</v>
      </c>
      <c r="EN6" s="12">
        <f t="shared" si="39"/>
        <v>-0.66666666666666674</v>
      </c>
      <c r="EO6" s="12">
        <f t="shared" si="39"/>
        <v>-7.6923076923076872E-2</v>
      </c>
      <c r="EQ6" s="64">
        <v>0.30208333333333298</v>
      </c>
      <c r="ER6" s="148">
        <v>2</v>
      </c>
      <c r="ES6" s="148">
        <v>2</v>
      </c>
      <c r="ET6" s="148">
        <v>3</v>
      </c>
      <c r="EU6" s="148">
        <v>3</v>
      </c>
      <c r="EV6" s="148"/>
      <c r="EW6" s="148"/>
      <c r="EX6" s="148"/>
      <c r="EY6" s="148"/>
      <c r="EZ6" s="148">
        <v>3</v>
      </c>
      <c r="FA6" s="148"/>
      <c r="FB6" s="148"/>
      <c r="FC6" s="148"/>
      <c r="FD6" s="148"/>
      <c r="FE6" s="148"/>
      <c r="FF6" s="148"/>
      <c r="FG6" s="149"/>
      <c r="FI6" s="55">
        <f t="shared" si="40"/>
        <v>8</v>
      </c>
      <c r="FJ6" s="3">
        <f t="shared" si="40"/>
        <v>5</v>
      </c>
      <c r="FK6" s="56">
        <f t="shared" si="41"/>
        <v>0.38461538461538464</v>
      </c>
      <c r="FL6" s="3">
        <f t="shared" si="42"/>
        <v>7</v>
      </c>
      <c r="FM6" s="3">
        <f t="shared" si="43"/>
        <v>6</v>
      </c>
      <c r="FN6" s="3">
        <f t="shared" si="44"/>
        <v>0</v>
      </c>
      <c r="FO6" s="3">
        <f t="shared" si="45"/>
        <v>13</v>
      </c>
      <c r="FP6" s="12">
        <f t="shared" si="46"/>
        <v>0.46153846153846156</v>
      </c>
      <c r="FQ6" s="12">
        <f t="shared" si="47"/>
        <v>0</v>
      </c>
      <c r="FR6" s="3">
        <f t="shared" si="48"/>
        <v>0</v>
      </c>
      <c r="FS6" s="3">
        <f t="shared" si="49"/>
        <v>10</v>
      </c>
      <c r="FT6" s="57">
        <f t="shared" si="50"/>
        <v>3</v>
      </c>
      <c r="FU6" s="58">
        <f t="shared" si="51"/>
        <v>13</v>
      </c>
      <c r="FX6" s="12">
        <f t="shared" si="52"/>
        <v>0.60000000000000009</v>
      </c>
      <c r="FY6" s="12">
        <f t="shared" si="52"/>
        <v>1.5</v>
      </c>
      <c r="FZ6" s="12">
        <f t="shared" si="52"/>
        <v>0.34615384615384626</v>
      </c>
      <c r="GA6" s="12">
        <f t="shared" si="52"/>
        <v>0.39999999999999991</v>
      </c>
      <c r="GB6" s="12">
        <f t="shared" si="52"/>
        <v>2</v>
      </c>
      <c r="GC6" s="12" t="e">
        <f t="shared" si="52"/>
        <v>#DIV/0!</v>
      </c>
      <c r="GD6" s="12">
        <f t="shared" si="52"/>
        <v>0.85714285714285721</v>
      </c>
      <c r="GE6" s="12">
        <f t="shared" si="52"/>
        <v>0.61538461538461564</v>
      </c>
      <c r="GF6" s="12" t="e">
        <f t="shared" si="52"/>
        <v>#DIV/0!</v>
      </c>
      <c r="GG6" s="12" t="e">
        <f t="shared" si="52"/>
        <v>#DIV/0!</v>
      </c>
      <c r="GH6" s="12">
        <f t="shared" si="52"/>
        <v>0.66666666666666674</v>
      </c>
      <c r="GI6" s="12">
        <f t="shared" si="52"/>
        <v>2</v>
      </c>
      <c r="GJ6" s="12">
        <f t="shared" si="52"/>
        <v>0.85714285714285721</v>
      </c>
      <c r="GL6" s="65">
        <v>0.30208333333333298</v>
      </c>
      <c r="GM6" s="165">
        <v>3</v>
      </c>
      <c r="GN6" s="166">
        <v>1</v>
      </c>
      <c r="GO6" s="167">
        <v>1</v>
      </c>
      <c r="GP6" s="166">
        <v>1</v>
      </c>
      <c r="GQ6" s="165"/>
      <c r="GR6" s="168"/>
      <c r="GS6" s="165"/>
      <c r="GT6" s="166"/>
      <c r="GU6" s="169">
        <v>1</v>
      </c>
      <c r="GV6" s="166"/>
      <c r="GW6" s="167"/>
      <c r="GX6" s="166"/>
      <c r="GY6" s="165"/>
      <c r="GZ6" s="168"/>
      <c r="HA6" s="165"/>
      <c r="HB6" s="170"/>
      <c r="HD6" s="55">
        <f t="shared" si="53"/>
        <v>5</v>
      </c>
      <c r="HE6" s="3">
        <f t="shared" si="53"/>
        <v>2</v>
      </c>
      <c r="HF6" s="56">
        <f t="shared" si="54"/>
        <v>0.2857142857142857</v>
      </c>
      <c r="HG6" s="3">
        <f t="shared" si="55"/>
        <v>5</v>
      </c>
      <c r="HH6" s="3">
        <f t="shared" si="56"/>
        <v>2</v>
      </c>
      <c r="HI6" s="3">
        <f t="shared" si="57"/>
        <v>0</v>
      </c>
      <c r="HJ6" s="3">
        <f t="shared" si="58"/>
        <v>7</v>
      </c>
      <c r="HK6" s="12">
        <f t="shared" si="59"/>
        <v>0.2857142857142857</v>
      </c>
      <c r="HL6" s="12">
        <f t="shared" si="60"/>
        <v>0</v>
      </c>
      <c r="HM6" s="3">
        <f t="shared" si="61"/>
        <v>0</v>
      </c>
      <c r="HN6" s="3">
        <f t="shared" si="62"/>
        <v>6</v>
      </c>
      <c r="HO6" s="57">
        <f t="shared" si="63"/>
        <v>1</v>
      </c>
      <c r="HP6" s="58">
        <f t="shared" si="64"/>
        <v>7</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x14ac:dyDescent="0.25">
      <c r="A7" s="64">
        <v>0.3125</v>
      </c>
      <c r="B7" s="91">
        <v>2</v>
      </c>
      <c r="C7" s="92"/>
      <c r="D7" s="91">
        <v>6</v>
      </c>
      <c r="E7" s="92">
        <v>2</v>
      </c>
      <c r="F7" s="91"/>
      <c r="G7" s="92"/>
      <c r="H7" s="91"/>
      <c r="I7" s="92"/>
      <c r="J7" s="91"/>
      <c r="K7" s="92"/>
      <c r="L7" s="91"/>
      <c r="M7" s="92"/>
      <c r="N7" s="203"/>
      <c r="O7" s="192"/>
      <c r="P7" s="91"/>
      <c r="Q7" s="92"/>
      <c r="R7" s="91"/>
      <c r="S7" s="92"/>
      <c r="T7" s="91"/>
      <c r="U7" s="92"/>
      <c r="W7" s="55">
        <f t="shared" si="66"/>
        <v>8</v>
      </c>
      <c r="X7" s="3">
        <f t="shared" si="67"/>
        <v>2</v>
      </c>
      <c r="Y7" s="56">
        <f t="shared" si="68"/>
        <v>0.2</v>
      </c>
      <c r="Z7" s="3">
        <f t="shared" si="69"/>
        <v>2</v>
      </c>
      <c r="AA7" s="3">
        <f t="shared" si="70"/>
        <v>8</v>
      </c>
      <c r="AB7" s="3">
        <f t="shared" si="71"/>
        <v>0</v>
      </c>
      <c r="AC7" s="3">
        <f t="shared" si="72"/>
        <v>0</v>
      </c>
      <c r="AD7" s="3">
        <f t="shared" si="0"/>
        <v>10</v>
      </c>
      <c r="AE7" s="12">
        <f t="shared" si="1"/>
        <v>0.8</v>
      </c>
      <c r="AF7" s="12">
        <f t="shared" si="73"/>
        <v>0</v>
      </c>
      <c r="AG7" s="3">
        <f t="shared" si="74"/>
        <v>0</v>
      </c>
      <c r="AH7" s="3">
        <f t="shared" si="75"/>
        <v>10</v>
      </c>
      <c r="AI7" s="57">
        <f t="shared" si="76"/>
        <v>0</v>
      </c>
      <c r="AJ7" s="58">
        <f t="shared" si="77"/>
        <v>10</v>
      </c>
      <c r="AM7" s="12">
        <f t="shared" si="2"/>
        <v>1</v>
      </c>
      <c r="AN7" s="12">
        <f t="shared" si="3"/>
        <v>-0.33333333333333337</v>
      </c>
      <c r="AO7" s="12">
        <f t="shared" si="4"/>
        <v>-0.53333333333333321</v>
      </c>
      <c r="AP7" s="12">
        <f t="shared" si="5"/>
        <v>1</v>
      </c>
      <c r="AQ7" s="12">
        <f t="shared" si="78"/>
        <v>0.33333333333333326</v>
      </c>
      <c r="AR7" s="12" t="e">
        <f t="shared" si="6"/>
        <v>#DIV/0!</v>
      </c>
      <c r="AS7" s="12">
        <f t="shared" si="7"/>
        <v>0.4285714285714286</v>
      </c>
      <c r="AT7" s="12">
        <f t="shared" si="8"/>
        <v>-6.6666666666666541E-2</v>
      </c>
      <c r="AU7" s="12" t="e">
        <f t="shared" si="9"/>
        <v>#DIV/0!</v>
      </c>
      <c r="AV7" s="12" t="e">
        <f t="shared" si="10"/>
        <v>#DIV/0!</v>
      </c>
      <c r="AW7" s="12">
        <f t="shared" si="11"/>
        <v>0.4285714285714286</v>
      </c>
      <c r="AX7" s="12" t="e">
        <f t="shared" si="12"/>
        <v>#DIV/0!</v>
      </c>
      <c r="AY7" s="12">
        <f t="shared" si="13"/>
        <v>0.4285714285714286</v>
      </c>
      <c r="BA7" s="64">
        <v>0.3125</v>
      </c>
      <c r="BB7" s="91">
        <v>1</v>
      </c>
      <c r="BC7" s="92"/>
      <c r="BD7" s="91">
        <v>3</v>
      </c>
      <c r="BE7" s="92">
        <v>3</v>
      </c>
      <c r="BF7" s="91"/>
      <c r="BG7" s="92"/>
      <c r="BH7" s="91"/>
      <c r="BI7" s="92"/>
      <c r="BJ7" s="91"/>
      <c r="BK7" s="92"/>
      <c r="BL7" s="91"/>
      <c r="BM7" s="92"/>
      <c r="BN7" s="91"/>
      <c r="BO7" s="92"/>
      <c r="BP7" s="91"/>
      <c r="BQ7" s="92"/>
      <c r="BS7" s="55">
        <f t="shared" si="14"/>
        <v>4</v>
      </c>
      <c r="BT7" s="3">
        <f t="shared" si="14"/>
        <v>3</v>
      </c>
      <c r="BU7" s="56">
        <f t="shared" si="15"/>
        <v>0.42857142857142855</v>
      </c>
      <c r="BV7" s="3">
        <f t="shared" si="16"/>
        <v>1</v>
      </c>
      <c r="BW7" s="3">
        <f t="shared" si="17"/>
        <v>6</v>
      </c>
      <c r="BX7" s="3">
        <f t="shared" si="18"/>
        <v>0</v>
      </c>
      <c r="BY7" s="3">
        <f t="shared" si="19"/>
        <v>7</v>
      </c>
      <c r="BZ7" s="12">
        <f t="shared" si="20"/>
        <v>0.8571428571428571</v>
      </c>
      <c r="CA7" s="12">
        <f t="shared" si="21"/>
        <v>0</v>
      </c>
      <c r="CB7" s="3">
        <f t="shared" si="22"/>
        <v>0</v>
      </c>
      <c r="CC7" s="3">
        <f t="shared" si="23"/>
        <v>7</v>
      </c>
      <c r="CD7" s="57">
        <f t="shared" si="24"/>
        <v>0</v>
      </c>
      <c r="CE7" s="58">
        <f t="shared" si="25"/>
        <v>7</v>
      </c>
      <c r="CH7" s="12">
        <f t="shared" si="26"/>
        <v>1</v>
      </c>
      <c r="CI7" s="12">
        <f t="shared" si="26"/>
        <v>-0.4</v>
      </c>
      <c r="CJ7" s="12">
        <f t="shared" si="26"/>
        <v>-0.4</v>
      </c>
      <c r="CK7" s="12">
        <f t="shared" si="26"/>
        <v>0</v>
      </c>
      <c r="CL7" s="12">
        <f t="shared" si="26"/>
        <v>0</v>
      </c>
      <c r="CM7" s="12" t="e">
        <f t="shared" si="26"/>
        <v>#DIV/0!</v>
      </c>
      <c r="CN7" s="12">
        <f t="shared" si="26"/>
        <v>0</v>
      </c>
      <c r="CO7" s="12">
        <f t="shared" si="26"/>
        <v>0</v>
      </c>
      <c r="CP7" s="12" t="e">
        <f t="shared" si="26"/>
        <v>#DIV/0!</v>
      </c>
      <c r="CQ7" s="12" t="e">
        <f t="shared" si="26"/>
        <v>#DIV/0!</v>
      </c>
      <c r="CR7" s="12">
        <f t="shared" si="26"/>
        <v>0</v>
      </c>
      <c r="CS7" s="12" t="e">
        <f t="shared" si="26"/>
        <v>#DIV/0!</v>
      </c>
      <c r="CT7" s="12">
        <f t="shared" si="26"/>
        <v>0</v>
      </c>
      <c r="CV7" s="64">
        <v>0.3125</v>
      </c>
      <c r="CW7" s="91">
        <v>1</v>
      </c>
      <c r="CX7" s="92"/>
      <c r="CY7" s="91">
        <v>1</v>
      </c>
      <c r="CZ7" s="92">
        <v>5</v>
      </c>
      <c r="DA7" s="91"/>
      <c r="DB7" s="92"/>
      <c r="DC7" s="91"/>
      <c r="DD7" s="92"/>
      <c r="DE7" s="91"/>
      <c r="DF7" s="92"/>
      <c r="DG7" s="91"/>
      <c r="DH7" s="92"/>
      <c r="DI7" s="91"/>
      <c r="DJ7" s="92"/>
      <c r="DK7" s="91"/>
      <c r="DL7" s="92"/>
      <c r="DN7" s="55">
        <f t="shared" si="27"/>
        <v>2</v>
      </c>
      <c r="DO7" s="3">
        <f t="shared" si="27"/>
        <v>5</v>
      </c>
      <c r="DP7" s="56">
        <f t="shared" si="28"/>
        <v>0.7142857142857143</v>
      </c>
      <c r="DQ7" s="3">
        <f t="shared" si="29"/>
        <v>1</v>
      </c>
      <c r="DR7" s="3">
        <f t="shared" si="30"/>
        <v>6</v>
      </c>
      <c r="DS7" s="3">
        <f t="shared" si="31"/>
        <v>0</v>
      </c>
      <c r="DT7" s="3">
        <f t="shared" si="32"/>
        <v>7</v>
      </c>
      <c r="DU7" s="12">
        <f t="shared" si="33"/>
        <v>0.8571428571428571</v>
      </c>
      <c r="DV7" s="12">
        <f t="shared" si="34"/>
        <v>0</v>
      </c>
      <c r="DW7" s="3">
        <f t="shared" si="35"/>
        <v>0</v>
      </c>
      <c r="DX7" s="3">
        <f t="shared" si="36"/>
        <v>7</v>
      </c>
      <c r="DY7" s="57">
        <f t="shared" si="37"/>
        <v>0</v>
      </c>
      <c r="DZ7" s="58">
        <f t="shared" si="38"/>
        <v>7</v>
      </c>
      <c r="EC7" s="12">
        <f t="shared" si="39"/>
        <v>-0.66666666666666674</v>
      </c>
      <c r="ED7" s="12">
        <f t="shared" si="39"/>
        <v>1.5</v>
      </c>
      <c r="EE7" s="12">
        <f t="shared" si="39"/>
        <v>1.8571428571428572</v>
      </c>
      <c r="EF7" s="12">
        <f t="shared" si="39"/>
        <v>-0.66666666666666674</v>
      </c>
      <c r="EG7" s="12">
        <f t="shared" si="39"/>
        <v>0.19999999999999996</v>
      </c>
      <c r="EH7" s="12" t="e">
        <f t="shared" si="39"/>
        <v>#DIV/0!</v>
      </c>
      <c r="EI7" s="12">
        <f t="shared" si="39"/>
        <v>-0.125</v>
      </c>
      <c r="EJ7" s="12">
        <f t="shared" si="39"/>
        <v>0.37142857142857144</v>
      </c>
      <c r="EK7" s="12" t="e">
        <f t="shared" si="39"/>
        <v>#DIV/0!</v>
      </c>
      <c r="EL7" s="12" t="e">
        <f t="shared" si="39"/>
        <v>#DIV/0!</v>
      </c>
      <c r="EM7" s="12">
        <f t="shared" si="39"/>
        <v>0</v>
      </c>
      <c r="EN7" s="12">
        <f t="shared" si="39"/>
        <v>-1</v>
      </c>
      <c r="EO7" s="12">
        <f t="shared" si="39"/>
        <v>-0.125</v>
      </c>
      <c r="EQ7" s="64">
        <v>0.3125</v>
      </c>
      <c r="ER7" s="148">
        <v>2</v>
      </c>
      <c r="ES7" s="148"/>
      <c r="ET7" s="148">
        <v>4</v>
      </c>
      <c r="EU7" s="148">
        <v>1</v>
      </c>
      <c r="EV7" s="148"/>
      <c r="EW7" s="148"/>
      <c r="EX7" s="148"/>
      <c r="EY7" s="148"/>
      <c r="EZ7" s="148"/>
      <c r="FA7" s="148">
        <v>1</v>
      </c>
      <c r="FB7" s="148"/>
      <c r="FC7" s="148"/>
      <c r="FD7" s="148"/>
      <c r="FE7" s="148"/>
      <c r="FF7" s="148"/>
      <c r="FG7" s="149"/>
      <c r="FI7" s="55">
        <f t="shared" si="40"/>
        <v>6</v>
      </c>
      <c r="FJ7" s="3">
        <f t="shared" si="40"/>
        <v>2</v>
      </c>
      <c r="FK7" s="56">
        <f t="shared" si="41"/>
        <v>0.25</v>
      </c>
      <c r="FL7" s="3">
        <f t="shared" si="42"/>
        <v>3</v>
      </c>
      <c r="FM7" s="3">
        <f t="shared" si="43"/>
        <v>5</v>
      </c>
      <c r="FN7" s="3">
        <f t="shared" si="44"/>
        <v>0</v>
      </c>
      <c r="FO7" s="3">
        <f t="shared" si="45"/>
        <v>8</v>
      </c>
      <c r="FP7" s="12">
        <f t="shared" si="46"/>
        <v>0.625</v>
      </c>
      <c r="FQ7" s="12">
        <f t="shared" si="47"/>
        <v>0</v>
      </c>
      <c r="FR7" s="3">
        <f t="shared" si="48"/>
        <v>0</v>
      </c>
      <c r="FS7" s="3">
        <f t="shared" si="49"/>
        <v>7</v>
      </c>
      <c r="FT7" s="57">
        <f t="shared" si="50"/>
        <v>1</v>
      </c>
      <c r="FU7" s="58">
        <f t="shared" si="51"/>
        <v>8</v>
      </c>
      <c r="FX7" s="12">
        <f t="shared" si="52"/>
        <v>1</v>
      </c>
      <c r="FY7" s="12">
        <f t="shared" si="52"/>
        <v>0</v>
      </c>
      <c r="FZ7" s="12">
        <f t="shared" si="52"/>
        <v>-0.375</v>
      </c>
      <c r="GA7" s="12">
        <f t="shared" si="52"/>
        <v>2</v>
      </c>
      <c r="GB7" s="12">
        <f t="shared" si="52"/>
        <v>0.25</v>
      </c>
      <c r="GC7" s="12" t="e">
        <f t="shared" si="52"/>
        <v>#DIV/0!</v>
      </c>
      <c r="GD7" s="12">
        <f t="shared" si="52"/>
        <v>0.60000000000000009</v>
      </c>
      <c r="GE7" s="12">
        <f t="shared" si="52"/>
        <v>-0.21875</v>
      </c>
      <c r="GF7" s="12" t="e">
        <f t="shared" si="52"/>
        <v>#DIV/0!</v>
      </c>
      <c r="GG7" s="12" t="e">
        <f t="shared" si="52"/>
        <v>#DIV/0!</v>
      </c>
      <c r="GH7" s="12">
        <f t="shared" si="52"/>
        <v>0.75</v>
      </c>
      <c r="GI7" s="12">
        <f t="shared" si="52"/>
        <v>0</v>
      </c>
      <c r="GJ7" s="12">
        <f t="shared" si="52"/>
        <v>0.60000000000000009</v>
      </c>
      <c r="GL7" s="65">
        <v>0.3125</v>
      </c>
      <c r="GM7" s="165"/>
      <c r="GN7" s="166"/>
      <c r="GO7" s="167">
        <v>2</v>
      </c>
      <c r="GP7" s="166">
        <v>2</v>
      </c>
      <c r="GQ7" s="165"/>
      <c r="GR7" s="168"/>
      <c r="GS7" s="165"/>
      <c r="GT7" s="166"/>
      <c r="GU7" s="169">
        <v>1</v>
      </c>
      <c r="GV7" s="166"/>
      <c r="GW7" s="167"/>
      <c r="GX7" s="166"/>
      <c r="GY7" s="165"/>
      <c r="GZ7" s="168"/>
      <c r="HA7" s="165"/>
      <c r="HB7" s="170"/>
      <c r="HD7" s="55">
        <f t="shared" si="53"/>
        <v>3</v>
      </c>
      <c r="HE7" s="3">
        <f t="shared" si="53"/>
        <v>2</v>
      </c>
      <c r="HF7" s="56">
        <f t="shared" si="54"/>
        <v>0.4</v>
      </c>
      <c r="HG7" s="3">
        <f t="shared" si="55"/>
        <v>1</v>
      </c>
      <c r="HH7" s="3">
        <f t="shared" si="56"/>
        <v>4</v>
      </c>
      <c r="HI7" s="3">
        <f t="shared" si="57"/>
        <v>0</v>
      </c>
      <c r="HJ7" s="3">
        <f t="shared" si="58"/>
        <v>5</v>
      </c>
      <c r="HK7" s="12">
        <f t="shared" si="59"/>
        <v>0.8</v>
      </c>
      <c r="HL7" s="12">
        <f t="shared" si="60"/>
        <v>0</v>
      </c>
      <c r="HM7" s="3">
        <f t="shared" si="61"/>
        <v>0</v>
      </c>
      <c r="HN7" s="3">
        <f t="shared" si="62"/>
        <v>4</v>
      </c>
      <c r="HO7" s="57">
        <f t="shared" si="63"/>
        <v>1</v>
      </c>
      <c r="HP7" s="58">
        <f t="shared" si="64"/>
        <v>5</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v>3</v>
      </c>
      <c r="C8" s="92">
        <v>2</v>
      </c>
      <c r="D8" s="91">
        <v>2</v>
      </c>
      <c r="E8" s="92">
        <v>4</v>
      </c>
      <c r="F8" s="91"/>
      <c r="G8" s="92"/>
      <c r="H8" s="91"/>
      <c r="I8" s="92"/>
      <c r="J8" s="91"/>
      <c r="K8" s="92"/>
      <c r="L8" s="91">
        <v>1</v>
      </c>
      <c r="M8" s="92"/>
      <c r="N8" s="203"/>
      <c r="O8" s="192"/>
      <c r="P8" s="91"/>
      <c r="Q8" s="92"/>
      <c r="R8" s="91"/>
      <c r="S8" s="92"/>
      <c r="T8" s="91"/>
      <c r="U8" s="92"/>
      <c r="W8" s="55">
        <f t="shared" si="66"/>
        <v>6</v>
      </c>
      <c r="X8" s="3">
        <f t="shared" si="67"/>
        <v>6</v>
      </c>
      <c r="Y8" s="56">
        <f t="shared" si="68"/>
        <v>0.5</v>
      </c>
      <c r="Z8" s="3">
        <f t="shared" si="69"/>
        <v>6</v>
      </c>
      <c r="AA8" s="3">
        <f t="shared" si="70"/>
        <v>6</v>
      </c>
      <c r="AB8" s="3">
        <f t="shared" si="71"/>
        <v>0</v>
      </c>
      <c r="AC8" s="3">
        <f t="shared" si="72"/>
        <v>0</v>
      </c>
      <c r="AD8" s="3">
        <f t="shared" si="0"/>
        <v>12</v>
      </c>
      <c r="AE8" s="12">
        <f t="shared" si="1"/>
        <v>0.5</v>
      </c>
      <c r="AF8" s="12">
        <f t="shared" si="73"/>
        <v>0</v>
      </c>
      <c r="AG8" s="3">
        <f t="shared" si="74"/>
        <v>0</v>
      </c>
      <c r="AH8" s="3">
        <f t="shared" si="75"/>
        <v>11</v>
      </c>
      <c r="AI8" s="57">
        <f t="shared" si="76"/>
        <v>1</v>
      </c>
      <c r="AJ8" s="58">
        <f t="shared" si="77"/>
        <v>12</v>
      </c>
      <c r="AM8" s="12">
        <f t="shared" si="2"/>
        <v>0.19999999999999996</v>
      </c>
      <c r="AN8" s="12">
        <f t="shared" si="3"/>
        <v>5</v>
      </c>
      <c r="AO8" s="12">
        <f t="shared" si="4"/>
        <v>2</v>
      </c>
      <c r="AP8" s="12">
        <f t="shared" si="5"/>
        <v>1</v>
      </c>
      <c r="AQ8" s="12">
        <f t="shared" si="78"/>
        <v>1</v>
      </c>
      <c r="AR8" s="12" t="e">
        <f t="shared" si="6"/>
        <v>#DIV/0!</v>
      </c>
      <c r="AS8" s="12">
        <f t="shared" si="7"/>
        <v>1</v>
      </c>
      <c r="AT8" s="12">
        <f t="shared" si="8"/>
        <v>0</v>
      </c>
      <c r="AU8" s="12" t="e">
        <f t="shared" si="9"/>
        <v>#DIV/0!</v>
      </c>
      <c r="AV8" s="12" t="e">
        <f t="shared" si="10"/>
        <v>#DIV/0!</v>
      </c>
      <c r="AW8" s="12">
        <f t="shared" si="11"/>
        <v>1.2000000000000002</v>
      </c>
      <c r="AX8" s="12">
        <f t="shared" si="12"/>
        <v>0</v>
      </c>
      <c r="AY8" s="12">
        <f t="shared" si="13"/>
        <v>1</v>
      </c>
      <c r="BA8" s="64">
        <v>0.32291666666666702</v>
      </c>
      <c r="BB8" s="91">
        <v>2</v>
      </c>
      <c r="BC8" s="92"/>
      <c r="BD8" s="91">
        <v>2</v>
      </c>
      <c r="BE8" s="92">
        <v>1</v>
      </c>
      <c r="BF8" s="91"/>
      <c r="BG8" s="92"/>
      <c r="BH8" s="91"/>
      <c r="BI8" s="92"/>
      <c r="BJ8" s="91">
        <v>1</v>
      </c>
      <c r="BK8" s="92"/>
      <c r="BL8" s="91"/>
      <c r="BM8" s="92"/>
      <c r="BN8" s="91"/>
      <c r="BO8" s="92"/>
      <c r="BP8" s="91"/>
      <c r="BQ8" s="92"/>
      <c r="BS8" s="55">
        <f t="shared" si="14"/>
        <v>5</v>
      </c>
      <c r="BT8" s="3">
        <f t="shared" si="14"/>
        <v>1</v>
      </c>
      <c r="BU8" s="56">
        <f t="shared" si="15"/>
        <v>0.16666666666666666</v>
      </c>
      <c r="BV8" s="3">
        <f t="shared" si="16"/>
        <v>3</v>
      </c>
      <c r="BW8" s="3">
        <f t="shared" si="17"/>
        <v>3</v>
      </c>
      <c r="BX8" s="3">
        <f t="shared" si="18"/>
        <v>0</v>
      </c>
      <c r="BY8" s="3">
        <f t="shared" si="19"/>
        <v>6</v>
      </c>
      <c r="BZ8" s="12">
        <f t="shared" si="20"/>
        <v>0.5</v>
      </c>
      <c r="CA8" s="12">
        <f t="shared" si="21"/>
        <v>0</v>
      </c>
      <c r="CB8" s="3">
        <f t="shared" si="22"/>
        <v>0</v>
      </c>
      <c r="CC8" s="3">
        <f t="shared" si="23"/>
        <v>5</v>
      </c>
      <c r="CD8" s="57">
        <f t="shared" si="24"/>
        <v>1</v>
      </c>
      <c r="CE8" s="58">
        <f t="shared" si="25"/>
        <v>6</v>
      </c>
      <c r="CH8" s="12">
        <f t="shared" si="26"/>
        <v>-0.6875</v>
      </c>
      <c r="CI8" s="12">
        <f t="shared" si="26"/>
        <v>-0.75</v>
      </c>
      <c r="CJ8" s="12">
        <f t="shared" si="26"/>
        <v>-0.16666666666666674</v>
      </c>
      <c r="CK8" s="12">
        <f t="shared" si="26"/>
        <v>-0.75</v>
      </c>
      <c r="CL8" s="12">
        <f t="shared" si="26"/>
        <v>-0.625</v>
      </c>
      <c r="CM8" s="12" t="e">
        <f t="shared" si="26"/>
        <v>#DIV/0!</v>
      </c>
      <c r="CN8" s="12">
        <f t="shared" si="26"/>
        <v>-0.7</v>
      </c>
      <c r="CO8" s="12">
        <f t="shared" si="26"/>
        <v>0.25</v>
      </c>
      <c r="CP8" s="12" t="e">
        <f t="shared" si="26"/>
        <v>#DIV/0!</v>
      </c>
      <c r="CQ8" s="12" t="e">
        <f t="shared" si="26"/>
        <v>#DIV/0!</v>
      </c>
      <c r="CR8" s="12">
        <f t="shared" si="26"/>
        <v>-0.72222222222222221</v>
      </c>
      <c r="CS8" s="12">
        <f t="shared" si="26"/>
        <v>-0.5</v>
      </c>
      <c r="CT8" s="12">
        <f t="shared" si="26"/>
        <v>-0.7</v>
      </c>
      <c r="CV8" s="64">
        <v>0.32291666666666702</v>
      </c>
      <c r="CW8" s="91">
        <v>9</v>
      </c>
      <c r="CX8" s="92">
        <v>1</v>
      </c>
      <c r="CY8" s="91">
        <v>6</v>
      </c>
      <c r="CZ8" s="92">
        <v>2</v>
      </c>
      <c r="DA8" s="91"/>
      <c r="DB8" s="92"/>
      <c r="DC8" s="91"/>
      <c r="DD8" s="92"/>
      <c r="DE8" s="91">
        <v>1</v>
      </c>
      <c r="DF8" s="92">
        <v>1</v>
      </c>
      <c r="DG8" s="91"/>
      <c r="DH8" s="92"/>
      <c r="DI8" s="91"/>
      <c r="DJ8" s="92"/>
      <c r="DK8" s="91"/>
      <c r="DL8" s="92"/>
      <c r="DN8" s="55">
        <f t="shared" si="27"/>
        <v>16</v>
      </c>
      <c r="DO8" s="3">
        <f t="shared" si="27"/>
        <v>4</v>
      </c>
      <c r="DP8" s="56">
        <f t="shared" si="28"/>
        <v>0.2</v>
      </c>
      <c r="DQ8" s="3">
        <f t="shared" si="29"/>
        <v>12</v>
      </c>
      <c r="DR8" s="3">
        <f t="shared" si="30"/>
        <v>8</v>
      </c>
      <c r="DS8" s="3">
        <f t="shared" si="31"/>
        <v>0</v>
      </c>
      <c r="DT8" s="3">
        <f t="shared" si="32"/>
        <v>20</v>
      </c>
      <c r="DU8" s="12">
        <f t="shared" si="33"/>
        <v>0.4</v>
      </c>
      <c r="DV8" s="12">
        <f t="shared" si="34"/>
        <v>0</v>
      </c>
      <c r="DW8" s="3">
        <f t="shared" si="35"/>
        <v>0</v>
      </c>
      <c r="DX8" s="3">
        <f t="shared" si="36"/>
        <v>18</v>
      </c>
      <c r="DY8" s="57">
        <f t="shared" si="37"/>
        <v>2</v>
      </c>
      <c r="DZ8" s="58">
        <f t="shared" si="38"/>
        <v>20</v>
      </c>
      <c r="EC8" s="12">
        <f t="shared" si="39"/>
        <v>2.2000000000000002</v>
      </c>
      <c r="ED8" s="12">
        <f t="shared" si="39"/>
        <v>0</v>
      </c>
      <c r="EE8" s="12">
        <f t="shared" si="39"/>
        <v>-0.54999999999999993</v>
      </c>
      <c r="EF8" s="12">
        <f t="shared" si="39"/>
        <v>1</v>
      </c>
      <c r="EG8" s="12">
        <f t="shared" si="39"/>
        <v>3</v>
      </c>
      <c r="EH8" s="12" t="e">
        <f t="shared" si="39"/>
        <v>#DIV/0!</v>
      </c>
      <c r="EI8" s="12">
        <f t="shared" si="39"/>
        <v>1.5</v>
      </c>
      <c r="EJ8" s="12">
        <f t="shared" si="39"/>
        <v>0.60000000000000009</v>
      </c>
      <c r="EK8" s="12" t="e">
        <f t="shared" si="39"/>
        <v>#DIV/0!</v>
      </c>
      <c r="EL8" s="12">
        <f t="shared" si="39"/>
        <v>-1</v>
      </c>
      <c r="EM8" s="12">
        <f t="shared" si="39"/>
        <v>1.25</v>
      </c>
      <c r="EN8" s="12">
        <f t="shared" si="39"/>
        <v>1</v>
      </c>
      <c r="EO8" s="12">
        <f t="shared" si="39"/>
        <v>1.2222222222222223</v>
      </c>
      <c r="EQ8" s="64">
        <v>0.32291666666666702</v>
      </c>
      <c r="ER8" s="157">
        <v>3</v>
      </c>
      <c r="ES8" s="157">
        <v>3</v>
      </c>
      <c r="ET8" s="157">
        <v>1</v>
      </c>
      <c r="EU8" s="157">
        <v>1</v>
      </c>
      <c r="EV8" s="157"/>
      <c r="EW8" s="157"/>
      <c r="EX8" s="157"/>
      <c r="EY8" s="157"/>
      <c r="EZ8" s="157"/>
      <c r="FA8" s="157"/>
      <c r="FB8" s="157"/>
      <c r="FC8" s="157"/>
      <c r="FD8" s="157"/>
      <c r="FE8" s="157"/>
      <c r="FF8" s="157">
        <v>1</v>
      </c>
      <c r="FG8" s="154"/>
      <c r="FI8" s="55">
        <f t="shared" si="40"/>
        <v>5</v>
      </c>
      <c r="FJ8" s="3">
        <f t="shared" si="40"/>
        <v>4</v>
      </c>
      <c r="FK8" s="56">
        <f t="shared" si="41"/>
        <v>0.44444444444444442</v>
      </c>
      <c r="FL8" s="3">
        <f t="shared" si="42"/>
        <v>6</v>
      </c>
      <c r="FM8" s="3">
        <f t="shared" si="43"/>
        <v>2</v>
      </c>
      <c r="FN8" s="3">
        <f t="shared" si="44"/>
        <v>0</v>
      </c>
      <c r="FO8" s="3">
        <f t="shared" si="45"/>
        <v>8</v>
      </c>
      <c r="FP8" s="12">
        <f t="shared" si="46"/>
        <v>0.25</v>
      </c>
      <c r="FQ8" s="12">
        <f t="shared" si="47"/>
        <v>0</v>
      </c>
      <c r="FR8" s="3">
        <f t="shared" si="48"/>
        <v>1</v>
      </c>
      <c r="FS8" s="3">
        <f t="shared" si="49"/>
        <v>8</v>
      </c>
      <c r="FT8" s="57">
        <f t="shared" si="50"/>
        <v>1</v>
      </c>
      <c r="FU8" s="58">
        <f t="shared" si="51"/>
        <v>9</v>
      </c>
      <c r="FX8" s="12">
        <f t="shared" si="52"/>
        <v>1.5</v>
      </c>
      <c r="FY8" s="12">
        <f t="shared" si="52"/>
        <v>1</v>
      </c>
      <c r="FZ8" s="12">
        <f t="shared" si="52"/>
        <v>-0.11111111111111116</v>
      </c>
      <c r="GA8" s="12">
        <f t="shared" si="52"/>
        <v>2</v>
      </c>
      <c r="GB8" s="12">
        <f t="shared" si="52"/>
        <v>0</v>
      </c>
      <c r="GC8" s="12" t="e">
        <f t="shared" si="52"/>
        <v>#DIV/0!</v>
      </c>
      <c r="GD8" s="12">
        <f t="shared" si="52"/>
        <v>1</v>
      </c>
      <c r="GE8" s="12">
        <f t="shared" si="52"/>
        <v>-0.5</v>
      </c>
      <c r="GF8" s="12" t="e">
        <f t="shared" si="52"/>
        <v>#DIV/0!</v>
      </c>
      <c r="GG8" s="12" t="e">
        <f t="shared" si="52"/>
        <v>#DIV/0!</v>
      </c>
      <c r="GH8" s="12">
        <f t="shared" si="52"/>
        <v>1.6666666666666665</v>
      </c>
      <c r="GI8" s="12">
        <f t="shared" si="52"/>
        <v>0</v>
      </c>
      <c r="GJ8" s="12">
        <f t="shared" si="52"/>
        <v>1.25</v>
      </c>
      <c r="GL8" s="65">
        <v>0.32291666666666702</v>
      </c>
      <c r="GM8" s="165"/>
      <c r="GN8" s="166">
        <v>1</v>
      </c>
      <c r="GO8" s="167">
        <v>1</v>
      </c>
      <c r="GP8" s="166">
        <v>1</v>
      </c>
      <c r="GQ8" s="165"/>
      <c r="GR8" s="168"/>
      <c r="GS8" s="165"/>
      <c r="GT8" s="166"/>
      <c r="GU8" s="169">
        <v>1</v>
      </c>
      <c r="GV8" s="166"/>
      <c r="GW8" s="167"/>
      <c r="GX8" s="166"/>
      <c r="GY8" s="165"/>
      <c r="GZ8" s="168"/>
      <c r="HA8" s="165"/>
      <c r="HB8" s="170"/>
      <c r="HD8" s="55">
        <f t="shared" si="53"/>
        <v>2</v>
      </c>
      <c r="HE8" s="3">
        <f t="shared" si="53"/>
        <v>2</v>
      </c>
      <c r="HF8" s="56">
        <f t="shared" si="54"/>
        <v>0.5</v>
      </c>
      <c r="HG8" s="3">
        <f t="shared" si="55"/>
        <v>2</v>
      </c>
      <c r="HH8" s="3">
        <f t="shared" si="56"/>
        <v>2</v>
      </c>
      <c r="HI8" s="3">
        <f t="shared" si="57"/>
        <v>0</v>
      </c>
      <c r="HJ8" s="3">
        <f t="shared" si="58"/>
        <v>4</v>
      </c>
      <c r="HK8" s="12">
        <f t="shared" si="59"/>
        <v>0.5</v>
      </c>
      <c r="HL8" s="12">
        <f t="shared" si="60"/>
        <v>0</v>
      </c>
      <c r="HM8" s="3">
        <f t="shared" si="61"/>
        <v>0</v>
      </c>
      <c r="HN8" s="3">
        <f t="shared" si="62"/>
        <v>3</v>
      </c>
      <c r="HO8" s="57">
        <f t="shared" si="63"/>
        <v>1</v>
      </c>
      <c r="HP8" s="58">
        <f t="shared" si="64"/>
        <v>4</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x14ac:dyDescent="0.25">
      <c r="A9" s="59">
        <v>0.33333333333333298</v>
      </c>
      <c r="B9" s="91">
        <v>3</v>
      </c>
      <c r="C9" s="92">
        <v>1</v>
      </c>
      <c r="D9" s="91">
        <v>7</v>
      </c>
      <c r="E9" s="92">
        <v>3</v>
      </c>
      <c r="F9" s="91"/>
      <c r="G9" s="92"/>
      <c r="H9" s="91"/>
      <c r="I9" s="92"/>
      <c r="J9" s="91"/>
      <c r="K9" s="92"/>
      <c r="L9" s="91"/>
      <c r="M9" s="92"/>
      <c r="N9" s="203"/>
      <c r="O9" s="192"/>
      <c r="P9" s="91"/>
      <c r="Q9" s="92"/>
      <c r="R9" s="91"/>
      <c r="S9" s="92"/>
      <c r="T9" s="91"/>
      <c r="U9" s="92"/>
      <c r="W9" s="55">
        <f t="shared" si="66"/>
        <v>10</v>
      </c>
      <c r="X9" s="3">
        <f t="shared" si="67"/>
        <v>4</v>
      </c>
      <c r="Y9" s="56">
        <f t="shared" si="68"/>
        <v>0.2857142857142857</v>
      </c>
      <c r="Z9" s="3">
        <f t="shared" si="69"/>
        <v>4</v>
      </c>
      <c r="AA9" s="3">
        <f t="shared" si="70"/>
        <v>10</v>
      </c>
      <c r="AB9" s="3">
        <f t="shared" si="71"/>
        <v>0</v>
      </c>
      <c r="AC9" s="3">
        <f t="shared" si="72"/>
        <v>0</v>
      </c>
      <c r="AD9" s="3">
        <f t="shared" si="0"/>
        <v>14</v>
      </c>
      <c r="AE9" s="12">
        <f t="shared" si="1"/>
        <v>0.7142857142857143</v>
      </c>
      <c r="AF9" s="12">
        <f t="shared" si="73"/>
        <v>0</v>
      </c>
      <c r="AG9" s="3">
        <f t="shared" si="74"/>
        <v>0</v>
      </c>
      <c r="AH9" s="3">
        <f t="shared" si="75"/>
        <v>14</v>
      </c>
      <c r="AI9" s="57">
        <f t="shared" si="76"/>
        <v>0</v>
      </c>
      <c r="AJ9" s="58">
        <f t="shared" si="77"/>
        <v>14</v>
      </c>
      <c r="AM9" s="12">
        <f t="shared" si="2"/>
        <v>0.11111111111111116</v>
      </c>
      <c r="AN9" s="12">
        <f t="shared" si="3"/>
        <v>1</v>
      </c>
      <c r="AO9" s="12">
        <f t="shared" si="4"/>
        <v>0.5714285714285714</v>
      </c>
      <c r="AP9" s="12">
        <f t="shared" si="5"/>
        <v>-0.33333333333333337</v>
      </c>
      <c r="AQ9" s="12">
        <f t="shared" si="78"/>
        <v>1</v>
      </c>
      <c r="AR9" s="12" t="e">
        <f t="shared" si="6"/>
        <v>#DIV/0!</v>
      </c>
      <c r="AS9" s="12">
        <f t="shared" si="7"/>
        <v>0.27272727272727271</v>
      </c>
      <c r="AT9" s="12">
        <f t="shared" si="8"/>
        <v>0.57142857142857162</v>
      </c>
      <c r="AU9" s="12" t="e">
        <f t="shared" si="9"/>
        <v>#DIV/0!</v>
      </c>
      <c r="AV9" s="12" t="e">
        <f t="shared" si="10"/>
        <v>#DIV/0!</v>
      </c>
      <c r="AW9" s="12">
        <f t="shared" si="11"/>
        <v>0.55555555555555558</v>
      </c>
      <c r="AX9" s="12">
        <f t="shared" si="12"/>
        <v>-1</v>
      </c>
      <c r="AY9" s="12">
        <f t="shared" si="13"/>
        <v>0.27272727272727271</v>
      </c>
      <c r="BA9" s="59">
        <v>0.33333333333333298</v>
      </c>
      <c r="BB9" s="91">
        <v>4</v>
      </c>
      <c r="BC9" s="92"/>
      <c r="BD9" s="91">
        <v>3</v>
      </c>
      <c r="BE9" s="92">
        <v>2</v>
      </c>
      <c r="BF9" s="91"/>
      <c r="BG9" s="92"/>
      <c r="BH9" s="91"/>
      <c r="BI9" s="92"/>
      <c r="BJ9" s="91">
        <v>2</v>
      </c>
      <c r="BK9" s="92"/>
      <c r="BL9" s="91"/>
      <c r="BM9" s="92"/>
      <c r="BN9" s="91"/>
      <c r="BO9" s="92"/>
      <c r="BP9" s="91"/>
      <c r="BQ9" s="92"/>
      <c r="BS9" s="55">
        <f t="shared" si="14"/>
        <v>9</v>
      </c>
      <c r="BT9" s="3">
        <f t="shared" si="14"/>
        <v>2</v>
      </c>
      <c r="BU9" s="56">
        <f t="shared" si="15"/>
        <v>0.18181818181818182</v>
      </c>
      <c r="BV9" s="3">
        <f t="shared" si="16"/>
        <v>6</v>
      </c>
      <c r="BW9" s="3">
        <f t="shared" si="17"/>
        <v>5</v>
      </c>
      <c r="BX9" s="3">
        <f t="shared" si="18"/>
        <v>0</v>
      </c>
      <c r="BY9" s="3">
        <f t="shared" si="19"/>
        <v>11</v>
      </c>
      <c r="BZ9" s="12">
        <f t="shared" si="20"/>
        <v>0.45454545454545453</v>
      </c>
      <c r="CA9" s="12">
        <f t="shared" si="21"/>
        <v>0</v>
      </c>
      <c r="CB9" s="3">
        <f t="shared" si="22"/>
        <v>0</v>
      </c>
      <c r="CC9" s="3">
        <f t="shared" si="23"/>
        <v>9</v>
      </c>
      <c r="CD9" s="57">
        <f t="shared" si="24"/>
        <v>2</v>
      </c>
      <c r="CE9" s="58">
        <f t="shared" si="25"/>
        <v>11</v>
      </c>
      <c r="CH9" s="12">
        <f t="shared" si="26"/>
        <v>0.5</v>
      </c>
      <c r="CI9" s="12">
        <f t="shared" si="26"/>
        <v>-0.66666666666666674</v>
      </c>
      <c r="CJ9" s="12">
        <f t="shared" si="26"/>
        <v>-0.63636363636363635</v>
      </c>
      <c r="CK9" s="12">
        <f t="shared" si="26"/>
        <v>2</v>
      </c>
      <c r="CL9" s="12">
        <f t="shared" si="26"/>
        <v>-0.44444444444444442</v>
      </c>
      <c r="CM9" s="12">
        <f t="shared" si="26"/>
        <v>-1</v>
      </c>
      <c r="CN9" s="12">
        <f t="shared" si="26"/>
        <v>-8.333333333333337E-2</v>
      </c>
      <c r="CO9" s="12">
        <f t="shared" si="26"/>
        <v>-0.39393939393939392</v>
      </c>
      <c r="CP9" s="12">
        <f t="shared" si="26"/>
        <v>-1</v>
      </c>
      <c r="CQ9" s="12" t="e">
        <f t="shared" si="26"/>
        <v>#DIV/0!</v>
      </c>
      <c r="CR9" s="12">
        <f t="shared" si="26"/>
        <v>-0.25</v>
      </c>
      <c r="CS9" s="12" t="e">
        <f t="shared" si="26"/>
        <v>#DIV/0!</v>
      </c>
      <c r="CT9" s="12">
        <f t="shared" si="26"/>
        <v>-8.333333333333337E-2</v>
      </c>
      <c r="CV9" s="59">
        <v>0.33333333333333298</v>
      </c>
      <c r="CW9" s="91">
        <v>1</v>
      </c>
      <c r="CX9" s="92">
        <v>1</v>
      </c>
      <c r="CY9" s="91">
        <v>4</v>
      </c>
      <c r="CZ9" s="92">
        <v>5</v>
      </c>
      <c r="DA9" s="91">
        <v>1</v>
      </c>
      <c r="DB9" s="92"/>
      <c r="DC9" s="91"/>
      <c r="DD9" s="92"/>
      <c r="DE9" s="91"/>
      <c r="DF9" s="92"/>
      <c r="DG9" s="91"/>
      <c r="DH9" s="92"/>
      <c r="DI9" s="91"/>
      <c r="DJ9" s="92"/>
      <c r="DK9" s="91"/>
      <c r="DL9" s="92"/>
      <c r="DN9" s="55">
        <f t="shared" si="27"/>
        <v>6</v>
      </c>
      <c r="DO9" s="3">
        <f t="shared" si="27"/>
        <v>6</v>
      </c>
      <c r="DP9" s="56">
        <f t="shared" si="28"/>
        <v>0.5</v>
      </c>
      <c r="DQ9" s="3">
        <f t="shared" si="29"/>
        <v>2</v>
      </c>
      <c r="DR9" s="3">
        <f t="shared" si="30"/>
        <v>9</v>
      </c>
      <c r="DS9" s="3">
        <f t="shared" si="31"/>
        <v>1</v>
      </c>
      <c r="DT9" s="3">
        <f t="shared" si="32"/>
        <v>12</v>
      </c>
      <c r="DU9" s="12">
        <f t="shared" si="33"/>
        <v>0.75</v>
      </c>
      <c r="DV9" s="12">
        <f t="shared" si="34"/>
        <v>8.3333333333333329E-2</v>
      </c>
      <c r="DW9" s="3">
        <f t="shared" si="35"/>
        <v>0</v>
      </c>
      <c r="DX9" s="3">
        <f t="shared" si="36"/>
        <v>12</v>
      </c>
      <c r="DY9" s="57">
        <f t="shared" si="37"/>
        <v>0</v>
      </c>
      <c r="DZ9" s="58">
        <f t="shared" si="38"/>
        <v>12</v>
      </c>
      <c r="EC9" s="12">
        <f t="shared" si="39"/>
        <v>0.19999999999999996</v>
      </c>
      <c r="ED9" s="12" t="e">
        <f t="shared" si="39"/>
        <v>#DIV/0!</v>
      </c>
      <c r="EE9" s="12" t="e">
        <f t="shared" si="39"/>
        <v>#DIV/0!</v>
      </c>
      <c r="EF9" s="12">
        <f t="shared" si="39"/>
        <v>0</v>
      </c>
      <c r="EG9" s="12">
        <f t="shared" si="39"/>
        <v>2</v>
      </c>
      <c r="EH9" s="12" t="e">
        <f t="shared" si="39"/>
        <v>#DIV/0!</v>
      </c>
      <c r="EI9" s="12">
        <f t="shared" si="39"/>
        <v>1.4</v>
      </c>
      <c r="EJ9" s="12">
        <f t="shared" si="39"/>
        <v>0.25</v>
      </c>
      <c r="EK9" s="12" t="e">
        <f t="shared" si="39"/>
        <v>#DIV/0!</v>
      </c>
      <c r="EL9" s="12" t="e">
        <f t="shared" si="39"/>
        <v>#DIV/0!</v>
      </c>
      <c r="EM9" s="12">
        <f t="shared" si="39"/>
        <v>2</v>
      </c>
      <c r="EN9" s="12">
        <f t="shared" si="39"/>
        <v>-1</v>
      </c>
      <c r="EO9" s="12">
        <f t="shared" si="39"/>
        <v>1.4</v>
      </c>
      <c r="EQ9" s="59">
        <v>0.33333333333333298</v>
      </c>
      <c r="ER9" s="145">
        <v>1</v>
      </c>
      <c r="ES9" s="145"/>
      <c r="ET9" s="145">
        <v>3</v>
      </c>
      <c r="EU9" s="145"/>
      <c r="EV9" s="145"/>
      <c r="EW9" s="145"/>
      <c r="EX9" s="145"/>
      <c r="EY9" s="145"/>
      <c r="EZ9" s="145">
        <v>1</v>
      </c>
      <c r="FA9" s="145"/>
      <c r="FB9" s="145"/>
      <c r="FC9" s="145"/>
      <c r="FD9" s="145"/>
      <c r="FE9" s="145"/>
      <c r="FF9" s="145"/>
      <c r="FG9" s="88"/>
      <c r="FI9" s="55">
        <f t="shared" si="40"/>
        <v>5</v>
      </c>
      <c r="FJ9" s="3">
        <f t="shared" si="40"/>
        <v>0</v>
      </c>
      <c r="FK9" s="56">
        <f t="shared" si="41"/>
        <v>0</v>
      </c>
      <c r="FL9" s="3">
        <f t="shared" si="42"/>
        <v>2</v>
      </c>
      <c r="FM9" s="3">
        <f t="shared" si="43"/>
        <v>3</v>
      </c>
      <c r="FN9" s="3">
        <f t="shared" si="44"/>
        <v>0</v>
      </c>
      <c r="FO9" s="3">
        <f t="shared" si="45"/>
        <v>5</v>
      </c>
      <c r="FP9" s="12">
        <f t="shared" si="46"/>
        <v>0.6</v>
      </c>
      <c r="FQ9" s="12">
        <f t="shared" si="47"/>
        <v>0</v>
      </c>
      <c r="FR9" s="3">
        <f t="shared" si="48"/>
        <v>0</v>
      </c>
      <c r="FS9" s="3">
        <f t="shared" si="49"/>
        <v>4</v>
      </c>
      <c r="FT9" s="57">
        <f t="shared" si="50"/>
        <v>1</v>
      </c>
      <c r="FU9" s="58">
        <f t="shared" si="51"/>
        <v>5</v>
      </c>
      <c r="FX9" s="12">
        <f t="shared" si="52"/>
        <v>0.66666666666666674</v>
      </c>
      <c r="FY9" s="12">
        <f t="shared" si="52"/>
        <v>-1</v>
      </c>
      <c r="FZ9" s="12">
        <f t="shared" si="52"/>
        <v>-1</v>
      </c>
      <c r="GA9" s="12">
        <f t="shared" si="52"/>
        <v>-0.33333333333333337</v>
      </c>
      <c r="GB9" s="12">
        <f t="shared" si="52"/>
        <v>0.5</v>
      </c>
      <c r="GC9" s="12" t="e">
        <f t="shared" si="52"/>
        <v>#DIV/0!</v>
      </c>
      <c r="GD9" s="12">
        <f t="shared" si="52"/>
        <v>0</v>
      </c>
      <c r="GE9" s="12">
        <f t="shared" si="52"/>
        <v>0.49999999999999978</v>
      </c>
      <c r="GF9" s="12" t="e">
        <f t="shared" si="52"/>
        <v>#DIV/0!</v>
      </c>
      <c r="GG9" s="12" t="e">
        <f t="shared" si="52"/>
        <v>#DIV/0!</v>
      </c>
      <c r="GH9" s="12">
        <f t="shared" si="52"/>
        <v>0.33333333333333326</v>
      </c>
      <c r="GI9" s="12">
        <f t="shared" si="52"/>
        <v>-0.5</v>
      </c>
      <c r="GJ9" s="12">
        <f t="shared" si="52"/>
        <v>0</v>
      </c>
      <c r="GL9" s="61">
        <v>0.33333333333333298</v>
      </c>
      <c r="GM9" s="165">
        <v>1</v>
      </c>
      <c r="GN9" s="166">
        <v>1</v>
      </c>
      <c r="GO9" s="167">
        <v>1</v>
      </c>
      <c r="GP9" s="166"/>
      <c r="GQ9" s="165"/>
      <c r="GR9" s="168"/>
      <c r="GS9" s="165"/>
      <c r="GT9" s="166"/>
      <c r="GU9" s="169">
        <v>1</v>
      </c>
      <c r="GV9" s="166"/>
      <c r="GW9" s="167"/>
      <c r="GX9" s="166">
        <v>1</v>
      </c>
      <c r="GY9" s="165"/>
      <c r="GZ9" s="168"/>
      <c r="HA9" s="165"/>
      <c r="HB9" s="170"/>
      <c r="HD9" s="55">
        <f t="shared" si="53"/>
        <v>3</v>
      </c>
      <c r="HE9" s="3">
        <f t="shared" si="53"/>
        <v>2</v>
      </c>
      <c r="HF9" s="56">
        <f t="shared" si="54"/>
        <v>0.4</v>
      </c>
      <c r="HG9" s="3">
        <f t="shared" si="55"/>
        <v>3</v>
      </c>
      <c r="HH9" s="3">
        <f t="shared" si="56"/>
        <v>2</v>
      </c>
      <c r="HI9" s="3">
        <f t="shared" si="57"/>
        <v>0</v>
      </c>
      <c r="HJ9" s="3">
        <f t="shared" si="58"/>
        <v>5</v>
      </c>
      <c r="HK9" s="12">
        <f t="shared" si="59"/>
        <v>0.4</v>
      </c>
      <c r="HL9" s="12">
        <f t="shared" si="60"/>
        <v>0</v>
      </c>
      <c r="HM9" s="3">
        <f t="shared" si="61"/>
        <v>0</v>
      </c>
      <c r="HN9" s="3">
        <f t="shared" si="62"/>
        <v>3</v>
      </c>
      <c r="HO9" s="57">
        <f t="shared" si="63"/>
        <v>2</v>
      </c>
      <c r="HP9" s="58">
        <f t="shared" si="64"/>
        <v>5</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x14ac:dyDescent="0.25">
      <c r="A10" s="64">
        <v>0.34375</v>
      </c>
      <c r="B10" s="91">
        <v>3</v>
      </c>
      <c r="C10" s="92">
        <v>1</v>
      </c>
      <c r="D10" s="91">
        <v>7</v>
      </c>
      <c r="E10" s="92">
        <v>5</v>
      </c>
      <c r="F10" s="91"/>
      <c r="G10" s="92"/>
      <c r="H10" s="91"/>
      <c r="I10" s="92"/>
      <c r="J10" s="48"/>
      <c r="K10" s="92"/>
      <c r="L10" s="91"/>
      <c r="M10" s="92"/>
      <c r="N10" s="203"/>
      <c r="O10" s="192"/>
      <c r="P10" s="91"/>
      <c r="Q10" s="92"/>
      <c r="R10" s="91"/>
      <c r="S10" s="92"/>
      <c r="T10" s="91"/>
      <c r="U10" s="92"/>
      <c r="W10" s="55">
        <f t="shared" si="66"/>
        <v>10</v>
      </c>
      <c r="X10" s="3">
        <f t="shared" si="67"/>
        <v>6</v>
      </c>
      <c r="Y10" s="56">
        <f t="shared" si="68"/>
        <v>0.375</v>
      </c>
      <c r="Z10" s="3">
        <f t="shared" si="69"/>
        <v>4</v>
      </c>
      <c r="AA10" s="3">
        <f t="shared" si="70"/>
        <v>12</v>
      </c>
      <c r="AB10" s="3">
        <f>F10+G10+P10+Q10</f>
        <v>0</v>
      </c>
      <c r="AC10" s="3">
        <f t="shared" si="72"/>
        <v>0</v>
      </c>
      <c r="AD10" s="3">
        <f t="shared" si="0"/>
        <v>16</v>
      </c>
      <c r="AE10" s="12">
        <f t="shared" si="1"/>
        <v>0.75</v>
      </c>
      <c r="AF10" s="12">
        <f t="shared" si="73"/>
        <v>0</v>
      </c>
      <c r="AG10" s="3">
        <f t="shared" si="74"/>
        <v>0</v>
      </c>
      <c r="AH10" s="3">
        <f t="shared" si="75"/>
        <v>16</v>
      </c>
      <c r="AI10" s="57">
        <f t="shared" si="76"/>
        <v>0</v>
      </c>
      <c r="AJ10" s="58">
        <f t="shared" si="77"/>
        <v>16</v>
      </c>
      <c r="AM10" s="12">
        <f t="shared" si="2"/>
        <v>0.25</v>
      </c>
      <c r="AN10" s="12">
        <f t="shared" si="3"/>
        <v>-0.1428571428571429</v>
      </c>
      <c r="AO10" s="12">
        <f t="shared" si="4"/>
        <v>-0.1964285714285714</v>
      </c>
      <c r="AP10" s="12">
        <f t="shared" si="5"/>
        <v>0</v>
      </c>
      <c r="AQ10" s="12">
        <f t="shared" si="78"/>
        <v>9.0909090909090828E-2</v>
      </c>
      <c r="AR10" s="12" t="e">
        <f t="shared" si="6"/>
        <v>#DIV/0!</v>
      </c>
      <c r="AS10" s="12">
        <f t="shared" si="7"/>
        <v>6.6666666666666652E-2</v>
      </c>
      <c r="AT10" s="12">
        <f t="shared" si="8"/>
        <v>2.2727272727272707E-2</v>
      </c>
      <c r="AU10" s="12" t="e">
        <f t="shared" si="9"/>
        <v>#DIV/0!</v>
      </c>
      <c r="AV10" s="12" t="e">
        <f t="shared" si="10"/>
        <v>#DIV/0!</v>
      </c>
      <c r="AW10" s="12">
        <f t="shared" si="11"/>
        <v>0.23076923076923084</v>
      </c>
      <c r="AX10" s="12">
        <f t="shared" si="12"/>
        <v>-1</v>
      </c>
      <c r="AY10" s="12">
        <f t="shared" si="13"/>
        <v>6.6666666666666652E-2</v>
      </c>
      <c r="BA10" s="64">
        <v>0.34375</v>
      </c>
      <c r="BB10" s="91">
        <v>2</v>
      </c>
      <c r="BC10" s="92">
        <v>2</v>
      </c>
      <c r="BD10" s="91">
        <v>4</v>
      </c>
      <c r="BE10" s="92">
        <v>5</v>
      </c>
      <c r="BF10" s="91"/>
      <c r="BG10" s="92"/>
      <c r="BH10" s="48"/>
      <c r="BI10" s="92"/>
      <c r="BJ10" s="91"/>
      <c r="BK10" s="92"/>
      <c r="BL10" s="91">
        <v>2</v>
      </c>
      <c r="BM10" s="92"/>
      <c r="BN10" s="91"/>
      <c r="BO10" s="92"/>
      <c r="BP10" s="91"/>
      <c r="BQ10" s="92"/>
      <c r="BS10" s="55">
        <f t="shared" si="14"/>
        <v>8</v>
      </c>
      <c r="BT10" s="3">
        <f t="shared" si="14"/>
        <v>7</v>
      </c>
      <c r="BU10" s="56">
        <f t="shared" si="15"/>
        <v>0.46666666666666667</v>
      </c>
      <c r="BV10" s="3">
        <f t="shared" si="16"/>
        <v>4</v>
      </c>
      <c r="BW10" s="3">
        <f t="shared" si="17"/>
        <v>11</v>
      </c>
      <c r="BX10" s="3">
        <f t="shared" si="18"/>
        <v>0</v>
      </c>
      <c r="BY10" s="3">
        <f t="shared" si="19"/>
        <v>15</v>
      </c>
      <c r="BZ10" s="12">
        <f t="shared" si="20"/>
        <v>0.73333333333333328</v>
      </c>
      <c r="CA10" s="12">
        <f t="shared" si="21"/>
        <v>0</v>
      </c>
      <c r="CB10" s="3">
        <f t="shared" si="22"/>
        <v>0</v>
      </c>
      <c r="CC10" s="3">
        <f t="shared" si="23"/>
        <v>13</v>
      </c>
      <c r="CD10" s="57">
        <f t="shared" si="24"/>
        <v>2</v>
      </c>
      <c r="CE10" s="58">
        <f t="shared" si="25"/>
        <v>15</v>
      </c>
      <c r="CH10" s="12">
        <f t="shared" si="26"/>
        <v>-0.27272727272727271</v>
      </c>
      <c r="CI10" s="12">
        <f t="shared" si="26"/>
        <v>0.75</v>
      </c>
      <c r="CJ10" s="12">
        <f t="shared" si="26"/>
        <v>0.75</v>
      </c>
      <c r="CK10" s="12">
        <f t="shared" si="26"/>
        <v>-0.5</v>
      </c>
      <c r="CL10" s="12">
        <f t="shared" si="26"/>
        <v>0.5714285714285714</v>
      </c>
      <c r="CM10" s="12" t="e">
        <f t="shared" si="26"/>
        <v>#DIV/0!</v>
      </c>
      <c r="CN10" s="12">
        <f t="shared" si="26"/>
        <v>0</v>
      </c>
      <c r="CO10" s="12">
        <f t="shared" si="26"/>
        <v>0.5714285714285714</v>
      </c>
      <c r="CP10" s="12" t="e">
        <f t="shared" si="26"/>
        <v>#DIV/0!</v>
      </c>
      <c r="CQ10" s="12" t="e">
        <f t="shared" si="26"/>
        <v>#DIV/0!</v>
      </c>
      <c r="CR10" s="12">
        <f t="shared" si="26"/>
        <v>-0.1333333333333333</v>
      </c>
      <c r="CS10" s="12" t="e">
        <f t="shared" si="26"/>
        <v>#DIV/0!</v>
      </c>
      <c r="CT10" s="12">
        <f t="shared" si="26"/>
        <v>0</v>
      </c>
      <c r="CV10" s="64">
        <v>0.34375</v>
      </c>
      <c r="CW10" s="91">
        <v>6</v>
      </c>
      <c r="CX10" s="92">
        <v>2</v>
      </c>
      <c r="CY10" s="91">
        <v>5</v>
      </c>
      <c r="CZ10" s="92">
        <v>2</v>
      </c>
      <c r="DA10" s="91"/>
      <c r="DB10" s="92"/>
      <c r="DC10" s="48"/>
      <c r="DD10" s="92"/>
      <c r="DE10" s="91"/>
      <c r="DF10" s="92"/>
      <c r="DG10" s="91"/>
      <c r="DH10" s="92"/>
      <c r="DI10" s="91"/>
      <c r="DJ10" s="92"/>
      <c r="DK10" s="91"/>
      <c r="DL10" s="92"/>
      <c r="DN10" s="55">
        <f t="shared" si="27"/>
        <v>11</v>
      </c>
      <c r="DO10" s="3">
        <f t="shared" si="27"/>
        <v>4</v>
      </c>
      <c r="DP10" s="56">
        <f t="shared" si="28"/>
        <v>0.26666666666666666</v>
      </c>
      <c r="DQ10" s="3">
        <f t="shared" si="29"/>
        <v>8</v>
      </c>
      <c r="DR10" s="3">
        <f t="shared" si="30"/>
        <v>7</v>
      </c>
      <c r="DS10" s="3">
        <f t="shared" si="31"/>
        <v>0</v>
      </c>
      <c r="DT10" s="3">
        <f t="shared" si="32"/>
        <v>15</v>
      </c>
      <c r="DU10" s="12">
        <f t="shared" si="33"/>
        <v>0.46666666666666667</v>
      </c>
      <c r="DV10" s="12">
        <f t="shared" si="34"/>
        <v>0</v>
      </c>
      <c r="DW10" s="3">
        <f t="shared" si="35"/>
        <v>0</v>
      </c>
      <c r="DX10" s="3">
        <f t="shared" si="36"/>
        <v>15</v>
      </c>
      <c r="DY10" s="57">
        <f t="shared" si="37"/>
        <v>0</v>
      </c>
      <c r="DZ10" s="58">
        <f t="shared" si="38"/>
        <v>15</v>
      </c>
      <c r="EC10" s="12">
        <f t="shared" si="39"/>
        <v>0.5714285714285714</v>
      </c>
      <c r="ED10" s="12">
        <f t="shared" si="39"/>
        <v>1</v>
      </c>
      <c r="EE10" s="12">
        <f t="shared" si="39"/>
        <v>0.19999999999999996</v>
      </c>
      <c r="EF10" s="12">
        <f t="shared" si="39"/>
        <v>0.33333333333333326</v>
      </c>
      <c r="EG10" s="12">
        <f t="shared" si="39"/>
        <v>1.3333333333333335</v>
      </c>
      <c r="EH10" s="12" t="e">
        <f t="shared" si="39"/>
        <v>#DIV/0!</v>
      </c>
      <c r="EI10" s="12">
        <f t="shared" si="39"/>
        <v>0.66666666666666674</v>
      </c>
      <c r="EJ10" s="12">
        <f t="shared" si="39"/>
        <v>0.40000000000000013</v>
      </c>
      <c r="EK10" s="12" t="e">
        <f t="shared" si="39"/>
        <v>#DIV/0!</v>
      </c>
      <c r="EL10" s="12" t="e">
        <f t="shared" si="39"/>
        <v>#DIV/0!</v>
      </c>
      <c r="EM10" s="12">
        <f t="shared" si="39"/>
        <v>0.66666666666666674</v>
      </c>
      <c r="EN10" s="12" t="e">
        <f t="shared" si="39"/>
        <v>#DIV/0!</v>
      </c>
      <c r="EO10" s="12">
        <f t="shared" si="39"/>
        <v>0.66666666666666674</v>
      </c>
      <c r="EQ10" s="64">
        <v>0.34375</v>
      </c>
      <c r="ER10" s="148">
        <v>5</v>
      </c>
      <c r="ES10" s="148">
        <v>1</v>
      </c>
      <c r="ET10" s="148">
        <v>2</v>
      </c>
      <c r="EU10" s="148">
        <v>1</v>
      </c>
      <c r="EV10" s="148"/>
      <c r="EW10" s="148"/>
      <c r="EX10" s="148"/>
      <c r="EY10" s="148"/>
      <c r="EZ10" s="148"/>
      <c r="FA10" s="148"/>
      <c r="FB10" s="148"/>
      <c r="FC10" s="148"/>
      <c r="FD10" s="148"/>
      <c r="FE10" s="148"/>
      <c r="FF10" s="148"/>
      <c r="FG10" s="149"/>
      <c r="FI10" s="55">
        <f t="shared" si="40"/>
        <v>7</v>
      </c>
      <c r="FJ10" s="3">
        <f t="shared" si="40"/>
        <v>2</v>
      </c>
      <c r="FK10" s="56">
        <f t="shared" si="41"/>
        <v>0.22222222222222221</v>
      </c>
      <c r="FL10" s="3">
        <f t="shared" si="42"/>
        <v>6</v>
      </c>
      <c r="FM10" s="3">
        <f t="shared" si="43"/>
        <v>3</v>
      </c>
      <c r="FN10" s="3">
        <f t="shared" si="44"/>
        <v>0</v>
      </c>
      <c r="FO10" s="3">
        <f t="shared" si="45"/>
        <v>9</v>
      </c>
      <c r="FP10" s="12">
        <f t="shared" si="46"/>
        <v>0.33333333333333331</v>
      </c>
      <c r="FQ10" s="12">
        <f t="shared" si="47"/>
        <v>0</v>
      </c>
      <c r="FR10" s="3">
        <f t="shared" si="48"/>
        <v>0</v>
      </c>
      <c r="FS10" s="3">
        <f t="shared" si="49"/>
        <v>9</v>
      </c>
      <c r="FT10" s="57">
        <f t="shared" si="50"/>
        <v>0</v>
      </c>
      <c r="FU10" s="58">
        <f t="shared" si="51"/>
        <v>9</v>
      </c>
      <c r="FX10" s="12">
        <f t="shared" si="52"/>
        <v>1.3333333333333335</v>
      </c>
      <c r="FY10" s="12">
        <f t="shared" si="52"/>
        <v>-0.33333333333333337</v>
      </c>
      <c r="FZ10" s="12">
        <f t="shared" si="52"/>
        <v>-0.55555555555555558</v>
      </c>
      <c r="GA10" s="12">
        <f t="shared" si="52"/>
        <v>0.5</v>
      </c>
      <c r="GB10" s="12">
        <f t="shared" si="52"/>
        <v>0.5</v>
      </c>
      <c r="GC10" s="12" t="e">
        <f t="shared" si="52"/>
        <v>#DIV/0!</v>
      </c>
      <c r="GD10" s="12">
        <f t="shared" si="52"/>
        <v>0.5</v>
      </c>
      <c r="GE10" s="12">
        <f t="shared" si="52"/>
        <v>0</v>
      </c>
      <c r="GF10" s="12" t="e">
        <f t="shared" si="52"/>
        <v>#DIV/0!</v>
      </c>
      <c r="GG10" s="12" t="e">
        <f t="shared" si="52"/>
        <v>#DIV/0!</v>
      </c>
      <c r="GH10" s="12">
        <f t="shared" si="52"/>
        <v>0.8</v>
      </c>
      <c r="GI10" s="12">
        <f t="shared" si="52"/>
        <v>-1</v>
      </c>
      <c r="GJ10" s="12">
        <f t="shared" si="52"/>
        <v>0.5</v>
      </c>
      <c r="GL10" s="65">
        <v>0.34375</v>
      </c>
      <c r="GM10" s="165">
        <v>2</v>
      </c>
      <c r="GN10" s="166">
        <v>1</v>
      </c>
      <c r="GO10" s="167"/>
      <c r="GP10" s="166">
        <v>2</v>
      </c>
      <c r="GQ10" s="165"/>
      <c r="GR10" s="168"/>
      <c r="GS10" s="165"/>
      <c r="GT10" s="166"/>
      <c r="GU10" s="169">
        <v>1</v>
      </c>
      <c r="GV10" s="166"/>
      <c r="GW10" s="167"/>
      <c r="GX10" s="166"/>
      <c r="GY10" s="165"/>
      <c r="GZ10" s="168"/>
      <c r="HA10" s="165"/>
      <c r="HB10" s="170"/>
      <c r="HD10" s="55">
        <f t="shared" si="53"/>
        <v>3</v>
      </c>
      <c r="HE10" s="3">
        <f t="shared" si="53"/>
        <v>3</v>
      </c>
      <c r="HF10" s="56">
        <f t="shared" si="54"/>
        <v>0.5</v>
      </c>
      <c r="HG10" s="3">
        <f t="shared" si="55"/>
        <v>4</v>
      </c>
      <c r="HH10" s="3">
        <f t="shared" si="56"/>
        <v>2</v>
      </c>
      <c r="HI10" s="3">
        <f t="shared" si="57"/>
        <v>0</v>
      </c>
      <c r="HJ10" s="3">
        <f t="shared" si="58"/>
        <v>6</v>
      </c>
      <c r="HK10" s="12">
        <f t="shared" si="59"/>
        <v>0.33333333333333331</v>
      </c>
      <c r="HL10" s="12">
        <f t="shared" si="60"/>
        <v>0</v>
      </c>
      <c r="HM10" s="3">
        <f t="shared" si="61"/>
        <v>0</v>
      </c>
      <c r="HN10" s="3">
        <f t="shared" si="62"/>
        <v>5</v>
      </c>
      <c r="HO10" s="57">
        <f t="shared" si="63"/>
        <v>1</v>
      </c>
      <c r="HP10" s="58">
        <f t="shared" si="64"/>
        <v>6</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x14ac:dyDescent="0.25">
      <c r="A11" s="64">
        <v>0.35416666666666702</v>
      </c>
      <c r="B11" s="91"/>
      <c r="C11" s="92"/>
      <c r="D11" s="91">
        <v>1</v>
      </c>
      <c r="E11" s="92">
        <v>2</v>
      </c>
      <c r="F11" s="91"/>
      <c r="G11" s="92"/>
      <c r="H11" s="91"/>
      <c r="I11" s="92"/>
      <c r="J11" s="91"/>
      <c r="K11" s="92"/>
      <c r="L11" s="91"/>
      <c r="M11" s="92"/>
      <c r="N11" s="203"/>
      <c r="O11" s="192"/>
      <c r="P11" s="91"/>
      <c r="Q11" s="92"/>
      <c r="R11" s="91"/>
      <c r="S11" s="92"/>
      <c r="T11" s="91"/>
      <c r="U11" s="92"/>
      <c r="W11" s="55">
        <f t="shared" si="66"/>
        <v>1</v>
      </c>
      <c r="X11" s="3">
        <f t="shared" si="67"/>
        <v>2</v>
      </c>
      <c r="Y11" s="56">
        <f t="shared" si="68"/>
        <v>0.66666666666666663</v>
      </c>
      <c r="Z11" s="3">
        <f t="shared" si="69"/>
        <v>0</v>
      </c>
      <c r="AA11" s="3">
        <f t="shared" si="70"/>
        <v>3</v>
      </c>
      <c r="AB11" s="3">
        <f t="shared" si="71"/>
        <v>0</v>
      </c>
      <c r="AC11" s="3">
        <f t="shared" si="72"/>
        <v>0</v>
      </c>
      <c r="AD11" s="3">
        <f t="shared" si="0"/>
        <v>3</v>
      </c>
      <c r="AE11" s="12">
        <f t="shared" si="1"/>
        <v>1</v>
      </c>
      <c r="AF11" s="12">
        <f t="shared" si="73"/>
        <v>0</v>
      </c>
      <c r="AG11" s="3">
        <f t="shared" si="74"/>
        <v>0</v>
      </c>
      <c r="AH11" s="3">
        <f t="shared" si="75"/>
        <v>3</v>
      </c>
      <c r="AI11" s="57">
        <f t="shared" si="76"/>
        <v>0</v>
      </c>
      <c r="AJ11" s="58">
        <f t="shared" si="77"/>
        <v>3</v>
      </c>
      <c r="AM11" s="12">
        <f t="shared" si="2"/>
        <v>-0.83333333333333337</v>
      </c>
      <c r="AN11" s="12">
        <f t="shared" si="3"/>
        <v>1</v>
      </c>
      <c r="AO11" s="12">
        <f t="shared" si="4"/>
        <v>3.666666666666667</v>
      </c>
      <c r="AP11" s="12">
        <f t="shared" si="5"/>
        <v>-1</v>
      </c>
      <c r="AQ11" s="12">
        <f t="shared" si="78"/>
        <v>0</v>
      </c>
      <c r="AR11" s="12" t="e">
        <f t="shared" si="6"/>
        <v>#DIV/0!</v>
      </c>
      <c r="AS11" s="12">
        <f t="shared" si="7"/>
        <v>-0.5714285714285714</v>
      </c>
      <c r="AT11" s="12">
        <f t="shared" si="8"/>
        <v>1.3333333333333335</v>
      </c>
      <c r="AU11" s="12" t="e">
        <f t="shared" si="9"/>
        <v>#DIV/0!</v>
      </c>
      <c r="AV11" s="12" t="e">
        <f t="shared" si="10"/>
        <v>#DIV/0!</v>
      </c>
      <c r="AW11" s="12">
        <f t="shared" si="11"/>
        <v>-0.5714285714285714</v>
      </c>
      <c r="AX11" s="12" t="e">
        <f t="shared" si="12"/>
        <v>#DIV/0!</v>
      </c>
      <c r="AY11" s="12">
        <f t="shared" si="13"/>
        <v>-0.5714285714285714</v>
      </c>
      <c r="BA11" s="64">
        <v>0.35416666666666702</v>
      </c>
      <c r="BB11" s="91">
        <v>4</v>
      </c>
      <c r="BC11" s="92"/>
      <c r="BD11" s="91">
        <v>2</v>
      </c>
      <c r="BE11" s="92">
        <v>1</v>
      </c>
      <c r="BF11" s="91"/>
      <c r="BG11" s="92"/>
      <c r="BH11" s="91"/>
      <c r="BI11" s="92"/>
      <c r="BJ11" s="91"/>
      <c r="BK11" s="92"/>
      <c r="BL11" s="91"/>
      <c r="BM11" s="92"/>
      <c r="BN11" s="91"/>
      <c r="BO11" s="92"/>
      <c r="BP11" s="91"/>
      <c r="BQ11" s="92"/>
      <c r="BS11" s="55">
        <f t="shared" si="14"/>
        <v>6</v>
      </c>
      <c r="BT11" s="3">
        <f t="shared" si="14"/>
        <v>1</v>
      </c>
      <c r="BU11" s="56">
        <f t="shared" si="15"/>
        <v>0.14285714285714285</v>
      </c>
      <c r="BV11" s="3">
        <f t="shared" si="16"/>
        <v>4</v>
      </c>
      <c r="BW11" s="3">
        <f t="shared" si="17"/>
        <v>3</v>
      </c>
      <c r="BX11" s="3">
        <f t="shared" si="18"/>
        <v>0</v>
      </c>
      <c r="BY11" s="3">
        <f t="shared" si="19"/>
        <v>7</v>
      </c>
      <c r="BZ11" s="12">
        <f t="shared" si="20"/>
        <v>0.42857142857142855</v>
      </c>
      <c r="CA11" s="12">
        <f t="shared" si="21"/>
        <v>0</v>
      </c>
      <c r="CB11" s="3">
        <f t="shared" si="22"/>
        <v>0</v>
      </c>
      <c r="CC11" s="3">
        <f t="shared" si="23"/>
        <v>7</v>
      </c>
      <c r="CD11" s="57">
        <f t="shared" si="24"/>
        <v>0</v>
      </c>
      <c r="CE11" s="58">
        <f t="shared" si="25"/>
        <v>7</v>
      </c>
      <c r="CH11" s="12">
        <f t="shared" si="26"/>
        <v>0</v>
      </c>
      <c r="CI11" s="12">
        <f t="shared" si="26"/>
        <v>-0.5</v>
      </c>
      <c r="CJ11" s="12">
        <f t="shared" si="26"/>
        <v>-0.4285714285714286</v>
      </c>
      <c r="CK11" s="12">
        <f t="shared" si="26"/>
        <v>-0.19999999999999996</v>
      </c>
      <c r="CL11" s="12">
        <f t="shared" si="26"/>
        <v>0</v>
      </c>
      <c r="CM11" s="12" t="e">
        <f t="shared" si="26"/>
        <v>#DIV/0!</v>
      </c>
      <c r="CN11" s="12">
        <f t="shared" si="26"/>
        <v>-0.125</v>
      </c>
      <c r="CO11" s="12">
        <f t="shared" si="26"/>
        <v>0.14285714285714279</v>
      </c>
      <c r="CP11" s="12" t="e">
        <f t="shared" si="26"/>
        <v>#DIV/0!</v>
      </c>
      <c r="CQ11" s="12" t="e">
        <f t="shared" si="26"/>
        <v>#DIV/0!</v>
      </c>
      <c r="CR11" s="12">
        <f t="shared" si="26"/>
        <v>-0.125</v>
      </c>
      <c r="CS11" s="12" t="e">
        <f t="shared" si="26"/>
        <v>#DIV/0!</v>
      </c>
      <c r="CT11" s="12">
        <f t="shared" si="26"/>
        <v>-0.125</v>
      </c>
      <c r="CV11" s="64">
        <v>0.35416666666666702</v>
      </c>
      <c r="CW11" s="91">
        <v>4</v>
      </c>
      <c r="CX11" s="92">
        <v>1</v>
      </c>
      <c r="CY11" s="91">
        <v>2</v>
      </c>
      <c r="CZ11" s="92">
        <v>1</v>
      </c>
      <c r="DA11" s="91"/>
      <c r="DB11" s="92"/>
      <c r="DC11" s="91"/>
      <c r="DD11" s="92"/>
      <c r="DE11" s="91"/>
      <c r="DF11" s="92"/>
      <c r="DG11" s="91"/>
      <c r="DH11" s="92"/>
      <c r="DI11" s="91"/>
      <c r="DJ11" s="92"/>
      <c r="DK11" s="91"/>
      <c r="DL11" s="92"/>
      <c r="DN11" s="55">
        <f t="shared" si="27"/>
        <v>6</v>
      </c>
      <c r="DO11" s="3">
        <f t="shared" si="27"/>
        <v>2</v>
      </c>
      <c r="DP11" s="56">
        <f t="shared" si="28"/>
        <v>0.25</v>
      </c>
      <c r="DQ11" s="3">
        <f t="shared" si="29"/>
        <v>5</v>
      </c>
      <c r="DR11" s="3">
        <f t="shared" si="30"/>
        <v>3</v>
      </c>
      <c r="DS11" s="3">
        <f t="shared" si="31"/>
        <v>0</v>
      </c>
      <c r="DT11" s="3">
        <f t="shared" si="32"/>
        <v>8</v>
      </c>
      <c r="DU11" s="12">
        <f t="shared" si="33"/>
        <v>0.375</v>
      </c>
      <c r="DV11" s="12">
        <f t="shared" si="34"/>
        <v>0</v>
      </c>
      <c r="DW11" s="3">
        <f t="shared" si="35"/>
        <v>0</v>
      </c>
      <c r="DX11" s="3">
        <f t="shared" si="36"/>
        <v>8</v>
      </c>
      <c r="DY11" s="57">
        <f t="shared" si="37"/>
        <v>0</v>
      </c>
      <c r="DZ11" s="58">
        <f t="shared" si="38"/>
        <v>8</v>
      </c>
      <c r="EC11" s="12">
        <f t="shared" si="39"/>
        <v>5</v>
      </c>
      <c r="ED11" s="12">
        <f t="shared" si="39"/>
        <v>0</v>
      </c>
      <c r="EE11" s="12">
        <f t="shared" si="39"/>
        <v>-0.625</v>
      </c>
      <c r="EF11" s="12">
        <f t="shared" si="39"/>
        <v>0.66666666666666674</v>
      </c>
      <c r="EG11" s="12" t="e">
        <f t="shared" si="39"/>
        <v>#DIV/0!</v>
      </c>
      <c r="EH11" s="12" t="e">
        <f t="shared" si="39"/>
        <v>#DIV/0!</v>
      </c>
      <c r="EI11" s="12">
        <f t="shared" si="39"/>
        <v>1.6666666666666665</v>
      </c>
      <c r="EJ11" s="12" t="e">
        <f t="shared" si="39"/>
        <v>#DIV/0!</v>
      </c>
      <c r="EK11" s="12" t="e">
        <f t="shared" si="39"/>
        <v>#DIV/0!</v>
      </c>
      <c r="EL11" s="12" t="e">
        <f t="shared" si="39"/>
        <v>#DIV/0!</v>
      </c>
      <c r="EM11" s="12">
        <f t="shared" si="39"/>
        <v>1.6666666666666665</v>
      </c>
      <c r="EN11" s="12" t="e">
        <f t="shared" si="39"/>
        <v>#DIV/0!</v>
      </c>
      <c r="EO11" s="12">
        <f t="shared" si="39"/>
        <v>1.6666666666666665</v>
      </c>
      <c r="EQ11" s="64">
        <v>0.35416666666666702</v>
      </c>
      <c r="ER11" s="148">
        <v>1</v>
      </c>
      <c r="ES11" s="148">
        <v>2</v>
      </c>
      <c r="ET11" s="148"/>
      <c r="EU11" s="148"/>
      <c r="EV11" s="148"/>
      <c r="EW11" s="148"/>
      <c r="EX11" s="148"/>
      <c r="EY11" s="148"/>
      <c r="EZ11" s="148"/>
      <c r="FA11" s="148"/>
      <c r="FB11" s="148"/>
      <c r="FC11" s="148"/>
      <c r="FD11" s="148"/>
      <c r="FE11" s="148"/>
      <c r="FF11" s="148"/>
      <c r="FG11" s="149"/>
      <c r="FI11" s="55">
        <f t="shared" si="40"/>
        <v>1</v>
      </c>
      <c r="FJ11" s="3">
        <f t="shared" si="40"/>
        <v>2</v>
      </c>
      <c r="FK11" s="56">
        <f t="shared" si="41"/>
        <v>0.66666666666666663</v>
      </c>
      <c r="FL11" s="3">
        <f t="shared" si="42"/>
        <v>3</v>
      </c>
      <c r="FM11" s="3">
        <f t="shared" si="43"/>
        <v>0</v>
      </c>
      <c r="FN11" s="3">
        <f t="shared" si="44"/>
        <v>0</v>
      </c>
      <c r="FO11" s="3">
        <f t="shared" si="45"/>
        <v>3</v>
      </c>
      <c r="FP11" s="12">
        <f t="shared" si="46"/>
        <v>0</v>
      </c>
      <c r="FQ11" s="12">
        <f t="shared" si="47"/>
        <v>0</v>
      </c>
      <c r="FR11" s="3">
        <f t="shared" si="48"/>
        <v>0</v>
      </c>
      <c r="FS11" s="3">
        <f t="shared" si="49"/>
        <v>3</v>
      </c>
      <c r="FT11" s="57">
        <f t="shared" si="50"/>
        <v>0</v>
      </c>
      <c r="FU11" s="58">
        <f t="shared" si="51"/>
        <v>3</v>
      </c>
      <c r="FX11" s="12">
        <f t="shared" si="52"/>
        <v>-0.66666666666666674</v>
      </c>
      <c r="FY11" s="12">
        <f t="shared" si="52"/>
        <v>1</v>
      </c>
      <c r="FZ11" s="12">
        <f t="shared" si="52"/>
        <v>1.6666666666666665</v>
      </c>
      <c r="GA11" s="12">
        <f t="shared" si="52"/>
        <v>0</v>
      </c>
      <c r="GB11" s="12">
        <f t="shared" si="52"/>
        <v>-1</v>
      </c>
      <c r="GC11" s="12" t="e">
        <f t="shared" si="52"/>
        <v>#DIV/0!</v>
      </c>
      <c r="GD11" s="12">
        <f t="shared" si="52"/>
        <v>-0.25</v>
      </c>
      <c r="GE11" s="12">
        <f t="shared" si="52"/>
        <v>-1</v>
      </c>
      <c r="GF11" s="12" t="e">
        <f t="shared" si="52"/>
        <v>#DIV/0!</v>
      </c>
      <c r="GG11" s="12" t="e">
        <f t="shared" si="52"/>
        <v>#DIV/0!</v>
      </c>
      <c r="GH11" s="12">
        <f t="shared" si="52"/>
        <v>0</v>
      </c>
      <c r="GI11" s="12">
        <f t="shared" si="52"/>
        <v>-1</v>
      </c>
      <c r="GJ11" s="12">
        <f t="shared" si="52"/>
        <v>-0.25</v>
      </c>
      <c r="GL11" s="65">
        <v>0.35416666666666702</v>
      </c>
      <c r="GM11" s="165">
        <v>1</v>
      </c>
      <c r="GN11" s="166">
        <v>1</v>
      </c>
      <c r="GO11" s="167">
        <v>1</v>
      </c>
      <c r="GP11" s="166"/>
      <c r="GQ11" s="165"/>
      <c r="GR11" s="168"/>
      <c r="GS11" s="165"/>
      <c r="GT11" s="166"/>
      <c r="GU11" s="169">
        <v>1</v>
      </c>
      <c r="GV11" s="166"/>
      <c r="GW11" s="167"/>
      <c r="GX11" s="166"/>
      <c r="GY11" s="165"/>
      <c r="GZ11" s="168"/>
      <c r="HA11" s="165"/>
      <c r="HB11" s="170"/>
      <c r="HD11" s="55">
        <f t="shared" si="53"/>
        <v>3</v>
      </c>
      <c r="HE11" s="3">
        <f t="shared" si="53"/>
        <v>1</v>
      </c>
      <c r="HF11" s="56">
        <f t="shared" si="54"/>
        <v>0.25</v>
      </c>
      <c r="HG11" s="3">
        <f t="shared" si="55"/>
        <v>3</v>
      </c>
      <c r="HH11" s="3">
        <f t="shared" si="56"/>
        <v>1</v>
      </c>
      <c r="HI11" s="3">
        <f t="shared" si="57"/>
        <v>0</v>
      </c>
      <c r="HJ11" s="3">
        <f t="shared" si="58"/>
        <v>4</v>
      </c>
      <c r="HK11" s="12">
        <f t="shared" si="59"/>
        <v>0.25</v>
      </c>
      <c r="HL11" s="12">
        <f t="shared" si="60"/>
        <v>0</v>
      </c>
      <c r="HM11" s="3">
        <f t="shared" si="61"/>
        <v>0</v>
      </c>
      <c r="HN11" s="3">
        <f t="shared" si="62"/>
        <v>3</v>
      </c>
      <c r="HO11" s="57">
        <f t="shared" si="63"/>
        <v>1</v>
      </c>
      <c r="HP11" s="58">
        <f t="shared" si="64"/>
        <v>4</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v>1</v>
      </c>
      <c r="C12" s="92"/>
      <c r="D12" s="91">
        <v>2</v>
      </c>
      <c r="E12" s="92">
        <v>1</v>
      </c>
      <c r="F12" s="91"/>
      <c r="G12" s="92"/>
      <c r="H12" s="91"/>
      <c r="I12" s="92"/>
      <c r="J12" s="91"/>
      <c r="K12" s="92"/>
      <c r="L12" s="91">
        <v>1</v>
      </c>
      <c r="M12" s="92"/>
      <c r="N12" s="203"/>
      <c r="O12" s="192"/>
      <c r="P12" s="91"/>
      <c r="Q12" s="92"/>
      <c r="R12" s="91"/>
      <c r="S12" s="92"/>
      <c r="T12" s="91"/>
      <c r="U12" s="92"/>
      <c r="W12" s="55">
        <f t="shared" si="66"/>
        <v>4</v>
      </c>
      <c r="X12" s="3">
        <f t="shared" si="67"/>
        <v>1</v>
      </c>
      <c r="Y12" s="56">
        <f t="shared" si="68"/>
        <v>0.2</v>
      </c>
      <c r="Z12" s="3">
        <f t="shared" si="69"/>
        <v>2</v>
      </c>
      <c r="AA12" s="3">
        <f t="shared" si="70"/>
        <v>3</v>
      </c>
      <c r="AB12" s="3">
        <f t="shared" si="71"/>
        <v>0</v>
      </c>
      <c r="AC12" s="3">
        <f t="shared" si="72"/>
        <v>0</v>
      </c>
      <c r="AD12" s="3">
        <f t="shared" si="0"/>
        <v>5</v>
      </c>
      <c r="AE12" s="12">
        <f t="shared" si="1"/>
        <v>0.6</v>
      </c>
      <c r="AF12" s="12">
        <f t="shared" si="73"/>
        <v>0</v>
      </c>
      <c r="AG12" s="3">
        <f t="shared" si="74"/>
        <v>0</v>
      </c>
      <c r="AH12" s="3">
        <f t="shared" si="75"/>
        <v>4</v>
      </c>
      <c r="AI12" s="57">
        <f t="shared" si="76"/>
        <v>1</v>
      </c>
      <c r="AJ12" s="58">
        <f t="shared" si="77"/>
        <v>5</v>
      </c>
      <c r="AM12" s="12">
        <f t="shared" si="2"/>
        <v>0.33333333333333326</v>
      </c>
      <c r="AN12" s="12" t="e">
        <f t="shared" si="3"/>
        <v>#DIV/0!</v>
      </c>
      <c r="AO12" s="12" t="e">
        <f t="shared" si="4"/>
        <v>#DIV/0!</v>
      </c>
      <c r="AP12" s="12">
        <f t="shared" si="5"/>
        <v>1</v>
      </c>
      <c r="AQ12" s="12">
        <f t="shared" si="78"/>
        <v>0.5</v>
      </c>
      <c r="AR12" s="12" t="e">
        <f t="shared" si="6"/>
        <v>#DIV/0!</v>
      </c>
      <c r="AS12" s="12">
        <f t="shared" si="7"/>
        <v>0.66666666666666674</v>
      </c>
      <c r="AT12" s="12">
        <f t="shared" si="8"/>
        <v>-9.9999999999999978E-2</v>
      </c>
      <c r="AU12" s="12" t="e">
        <f t="shared" si="9"/>
        <v>#DIV/0!</v>
      </c>
      <c r="AV12" s="12" t="e">
        <f t="shared" si="10"/>
        <v>#DIV/0!</v>
      </c>
      <c r="AW12" s="12">
        <f t="shared" si="11"/>
        <v>0.33333333333333326</v>
      </c>
      <c r="AX12" s="12" t="e">
        <f t="shared" si="12"/>
        <v>#DIV/0!</v>
      </c>
      <c r="AY12" s="12">
        <f t="shared" si="13"/>
        <v>0.66666666666666674</v>
      </c>
      <c r="BA12" s="64">
        <v>0.36458333333333298</v>
      </c>
      <c r="BB12" s="91">
        <v>1</v>
      </c>
      <c r="BC12" s="92"/>
      <c r="BD12" s="91">
        <v>2</v>
      </c>
      <c r="BE12" s="92"/>
      <c r="BF12" s="91"/>
      <c r="BG12" s="92"/>
      <c r="BH12" s="91"/>
      <c r="BI12" s="92"/>
      <c r="BJ12" s="91"/>
      <c r="BK12" s="92"/>
      <c r="BL12" s="91"/>
      <c r="BM12" s="92"/>
      <c r="BN12" s="91"/>
      <c r="BO12" s="92"/>
      <c r="BP12" s="91"/>
      <c r="BQ12" s="92"/>
      <c r="BS12" s="55">
        <f t="shared" si="14"/>
        <v>3</v>
      </c>
      <c r="BT12" s="3">
        <f t="shared" si="14"/>
        <v>0</v>
      </c>
      <c r="BU12" s="56">
        <f t="shared" si="15"/>
        <v>0</v>
      </c>
      <c r="BV12" s="3">
        <f t="shared" si="16"/>
        <v>1</v>
      </c>
      <c r="BW12" s="3">
        <f t="shared" si="17"/>
        <v>2</v>
      </c>
      <c r="BX12" s="3">
        <f t="shared" si="18"/>
        <v>0</v>
      </c>
      <c r="BY12" s="3">
        <f t="shared" si="19"/>
        <v>3</v>
      </c>
      <c r="BZ12" s="12">
        <f t="shared" si="20"/>
        <v>0.66666666666666663</v>
      </c>
      <c r="CA12" s="12">
        <f t="shared" si="21"/>
        <v>0</v>
      </c>
      <c r="CB12" s="3">
        <f t="shared" si="22"/>
        <v>0</v>
      </c>
      <c r="CC12" s="3">
        <f t="shared" si="23"/>
        <v>3</v>
      </c>
      <c r="CD12" s="57">
        <f t="shared" si="24"/>
        <v>0</v>
      </c>
      <c r="CE12" s="58">
        <f t="shared" si="25"/>
        <v>3</v>
      </c>
      <c r="CH12" s="12">
        <f t="shared" si="26"/>
        <v>-0.625</v>
      </c>
      <c r="CI12" s="12">
        <f t="shared" si="26"/>
        <v>-1</v>
      </c>
      <c r="CJ12" s="12">
        <f t="shared" si="26"/>
        <v>-1</v>
      </c>
      <c r="CK12" s="12">
        <f t="shared" si="26"/>
        <v>-0.83333333333333337</v>
      </c>
      <c r="CL12" s="12">
        <f t="shared" si="26"/>
        <v>-0.33333333333333337</v>
      </c>
      <c r="CM12" s="12" t="e">
        <f t="shared" si="26"/>
        <v>#DIV/0!</v>
      </c>
      <c r="CN12" s="12">
        <f t="shared" si="26"/>
        <v>-0.66666666666666674</v>
      </c>
      <c r="CO12" s="12">
        <f t="shared" si="26"/>
        <v>1</v>
      </c>
      <c r="CP12" s="12" t="e">
        <f t="shared" si="26"/>
        <v>#DIV/0!</v>
      </c>
      <c r="CQ12" s="12" t="e">
        <f t="shared" si="26"/>
        <v>#DIV/0!</v>
      </c>
      <c r="CR12" s="12">
        <f t="shared" si="26"/>
        <v>-0.66666666666666674</v>
      </c>
      <c r="CS12" s="12" t="e">
        <f t="shared" si="26"/>
        <v>#DIV/0!</v>
      </c>
      <c r="CT12" s="12">
        <f t="shared" si="26"/>
        <v>-0.66666666666666674</v>
      </c>
      <c r="CV12" s="64">
        <v>0.36458333333333298</v>
      </c>
      <c r="CW12" s="91">
        <v>5</v>
      </c>
      <c r="CX12" s="92">
        <v>1</v>
      </c>
      <c r="CY12" s="91">
        <v>3</v>
      </c>
      <c r="CZ12" s="92"/>
      <c r="DA12" s="91"/>
      <c r="DB12" s="92"/>
      <c r="DC12" s="91"/>
      <c r="DD12" s="92"/>
      <c r="DE12" s="91"/>
      <c r="DF12" s="92"/>
      <c r="DG12" s="91"/>
      <c r="DH12" s="92"/>
      <c r="DI12" s="91"/>
      <c r="DJ12" s="92"/>
      <c r="DK12" s="91"/>
      <c r="DL12" s="92"/>
      <c r="DN12" s="55">
        <f t="shared" si="27"/>
        <v>8</v>
      </c>
      <c r="DO12" s="3">
        <f t="shared" si="27"/>
        <v>1</v>
      </c>
      <c r="DP12" s="56">
        <f t="shared" si="28"/>
        <v>0.1111111111111111</v>
      </c>
      <c r="DQ12" s="3">
        <f t="shared" si="29"/>
        <v>6</v>
      </c>
      <c r="DR12" s="3">
        <f t="shared" si="30"/>
        <v>3</v>
      </c>
      <c r="DS12" s="3">
        <f t="shared" si="31"/>
        <v>0</v>
      </c>
      <c r="DT12" s="3">
        <f t="shared" si="32"/>
        <v>9</v>
      </c>
      <c r="DU12" s="12">
        <f t="shared" si="33"/>
        <v>0.33333333333333331</v>
      </c>
      <c r="DV12" s="12">
        <f t="shared" si="34"/>
        <v>0</v>
      </c>
      <c r="DW12" s="3">
        <f t="shared" si="35"/>
        <v>0</v>
      </c>
      <c r="DX12" s="3">
        <f t="shared" si="36"/>
        <v>9</v>
      </c>
      <c r="DY12" s="57">
        <f t="shared" si="37"/>
        <v>0</v>
      </c>
      <c r="DZ12" s="58">
        <f t="shared" si="38"/>
        <v>9</v>
      </c>
      <c r="EC12" s="12">
        <f t="shared" si="39"/>
        <v>7</v>
      </c>
      <c r="ED12" s="12" t="e">
        <f t="shared" si="39"/>
        <v>#DIV/0!</v>
      </c>
      <c r="EE12" s="12" t="e">
        <f t="shared" si="39"/>
        <v>#DIV/0!</v>
      </c>
      <c r="EF12" s="12">
        <f t="shared" si="39"/>
        <v>5</v>
      </c>
      <c r="EG12" s="12" t="e">
        <f t="shared" si="39"/>
        <v>#DIV/0!</v>
      </c>
      <c r="EH12" s="12" t="e">
        <f t="shared" si="39"/>
        <v>#DIV/0!</v>
      </c>
      <c r="EI12" s="12">
        <f t="shared" si="39"/>
        <v>8</v>
      </c>
      <c r="EJ12" s="12" t="e">
        <f t="shared" si="39"/>
        <v>#DIV/0!</v>
      </c>
      <c r="EK12" s="12" t="e">
        <f t="shared" si="39"/>
        <v>#DIV/0!</v>
      </c>
      <c r="EL12" s="12" t="e">
        <f t="shared" si="39"/>
        <v>#DIV/0!</v>
      </c>
      <c r="EM12" s="12" t="e">
        <f t="shared" si="39"/>
        <v>#DIV/0!</v>
      </c>
      <c r="EN12" s="12">
        <f t="shared" si="39"/>
        <v>-1</v>
      </c>
      <c r="EO12" s="12">
        <f t="shared" si="39"/>
        <v>8</v>
      </c>
      <c r="EQ12" s="64">
        <v>0.36458333333333298</v>
      </c>
      <c r="ER12" s="157"/>
      <c r="ES12" s="157"/>
      <c r="ET12" s="157"/>
      <c r="EU12" s="157"/>
      <c r="EV12" s="157"/>
      <c r="EW12" s="157"/>
      <c r="EX12" s="157"/>
      <c r="EY12" s="157"/>
      <c r="EZ12" s="157">
        <v>1</v>
      </c>
      <c r="FA12" s="157"/>
      <c r="FB12" s="157"/>
      <c r="FC12" s="157"/>
      <c r="FD12" s="157"/>
      <c r="FE12" s="157"/>
      <c r="FF12" s="157"/>
      <c r="FG12" s="154"/>
      <c r="FI12" s="55">
        <f t="shared" si="40"/>
        <v>1</v>
      </c>
      <c r="FJ12" s="3">
        <f t="shared" si="40"/>
        <v>0</v>
      </c>
      <c r="FK12" s="56">
        <f t="shared" si="41"/>
        <v>0</v>
      </c>
      <c r="FL12" s="3">
        <f t="shared" si="42"/>
        <v>1</v>
      </c>
      <c r="FM12" s="3">
        <f t="shared" si="43"/>
        <v>0</v>
      </c>
      <c r="FN12" s="3">
        <f t="shared" si="44"/>
        <v>0</v>
      </c>
      <c r="FO12" s="3">
        <f t="shared" si="45"/>
        <v>1</v>
      </c>
      <c r="FP12" s="12">
        <f t="shared" si="46"/>
        <v>0</v>
      </c>
      <c r="FQ12" s="12">
        <f t="shared" si="47"/>
        <v>0</v>
      </c>
      <c r="FR12" s="3">
        <f t="shared" si="48"/>
        <v>0</v>
      </c>
      <c r="FS12" s="3">
        <f t="shared" si="49"/>
        <v>0</v>
      </c>
      <c r="FT12" s="57">
        <f t="shared" si="50"/>
        <v>1</v>
      </c>
      <c r="FU12" s="58">
        <f t="shared" si="51"/>
        <v>1</v>
      </c>
      <c r="FX12" s="12">
        <f t="shared" si="52"/>
        <v>-0.8</v>
      </c>
      <c r="FY12" s="12">
        <f t="shared" si="52"/>
        <v>-1</v>
      </c>
      <c r="FZ12" s="12">
        <f t="shared" si="52"/>
        <v>-1</v>
      </c>
      <c r="GA12" s="12">
        <f t="shared" si="52"/>
        <v>-0.8</v>
      </c>
      <c r="GB12" s="12">
        <f t="shared" si="52"/>
        <v>-1</v>
      </c>
      <c r="GC12" s="12" t="e">
        <f t="shared" si="52"/>
        <v>#DIV/0!</v>
      </c>
      <c r="GD12" s="12">
        <f t="shared" si="52"/>
        <v>-0.83333333333333337</v>
      </c>
      <c r="GE12" s="12">
        <f t="shared" si="52"/>
        <v>-1</v>
      </c>
      <c r="GF12" s="12" t="e">
        <f t="shared" si="52"/>
        <v>#DIV/0!</v>
      </c>
      <c r="GG12" s="12" t="e">
        <f t="shared" si="52"/>
        <v>#DIV/0!</v>
      </c>
      <c r="GH12" s="12">
        <f t="shared" si="52"/>
        <v>-1</v>
      </c>
      <c r="GI12" s="12">
        <f t="shared" si="52"/>
        <v>-0.8</v>
      </c>
      <c r="GJ12" s="12">
        <f t="shared" si="52"/>
        <v>-0.83333333333333337</v>
      </c>
      <c r="GL12" s="65">
        <v>0.36458333333333298</v>
      </c>
      <c r="GM12" s="165">
        <v>1</v>
      </c>
      <c r="GN12" s="166"/>
      <c r="GO12" s="167"/>
      <c r="GP12" s="166"/>
      <c r="GQ12" s="165"/>
      <c r="GR12" s="168"/>
      <c r="GS12" s="165"/>
      <c r="GT12" s="166"/>
      <c r="GU12" s="169">
        <v>3</v>
      </c>
      <c r="GV12" s="166">
        <v>1</v>
      </c>
      <c r="GW12" s="167">
        <v>1</v>
      </c>
      <c r="GX12" s="166"/>
      <c r="GY12" s="165"/>
      <c r="GZ12" s="168"/>
      <c r="HA12" s="165"/>
      <c r="HB12" s="170"/>
      <c r="HD12" s="55">
        <f t="shared" si="53"/>
        <v>5</v>
      </c>
      <c r="HE12" s="3">
        <f t="shared" si="53"/>
        <v>1</v>
      </c>
      <c r="HF12" s="56">
        <f t="shared" si="54"/>
        <v>0.16666666666666666</v>
      </c>
      <c r="HG12" s="3">
        <f t="shared" si="55"/>
        <v>5</v>
      </c>
      <c r="HH12" s="3">
        <f t="shared" si="56"/>
        <v>1</v>
      </c>
      <c r="HI12" s="3">
        <f t="shared" si="57"/>
        <v>0</v>
      </c>
      <c r="HJ12" s="3">
        <f t="shared" si="58"/>
        <v>6</v>
      </c>
      <c r="HK12" s="12">
        <f t="shared" si="59"/>
        <v>0.16666666666666666</v>
      </c>
      <c r="HL12" s="12">
        <f t="shared" si="60"/>
        <v>0</v>
      </c>
      <c r="HM12" s="3">
        <f t="shared" si="61"/>
        <v>0</v>
      </c>
      <c r="HN12" s="3">
        <f t="shared" si="62"/>
        <v>1</v>
      </c>
      <c r="HO12" s="57">
        <f t="shared" si="63"/>
        <v>5</v>
      </c>
      <c r="HP12" s="58">
        <f t="shared" si="64"/>
        <v>6</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204"/>
      <c r="F13" s="205"/>
      <c r="G13" s="204"/>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v>1</v>
      </c>
      <c r="BF13" s="94"/>
      <c r="BG13" s="95"/>
      <c r="BH13" s="94"/>
      <c r="BI13" s="95"/>
      <c r="BJ13" s="94"/>
      <c r="BK13" s="95"/>
      <c r="BL13" s="94"/>
      <c r="BM13" s="95"/>
      <c r="BN13" s="94"/>
      <c r="BO13" s="95"/>
      <c r="BP13" s="94"/>
      <c r="BQ13" s="95"/>
      <c r="BS13" s="66">
        <f>BB13+BD13+BF13+BH13+BJ13+BL13+BN13+BP13</f>
        <v>0</v>
      </c>
      <c r="BT13" s="67"/>
      <c r="BU13" s="68"/>
      <c r="BV13" s="67">
        <f t="shared" si="16"/>
        <v>0</v>
      </c>
      <c r="BW13" s="67"/>
      <c r="BX13" s="67"/>
      <c r="BY13" s="67"/>
      <c r="BZ13" s="12"/>
      <c r="CA13" s="12"/>
      <c r="CB13" s="67"/>
      <c r="CC13" s="67">
        <f t="shared" si="23"/>
        <v>1</v>
      </c>
      <c r="CD13" s="69"/>
      <c r="CE13" s="70">
        <f t="shared" si="25"/>
        <v>1</v>
      </c>
      <c r="CH13" s="62"/>
      <c r="CI13" s="12"/>
      <c r="CJ13" s="12"/>
      <c r="CK13" s="12"/>
      <c r="CL13" s="12"/>
      <c r="CM13" s="12"/>
      <c r="CN13" s="12"/>
      <c r="CO13" s="12"/>
      <c r="CP13" s="12"/>
      <c r="CQ13" s="12"/>
      <c r="CR13" s="12"/>
      <c r="CS13" s="12"/>
      <c r="CT13" s="63"/>
      <c r="CV13" s="64">
        <v>0.375</v>
      </c>
      <c r="CW13" s="94">
        <v>0</v>
      </c>
      <c r="CX13" s="95"/>
      <c r="CY13" s="94"/>
      <c r="CZ13">
        <f>SUM(CZ1:CZ4)</f>
        <v>0</v>
      </c>
      <c r="DA13" s="94"/>
      <c r="DB13" s="95"/>
      <c r="DC13" s="94"/>
      <c r="DD13" s="95"/>
      <c r="DE13" s="94"/>
      <c r="DF13" s="95"/>
      <c r="DG13" s="94"/>
      <c r="DH13" s="95"/>
      <c r="DI13" s="94"/>
      <c r="DJ13" s="95"/>
      <c r="DK13" s="94"/>
      <c r="DL13" s="95"/>
      <c r="DN13" s="66">
        <f>CW13+CY13+DA13+DC13+DE13+DG13+DI13+DK13</f>
        <v>0</v>
      </c>
      <c r="DO13" s="67"/>
      <c r="DP13" s="68"/>
      <c r="DQ13" s="67">
        <f t="shared" si="29"/>
        <v>0</v>
      </c>
      <c r="DR13" s="67"/>
      <c r="DS13" s="67"/>
      <c r="DT13" s="67"/>
      <c r="DU13" s="12"/>
      <c r="DV13" s="12"/>
      <c r="DW13" s="67"/>
      <c r="DX13" s="67">
        <f t="shared" si="36"/>
        <v>0</v>
      </c>
      <c r="DY13" s="69"/>
      <c r="DZ13" s="70">
        <f t="shared" si="38"/>
        <v>0</v>
      </c>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71"/>
      <c r="GN13" s="172"/>
      <c r="GO13" s="173"/>
      <c r="GP13" s="172"/>
      <c r="GQ13" s="171"/>
      <c r="GR13" s="173"/>
      <c r="GS13" s="171"/>
      <c r="GT13" s="172"/>
      <c r="GU13" s="171"/>
      <c r="GV13" s="172"/>
      <c r="GW13" s="173"/>
      <c r="GX13" s="172"/>
      <c r="GY13" s="171"/>
      <c r="GZ13" s="173"/>
      <c r="HA13" s="171"/>
      <c r="HB13" s="172"/>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SUM(B5:B13)</f>
        <v>19</v>
      </c>
      <c r="C14" s="72">
        <f t="shared" ref="C14:U14" si="79">SUM(C5:C12)</f>
        <v>5</v>
      </c>
      <c r="D14" s="72">
        <f t="shared" si="79"/>
        <v>26</v>
      </c>
      <c r="E14" s="72">
        <f t="shared" si="79"/>
        <v>22</v>
      </c>
      <c r="F14" s="72">
        <f>SUM(F5:F12)</f>
        <v>0</v>
      </c>
      <c r="G14" s="72">
        <f>SUM(G5:G12)</f>
        <v>0</v>
      </c>
      <c r="H14" s="72">
        <f t="shared" si="79"/>
        <v>0</v>
      </c>
      <c r="I14" s="72">
        <f t="shared" si="79"/>
        <v>0</v>
      </c>
      <c r="J14" s="72">
        <f t="shared" si="79"/>
        <v>0</v>
      </c>
      <c r="K14" s="72">
        <f t="shared" si="79"/>
        <v>0</v>
      </c>
      <c r="L14" s="72">
        <f>SUM(L5:L12)</f>
        <v>4</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49</v>
      </c>
      <c r="X14" s="74">
        <f>C14+E14+I14+K14+M14+O14+S14+U14</f>
        <v>27</v>
      </c>
      <c r="Y14" s="75">
        <f>X14/(X14+W14)</f>
        <v>0.35526315789473684</v>
      </c>
      <c r="Z14" s="74">
        <f>B14+C14+L14+M14</f>
        <v>28</v>
      </c>
      <c r="AA14" s="74">
        <f>D14+E14+N14+O14+F14+G14+P14+Q14</f>
        <v>48</v>
      </c>
      <c r="AB14" s="74">
        <f t="shared" si="71"/>
        <v>0</v>
      </c>
      <c r="AC14" s="74">
        <f>H14+I14+R14+S14</f>
        <v>0</v>
      </c>
      <c r="AD14" s="74">
        <f>Z14+AA14+AC14</f>
        <v>76</v>
      </c>
      <c r="AE14" s="12">
        <f>AA14/(Z14+AA14)</f>
        <v>0.63157894736842102</v>
      </c>
      <c r="AF14" s="12">
        <f>AC14/AD14</f>
        <v>0</v>
      </c>
      <c r="AG14" s="74">
        <f>J14+K14+T14+U14</f>
        <v>0</v>
      </c>
      <c r="AH14" s="74">
        <f>SUM(B14:K14)</f>
        <v>72</v>
      </c>
      <c r="AI14" s="76">
        <f>SUM(L14:U14)</f>
        <v>4</v>
      </c>
      <c r="AJ14" s="77">
        <f>SUM(B14:U14)</f>
        <v>76</v>
      </c>
      <c r="AM14" s="12">
        <f t="shared" ref="AM14:AQ15" si="80">(W14/BS14) - 1</f>
        <v>0.11363636363636354</v>
      </c>
      <c r="AN14" s="12">
        <f t="shared" si="80"/>
        <v>0.28571428571428581</v>
      </c>
      <c r="AO14" s="12">
        <f t="shared" si="80"/>
        <v>9.9624060150375948E-2</v>
      </c>
      <c r="AP14" s="12">
        <f t="shared" si="80"/>
        <v>0.21739130434782616</v>
      </c>
      <c r="AQ14" s="12">
        <f t="shared" si="80"/>
        <v>0.1707317073170731</v>
      </c>
      <c r="AR14" s="12" t="e">
        <f t="shared" ref="AR14:AY15" si="81">(AC14/BX14) - 1</f>
        <v>#DIV/0!</v>
      </c>
      <c r="AS14" s="12">
        <f t="shared" si="81"/>
        <v>0.1875</v>
      </c>
      <c r="AT14" s="12">
        <f t="shared" si="81"/>
        <v>-1.4120667522464769E-2</v>
      </c>
      <c r="AU14" s="12" t="e">
        <f t="shared" si="81"/>
        <v>#DIV/0!</v>
      </c>
      <c r="AV14" s="12">
        <f t="shared" si="81"/>
        <v>-1</v>
      </c>
      <c r="AW14" s="12">
        <f t="shared" si="81"/>
        <v>0.19999999999999996</v>
      </c>
      <c r="AX14" s="12">
        <f t="shared" si="81"/>
        <v>-0.19999999999999996</v>
      </c>
      <c r="AY14" s="12">
        <f t="shared" si="81"/>
        <v>0.1692307692307693</v>
      </c>
      <c r="BA14" s="71" t="s">
        <v>17</v>
      </c>
      <c r="BB14" s="72">
        <f>SUM(BB5:BB13)</f>
        <v>17</v>
      </c>
      <c r="BC14" s="72">
        <f t="shared" ref="BC14:BQ14" si="82">SUM(BC5:BC12)</f>
        <v>3</v>
      </c>
      <c r="BD14" s="72">
        <f t="shared" si="82"/>
        <v>21</v>
      </c>
      <c r="BE14" s="72">
        <f t="shared" si="82"/>
        <v>18</v>
      </c>
      <c r="BF14" s="72">
        <f t="shared" si="82"/>
        <v>0</v>
      </c>
      <c r="BG14" s="72">
        <f t="shared" si="82"/>
        <v>0</v>
      </c>
      <c r="BH14" s="72">
        <f t="shared" si="82"/>
        <v>1</v>
      </c>
      <c r="BI14" s="72">
        <f t="shared" si="82"/>
        <v>0</v>
      </c>
      <c r="BJ14" s="72">
        <f t="shared" si="82"/>
        <v>3</v>
      </c>
      <c r="BK14" s="72">
        <f t="shared" si="82"/>
        <v>0</v>
      </c>
      <c r="BL14" s="72">
        <f t="shared" si="82"/>
        <v>2</v>
      </c>
      <c r="BM14" s="72">
        <f t="shared" si="82"/>
        <v>0</v>
      </c>
      <c r="BN14" s="72">
        <f t="shared" si="82"/>
        <v>0</v>
      </c>
      <c r="BO14" s="72">
        <f t="shared" si="82"/>
        <v>0</v>
      </c>
      <c r="BP14" s="72">
        <f t="shared" si="82"/>
        <v>0</v>
      </c>
      <c r="BQ14" s="72">
        <f t="shared" si="82"/>
        <v>0</v>
      </c>
      <c r="BS14" s="73">
        <f>BB14+BD14+BF14+BH14+BJ14+BL14+BN14+BP14</f>
        <v>44</v>
      </c>
      <c r="BT14" s="74">
        <f>BC14+BE14+BG14+BI14+BK14+BM14+BO14+BQ14</f>
        <v>21</v>
      </c>
      <c r="BU14" s="75">
        <f>BT14/(BT14+BS14)</f>
        <v>0.32307692307692309</v>
      </c>
      <c r="BV14" s="74">
        <f t="shared" si="16"/>
        <v>23</v>
      </c>
      <c r="BW14" s="74">
        <f>BD14+BE14+BL14+BM14</f>
        <v>41</v>
      </c>
      <c r="BX14" s="74">
        <f>BF14+BG14+BN14+BO14</f>
        <v>0</v>
      </c>
      <c r="BY14" s="74">
        <f>SUM(BV14:BX14)</f>
        <v>64</v>
      </c>
      <c r="BZ14" s="12">
        <f>BW14/(BW14+BV14)</f>
        <v>0.640625</v>
      </c>
      <c r="CA14" s="12">
        <f>BX14/BY14</f>
        <v>0</v>
      </c>
      <c r="CB14" s="74">
        <f>BH14+BI14+BP14+BQ14</f>
        <v>1</v>
      </c>
      <c r="CC14" s="74">
        <f t="shared" si="23"/>
        <v>60</v>
      </c>
      <c r="CD14" s="76">
        <f>SUM(BJ14:BQ14)</f>
        <v>5</v>
      </c>
      <c r="CE14" s="77">
        <f t="shared" si="25"/>
        <v>65</v>
      </c>
      <c r="CH14" s="12">
        <f t="shared" ref="CH14:CT15" si="83">(BS14/DN14) - 1</f>
        <v>-0.29032258064516125</v>
      </c>
      <c r="CI14" s="12">
        <f t="shared" si="83"/>
        <v>-0.25</v>
      </c>
      <c r="CJ14" s="12">
        <f t="shared" si="83"/>
        <v>3.8461538461538547E-2</v>
      </c>
      <c r="CK14" s="12">
        <f t="shared" si="83"/>
        <v>-0.46511627906976749</v>
      </c>
      <c r="CL14" s="12">
        <f t="shared" si="83"/>
        <v>-0.10869565217391308</v>
      </c>
      <c r="CM14" s="12">
        <f t="shared" si="83"/>
        <v>-1</v>
      </c>
      <c r="CN14" s="12">
        <f t="shared" si="83"/>
        <v>-0.28888888888888886</v>
      </c>
      <c r="CO14" s="12">
        <f t="shared" si="83"/>
        <v>0.25339673913043481</v>
      </c>
      <c r="CP14" s="12">
        <f t="shared" si="83"/>
        <v>-1</v>
      </c>
      <c r="CQ14" s="12" t="e">
        <f t="shared" si="83"/>
        <v>#DIV/0!</v>
      </c>
      <c r="CR14" s="12">
        <f t="shared" si="83"/>
        <v>-0.31034482758620685</v>
      </c>
      <c r="CS14" s="12">
        <f t="shared" si="83"/>
        <v>0.66666666666666674</v>
      </c>
      <c r="CT14" s="12">
        <f t="shared" si="83"/>
        <v>-0.27777777777777779</v>
      </c>
      <c r="CV14" s="71" t="s">
        <v>17</v>
      </c>
      <c r="CW14" s="72">
        <f>SUM(CW5:CW13)</f>
        <v>32</v>
      </c>
      <c r="CX14" s="72">
        <f t="shared" ref="CX14:DL14" si="84">SUM(CX5:CX12)</f>
        <v>8</v>
      </c>
      <c r="CY14" s="72">
        <f t="shared" si="84"/>
        <v>27</v>
      </c>
      <c r="CZ14" s="72">
        <f t="shared" si="84"/>
        <v>19</v>
      </c>
      <c r="DA14" s="72">
        <f t="shared" si="84"/>
        <v>1</v>
      </c>
      <c r="DB14" s="72">
        <f t="shared" si="84"/>
        <v>0</v>
      </c>
      <c r="DC14" s="72">
        <f t="shared" si="84"/>
        <v>0</v>
      </c>
      <c r="DD14" s="72">
        <f t="shared" si="84"/>
        <v>0</v>
      </c>
      <c r="DE14" s="72">
        <f t="shared" si="84"/>
        <v>2</v>
      </c>
      <c r="DF14" s="72">
        <f t="shared" si="84"/>
        <v>1</v>
      </c>
      <c r="DG14" s="72">
        <f t="shared" si="84"/>
        <v>0</v>
      </c>
      <c r="DH14" s="72">
        <f t="shared" si="84"/>
        <v>0</v>
      </c>
      <c r="DI14" s="72">
        <f t="shared" si="84"/>
        <v>0</v>
      </c>
      <c r="DJ14" s="72">
        <f t="shared" si="84"/>
        <v>0</v>
      </c>
      <c r="DK14" s="72">
        <f t="shared" si="84"/>
        <v>0</v>
      </c>
      <c r="DL14" s="72">
        <f t="shared" si="84"/>
        <v>0</v>
      </c>
      <c r="DN14" s="73">
        <f>CW14+CY14+DA14+DC14+DE14+DG14+DI14+DK14</f>
        <v>62</v>
      </c>
      <c r="DO14" s="74">
        <f>CX14+CZ14+DB14+DD14+DF14+DH14+DJ14+DL14</f>
        <v>28</v>
      </c>
      <c r="DP14" s="75">
        <f>DO14/(DO14+DN14)</f>
        <v>0.31111111111111112</v>
      </c>
      <c r="DQ14" s="74">
        <f t="shared" si="29"/>
        <v>43</v>
      </c>
      <c r="DR14" s="74">
        <f>CY14+CZ14+DG14+DH14</f>
        <v>46</v>
      </c>
      <c r="DS14" s="74">
        <f>DA14+DB14+DI14+DJ14</f>
        <v>1</v>
      </c>
      <c r="DT14" s="74">
        <f>SUM(DQ14:DS14)</f>
        <v>90</v>
      </c>
      <c r="DU14" s="12">
        <f>DR14/DT14</f>
        <v>0.51111111111111107</v>
      </c>
      <c r="DV14" s="12">
        <f>DS14/DT14</f>
        <v>1.1111111111111112E-2</v>
      </c>
      <c r="DW14" s="74">
        <f>DC14+DD14+DK14+DL14</f>
        <v>0</v>
      </c>
      <c r="DX14" s="74">
        <f t="shared" si="36"/>
        <v>87</v>
      </c>
      <c r="DY14" s="76">
        <f>SUM(DE14:DL14)</f>
        <v>3</v>
      </c>
      <c r="DZ14" s="77">
        <f t="shared" si="38"/>
        <v>90</v>
      </c>
      <c r="EC14" s="12">
        <f t="shared" ref="EC14:EO15" si="85">(DN14/FI14) - 1</f>
        <v>0.72222222222222232</v>
      </c>
      <c r="ED14" s="12">
        <f t="shared" si="85"/>
        <v>0.64705882352941169</v>
      </c>
      <c r="EE14" s="12">
        <f t="shared" si="85"/>
        <v>-3.0065359477124076E-2</v>
      </c>
      <c r="EF14" s="12">
        <f t="shared" si="85"/>
        <v>0.38709677419354849</v>
      </c>
      <c r="EG14" s="12">
        <f t="shared" si="85"/>
        <v>1.1904761904761907</v>
      </c>
      <c r="EH14" s="12" t="e">
        <f t="shared" si="85"/>
        <v>#DIV/0!</v>
      </c>
      <c r="EI14" s="12">
        <f t="shared" si="85"/>
        <v>0.73076923076923084</v>
      </c>
      <c r="EJ14" s="12">
        <f t="shared" si="85"/>
        <v>0.2656084656084654</v>
      </c>
      <c r="EK14" s="12" t="e">
        <f t="shared" si="85"/>
        <v>#DIV/0!</v>
      </c>
      <c r="EL14" s="12">
        <f t="shared" si="85"/>
        <v>-1</v>
      </c>
      <c r="EM14" s="12">
        <f t="shared" si="85"/>
        <v>0.89130434782608692</v>
      </c>
      <c r="EN14" s="12">
        <f t="shared" si="85"/>
        <v>-0.5714285714285714</v>
      </c>
      <c r="EO14" s="12">
        <f t="shared" si="85"/>
        <v>0.69811320754716988</v>
      </c>
      <c r="EQ14" s="71" t="s">
        <v>17</v>
      </c>
      <c r="ER14" s="72">
        <f t="shared" ref="ER14:FG14" si="86">SUM(ER5:ER12)</f>
        <v>17</v>
      </c>
      <c r="ES14" s="72">
        <f t="shared" si="86"/>
        <v>8</v>
      </c>
      <c r="ET14" s="72">
        <f t="shared" si="86"/>
        <v>13</v>
      </c>
      <c r="EU14" s="72">
        <f t="shared" si="86"/>
        <v>8</v>
      </c>
      <c r="EV14" s="72">
        <f t="shared" si="86"/>
        <v>0</v>
      </c>
      <c r="EW14" s="72">
        <f t="shared" si="86"/>
        <v>0</v>
      </c>
      <c r="EX14" s="72">
        <f t="shared" si="86"/>
        <v>0</v>
      </c>
      <c r="EY14" s="72">
        <f t="shared" si="86"/>
        <v>0</v>
      </c>
      <c r="EZ14" s="72">
        <f t="shared" si="86"/>
        <v>5</v>
      </c>
      <c r="FA14" s="72">
        <f t="shared" si="86"/>
        <v>1</v>
      </c>
      <c r="FB14" s="72">
        <f t="shared" si="86"/>
        <v>0</v>
      </c>
      <c r="FC14" s="72">
        <f t="shared" si="86"/>
        <v>0</v>
      </c>
      <c r="FD14" s="72">
        <f t="shared" si="86"/>
        <v>0</v>
      </c>
      <c r="FE14" s="72">
        <f t="shared" si="86"/>
        <v>0</v>
      </c>
      <c r="FF14" s="72">
        <f t="shared" si="86"/>
        <v>1</v>
      </c>
      <c r="FG14" s="72">
        <f t="shared" si="86"/>
        <v>0</v>
      </c>
      <c r="FI14" s="73">
        <f>ER14+ET14+EV14+EX14+EZ14+FB14+FD14+FF14</f>
        <v>36</v>
      </c>
      <c r="FJ14" s="74">
        <f>ES14+EU14+EW14+EY14+FA14+FC14+FE14+FG14</f>
        <v>17</v>
      </c>
      <c r="FK14" s="75">
        <f>FJ14/(FJ14+FI14)</f>
        <v>0.32075471698113206</v>
      </c>
      <c r="FL14" s="74">
        <f>ER14+ES14+EZ14+FA14</f>
        <v>31</v>
      </c>
      <c r="FM14" s="74">
        <f>ET14+EU14+FB14+FC14</f>
        <v>21</v>
      </c>
      <c r="FN14" s="74">
        <f>EV14+EW14+FD14+FE14</f>
        <v>0</v>
      </c>
      <c r="FO14" s="74">
        <f>SUM(FL14:FN14)</f>
        <v>52</v>
      </c>
      <c r="FP14" s="12">
        <f>FM14/FO14</f>
        <v>0.40384615384615385</v>
      </c>
      <c r="FQ14" s="12">
        <f>FN14/FO14</f>
        <v>0</v>
      </c>
      <c r="FR14" s="74">
        <f>EX14+EY14+FF14+FG14</f>
        <v>1</v>
      </c>
      <c r="FS14" s="74">
        <f>SUM(ER14:EY14)</f>
        <v>46</v>
      </c>
      <c r="FT14" s="76">
        <f>SUM(EZ14:FG14)</f>
        <v>7</v>
      </c>
      <c r="FU14" s="77">
        <f>SUM(ER14:FG14)</f>
        <v>53</v>
      </c>
      <c r="FX14" s="12">
        <f t="shared" ref="FX14:GJ15" si="87">(FI14/HD14) - 1</f>
        <v>0.33333333333333326</v>
      </c>
      <c r="FY14" s="12">
        <f t="shared" si="87"/>
        <v>0.30769230769230771</v>
      </c>
      <c r="FZ14" s="12">
        <f t="shared" si="87"/>
        <v>-1.3062409288824517E-2</v>
      </c>
      <c r="GA14" s="12">
        <f t="shared" si="87"/>
        <v>0.24</v>
      </c>
      <c r="GB14" s="12">
        <f t="shared" si="87"/>
        <v>0.39999999999999991</v>
      </c>
      <c r="GC14" s="12" t="e">
        <f t="shared" si="87"/>
        <v>#DIV/0!</v>
      </c>
      <c r="GD14" s="12">
        <f t="shared" si="87"/>
        <v>0.30000000000000004</v>
      </c>
      <c r="GE14" s="12">
        <f t="shared" si="87"/>
        <v>7.6923076923076872E-2</v>
      </c>
      <c r="GF14" s="12" t="e">
        <f t="shared" si="87"/>
        <v>#DIV/0!</v>
      </c>
      <c r="GG14" s="12" t="e">
        <f t="shared" si="87"/>
        <v>#DIV/0!</v>
      </c>
      <c r="GH14" s="12">
        <f t="shared" si="87"/>
        <v>0.64285714285714279</v>
      </c>
      <c r="GI14" s="12">
        <f t="shared" si="87"/>
        <v>-0.41666666666666663</v>
      </c>
      <c r="GJ14" s="12">
        <f t="shared" si="87"/>
        <v>0.32499999999999996</v>
      </c>
      <c r="GL14" s="71" t="s">
        <v>17</v>
      </c>
      <c r="GM14" s="78">
        <f t="shared" ref="GM14:HB14" si="88">SUM(GM5:GM12)</f>
        <v>10</v>
      </c>
      <c r="GN14" s="78">
        <f t="shared" si="88"/>
        <v>5</v>
      </c>
      <c r="GO14" s="78">
        <f t="shared" si="88"/>
        <v>7</v>
      </c>
      <c r="GP14" s="78">
        <f t="shared" si="88"/>
        <v>6</v>
      </c>
      <c r="GQ14" s="78">
        <f t="shared" si="88"/>
        <v>0</v>
      </c>
      <c r="GR14" s="78">
        <f t="shared" si="88"/>
        <v>0</v>
      </c>
      <c r="GS14" s="78">
        <f t="shared" si="88"/>
        <v>0</v>
      </c>
      <c r="GT14" s="78">
        <f t="shared" si="88"/>
        <v>0</v>
      </c>
      <c r="GU14" s="78">
        <f t="shared" si="88"/>
        <v>9</v>
      </c>
      <c r="GV14" s="78">
        <f t="shared" si="88"/>
        <v>1</v>
      </c>
      <c r="GW14" s="78">
        <f t="shared" si="88"/>
        <v>1</v>
      </c>
      <c r="GX14" s="78">
        <f t="shared" si="88"/>
        <v>1</v>
      </c>
      <c r="GY14" s="78">
        <f t="shared" si="88"/>
        <v>0</v>
      </c>
      <c r="GZ14" s="78">
        <f t="shared" si="88"/>
        <v>0</v>
      </c>
      <c r="HA14" s="78">
        <f t="shared" si="88"/>
        <v>0</v>
      </c>
      <c r="HB14" s="78">
        <f t="shared" si="88"/>
        <v>0</v>
      </c>
      <c r="HD14" s="73">
        <f>GM14+GO14+GQ14+GS14+GU14+GW14+GY14+HA14</f>
        <v>27</v>
      </c>
      <c r="HE14" s="74">
        <f>GN14+GP14+GR14+GT14+GV14+GX14+GZ14+HB14</f>
        <v>13</v>
      </c>
      <c r="HF14" s="75">
        <f>HE14/(HE14+HD14)</f>
        <v>0.32500000000000001</v>
      </c>
      <c r="HG14" s="74">
        <f>GM14+GN14+GU14+GV14</f>
        <v>25</v>
      </c>
      <c r="HH14" s="74">
        <f>GO14+GP14+GW14+GX14</f>
        <v>15</v>
      </c>
      <c r="HI14" s="74">
        <f>GQ14+GR14+GY14+GZ14</f>
        <v>0</v>
      </c>
      <c r="HJ14" s="74">
        <f>SUM(HG14:HI14)</f>
        <v>40</v>
      </c>
      <c r="HK14" s="12">
        <f>HH14/HJ14</f>
        <v>0.375</v>
      </c>
      <c r="HL14" s="12">
        <f>HI14/HJ14</f>
        <v>0</v>
      </c>
      <c r="HM14" s="74">
        <f>GS14+GT14+HA14+HB14</f>
        <v>0</v>
      </c>
      <c r="HN14" s="74">
        <f>SUM(GM14:GT14)</f>
        <v>28</v>
      </c>
      <c r="HO14" s="76">
        <f>SUM(GU14:HB14)</f>
        <v>12</v>
      </c>
      <c r="HP14" s="77">
        <f>SUM(GM14:HB14)</f>
        <v>40</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v>1</v>
      </c>
      <c r="C15" s="71">
        <f t="shared" ref="C15:U15" si="90">SUM(C7:C10)</f>
        <v>4</v>
      </c>
      <c r="D15" s="71">
        <f t="shared" si="90"/>
        <v>22</v>
      </c>
      <c r="E15" s="71">
        <f t="shared" si="90"/>
        <v>14</v>
      </c>
      <c r="F15" s="71">
        <f>SUM(F7:F10)</f>
        <v>0</v>
      </c>
      <c r="G15" s="71">
        <f>SUM(G7:G10)</f>
        <v>0</v>
      </c>
      <c r="H15" s="71">
        <f t="shared" si="90"/>
        <v>0</v>
      </c>
      <c r="I15" s="71">
        <f t="shared" si="90"/>
        <v>0</v>
      </c>
      <c r="J15" s="71">
        <f t="shared" si="90"/>
        <v>0</v>
      </c>
      <c r="K15" s="71">
        <f t="shared" si="90"/>
        <v>0</v>
      </c>
      <c r="L15" s="71">
        <f>SUM(L7:L10)</f>
        <v>1</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24</v>
      </c>
      <c r="X15" s="78">
        <f>C15+E15+I15+K15+M15+O15+S15+U15</f>
        <v>18</v>
      </c>
      <c r="Y15" s="80">
        <f>X15/(X15+W15)</f>
        <v>0.42857142857142855</v>
      </c>
      <c r="Z15" s="78">
        <f>B15+C15+L15+M15</f>
        <v>6</v>
      </c>
      <c r="AA15" s="78">
        <f>D15+E15+N15+O15+F15+G15+P15+Q15</f>
        <v>36</v>
      </c>
      <c r="AB15" s="78">
        <f t="shared" si="71"/>
        <v>0</v>
      </c>
      <c r="AC15" s="78">
        <f>H15+I15+R15+S15</f>
        <v>0</v>
      </c>
      <c r="AD15" s="78">
        <f>Z15+AA15+AC15</f>
        <v>42</v>
      </c>
      <c r="AE15" s="81">
        <f>AA15/(Z15+AA15)</f>
        <v>0.8571428571428571</v>
      </c>
      <c r="AF15" s="81">
        <f>AC15/AD15</f>
        <v>0</v>
      </c>
      <c r="AG15" s="78">
        <f>J15+K15+T15+U15</f>
        <v>0</v>
      </c>
      <c r="AH15" s="78">
        <f>SUM(B15:K15)</f>
        <v>41</v>
      </c>
      <c r="AI15" s="82">
        <f>SUM(L15:U15)</f>
        <v>1</v>
      </c>
      <c r="AJ15" s="29">
        <f>SUM(B15:U15)</f>
        <v>42</v>
      </c>
      <c r="AM15" s="12">
        <f t="shared" si="80"/>
        <v>0.33333333333333326</v>
      </c>
      <c r="AN15" s="12">
        <f t="shared" si="80"/>
        <v>0.38461538461538458</v>
      </c>
      <c r="AO15" s="12">
        <f t="shared" si="80"/>
        <v>2.19780219780219E-2</v>
      </c>
      <c r="AP15" s="12">
        <f t="shared" si="80"/>
        <v>0</v>
      </c>
      <c r="AQ15" s="12">
        <f t="shared" si="80"/>
        <v>0.43999999999999995</v>
      </c>
      <c r="AR15" s="12" t="e">
        <f t="shared" si="81"/>
        <v>#DIV/0!</v>
      </c>
      <c r="AS15" s="12">
        <f t="shared" si="81"/>
        <v>0.35483870967741926</v>
      </c>
      <c r="AT15" s="12">
        <f t="shared" si="81"/>
        <v>6.2857142857142945E-2</v>
      </c>
      <c r="AU15" s="12" t="e">
        <f t="shared" si="81"/>
        <v>#DIV/0!</v>
      </c>
      <c r="AV15" s="12" t="e">
        <f t="shared" si="81"/>
        <v>#DIV/0!</v>
      </c>
      <c r="AW15" s="12">
        <f t="shared" si="81"/>
        <v>0.57692307692307687</v>
      </c>
      <c r="AX15" s="12">
        <f t="shared" si="81"/>
        <v>-0.8</v>
      </c>
      <c r="AY15" s="12">
        <f t="shared" si="81"/>
        <v>0.35483870967741926</v>
      </c>
      <c r="BA15" s="71" t="s">
        <v>117</v>
      </c>
      <c r="BB15" s="71">
        <v>1</v>
      </c>
      <c r="BC15" s="71">
        <f t="shared" ref="BC15:BQ15" si="91">SUM(BC7:BC10)</f>
        <v>2</v>
      </c>
      <c r="BD15" s="71">
        <f t="shared" si="91"/>
        <v>12</v>
      </c>
      <c r="BE15" s="71">
        <f t="shared" si="91"/>
        <v>11</v>
      </c>
      <c r="BF15" s="71">
        <f t="shared" si="91"/>
        <v>0</v>
      </c>
      <c r="BG15" s="71">
        <f t="shared" si="91"/>
        <v>0</v>
      </c>
      <c r="BH15" s="71">
        <f t="shared" si="91"/>
        <v>0</v>
      </c>
      <c r="BI15" s="71">
        <f t="shared" si="91"/>
        <v>0</v>
      </c>
      <c r="BJ15" s="71">
        <f t="shared" si="91"/>
        <v>3</v>
      </c>
      <c r="BK15" s="71">
        <f t="shared" si="91"/>
        <v>0</v>
      </c>
      <c r="BL15" s="71">
        <f t="shared" si="91"/>
        <v>2</v>
      </c>
      <c r="BM15" s="71">
        <f t="shared" si="91"/>
        <v>0</v>
      </c>
      <c r="BN15" s="71">
        <f t="shared" si="91"/>
        <v>0</v>
      </c>
      <c r="BO15" s="71">
        <f t="shared" si="91"/>
        <v>0</v>
      </c>
      <c r="BP15" s="71">
        <f t="shared" si="91"/>
        <v>0</v>
      </c>
      <c r="BQ15" s="71">
        <f t="shared" si="91"/>
        <v>0</v>
      </c>
      <c r="BS15" s="79">
        <f>BB15+BD15+BF15+BH15+BJ15+BL15+BN15+BP15</f>
        <v>18</v>
      </c>
      <c r="BT15" s="78">
        <f>BC15+BE15+BG15+BI15+BK15+BM15+BO15+BQ15</f>
        <v>13</v>
      </c>
      <c r="BU15" s="80">
        <f>BT15/(BT15+BS15)</f>
        <v>0.41935483870967744</v>
      </c>
      <c r="BV15" s="78">
        <f t="shared" si="16"/>
        <v>6</v>
      </c>
      <c r="BW15" s="78">
        <f>BD15+BE15+BL15+BM15</f>
        <v>25</v>
      </c>
      <c r="BX15" s="78">
        <f>BF15+BG15+BN15+BO15</f>
        <v>0</v>
      </c>
      <c r="BY15" s="78">
        <f>SUM(BV15:BX15)</f>
        <v>31</v>
      </c>
      <c r="BZ15" s="81">
        <f>BW15/(BW15+BV15)</f>
        <v>0.80645161290322576</v>
      </c>
      <c r="CA15" s="81">
        <f>BX15/BY15</f>
        <v>0</v>
      </c>
      <c r="CB15" s="78">
        <f>BH15+BI15+BP15+BQ15</f>
        <v>0</v>
      </c>
      <c r="CC15" s="78">
        <f t="shared" si="23"/>
        <v>26</v>
      </c>
      <c r="CD15" s="82">
        <f>SUM(BJ15:BQ15)</f>
        <v>5</v>
      </c>
      <c r="CE15" s="29">
        <f t="shared" si="25"/>
        <v>31</v>
      </c>
      <c r="CH15" s="12">
        <f t="shared" si="83"/>
        <v>-5.2631578947368474E-2</v>
      </c>
      <c r="CI15" s="12">
        <f t="shared" si="83"/>
        <v>-0.31578947368421051</v>
      </c>
      <c r="CJ15" s="12">
        <f t="shared" si="83"/>
        <v>-0.16129032258064513</v>
      </c>
      <c r="CK15" s="12">
        <f t="shared" si="83"/>
        <v>-0.1428571428571429</v>
      </c>
      <c r="CL15" s="12">
        <f t="shared" si="83"/>
        <v>-0.16666666666666663</v>
      </c>
      <c r="CM15" s="12">
        <f t="shared" si="83"/>
        <v>-1</v>
      </c>
      <c r="CN15" s="12">
        <f t="shared" si="83"/>
        <v>-0.18421052631578949</v>
      </c>
      <c r="CO15" s="12">
        <f t="shared" si="83"/>
        <v>2.1505376344086002E-2</v>
      </c>
      <c r="CP15" s="12">
        <f t="shared" si="83"/>
        <v>-1</v>
      </c>
      <c r="CQ15" s="12" t="e">
        <f t="shared" si="83"/>
        <v>#DIV/0!</v>
      </c>
      <c r="CR15" s="12">
        <f t="shared" si="83"/>
        <v>-0.27777777777777779</v>
      </c>
      <c r="CS15" s="12">
        <f t="shared" si="83"/>
        <v>1.5</v>
      </c>
      <c r="CT15" s="12">
        <f t="shared" si="83"/>
        <v>-0.18421052631578949</v>
      </c>
      <c r="CV15" s="71" t="s">
        <v>117</v>
      </c>
      <c r="CW15" s="71">
        <v>1</v>
      </c>
      <c r="CX15" s="71">
        <f t="shared" ref="CX15:DL15" si="92">SUM(CX7:CX10)</f>
        <v>4</v>
      </c>
      <c r="CY15" s="71">
        <f t="shared" si="92"/>
        <v>16</v>
      </c>
      <c r="CZ15" s="71">
        <f t="shared" si="92"/>
        <v>14</v>
      </c>
      <c r="DA15" s="71">
        <f t="shared" si="92"/>
        <v>1</v>
      </c>
      <c r="DB15" s="71">
        <f t="shared" si="92"/>
        <v>0</v>
      </c>
      <c r="DC15" s="71">
        <f t="shared" si="92"/>
        <v>0</v>
      </c>
      <c r="DD15" s="71">
        <f t="shared" si="92"/>
        <v>0</v>
      </c>
      <c r="DE15" s="71">
        <f t="shared" si="92"/>
        <v>1</v>
      </c>
      <c r="DF15" s="71">
        <f t="shared" si="92"/>
        <v>1</v>
      </c>
      <c r="DG15" s="71">
        <f t="shared" si="92"/>
        <v>0</v>
      </c>
      <c r="DH15" s="71">
        <f t="shared" si="92"/>
        <v>0</v>
      </c>
      <c r="DI15" s="71">
        <f t="shared" si="92"/>
        <v>0</v>
      </c>
      <c r="DJ15" s="71">
        <f t="shared" si="92"/>
        <v>0</v>
      </c>
      <c r="DK15" s="71">
        <f t="shared" si="92"/>
        <v>0</v>
      </c>
      <c r="DL15" s="71">
        <f t="shared" si="92"/>
        <v>0</v>
      </c>
      <c r="DN15" s="79">
        <f>CW15+CY15+DA15+DC15+DE15+DG15+DI15+DK15</f>
        <v>19</v>
      </c>
      <c r="DO15" s="78">
        <f>CX15+CZ15+DB15+DD15+DF15+DH15+DJ15+DL15</f>
        <v>19</v>
      </c>
      <c r="DP15" s="80">
        <f>DO15/(DO15+DN15)</f>
        <v>0.5</v>
      </c>
      <c r="DQ15" s="78">
        <f t="shared" si="29"/>
        <v>7</v>
      </c>
      <c r="DR15" s="78">
        <f>CY15+CZ15+DG15+DH15</f>
        <v>30</v>
      </c>
      <c r="DS15" s="78">
        <f>DA15+DB15+DI15+DJ15</f>
        <v>1</v>
      </c>
      <c r="DT15" s="78">
        <f>SUM(DQ15:DS15)</f>
        <v>38</v>
      </c>
      <c r="DU15" s="81">
        <f>DR15/DT15</f>
        <v>0.78947368421052633</v>
      </c>
      <c r="DV15" s="81">
        <f>DS15/DT15</f>
        <v>2.6315789473684209E-2</v>
      </c>
      <c r="DW15" s="78">
        <f>DC15+DD15+DK15+DL15</f>
        <v>0</v>
      </c>
      <c r="DX15" s="78">
        <f t="shared" si="36"/>
        <v>36</v>
      </c>
      <c r="DY15" s="82">
        <f>SUM(DE15:DL15)</f>
        <v>2</v>
      </c>
      <c r="DZ15" s="29">
        <f t="shared" si="38"/>
        <v>38</v>
      </c>
      <c r="EC15" s="12">
        <f t="shared" si="85"/>
        <v>-0.17391304347826086</v>
      </c>
      <c r="ED15" s="12">
        <f t="shared" si="85"/>
        <v>1.375</v>
      </c>
      <c r="EE15" s="12">
        <f t="shared" si="85"/>
        <v>0.9375</v>
      </c>
      <c r="EF15" s="12">
        <f t="shared" si="85"/>
        <v>-0.58823529411764708</v>
      </c>
      <c r="EG15" s="12">
        <f t="shared" si="85"/>
        <v>1.3076923076923075</v>
      </c>
      <c r="EH15" s="12" t="e">
        <f t="shared" si="85"/>
        <v>#DIV/0!</v>
      </c>
      <c r="EI15" s="12">
        <f t="shared" si="85"/>
        <v>0.26666666666666661</v>
      </c>
      <c r="EJ15" s="12">
        <f t="shared" si="85"/>
        <v>0.82186234817813753</v>
      </c>
      <c r="EK15" s="12" t="e">
        <f t="shared" si="85"/>
        <v>#DIV/0!</v>
      </c>
      <c r="EL15" s="12">
        <f t="shared" si="85"/>
        <v>-1</v>
      </c>
      <c r="EM15" s="12">
        <f t="shared" si="85"/>
        <v>0.28571428571428581</v>
      </c>
      <c r="EN15" s="12">
        <f t="shared" si="85"/>
        <v>-0.33333333333333337</v>
      </c>
      <c r="EO15" s="12">
        <f t="shared" si="85"/>
        <v>0.22580645161290325</v>
      </c>
      <c r="EQ15" s="71" t="s">
        <v>117</v>
      </c>
      <c r="ER15" s="71">
        <f t="shared" ref="ER15:FG15" si="93">SUM(ER7:ER10)</f>
        <v>11</v>
      </c>
      <c r="ES15" s="71">
        <f t="shared" si="93"/>
        <v>4</v>
      </c>
      <c r="ET15" s="71">
        <f t="shared" si="93"/>
        <v>10</v>
      </c>
      <c r="EU15" s="71">
        <f t="shared" si="93"/>
        <v>3</v>
      </c>
      <c r="EV15" s="71">
        <f t="shared" si="93"/>
        <v>0</v>
      </c>
      <c r="EW15" s="71">
        <f t="shared" si="93"/>
        <v>0</v>
      </c>
      <c r="EX15" s="71">
        <f t="shared" si="93"/>
        <v>0</v>
      </c>
      <c r="EY15" s="71">
        <f t="shared" si="93"/>
        <v>0</v>
      </c>
      <c r="EZ15" s="71">
        <f t="shared" si="93"/>
        <v>1</v>
      </c>
      <c r="FA15" s="71">
        <f t="shared" si="93"/>
        <v>1</v>
      </c>
      <c r="FB15" s="71">
        <f t="shared" si="93"/>
        <v>0</v>
      </c>
      <c r="FC15" s="71">
        <f t="shared" si="93"/>
        <v>0</v>
      </c>
      <c r="FD15" s="71">
        <f t="shared" si="93"/>
        <v>0</v>
      </c>
      <c r="FE15" s="71">
        <f t="shared" si="93"/>
        <v>0</v>
      </c>
      <c r="FF15" s="71">
        <f t="shared" si="93"/>
        <v>1</v>
      </c>
      <c r="FG15" s="71">
        <f t="shared" si="93"/>
        <v>0</v>
      </c>
      <c r="FI15" s="79">
        <f>ER15+ET15+EV15+EX15+EZ15+FB15+FD15+FF15</f>
        <v>23</v>
      </c>
      <c r="FJ15" s="78">
        <f>ES15+EU15+EW15+EY15+FA15+FC15+FE15+FG15</f>
        <v>8</v>
      </c>
      <c r="FK15" s="80">
        <f>FJ15/(FJ15+FI15)</f>
        <v>0.25806451612903225</v>
      </c>
      <c r="FL15" s="78">
        <f>ER15+ES15+EZ15+FA15</f>
        <v>17</v>
      </c>
      <c r="FM15" s="78">
        <f>ET15+EU15+FB15+FC15</f>
        <v>13</v>
      </c>
      <c r="FN15" s="78">
        <f>EV15+EW15+FD15+FE15</f>
        <v>0</v>
      </c>
      <c r="FO15" s="78">
        <f>SUM(FL15:FN15)</f>
        <v>30</v>
      </c>
      <c r="FP15" s="81">
        <f>FM15/FO15</f>
        <v>0.43333333333333335</v>
      </c>
      <c r="FQ15" s="81">
        <f>FN15/FO15</f>
        <v>0</v>
      </c>
      <c r="FR15" s="78">
        <f>EX15+EY15+FF15+FG15</f>
        <v>1</v>
      </c>
      <c r="FS15" s="78">
        <f>SUM(ER15:EY15)</f>
        <v>28</v>
      </c>
      <c r="FT15" s="82">
        <f>SUM(EZ15:FG15)</f>
        <v>3</v>
      </c>
      <c r="FU15" s="29">
        <f>SUM(ER15:FG15)</f>
        <v>31</v>
      </c>
      <c r="FX15" s="12">
        <f t="shared" si="87"/>
        <v>1.0909090909090908</v>
      </c>
      <c r="FY15" s="12">
        <f t="shared" si="87"/>
        <v>-0.11111111111111116</v>
      </c>
      <c r="FZ15" s="12">
        <f t="shared" si="87"/>
        <v>-0.42652329749103945</v>
      </c>
      <c r="GA15" s="12">
        <f t="shared" si="87"/>
        <v>0.7</v>
      </c>
      <c r="GB15" s="12">
        <f t="shared" si="87"/>
        <v>0.30000000000000004</v>
      </c>
      <c r="GC15" s="12" t="e">
        <f t="shared" si="87"/>
        <v>#DIV/0!</v>
      </c>
      <c r="GD15" s="12">
        <f t="shared" si="87"/>
        <v>0.5</v>
      </c>
      <c r="GE15" s="12">
        <f t="shared" si="87"/>
        <v>-0.1333333333333333</v>
      </c>
      <c r="GF15" s="12" t="e">
        <f t="shared" si="87"/>
        <v>#DIV/0!</v>
      </c>
      <c r="GG15" s="12" t="e">
        <f t="shared" si="87"/>
        <v>#DIV/0!</v>
      </c>
      <c r="GH15" s="12">
        <f t="shared" si="87"/>
        <v>0.8666666666666667</v>
      </c>
      <c r="GI15" s="12">
        <f t="shared" si="87"/>
        <v>-0.4</v>
      </c>
      <c r="GJ15" s="12">
        <f t="shared" si="87"/>
        <v>0.55000000000000004</v>
      </c>
      <c r="GL15" s="71" t="s">
        <v>117</v>
      </c>
      <c r="GM15" s="71">
        <f t="shared" ref="GM15:HB15" si="94">SUM(GM7:GM10)</f>
        <v>3</v>
      </c>
      <c r="GN15" s="71">
        <f t="shared" si="94"/>
        <v>3</v>
      </c>
      <c r="GO15" s="71">
        <f t="shared" si="94"/>
        <v>4</v>
      </c>
      <c r="GP15" s="71">
        <f t="shared" si="94"/>
        <v>5</v>
      </c>
      <c r="GQ15" s="71">
        <f t="shared" si="94"/>
        <v>0</v>
      </c>
      <c r="GR15" s="71">
        <f t="shared" si="94"/>
        <v>0</v>
      </c>
      <c r="GS15" s="71">
        <f t="shared" si="94"/>
        <v>0</v>
      </c>
      <c r="GT15" s="71">
        <f t="shared" si="94"/>
        <v>0</v>
      </c>
      <c r="GU15" s="71">
        <f t="shared" si="94"/>
        <v>4</v>
      </c>
      <c r="GV15" s="71">
        <f t="shared" si="94"/>
        <v>0</v>
      </c>
      <c r="GW15" s="71">
        <f t="shared" si="94"/>
        <v>0</v>
      </c>
      <c r="GX15" s="71">
        <f t="shared" si="94"/>
        <v>1</v>
      </c>
      <c r="GY15" s="71">
        <f t="shared" si="94"/>
        <v>0</v>
      </c>
      <c r="GZ15" s="71">
        <f t="shared" si="94"/>
        <v>0</v>
      </c>
      <c r="HA15" s="71">
        <f t="shared" si="94"/>
        <v>0</v>
      </c>
      <c r="HB15" s="71">
        <f t="shared" si="94"/>
        <v>0</v>
      </c>
      <c r="HD15" s="79">
        <f>GM15+GO15+GQ15+GS15+GU15+GW15+GY15+HA15</f>
        <v>11</v>
      </c>
      <c r="HE15" s="78">
        <f>GN15+GP15+GR15+GT15+GV15+GX15+GZ15+HB15</f>
        <v>9</v>
      </c>
      <c r="HF15" s="80">
        <f>HE15/(HE15+HD15)</f>
        <v>0.45</v>
      </c>
      <c r="HG15" s="78">
        <f>GM15+GN15+GU15+GV15</f>
        <v>10</v>
      </c>
      <c r="HH15" s="78">
        <f>GO15+GP15+GW15+GX15</f>
        <v>10</v>
      </c>
      <c r="HI15" s="78">
        <f>GQ15+GR15+GY15+GZ15</f>
        <v>0</v>
      </c>
      <c r="HJ15" s="78">
        <f>SUM(HG15:HI15)</f>
        <v>20</v>
      </c>
      <c r="HK15" s="81">
        <f>HH15/HJ15</f>
        <v>0.5</v>
      </c>
      <c r="HL15" s="81">
        <f>HI15/HJ15</f>
        <v>0</v>
      </c>
      <c r="HM15" s="78">
        <f>GS15+GT15+HA15+HB15</f>
        <v>0</v>
      </c>
      <c r="HN15" s="78">
        <f>SUM(GM15:GT15)</f>
        <v>15</v>
      </c>
      <c r="HO15" s="82">
        <f>SUM(GU15:HB15)</f>
        <v>5</v>
      </c>
      <c r="HP15" s="29">
        <f>SUM(GM15:HB15)</f>
        <v>20</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6" spans="1:252" ht="16.5" x14ac:dyDescent="0.25">
      <c r="B16" s="174">
        <v>1</v>
      </c>
      <c r="BB16" s="174">
        <v>1</v>
      </c>
      <c r="CW16" s="174">
        <v>1</v>
      </c>
    </row>
    <row r="17" spans="1:210" x14ac:dyDescent="0.25">
      <c r="A17" t="s">
        <v>118</v>
      </c>
      <c r="B17">
        <f>SUM(B5:B8)</f>
        <v>12</v>
      </c>
      <c r="C17">
        <f>SUM(C5:C8)</f>
        <v>3</v>
      </c>
      <c r="D17">
        <f t="shared" ref="D17:U17" si="95">SUM(D5:D8)</f>
        <v>9</v>
      </c>
      <c r="E17">
        <f t="shared" si="95"/>
        <v>11</v>
      </c>
      <c r="F17">
        <f t="shared" si="95"/>
        <v>0</v>
      </c>
      <c r="G17">
        <f t="shared" si="95"/>
        <v>0</v>
      </c>
      <c r="H17">
        <f t="shared" si="95"/>
        <v>0</v>
      </c>
      <c r="I17">
        <f t="shared" si="95"/>
        <v>0</v>
      </c>
      <c r="J17">
        <f t="shared" si="95"/>
        <v>0</v>
      </c>
      <c r="K17">
        <f t="shared" si="95"/>
        <v>0</v>
      </c>
      <c r="L17">
        <f t="shared" si="95"/>
        <v>3</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6</v>
      </c>
      <c r="BC17">
        <f t="shared" si="96"/>
        <v>1</v>
      </c>
      <c r="BD17">
        <f t="shared" si="96"/>
        <v>10</v>
      </c>
      <c r="BE17">
        <f t="shared" si="96"/>
        <v>10</v>
      </c>
      <c r="BF17">
        <f t="shared" si="96"/>
        <v>0</v>
      </c>
      <c r="BG17">
        <f t="shared" si="96"/>
        <v>0</v>
      </c>
      <c r="BH17">
        <f t="shared" si="96"/>
        <v>1</v>
      </c>
      <c r="BI17">
        <f t="shared" si="96"/>
        <v>0</v>
      </c>
      <c r="BJ17">
        <f t="shared" si="96"/>
        <v>1</v>
      </c>
      <c r="BK17">
        <f t="shared" si="96"/>
        <v>0</v>
      </c>
      <c r="BL17">
        <f t="shared" si="96"/>
        <v>0</v>
      </c>
      <c r="BM17">
        <f t="shared" si="96"/>
        <v>0</v>
      </c>
      <c r="BN17">
        <f t="shared" si="96"/>
        <v>0</v>
      </c>
      <c r="BO17">
        <f t="shared" si="96"/>
        <v>0</v>
      </c>
      <c r="BP17">
        <f t="shared" si="96"/>
        <v>0</v>
      </c>
      <c r="BQ17">
        <f t="shared" si="96"/>
        <v>0</v>
      </c>
      <c r="CV17" t="s">
        <v>118</v>
      </c>
      <c r="CW17">
        <f t="shared" ref="CW17:DL17" si="97">SUM(CW5:CW8)</f>
        <v>16</v>
      </c>
      <c r="CX17">
        <f t="shared" si="97"/>
        <v>3</v>
      </c>
      <c r="CY17">
        <f t="shared" si="97"/>
        <v>13</v>
      </c>
      <c r="CZ17">
        <f t="shared" si="97"/>
        <v>11</v>
      </c>
      <c r="DA17">
        <f t="shared" si="97"/>
        <v>0</v>
      </c>
      <c r="DB17">
        <f t="shared" si="97"/>
        <v>0</v>
      </c>
      <c r="DC17">
        <f t="shared" si="97"/>
        <v>0</v>
      </c>
      <c r="DD17">
        <f t="shared" si="97"/>
        <v>0</v>
      </c>
      <c r="DE17">
        <f t="shared" si="97"/>
        <v>2</v>
      </c>
      <c r="DF17">
        <f t="shared" si="97"/>
        <v>1</v>
      </c>
      <c r="DG17">
        <f t="shared" si="97"/>
        <v>0</v>
      </c>
      <c r="DH17">
        <f t="shared" si="97"/>
        <v>0</v>
      </c>
      <c r="DI17">
        <f t="shared" si="97"/>
        <v>0</v>
      </c>
      <c r="DJ17">
        <f t="shared" si="97"/>
        <v>0</v>
      </c>
      <c r="DK17">
        <f t="shared" si="97"/>
        <v>0</v>
      </c>
      <c r="DL17">
        <f t="shared" si="97"/>
        <v>0</v>
      </c>
      <c r="EQ17" t="s">
        <v>118</v>
      </c>
      <c r="ER17">
        <f t="shared" ref="ER17:FG17" si="98">SUM(ER5:ER8)</f>
        <v>10</v>
      </c>
      <c r="ES17">
        <f t="shared" si="98"/>
        <v>5</v>
      </c>
      <c r="ET17">
        <f t="shared" si="98"/>
        <v>8</v>
      </c>
      <c r="EU17">
        <f t="shared" si="98"/>
        <v>7</v>
      </c>
      <c r="EV17">
        <f t="shared" si="98"/>
        <v>0</v>
      </c>
      <c r="EW17">
        <f t="shared" si="98"/>
        <v>0</v>
      </c>
      <c r="EX17">
        <f t="shared" si="98"/>
        <v>0</v>
      </c>
      <c r="EY17">
        <f t="shared" si="98"/>
        <v>0</v>
      </c>
      <c r="EZ17">
        <f t="shared" si="98"/>
        <v>3</v>
      </c>
      <c r="FA17">
        <f t="shared" si="98"/>
        <v>1</v>
      </c>
      <c r="FB17">
        <f t="shared" si="98"/>
        <v>0</v>
      </c>
      <c r="FC17">
        <f t="shared" si="98"/>
        <v>0</v>
      </c>
      <c r="FD17">
        <f t="shared" si="98"/>
        <v>0</v>
      </c>
      <c r="FE17">
        <f t="shared" si="98"/>
        <v>0</v>
      </c>
      <c r="FF17">
        <f t="shared" si="98"/>
        <v>1</v>
      </c>
      <c r="FG17">
        <f t="shared" si="98"/>
        <v>0</v>
      </c>
      <c r="GL17" t="s">
        <v>120</v>
      </c>
      <c r="GM17">
        <f t="shared" ref="GM17:HB17" si="99">SUM(GM5:GM8)</f>
        <v>5</v>
      </c>
      <c r="GN17">
        <f t="shared" si="99"/>
        <v>2</v>
      </c>
      <c r="GO17">
        <f t="shared" si="99"/>
        <v>5</v>
      </c>
      <c r="GP17">
        <f t="shared" si="99"/>
        <v>4</v>
      </c>
      <c r="GQ17">
        <f t="shared" si="99"/>
        <v>0</v>
      </c>
      <c r="GR17">
        <f t="shared" si="99"/>
        <v>0</v>
      </c>
      <c r="GS17">
        <f t="shared" si="99"/>
        <v>0</v>
      </c>
      <c r="GT17">
        <f t="shared" si="99"/>
        <v>0</v>
      </c>
      <c r="GU17">
        <f t="shared" si="99"/>
        <v>3</v>
      </c>
      <c r="GV17">
        <f t="shared" si="99"/>
        <v>0</v>
      </c>
      <c r="GW17">
        <f t="shared" si="99"/>
        <v>0</v>
      </c>
      <c r="GX17">
        <f t="shared" si="99"/>
        <v>0</v>
      </c>
      <c r="GY17">
        <f t="shared" si="99"/>
        <v>0</v>
      </c>
      <c r="GZ17">
        <f t="shared" si="99"/>
        <v>0</v>
      </c>
      <c r="HA17">
        <f t="shared" si="99"/>
        <v>0</v>
      </c>
      <c r="HB17">
        <f t="shared" si="99"/>
        <v>0</v>
      </c>
    </row>
    <row r="18" spans="1:210" x14ac:dyDescent="0.25">
      <c r="A18" t="s">
        <v>119</v>
      </c>
      <c r="B18">
        <f>SUM(B9:B12)</f>
        <v>7</v>
      </c>
      <c r="C18">
        <f>SUM(C9:C12)</f>
        <v>2</v>
      </c>
      <c r="D18">
        <f t="shared" ref="D18:U18" si="100">SUM(D9:D12)</f>
        <v>17</v>
      </c>
      <c r="E18">
        <f t="shared" si="100"/>
        <v>11</v>
      </c>
      <c r="F18">
        <f t="shared" si="100"/>
        <v>0</v>
      </c>
      <c r="G18">
        <f t="shared" si="100"/>
        <v>0</v>
      </c>
      <c r="H18">
        <f t="shared" si="100"/>
        <v>0</v>
      </c>
      <c r="I18">
        <f t="shared" si="100"/>
        <v>0</v>
      </c>
      <c r="J18">
        <f t="shared" si="100"/>
        <v>0</v>
      </c>
      <c r="K18">
        <f t="shared" si="100"/>
        <v>0</v>
      </c>
      <c r="L18">
        <f t="shared" si="100"/>
        <v>1</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11</v>
      </c>
      <c r="BC18">
        <f t="shared" si="101"/>
        <v>2</v>
      </c>
      <c r="BD18">
        <f t="shared" si="101"/>
        <v>11</v>
      </c>
      <c r="BE18">
        <f t="shared" si="101"/>
        <v>8</v>
      </c>
      <c r="BF18">
        <f t="shared" si="101"/>
        <v>0</v>
      </c>
      <c r="BG18">
        <f t="shared" si="101"/>
        <v>0</v>
      </c>
      <c r="BH18">
        <f t="shared" si="101"/>
        <v>0</v>
      </c>
      <c r="BI18">
        <f t="shared" si="101"/>
        <v>0</v>
      </c>
      <c r="BJ18">
        <f t="shared" si="101"/>
        <v>2</v>
      </c>
      <c r="BK18">
        <f t="shared" si="101"/>
        <v>0</v>
      </c>
      <c r="BL18">
        <f t="shared" si="101"/>
        <v>2</v>
      </c>
      <c r="BM18">
        <f t="shared" si="101"/>
        <v>0</v>
      </c>
      <c r="BN18">
        <f t="shared" si="101"/>
        <v>0</v>
      </c>
      <c r="BO18">
        <f t="shared" si="101"/>
        <v>0</v>
      </c>
      <c r="BP18">
        <f t="shared" si="101"/>
        <v>0</v>
      </c>
      <c r="BQ18">
        <f t="shared" si="101"/>
        <v>0</v>
      </c>
      <c r="CV18" t="s">
        <v>119</v>
      </c>
      <c r="CW18">
        <f t="shared" ref="CW18:DL18" si="102">SUM(CW9:CW12)</f>
        <v>16</v>
      </c>
      <c r="CX18">
        <f t="shared" si="102"/>
        <v>5</v>
      </c>
      <c r="CY18">
        <f t="shared" si="102"/>
        <v>14</v>
      </c>
      <c r="CZ18">
        <f t="shared" si="102"/>
        <v>8</v>
      </c>
      <c r="DA18">
        <f t="shared" si="102"/>
        <v>1</v>
      </c>
      <c r="DB18">
        <f t="shared" si="102"/>
        <v>0</v>
      </c>
      <c r="DC18">
        <f t="shared" si="102"/>
        <v>0</v>
      </c>
      <c r="DD18">
        <f t="shared" si="102"/>
        <v>0</v>
      </c>
      <c r="DE18">
        <f t="shared" si="102"/>
        <v>0</v>
      </c>
      <c r="DF18">
        <f t="shared" si="102"/>
        <v>0</v>
      </c>
      <c r="DG18">
        <f t="shared" si="102"/>
        <v>0</v>
      </c>
      <c r="DH18">
        <f t="shared" si="102"/>
        <v>0</v>
      </c>
      <c r="DI18">
        <f t="shared" si="102"/>
        <v>0</v>
      </c>
      <c r="DJ18">
        <f t="shared" si="102"/>
        <v>0</v>
      </c>
      <c r="DK18">
        <f t="shared" si="102"/>
        <v>0</v>
      </c>
      <c r="DL18">
        <f t="shared" si="102"/>
        <v>0</v>
      </c>
      <c r="EQ18" t="s">
        <v>119</v>
      </c>
      <c r="ER18">
        <f t="shared" ref="ER18:FG18" si="103">SUM(ER9:ER12)</f>
        <v>7</v>
      </c>
      <c r="ES18">
        <f t="shared" si="103"/>
        <v>3</v>
      </c>
      <c r="ET18">
        <f t="shared" si="103"/>
        <v>5</v>
      </c>
      <c r="EU18">
        <f t="shared" si="103"/>
        <v>1</v>
      </c>
      <c r="EV18">
        <f t="shared" si="103"/>
        <v>0</v>
      </c>
      <c r="EW18">
        <f t="shared" si="103"/>
        <v>0</v>
      </c>
      <c r="EX18">
        <f t="shared" si="103"/>
        <v>0</v>
      </c>
      <c r="EY18">
        <f t="shared" si="103"/>
        <v>0</v>
      </c>
      <c r="EZ18">
        <f t="shared" si="103"/>
        <v>2</v>
      </c>
      <c r="FA18">
        <f t="shared" si="103"/>
        <v>0</v>
      </c>
      <c r="FB18">
        <f t="shared" si="103"/>
        <v>0</v>
      </c>
      <c r="FC18">
        <f t="shared" si="103"/>
        <v>0</v>
      </c>
      <c r="FD18">
        <f t="shared" si="103"/>
        <v>0</v>
      </c>
      <c r="FE18">
        <f t="shared" si="103"/>
        <v>0</v>
      </c>
      <c r="FF18">
        <f t="shared" si="103"/>
        <v>0</v>
      </c>
      <c r="FG18">
        <f t="shared" si="103"/>
        <v>0</v>
      </c>
      <c r="GL18" t="s">
        <v>121</v>
      </c>
      <c r="GM18">
        <f t="shared" ref="GM18:HB18" si="104">SUM(GM9:GM12)</f>
        <v>5</v>
      </c>
      <c r="GN18">
        <f t="shared" si="104"/>
        <v>3</v>
      </c>
      <c r="GO18">
        <f t="shared" si="104"/>
        <v>2</v>
      </c>
      <c r="GP18">
        <f t="shared" si="104"/>
        <v>2</v>
      </c>
      <c r="GQ18">
        <f t="shared" si="104"/>
        <v>0</v>
      </c>
      <c r="GR18">
        <f t="shared" si="104"/>
        <v>0</v>
      </c>
      <c r="GS18">
        <f t="shared" si="104"/>
        <v>0</v>
      </c>
      <c r="GT18">
        <f t="shared" si="104"/>
        <v>0</v>
      </c>
      <c r="GU18">
        <f t="shared" si="104"/>
        <v>6</v>
      </c>
      <c r="GV18">
        <f t="shared" si="104"/>
        <v>1</v>
      </c>
      <c r="GW18">
        <f t="shared" si="104"/>
        <v>1</v>
      </c>
      <c r="GX18">
        <f t="shared" si="104"/>
        <v>1</v>
      </c>
      <c r="GY18">
        <f t="shared" si="104"/>
        <v>0</v>
      </c>
      <c r="GZ18">
        <f t="shared" si="104"/>
        <v>0</v>
      </c>
      <c r="HA18">
        <f t="shared" si="104"/>
        <v>0</v>
      </c>
      <c r="HB18">
        <f t="shared" si="104"/>
        <v>0</v>
      </c>
    </row>
    <row r="20" spans="1:210" x14ac:dyDescent="0.25">
      <c r="EQ20" t="s">
        <v>123</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A24" t="s">
        <v>166</v>
      </c>
      <c r="W24" s="32">
        <f>AD14</f>
        <v>76</v>
      </c>
      <c r="X24" s="32">
        <f>AD15</f>
        <v>42</v>
      </c>
      <c r="Y24" s="33">
        <f>Z24/W24</f>
        <v>0.63157894736842102</v>
      </c>
      <c r="Z24" s="34">
        <f>AA14</f>
        <v>48</v>
      </c>
      <c r="AA24" s="33">
        <f>AC24/W24</f>
        <v>0.35526315789473684</v>
      </c>
      <c r="AB24" s="33"/>
      <c r="AC24" s="34">
        <f>C14+E14+I14+M14+O14+S14</f>
        <v>27</v>
      </c>
      <c r="AD24" s="33">
        <f>AE24/AC24</f>
        <v>0.81481481481481477</v>
      </c>
      <c r="AE24" s="34">
        <f>E14+O14</f>
        <v>22</v>
      </c>
      <c r="AF24" s="35">
        <f>AC14</f>
        <v>0</v>
      </c>
      <c r="AG24" s="35">
        <f>AC15</f>
        <v>0</v>
      </c>
      <c r="AH24" s="35">
        <f>AG14</f>
        <v>0</v>
      </c>
      <c r="AI24" s="35">
        <f>AG15</f>
        <v>0</v>
      </c>
      <c r="AJ24" s="32">
        <f>AH14</f>
        <v>72</v>
      </c>
      <c r="AK24" s="32">
        <f>AH15</f>
        <v>41</v>
      </c>
      <c r="AL24" s="32">
        <f>AI14</f>
        <v>4</v>
      </c>
      <c r="AM24" s="32">
        <f>AI15</f>
        <v>1</v>
      </c>
      <c r="BA24" t="s">
        <v>166</v>
      </c>
      <c r="BS24" s="32">
        <f>BY14</f>
        <v>64</v>
      </c>
      <c r="BT24" s="32">
        <f>BY15</f>
        <v>31</v>
      </c>
      <c r="BU24" s="33">
        <f>BV24/BS24</f>
        <v>0.640625</v>
      </c>
      <c r="BV24" s="34">
        <f>BW14</f>
        <v>41</v>
      </c>
      <c r="BW24" s="33">
        <f>BX24/BS24</f>
        <v>0.328125</v>
      </c>
      <c r="BX24" s="34">
        <f>BC14+BE14+BG14+BK14+BM14+BO14</f>
        <v>21</v>
      </c>
      <c r="BY24" s="33">
        <f>BZ24/BX24</f>
        <v>0.8571428571428571</v>
      </c>
      <c r="BZ24" s="34">
        <f>BE14+BM14</f>
        <v>18</v>
      </c>
      <c r="CA24" s="35">
        <f>BX14</f>
        <v>0</v>
      </c>
      <c r="CB24" s="35">
        <f>BX15</f>
        <v>0</v>
      </c>
      <c r="CC24" s="35">
        <f>CB14</f>
        <v>1</v>
      </c>
      <c r="CD24" s="35">
        <f>CB15</f>
        <v>0</v>
      </c>
      <c r="CE24" s="32">
        <f>CC14</f>
        <v>60</v>
      </c>
      <c r="CF24" s="32">
        <f>CC15</f>
        <v>26</v>
      </c>
      <c r="CG24" s="32">
        <f>CD14</f>
        <v>5</v>
      </c>
      <c r="CH24" s="32">
        <f>CD15</f>
        <v>5</v>
      </c>
      <c r="DN24" s="32">
        <f>DT14</f>
        <v>90</v>
      </c>
      <c r="DO24" s="32">
        <f>DT15</f>
        <v>38</v>
      </c>
      <c r="DP24" s="33">
        <f>DQ24/DN24</f>
        <v>0.51111111111111107</v>
      </c>
      <c r="DQ24" s="34">
        <f>DR14</f>
        <v>46</v>
      </c>
      <c r="DR24" s="33">
        <f>DS24/DN24</f>
        <v>0.31111111111111112</v>
      </c>
      <c r="DS24" s="34">
        <f>CX14+CZ14+DB14+DF14+DH14+DJ14</f>
        <v>28</v>
      </c>
      <c r="DT24" s="33">
        <f>DU24/DS24</f>
        <v>0.6785714285714286</v>
      </c>
      <c r="DU24" s="34">
        <f>CZ14+DH14</f>
        <v>19</v>
      </c>
      <c r="DV24" s="35">
        <f>DS14</f>
        <v>1</v>
      </c>
      <c r="DW24" s="35">
        <f>DS15</f>
        <v>1</v>
      </c>
      <c r="DX24" s="35">
        <f>DW14</f>
        <v>0</v>
      </c>
      <c r="DY24" s="35">
        <f>DW15</f>
        <v>0</v>
      </c>
      <c r="DZ24" s="32">
        <f>DX14</f>
        <v>87</v>
      </c>
      <c r="EA24" s="32">
        <f>DX15</f>
        <v>36</v>
      </c>
      <c r="EB24" s="32">
        <f>DY14</f>
        <v>3</v>
      </c>
      <c r="EC24" s="32">
        <f>DY15</f>
        <v>2</v>
      </c>
    </row>
    <row r="25" spans="1:210" x14ac:dyDescent="0.25">
      <c r="A25" t="s">
        <v>167</v>
      </c>
      <c r="BA25" t="s">
        <v>167</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IR24"/>
  <sheetViews>
    <sheetView topLeftCell="AA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Sauverny</v>
      </c>
      <c r="BA1" s="36">
        <v>2024</v>
      </c>
      <c r="BB1" s="37" t="s">
        <v>106</v>
      </c>
      <c r="BC1" s="38" t="str">
        <f t="array" aca="1" ref="BC1" ca="1">MID(CELL("filename",BA1),FIND("]",CELL("filename",BA1))+1,255)</f>
        <v>Sauverny</v>
      </c>
      <c r="CV1" s="36">
        <v>2023</v>
      </c>
      <c r="CW1" s="37" t="s">
        <v>106</v>
      </c>
      <c r="CX1" s="38" t="str">
        <f t="array" aca="1" ref="CX1" ca="1">MID(CELL("filename",CV1),FIND("]",CELL("filename",CV1))+1,255)</f>
        <v>Sauverny</v>
      </c>
      <c r="EQ1" s="36">
        <v>2022</v>
      </c>
      <c r="ER1" s="37" t="s">
        <v>106</v>
      </c>
      <c r="ES1" s="38" t="str">
        <f t="array" aca="1" ref="ES1" ca="1">MID(CELL("filename",EQ1),FIND("]",CELL("filename",EQ1))+1,255)</f>
        <v>Sauverny</v>
      </c>
      <c r="GL1" s="39">
        <v>2021</v>
      </c>
      <c r="GM1" s="40" t="s">
        <v>106</v>
      </c>
      <c r="GN1" s="38" t="s">
        <v>9</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Sauverny</v>
      </c>
      <c r="X2" s="225"/>
      <c r="Y2" s="225"/>
      <c r="Z2" s="225"/>
      <c r="AA2" s="225"/>
      <c r="AB2" s="225"/>
      <c r="AC2" s="225"/>
      <c r="AD2" s="225"/>
      <c r="AE2" s="225"/>
      <c r="AF2" s="225"/>
      <c r="AG2" s="225"/>
      <c r="AH2" s="225"/>
      <c r="AI2" s="225"/>
      <c r="AM2" s="226" t="str">
        <f ca="1">"Changement depuis " &amp; (A1 - 1) &amp; " " &amp; $C1</f>
        <v>Changement depuis 2024 Sauverny</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Sauverny</v>
      </c>
      <c r="BT2" s="225"/>
      <c r="BU2" s="225"/>
      <c r="BV2" s="225"/>
      <c r="BW2" s="225"/>
      <c r="BX2" s="225"/>
      <c r="BY2" s="225"/>
      <c r="BZ2" s="225"/>
      <c r="CA2" s="225"/>
      <c r="CB2" s="225"/>
      <c r="CC2" s="225"/>
      <c r="CD2" s="225"/>
      <c r="CH2" s="226" t="str">
        <f ca="1">"Changement depuis 2023 " &amp; $CX1</f>
        <v>Changement depuis 2023 Sauverny</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Sauverny</v>
      </c>
      <c r="DO2" s="225"/>
      <c r="DP2" s="225"/>
      <c r="DQ2" s="225"/>
      <c r="DR2" s="225"/>
      <c r="DS2" s="225"/>
      <c r="DT2" s="225"/>
      <c r="DU2" s="225"/>
      <c r="DV2" s="225"/>
      <c r="DW2" s="225"/>
      <c r="DX2" s="225"/>
      <c r="DY2" s="225"/>
      <c r="EC2" s="226" t="str">
        <f ca="1">"Changement depuis 2022 " &amp; $CX1</f>
        <v>Changement depuis 2022 Sauverny</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Sauverny</v>
      </c>
      <c r="FJ2" s="225"/>
      <c r="FK2" s="225"/>
      <c r="FL2" s="225"/>
      <c r="FM2" s="225"/>
      <c r="FN2" s="225"/>
      <c r="FO2" s="225"/>
      <c r="FP2" s="225"/>
      <c r="FQ2" s="225"/>
      <c r="FR2" s="225"/>
      <c r="FS2" s="225"/>
      <c r="FT2" s="225"/>
      <c r="FX2" s="226" t="str">
        <f ca="1">"Changement depuis 2021 " &amp; $ES1</f>
        <v>Changement depuis 2021 Sauverny</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Sauverny</v>
      </c>
      <c r="HE2" s="225"/>
      <c r="HF2" s="225"/>
      <c r="HG2" s="225"/>
      <c r="HH2" s="225"/>
      <c r="HI2" s="225"/>
      <c r="HJ2" s="225"/>
      <c r="HK2" s="225"/>
      <c r="HL2" s="225"/>
      <c r="HM2" s="225"/>
      <c r="HN2" s="225"/>
      <c r="HO2" s="225"/>
      <c r="HR2" s="225" t="str">
        <f>"Totaux 2020 " &amp; $GN1</f>
        <v>Totaux 2020 Sauverny</v>
      </c>
      <c r="HS2" s="225"/>
      <c r="HT2" s="225"/>
      <c r="HU2" s="225"/>
      <c r="HV2" s="225"/>
      <c r="HW2" s="225"/>
      <c r="HX2" s="225"/>
      <c r="HY2" s="225"/>
      <c r="HZ2" s="225"/>
      <c r="IA2" s="225"/>
      <c r="IB2" s="225"/>
      <c r="IC2" s="225"/>
      <c r="IF2" s="226" t="str">
        <f>"Changement depuis 2020 " &amp; $GN1</f>
        <v>Changement depuis 2020 Sauverny</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v>2</v>
      </c>
      <c r="C5" s="86"/>
      <c r="D5" s="60"/>
      <c r="E5" s="86">
        <v>2</v>
      </c>
      <c r="F5" s="60"/>
      <c r="G5" s="86"/>
      <c r="H5" s="60"/>
      <c r="I5" s="86">
        <v>1</v>
      </c>
      <c r="J5" s="60">
        <v>1</v>
      </c>
      <c r="K5" s="86">
        <v>1</v>
      </c>
      <c r="L5" s="60"/>
      <c r="M5" s="86"/>
      <c r="N5" s="203"/>
      <c r="O5" s="192"/>
      <c r="P5" s="60"/>
      <c r="Q5" s="86"/>
      <c r="R5" s="60"/>
      <c r="S5" s="86"/>
      <c r="T5" s="60"/>
      <c r="U5" s="86"/>
      <c r="W5" s="55">
        <f>B5+D5+F5+H5+J5+L5+N5+P5+R5+T5</f>
        <v>3</v>
      </c>
      <c r="X5" s="3">
        <f>C5+E5+G5+I5+K5+M5+O5+Q5+S5+U5</f>
        <v>4</v>
      </c>
      <c r="Y5" s="56">
        <f>X5/(X5+W5)</f>
        <v>0.5714285714285714</v>
      </c>
      <c r="Z5" s="3">
        <f>B5+C5+L5+M5</f>
        <v>2</v>
      </c>
      <c r="AA5" s="3">
        <f>D5+E5+N5+O5+F5+G5+P5+Q5</f>
        <v>2</v>
      </c>
      <c r="AB5" s="3">
        <f>F5+G5+P5+Q5</f>
        <v>0</v>
      </c>
      <c r="AC5" s="3">
        <f>H5+I5+R5+S5</f>
        <v>1</v>
      </c>
      <c r="AD5" s="3">
        <f t="shared" ref="AD5:AD12" si="0">Z5+AA5+AC5</f>
        <v>5</v>
      </c>
      <c r="AE5" s="12">
        <f t="shared" ref="AE5:AE12" si="1">AA5/(Z5+AA5)</f>
        <v>0.5</v>
      </c>
      <c r="AF5" s="12">
        <f>AC5/AD5</f>
        <v>0.2</v>
      </c>
      <c r="AG5" s="3">
        <f>J5+K5+T5+U5</f>
        <v>2</v>
      </c>
      <c r="AH5" s="3">
        <f>SUM(B5:K5)</f>
        <v>7</v>
      </c>
      <c r="AI5" s="57">
        <f>SUM(L5:U5)</f>
        <v>0</v>
      </c>
      <c r="AJ5" s="58">
        <f>SUM(B5:U5)</f>
        <v>7</v>
      </c>
      <c r="AM5" s="12">
        <f t="shared" ref="AM5:AM12" si="2">(W5/BS5) - 1</f>
        <v>-0.4</v>
      </c>
      <c r="AN5" s="12">
        <f t="shared" ref="AN5:AN12" si="3">(X5/BT5) - 1</f>
        <v>-0.5</v>
      </c>
      <c r="AO5" s="12">
        <f t="shared" ref="AO5:AO12" si="4">(Y5/BU5) - 1</f>
        <v>-7.1428571428571508E-2</v>
      </c>
      <c r="AP5" s="12">
        <f t="shared" ref="AP5:AP12" si="5">(Z5/BV5) - 1</f>
        <v>-0.5</v>
      </c>
      <c r="AQ5" s="12">
        <f>(AA5/BW5) - 1</f>
        <v>1</v>
      </c>
      <c r="AR5" s="12" t="e">
        <f t="shared" ref="AR5:AR12" si="6">(AC5/BX5) - 1</f>
        <v>#DIV/0!</v>
      </c>
      <c r="AS5" s="12">
        <f t="shared" ref="AS5:AS12" si="7">(AD5/BY5) - 1</f>
        <v>0</v>
      </c>
      <c r="AT5" s="12">
        <f t="shared" ref="AT5:AT12" si="8">(AE5/BZ5) - 1</f>
        <v>1.5</v>
      </c>
      <c r="AU5" s="12" t="e">
        <f t="shared" ref="AU5:AU12" si="9">(AF5/CA5) - 1</f>
        <v>#DIV/0!</v>
      </c>
      <c r="AV5" s="12">
        <f t="shared" ref="AV5:AV12" si="10">(AG5/CB5) - 1</f>
        <v>-0.75</v>
      </c>
      <c r="AW5" s="12">
        <f t="shared" ref="AW5:AW12" si="11">(AH5/CC5) - 1</f>
        <v>-0.41666666666666663</v>
      </c>
      <c r="AX5" s="12">
        <f t="shared" ref="AX5:AX12" si="12">(AI5/CD5) - 1</f>
        <v>-1</v>
      </c>
      <c r="AY5" s="12">
        <f t="shared" ref="AY5:AY12" si="13">(AJ5/CE5) - 1</f>
        <v>-0.46153846153846156</v>
      </c>
      <c r="BA5" s="59">
        <v>0.29166666666666702</v>
      </c>
      <c r="BB5" s="60">
        <v>3</v>
      </c>
      <c r="BC5" s="86">
        <v>1</v>
      </c>
      <c r="BD5" s="60"/>
      <c r="BE5" s="86">
        <v>1</v>
      </c>
      <c r="BF5" s="60"/>
      <c r="BG5" s="86"/>
      <c r="BH5" s="60">
        <v>1</v>
      </c>
      <c r="BI5" s="86">
        <v>6</v>
      </c>
      <c r="BJ5" s="60"/>
      <c r="BK5" s="86"/>
      <c r="BL5" s="60"/>
      <c r="BM5" s="86"/>
      <c r="BN5" s="60"/>
      <c r="BO5" s="86"/>
      <c r="BP5" s="60">
        <v>1</v>
      </c>
      <c r="BQ5" s="86"/>
      <c r="BS5" s="55">
        <f t="shared" ref="BS5:BT12" si="14">BB5+BD5+BF5+BH5+BJ5+BL5+BN5+BP5</f>
        <v>5</v>
      </c>
      <c r="BT5" s="3">
        <f t="shared" si="14"/>
        <v>8</v>
      </c>
      <c r="BU5" s="56">
        <f t="shared" ref="BU5:BU12" si="15">BT5/(BT5+BS5)</f>
        <v>0.61538461538461542</v>
      </c>
      <c r="BV5" s="3">
        <f t="shared" ref="BV5:BV12" si="16">BB5+BC5+BJ5+BK5</f>
        <v>4</v>
      </c>
      <c r="BW5" s="3">
        <f t="shared" ref="BW5:BW12" si="17">BD5+BE5+BL5+BM5</f>
        <v>1</v>
      </c>
      <c r="BX5" s="3">
        <f t="shared" ref="BX5:BX12" si="18">BF5+BG5+BN5+BO5</f>
        <v>0</v>
      </c>
      <c r="BY5" s="3">
        <f t="shared" ref="BY5:BY12" si="19">SUM(BV5:BX5)</f>
        <v>5</v>
      </c>
      <c r="BZ5" s="12">
        <f t="shared" ref="BZ5:BZ12" si="20">BW5/(BW5+BV5)</f>
        <v>0.2</v>
      </c>
      <c r="CA5" s="12">
        <f t="shared" ref="CA5:CA12" si="21">BX5/BY5</f>
        <v>0</v>
      </c>
      <c r="CB5" s="3">
        <f t="shared" ref="CB5:CB12" si="22">BH5+BI5+BP5+BQ5</f>
        <v>8</v>
      </c>
      <c r="CC5" s="3">
        <f t="shared" ref="CC5:CC12" si="23">SUM(BB5:BI5)</f>
        <v>12</v>
      </c>
      <c r="CD5" s="57">
        <f t="shared" ref="CD5:CD12" si="24">SUM(BJ5:BQ5)</f>
        <v>1</v>
      </c>
      <c r="CE5" s="58">
        <f t="shared" ref="CE5:CE12" si="25">SUM(BB5:BQ5)</f>
        <v>13</v>
      </c>
      <c r="CH5" s="12">
        <f t="shared" ref="CH5:CT12" si="26">(BS5/DN5) - 1</f>
        <v>-0.16666666666666663</v>
      </c>
      <c r="CI5" s="12">
        <f t="shared" si="26"/>
        <v>1</v>
      </c>
      <c r="CJ5" s="12">
        <f t="shared" si="26"/>
        <v>0.53846153846153855</v>
      </c>
      <c r="CK5" s="12">
        <f t="shared" si="26"/>
        <v>0.33333333333333326</v>
      </c>
      <c r="CL5" s="12">
        <f t="shared" si="26"/>
        <v>0</v>
      </c>
      <c r="CM5" s="12" t="e">
        <f t="shared" si="26"/>
        <v>#DIV/0!</v>
      </c>
      <c r="CN5" s="12">
        <f t="shared" si="26"/>
        <v>0.25</v>
      </c>
      <c r="CO5" s="12">
        <f t="shared" si="26"/>
        <v>-0.19999999999999996</v>
      </c>
      <c r="CP5" s="12" t="e">
        <f t="shared" si="26"/>
        <v>#DIV/0!</v>
      </c>
      <c r="CQ5" s="12">
        <f t="shared" si="26"/>
        <v>0.33333333333333326</v>
      </c>
      <c r="CR5" s="12">
        <f t="shared" si="26"/>
        <v>0.19999999999999996</v>
      </c>
      <c r="CS5" s="12" t="e">
        <f t="shared" si="26"/>
        <v>#DIV/0!</v>
      </c>
      <c r="CT5" s="12">
        <f t="shared" si="26"/>
        <v>0.30000000000000004</v>
      </c>
      <c r="CV5" s="59">
        <v>0.29166666666666702</v>
      </c>
      <c r="CW5" s="60">
        <v>2</v>
      </c>
      <c r="CX5" s="86">
        <v>1</v>
      </c>
      <c r="CY5" s="60"/>
      <c r="CZ5" s="86">
        <v>1</v>
      </c>
      <c r="DA5" s="60"/>
      <c r="DB5" s="86"/>
      <c r="DC5" s="60">
        <v>4</v>
      </c>
      <c r="DD5" s="86">
        <v>2</v>
      </c>
      <c r="DE5" s="60"/>
      <c r="DF5" s="86"/>
      <c r="DG5" s="60"/>
      <c r="DH5" s="86"/>
      <c r="DI5" s="60"/>
      <c r="DJ5" s="86"/>
      <c r="DK5" s="60"/>
      <c r="DL5" s="86"/>
      <c r="DN5" s="55">
        <f t="shared" ref="DN5:DO12" si="27">CW5+CY5+DA5+DC5+DE5+DG5+DI5+DK5</f>
        <v>6</v>
      </c>
      <c r="DO5" s="3">
        <f t="shared" si="27"/>
        <v>4</v>
      </c>
      <c r="DP5" s="56">
        <f t="shared" ref="DP5:DP12" si="28">DO5/(DO5+DN5)</f>
        <v>0.4</v>
      </c>
      <c r="DQ5" s="3">
        <f t="shared" ref="DQ5:DQ12" si="29">CW5+CX5+DE5+DF5</f>
        <v>3</v>
      </c>
      <c r="DR5" s="3">
        <f t="shared" ref="DR5:DR12" si="30">CY5+CZ5+DG5+DH5</f>
        <v>1</v>
      </c>
      <c r="DS5" s="3">
        <f t="shared" ref="DS5:DS12" si="31">DA5+DB5+DI5+DJ5</f>
        <v>0</v>
      </c>
      <c r="DT5" s="3">
        <f t="shared" ref="DT5:DT12" si="32">SUM(DQ5:DS5)</f>
        <v>4</v>
      </c>
      <c r="DU5" s="12">
        <f t="shared" ref="DU5:DU12" si="33">DR5/DT5</f>
        <v>0.25</v>
      </c>
      <c r="DV5" s="12">
        <f t="shared" ref="DV5:DV12" si="34">DS5/DT5</f>
        <v>0</v>
      </c>
      <c r="DW5" s="3">
        <f t="shared" ref="DW5:DW12" si="35">DC5+DD5+DK5+DL5</f>
        <v>6</v>
      </c>
      <c r="DX5" s="3">
        <f t="shared" ref="DX5:DX12" si="36">SUM(CW5:DD5)</f>
        <v>10</v>
      </c>
      <c r="DY5" s="57">
        <f t="shared" ref="DY5:DY12" si="37">SUM(DE5:DL5)</f>
        <v>0</v>
      </c>
      <c r="DZ5" s="58">
        <f t="shared" ref="DZ5:DZ12" si="38">SUM(CW5:DL5)</f>
        <v>10</v>
      </c>
      <c r="EC5" s="12" t="e">
        <f t="shared" ref="EC5:EO12" si="39">(DN5/FI5) - 1</f>
        <v>#DIV/0!</v>
      </c>
      <c r="ED5" s="12" t="e">
        <f t="shared" si="39"/>
        <v>#DIV/0!</v>
      </c>
      <c r="EE5" s="12" t="e">
        <f t="shared" si="39"/>
        <v>#DIV/0!</v>
      </c>
      <c r="EF5" s="12" t="e">
        <f t="shared" si="39"/>
        <v>#DIV/0!</v>
      </c>
      <c r="EG5" s="12" t="e">
        <f t="shared" si="39"/>
        <v>#DIV/0!</v>
      </c>
      <c r="EH5" s="12" t="e">
        <f t="shared" si="39"/>
        <v>#DIV/0!</v>
      </c>
      <c r="EI5" s="12" t="e">
        <f t="shared" si="39"/>
        <v>#DIV/0!</v>
      </c>
      <c r="EJ5" s="12" t="e">
        <f t="shared" si="39"/>
        <v>#DIV/0!</v>
      </c>
      <c r="EK5" s="12" t="e">
        <f t="shared" si="39"/>
        <v>#DIV/0!</v>
      </c>
      <c r="EL5" s="12" t="e">
        <f t="shared" si="39"/>
        <v>#DIV/0!</v>
      </c>
      <c r="EM5" s="12" t="e">
        <f t="shared" si="39"/>
        <v>#DIV/0!</v>
      </c>
      <c r="EN5" s="12" t="e">
        <f t="shared" si="39"/>
        <v>#DIV/0!</v>
      </c>
      <c r="EO5" s="12" t="e">
        <f t="shared" si="39"/>
        <v>#DIV/0!</v>
      </c>
      <c r="EQ5" s="59">
        <v>0.29166666666666702</v>
      </c>
      <c r="ER5" s="60"/>
      <c r="ES5" s="86"/>
      <c r="ET5" s="60"/>
      <c r="EU5" s="86"/>
      <c r="EV5" s="60"/>
      <c r="EW5" s="86"/>
      <c r="EX5" s="60"/>
      <c r="EY5" s="86"/>
      <c r="EZ5" s="60"/>
      <c r="FA5" s="86"/>
      <c r="FB5" s="60"/>
      <c r="FC5" s="86"/>
      <c r="FD5" s="60"/>
      <c r="FE5" s="86"/>
      <c r="FF5" s="60"/>
      <c r="FG5" s="86"/>
      <c r="FI5" s="55">
        <f t="shared" ref="FI5:FJ12" si="40">ER5+ET5+EV5+EX5+EZ5+FB5+FD5+FF5</f>
        <v>0</v>
      </c>
      <c r="FJ5" s="3">
        <f t="shared" si="40"/>
        <v>0</v>
      </c>
      <c r="FK5" s="56" t="e">
        <f t="shared" ref="FK5:FK12" si="41">FJ5/(FJ5+FI5)</f>
        <v>#DIV/0!</v>
      </c>
      <c r="FL5" s="3">
        <f t="shared" ref="FL5:FL12" si="42">ER5+ES5+EZ5+FA5</f>
        <v>0</v>
      </c>
      <c r="FM5" s="3">
        <f t="shared" ref="FM5:FM12" si="43">ET5+EU5+FB5+FC5</f>
        <v>0</v>
      </c>
      <c r="FN5" s="3">
        <f t="shared" ref="FN5:FN12" si="44">EV5+EW5+FD5+FE5</f>
        <v>0</v>
      </c>
      <c r="FO5" s="3">
        <f t="shared" ref="FO5:FO12" si="45">SUM(FL5:FN5)</f>
        <v>0</v>
      </c>
      <c r="FP5" s="12" t="e">
        <f t="shared" ref="FP5:FP12" si="46">FM5/FO5</f>
        <v>#DIV/0!</v>
      </c>
      <c r="FQ5" s="12" t="e">
        <f t="shared" ref="FQ5:FQ12" si="47">FN5/FO5</f>
        <v>#DIV/0!</v>
      </c>
      <c r="FR5" s="3">
        <f t="shared" ref="FR5:FR12" si="48">EX5+EY5+FF5+FG5</f>
        <v>0</v>
      </c>
      <c r="FS5" s="3">
        <f t="shared" ref="FS5:FS12" si="49">SUM(ER5:EY5)</f>
        <v>0</v>
      </c>
      <c r="FT5" s="57">
        <f t="shared" ref="FT5:FT12" si="50">SUM(EZ5:FG5)</f>
        <v>0</v>
      </c>
      <c r="FU5" s="58">
        <f t="shared" ref="FU5:FU12" si="51">SUM(ER5:FG5)</f>
        <v>0</v>
      </c>
      <c r="FX5" s="12">
        <f t="shared" ref="FX5:GJ12" si="52">(FI5/HD5) - 1</f>
        <v>-1</v>
      </c>
      <c r="FY5" s="12">
        <f t="shared" si="52"/>
        <v>-1</v>
      </c>
      <c r="FZ5" s="12" t="e">
        <f t="shared" si="52"/>
        <v>#DIV/0!</v>
      </c>
      <c r="GA5" s="12" t="e">
        <f t="shared" si="52"/>
        <v>#DIV/0!</v>
      </c>
      <c r="GB5" s="12">
        <f t="shared" si="52"/>
        <v>-1</v>
      </c>
      <c r="GC5" s="12" t="e">
        <f t="shared" si="52"/>
        <v>#DIV/0!</v>
      </c>
      <c r="GD5" s="12">
        <f t="shared" si="52"/>
        <v>-1</v>
      </c>
      <c r="GE5" s="12" t="e">
        <f t="shared" si="52"/>
        <v>#DIV/0!</v>
      </c>
      <c r="GF5" s="12" t="e">
        <f t="shared" si="52"/>
        <v>#DIV/0!</v>
      </c>
      <c r="GG5" s="12" t="e">
        <f t="shared" si="52"/>
        <v>#DIV/0!</v>
      </c>
      <c r="GH5" s="12">
        <f t="shared" si="52"/>
        <v>-1</v>
      </c>
      <c r="GI5" s="12" t="e">
        <f t="shared" si="52"/>
        <v>#DIV/0!</v>
      </c>
      <c r="GJ5" s="12">
        <f t="shared" si="52"/>
        <v>-1</v>
      </c>
      <c r="GL5" s="61">
        <v>0.29166666666666702</v>
      </c>
      <c r="GM5" s="60"/>
      <c r="GN5" s="86"/>
      <c r="GO5" s="127">
        <v>1</v>
      </c>
      <c r="GP5" s="128">
        <v>1</v>
      </c>
      <c r="GQ5" s="127"/>
      <c r="GR5" s="128"/>
      <c r="GS5" s="60"/>
      <c r="GT5" s="86"/>
      <c r="GU5" s="60"/>
      <c r="GV5" s="86"/>
      <c r="GW5" s="127"/>
      <c r="GX5" s="128"/>
      <c r="GY5" s="127"/>
      <c r="GZ5" s="128"/>
      <c r="HA5" s="60"/>
      <c r="HB5" s="86"/>
      <c r="HD5" s="55">
        <f t="shared" ref="HD5:HE12" si="53">GM5+GO5+GQ5+GS5+GU5+GW5+GY5+HA5</f>
        <v>1</v>
      </c>
      <c r="HE5" s="3">
        <f t="shared" si="53"/>
        <v>1</v>
      </c>
      <c r="HF5" s="56">
        <f t="shared" ref="HF5:HF12" si="54">HE5/(HE5+HD5)</f>
        <v>0.5</v>
      </c>
      <c r="HG5" s="3">
        <f t="shared" ref="HG5:HG12" si="55">GM5+GN5+GU5+GV5</f>
        <v>0</v>
      </c>
      <c r="HH5" s="3">
        <f t="shared" ref="HH5:HH12" si="56">GO5+GP5+GW5+GX5</f>
        <v>2</v>
      </c>
      <c r="HI5" s="3">
        <f t="shared" ref="HI5:HI12" si="57">GQ5+GR5+GY5+GZ5</f>
        <v>0</v>
      </c>
      <c r="HJ5" s="3">
        <f t="shared" ref="HJ5:HJ12" si="58">SUM(HG5:HI5)</f>
        <v>2</v>
      </c>
      <c r="HK5" s="12">
        <f t="shared" ref="HK5:HK12" si="59">HH5/HJ5</f>
        <v>1</v>
      </c>
      <c r="HL5" s="12">
        <f t="shared" ref="HL5:HL12" si="60">HI5/HJ5</f>
        <v>0</v>
      </c>
      <c r="HM5" s="3">
        <f t="shared" ref="HM5:HM12" si="61">GS5+GT5+HA5+HB5</f>
        <v>0</v>
      </c>
      <c r="HN5" s="3">
        <f t="shared" ref="HN5:HN12" si="62">SUM(GM5:GT5)</f>
        <v>2</v>
      </c>
      <c r="HO5" s="57">
        <f t="shared" ref="HO5:HO12" si="63">SUM(GU5:HB5)</f>
        <v>0</v>
      </c>
      <c r="HP5" s="58">
        <f t="shared" ref="HP5:HP12" si="64">SUM(GM5:HB5)</f>
        <v>2</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91">
        <v>2</v>
      </c>
      <c r="C6" s="92">
        <v>2</v>
      </c>
      <c r="D6" s="91">
        <v>1</v>
      </c>
      <c r="E6" s="92"/>
      <c r="F6" s="91"/>
      <c r="G6" s="92"/>
      <c r="H6" s="91"/>
      <c r="I6" s="92"/>
      <c r="J6" s="91">
        <v>1</v>
      </c>
      <c r="K6" s="92">
        <v>1</v>
      </c>
      <c r="L6" s="91"/>
      <c r="M6" s="92"/>
      <c r="N6" s="203"/>
      <c r="O6" s="192"/>
      <c r="P6" s="91"/>
      <c r="Q6" s="92"/>
      <c r="R6" s="91"/>
      <c r="S6" s="92"/>
      <c r="T6" s="91"/>
      <c r="U6" s="92">
        <v>1</v>
      </c>
      <c r="W6" s="55">
        <f t="shared" ref="W6:W12" si="66">B6+D6+F6+H6+J6+L6+N6+P6+R6+T6</f>
        <v>4</v>
      </c>
      <c r="X6" s="3">
        <f t="shared" ref="X6:X12" si="67">C6+E6+G6+I6+K6+M6+O6+Q6+S6+U6</f>
        <v>4</v>
      </c>
      <c r="Y6" s="56">
        <f t="shared" ref="Y6:Y12" si="68">X6/(X6+W6)</f>
        <v>0.5</v>
      </c>
      <c r="Z6" s="3">
        <f t="shared" ref="Z6:Z12" si="69">B6+C6+L6+M6</f>
        <v>4</v>
      </c>
      <c r="AA6" s="3">
        <f t="shared" ref="AA6:AA12" si="70">D6+E6+N6+O6+F6+G6+P6+Q6</f>
        <v>1</v>
      </c>
      <c r="AB6" s="3">
        <f t="shared" ref="AB6:AB15" si="71">F6+G6+P6+Q6</f>
        <v>0</v>
      </c>
      <c r="AC6" s="3">
        <f t="shared" ref="AC6:AC12" si="72">H6+I6+R6+S6</f>
        <v>0</v>
      </c>
      <c r="AD6" s="3">
        <f t="shared" si="0"/>
        <v>5</v>
      </c>
      <c r="AE6" s="12">
        <f t="shared" si="1"/>
        <v>0.2</v>
      </c>
      <c r="AF6" s="12">
        <f t="shared" ref="AF6:AF12" si="73">AC6/AD6</f>
        <v>0</v>
      </c>
      <c r="AG6" s="3">
        <f t="shared" ref="AG6:AG12" si="74">J6+K6+T6+U6</f>
        <v>3</v>
      </c>
      <c r="AH6" s="3">
        <f t="shared" ref="AH6:AH12" si="75">SUM(B6:K6)</f>
        <v>7</v>
      </c>
      <c r="AI6" s="57">
        <f t="shared" ref="AI6:AI12" si="76">SUM(L6:U6)</f>
        <v>1</v>
      </c>
      <c r="AJ6" s="58">
        <f t="shared" ref="AJ6:AJ12" si="77">SUM(B6:U6)</f>
        <v>8</v>
      </c>
      <c r="AM6" s="12">
        <f t="shared" si="2"/>
        <v>0.33333333333333326</v>
      </c>
      <c r="AN6" s="12">
        <f t="shared" si="3"/>
        <v>1</v>
      </c>
      <c r="AO6" s="12">
        <f t="shared" si="4"/>
        <v>0.25</v>
      </c>
      <c r="AP6" s="12">
        <f t="shared" si="5"/>
        <v>3</v>
      </c>
      <c r="AQ6" s="12">
        <f t="shared" ref="AQ6:AQ12" si="78">(AA6/BW6) - 1</f>
        <v>-0.75</v>
      </c>
      <c r="AR6" s="12" t="e">
        <f t="shared" si="6"/>
        <v>#DIV/0!</v>
      </c>
      <c r="AS6" s="12">
        <f t="shared" si="7"/>
        <v>0</v>
      </c>
      <c r="AT6" s="12">
        <f t="shared" si="8"/>
        <v>-0.75</v>
      </c>
      <c r="AU6" s="12" t="e">
        <f t="shared" si="9"/>
        <v>#DIV/0!</v>
      </c>
      <c r="AV6" s="12" t="e">
        <f t="shared" si="10"/>
        <v>#DIV/0!</v>
      </c>
      <c r="AW6" s="12">
        <f t="shared" si="11"/>
        <v>0.39999999999999991</v>
      </c>
      <c r="AX6" s="12" t="e">
        <f t="shared" si="12"/>
        <v>#DIV/0!</v>
      </c>
      <c r="AY6" s="12">
        <f t="shared" si="13"/>
        <v>0.60000000000000009</v>
      </c>
      <c r="BA6" s="64">
        <v>0.30208333333333298</v>
      </c>
      <c r="BB6" s="91">
        <v>1</v>
      </c>
      <c r="BC6" s="92"/>
      <c r="BD6" s="91">
        <v>2</v>
      </c>
      <c r="BE6" s="92">
        <v>2</v>
      </c>
      <c r="BF6" s="91"/>
      <c r="BG6" s="92"/>
      <c r="BH6" s="91"/>
      <c r="BI6" s="92"/>
      <c r="BJ6" s="91"/>
      <c r="BK6" s="92"/>
      <c r="BL6" s="91"/>
      <c r="BM6" s="92"/>
      <c r="BN6" s="91"/>
      <c r="BO6" s="92"/>
      <c r="BP6" s="91"/>
      <c r="BQ6" s="92"/>
      <c r="BS6" s="55">
        <f t="shared" si="14"/>
        <v>3</v>
      </c>
      <c r="BT6" s="3">
        <f t="shared" si="14"/>
        <v>2</v>
      </c>
      <c r="BU6" s="56">
        <f t="shared" si="15"/>
        <v>0.4</v>
      </c>
      <c r="BV6" s="3">
        <f t="shared" si="16"/>
        <v>1</v>
      </c>
      <c r="BW6" s="3">
        <f t="shared" si="17"/>
        <v>4</v>
      </c>
      <c r="BX6" s="3">
        <f t="shared" si="18"/>
        <v>0</v>
      </c>
      <c r="BY6" s="3">
        <f t="shared" si="19"/>
        <v>5</v>
      </c>
      <c r="BZ6" s="12">
        <f t="shared" si="20"/>
        <v>0.8</v>
      </c>
      <c r="CA6" s="12">
        <f t="shared" si="21"/>
        <v>0</v>
      </c>
      <c r="CB6" s="3">
        <f t="shared" si="22"/>
        <v>0</v>
      </c>
      <c r="CC6" s="3">
        <f t="shared" si="23"/>
        <v>5</v>
      </c>
      <c r="CD6" s="57">
        <f t="shared" si="24"/>
        <v>0</v>
      </c>
      <c r="CE6" s="58">
        <f t="shared" si="25"/>
        <v>5</v>
      </c>
      <c r="CH6" s="12">
        <f t="shared" si="26"/>
        <v>0</v>
      </c>
      <c r="CI6" s="12">
        <f t="shared" si="26"/>
        <v>1</v>
      </c>
      <c r="CJ6" s="12">
        <f t="shared" si="26"/>
        <v>0.60000000000000009</v>
      </c>
      <c r="CK6" s="12">
        <f t="shared" si="26"/>
        <v>-0.66666666666666674</v>
      </c>
      <c r="CL6" s="12">
        <f t="shared" si="26"/>
        <v>3</v>
      </c>
      <c r="CM6" s="12" t="e">
        <f t="shared" si="26"/>
        <v>#DIV/0!</v>
      </c>
      <c r="CN6" s="12">
        <f t="shared" si="26"/>
        <v>0.25</v>
      </c>
      <c r="CO6" s="12">
        <f t="shared" si="26"/>
        <v>2.2000000000000002</v>
      </c>
      <c r="CP6" s="12" t="e">
        <f t="shared" si="26"/>
        <v>#DIV/0!</v>
      </c>
      <c r="CQ6" s="12" t="e">
        <f t="shared" si="26"/>
        <v>#DIV/0!</v>
      </c>
      <c r="CR6" s="12">
        <f t="shared" si="26"/>
        <v>0.25</v>
      </c>
      <c r="CS6" s="12" t="e">
        <f t="shared" si="26"/>
        <v>#DIV/0!</v>
      </c>
      <c r="CT6" s="12">
        <f t="shared" si="26"/>
        <v>0.25</v>
      </c>
      <c r="CV6" s="64">
        <v>0.30208333333333298</v>
      </c>
      <c r="CW6" s="91">
        <v>2</v>
      </c>
      <c r="CX6" s="92">
        <v>1</v>
      </c>
      <c r="CY6" s="91">
        <v>1</v>
      </c>
      <c r="CZ6" s="92"/>
      <c r="DA6" s="91"/>
      <c r="DB6" s="92"/>
      <c r="DC6" s="91"/>
      <c r="DD6" s="92"/>
      <c r="DE6" s="91"/>
      <c r="DF6" s="92"/>
      <c r="DG6" s="91"/>
      <c r="DH6" s="92"/>
      <c r="DI6" s="91"/>
      <c r="DJ6" s="92"/>
      <c r="DK6" s="91"/>
      <c r="DL6" s="92"/>
      <c r="DN6" s="55">
        <f t="shared" si="27"/>
        <v>3</v>
      </c>
      <c r="DO6" s="3">
        <f t="shared" si="27"/>
        <v>1</v>
      </c>
      <c r="DP6" s="56">
        <f t="shared" si="28"/>
        <v>0.25</v>
      </c>
      <c r="DQ6" s="3">
        <f t="shared" si="29"/>
        <v>3</v>
      </c>
      <c r="DR6" s="3">
        <f t="shared" si="30"/>
        <v>1</v>
      </c>
      <c r="DS6" s="3">
        <f t="shared" si="31"/>
        <v>0</v>
      </c>
      <c r="DT6" s="3">
        <f t="shared" si="32"/>
        <v>4</v>
      </c>
      <c r="DU6" s="12">
        <f t="shared" si="33"/>
        <v>0.25</v>
      </c>
      <c r="DV6" s="12">
        <f t="shared" si="34"/>
        <v>0</v>
      </c>
      <c r="DW6" s="3">
        <f t="shared" si="35"/>
        <v>0</v>
      </c>
      <c r="DX6" s="3">
        <f t="shared" si="36"/>
        <v>4</v>
      </c>
      <c r="DY6" s="57">
        <f t="shared" si="37"/>
        <v>0</v>
      </c>
      <c r="DZ6" s="58">
        <f t="shared" si="38"/>
        <v>4</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c r="EQ6" s="64">
        <v>0.30208333333333298</v>
      </c>
      <c r="ER6" s="91"/>
      <c r="ES6" s="92"/>
      <c r="ET6" s="91"/>
      <c r="EU6" s="92"/>
      <c r="EV6" s="91"/>
      <c r="EW6" s="92"/>
      <c r="EX6" s="91"/>
      <c r="EY6" s="92"/>
      <c r="EZ6" s="91"/>
      <c r="FA6" s="92"/>
      <c r="FB6" s="91"/>
      <c r="FC6" s="92"/>
      <c r="FD6" s="91"/>
      <c r="FE6" s="92"/>
      <c r="FF6" s="91"/>
      <c r="FG6" s="92"/>
      <c r="FI6" s="55">
        <f t="shared" si="40"/>
        <v>0</v>
      </c>
      <c r="FJ6" s="3">
        <f t="shared" si="40"/>
        <v>0</v>
      </c>
      <c r="FK6" s="56" t="e">
        <f t="shared" si="41"/>
        <v>#DIV/0!</v>
      </c>
      <c r="FL6" s="3">
        <f t="shared" si="42"/>
        <v>0</v>
      </c>
      <c r="FM6" s="3">
        <f t="shared" si="43"/>
        <v>0</v>
      </c>
      <c r="FN6" s="3">
        <f t="shared" si="44"/>
        <v>0</v>
      </c>
      <c r="FO6" s="3">
        <f t="shared" si="45"/>
        <v>0</v>
      </c>
      <c r="FP6" s="12" t="e">
        <f t="shared" si="46"/>
        <v>#DIV/0!</v>
      </c>
      <c r="FQ6" s="12" t="e">
        <f t="shared" si="47"/>
        <v>#DIV/0!</v>
      </c>
      <c r="FR6" s="3">
        <f t="shared" si="48"/>
        <v>0</v>
      </c>
      <c r="FS6" s="3">
        <f t="shared" si="49"/>
        <v>0</v>
      </c>
      <c r="FT6" s="57">
        <f t="shared" si="50"/>
        <v>0</v>
      </c>
      <c r="FU6" s="58">
        <f t="shared" si="51"/>
        <v>0</v>
      </c>
      <c r="FX6" s="12">
        <f t="shared" si="52"/>
        <v>-1</v>
      </c>
      <c r="FY6" s="12">
        <f t="shared" si="52"/>
        <v>-1</v>
      </c>
      <c r="FZ6" s="12" t="e">
        <f t="shared" si="52"/>
        <v>#DIV/0!</v>
      </c>
      <c r="GA6" s="12">
        <f t="shared" si="52"/>
        <v>-1</v>
      </c>
      <c r="GB6" s="12">
        <f t="shared" si="52"/>
        <v>-1</v>
      </c>
      <c r="GC6" s="12" t="e">
        <f t="shared" si="52"/>
        <v>#DIV/0!</v>
      </c>
      <c r="GD6" s="12">
        <f t="shared" si="52"/>
        <v>-1</v>
      </c>
      <c r="GE6" s="12" t="e">
        <f t="shared" si="52"/>
        <v>#DIV/0!</v>
      </c>
      <c r="GF6" s="12" t="e">
        <f t="shared" si="52"/>
        <v>#DIV/0!</v>
      </c>
      <c r="GG6" s="12">
        <f t="shared" si="52"/>
        <v>-1</v>
      </c>
      <c r="GH6" s="12">
        <f t="shared" si="52"/>
        <v>-1</v>
      </c>
      <c r="GI6" s="12" t="e">
        <f t="shared" si="52"/>
        <v>#DIV/0!</v>
      </c>
      <c r="GJ6" s="12">
        <f t="shared" si="52"/>
        <v>-1</v>
      </c>
      <c r="GL6" s="65">
        <v>0.30208333333333298</v>
      </c>
      <c r="GM6" s="60">
        <v>1</v>
      </c>
      <c r="GN6" s="86">
        <v>2</v>
      </c>
      <c r="GO6" s="127">
        <v>1</v>
      </c>
      <c r="GP6" s="128"/>
      <c r="GQ6" s="127"/>
      <c r="GR6" s="128"/>
      <c r="GS6" s="60"/>
      <c r="GT6" s="86">
        <v>1</v>
      </c>
      <c r="GU6" s="60"/>
      <c r="GV6" s="86"/>
      <c r="GW6" s="127"/>
      <c r="GX6" s="128"/>
      <c r="GY6" s="127"/>
      <c r="GZ6" s="128"/>
      <c r="HA6" s="60"/>
      <c r="HB6" s="86"/>
      <c r="HD6" s="55">
        <f t="shared" si="53"/>
        <v>2</v>
      </c>
      <c r="HE6" s="3">
        <f t="shared" si="53"/>
        <v>3</v>
      </c>
      <c r="HF6" s="56">
        <f t="shared" si="54"/>
        <v>0.6</v>
      </c>
      <c r="HG6" s="3">
        <f t="shared" si="55"/>
        <v>3</v>
      </c>
      <c r="HH6" s="3">
        <f t="shared" si="56"/>
        <v>1</v>
      </c>
      <c r="HI6" s="3">
        <f t="shared" si="57"/>
        <v>0</v>
      </c>
      <c r="HJ6" s="3">
        <f t="shared" si="58"/>
        <v>4</v>
      </c>
      <c r="HK6" s="12">
        <f t="shared" si="59"/>
        <v>0.25</v>
      </c>
      <c r="HL6" s="12">
        <f t="shared" si="60"/>
        <v>0</v>
      </c>
      <c r="HM6" s="3">
        <f t="shared" si="61"/>
        <v>1</v>
      </c>
      <c r="HN6" s="3">
        <f t="shared" si="62"/>
        <v>5</v>
      </c>
      <c r="HO6" s="57">
        <f t="shared" si="63"/>
        <v>0</v>
      </c>
      <c r="HP6" s="58">
        <f t="shared" si="64"/>
        <v>5</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thickBot="1" x14ac:dyDescent="0.3">
      <c r="A7" s="64">
        <v>0.3125</v>
      </c>
      <c r="B7" s="91"/>
      <c r="C7" s="92">
        <v>3</v>
      </c>
      <c r="D7" s="91">
        <v>2</v>
      </c>
      <c r="E7" s="92"/>
      <c r="F7" s="91"/>
      <c r="G7" s="92"/>
      <c r="H7" s="91"/>
      <c r="I7" s="92"/>
      <c r="J7" s="91">
        <v>5</v>
      </c>
      <c r="K7" s="92">
        <v>12</v>
      </c>
      <c r="L7" s="91"/>
      <c r="M7" s="92"/>
      <c r="N7" s="203"/>
      <c r="O7" s="192"/>
      <c r="P7" s="91"/>
      <c r="Q7" s="92"/>
      <c r="R7" s="91"/>
      <c r="S7" s="92"/>
      <c r="T7" s="91"/>
      <c r="U7" s="92">
        <v>1</v>
      </c>
      <c r="W7" s="55">
        <f t="shared" si="66"/>
        <v>7</v>
      </c>
      <c r="X7" s="3">
        <f t="shared" si="67"/>
        <v>16</v>
      </c>
      <c r="Y7" s="56">
        <f t="shared" si="68"/>
        <v>0.69565217391304346</v>
      </c>
      <c r="Z7" s="3">
        <f t="shared" si="69"/>
        <v>3</v>
      </c>
      <c r="AA7" s="3">
        <f t="shared" si="70"/>
        <v>2</v>
      </c>
      <c r="AB7" s="3">
        <f t="shared" si="71"/>
        <v>0</v>
      </c>
      <c r="AC7" s="3">
        <f t="shared" si="72"/>
        <v>0</v>
      </c>
      <c r="AD7" s="3">
        <f t="shared" si="0"/>
        <v>5</v>
      </c>
      <c r="AE7" s="12">
        <f t="shared" si="1"/>
        <v>0.4</v>
      </c>
      <c r="AF7" s="12">
        <f t="shared" si="73"/>
        <v>0</v>
      </c>
      <c r="AG7" s="3">
        <f t="shared" si="74"/>
        <v>18</v>
      </c>
      <c r="AH7" s="3">
        <f t="shared" si="75"/>
        <v>22</v>
      </c>
      <c r="AI7" s="57">
        <f t="shared" si="76"/>
        <v>1</v>
      </c>
      <c r="AJ7" s="58">
        <f t="shared" si="77"/>
        <v>23</v>
      </c>
      <c r="AM7" s="12">
        <f t="shared" si="2"/>
        <v>0</v>
      </c>
      <c r="AN7" s="12">
        <f t="shared" si="3"/>
        <v>1.2857142857142856</v>
      </c>
      <c r="AO7" s="12">
        <f t="shared" si="4"/>
        <v>0.39130434782608692</v>
      </c>
      <c r="AP7" s="12">
        <f t="shared" si="5"/>
        <v>2</v>
      </c>
      <c r="AQ7" s="12">
        <f t="shared" si="78"/>
        <v>0</v>
      </c>
      <c r="AR7" s="12" t="e">
        <f t="shared" si="6"/>
        <v>#DIV/0!</v>
      </c>
      <c r="AS7" s="12">
        <f t="shared" si="7"/>
        <v>0.66666666666666674</v>
      </c>
      <c r="AT7" s="12">
        <f t="shared" si="8"/>
        <v>-0.39999999999999991</v>
      </c>
      <c r="AU7" s="12" t="e">
        <f t="shared" si="9"/>
        <v>#DIV/0!</v>
      </c>
      <c r="AV7" s="12">
        <f t="shared" si="10"/>
        <v>0.63636363636363646</v>
      </c>
      <c r="AW7" s="12">
        <f t="shared" si="11"/>
        <v>0.5714285714285714</v>
      </c>
      <c r="AX7" s="12" t="e">
        <f t="shared" si="12"/>
        <v>#DIV/0!</v>
      </c>
      <c r="AY7" s="12">
        <f t="shared" si="13"/>
        <v>0.64285714285714279</v>
      </c>
      <c r="BA7" s="64">
        <v>0.3125</v>
      </c>
      <c r="BB7" s="91">
        <v>1</v>
      </c>
      <c r="BC7" s="92"/>
      <c r="BD7" s="91">
        <v>1</v>
      </c>
      <c r="BE7" s="92">
        <v>1</v>
      </c>
      <c r="BF7" s="91"/>
      <c r="BG7" s="92"/>
      <c r="BH7" s="91">
        <v>5</v>
      </c>
      <c r="BI7" s="92">
        <v>6</v>
      </c>
      <c r="BJ7" s="91"/>
      <c r="BK7" s="92"/>
      <c r="BL7" s="91"/>
      <c r="BM7" s="92"/>
      <c r="BN7" s="91"/>
      <c r="BO7" s="92"/>
      <c r="BP7" s="91"/>
      <c r="BQ7" s="92"/>
      <c r="BS7" s="55">
        <f t="shared" si="14"/>
        <v>7</v>
      </c>
      <c r="BT7" s="3">
        <f t="shared" si="14"/>
        <v>7</v>
      </c>
      <c r="BU7" s="56">
        <f t="shared" si="15"/>
        <v>0.5</v>
      </c>
      <c r="BV7" s="3">
        <f t="shared" si="16"/>
        <v>1</v>
      </c>
      <c r="BW7" s="3">
        <f t="shared" si="17"/>
        <v>2</v>
      </c>
      <c r="BX7" s="3">
        <f t="shared" si="18"/>
        <v>0</v>
      </c>
      <c r="BY7" s="3">
        <f t="shared" si="19"/>
        <v>3</v>
      </c>
      <c r="BZ7" s="12">
        <f t="shared" si="20"/>
        <v>0.66666666666666663</v>
      </c>
      <c r="CA7" s="12">
        <f t="shared" si="21"/>
        <v>0</v>
      </c>
      <c r="CB7" s="3">
        <f t="shared" si="22"/>
        <v>11</v>
      </c>
      <c r="CC7" s="3">
        <f t="shared" si="23"/>
        <v>14</v>
      </c>
      <c r="CD7" s="57">
        <f t="shared" si="24"/>
        <v>0</v>
      </c>
      <c r="CE7" s="58">
        <f t="shared" si="25"/>
        <v>14</v>
      </c>
      <c r="CH7" s="12">
        <f t="shared" si="26"/>
        <v>0.75</v>
      </c>
      <c r="CI7" s="12">
        <f t="shared" si="26"/>
        <v>0.39999999999999991</v>
      </c>
      <c r="CJ7" s="12">
        <f t="shared" si="26"/>
        <v>-0.10000000000000009</v>
      </c>
      <c r="CK7" s="12">
        <f t="shared" si="26"/>
        <v>0</v>
      </c>
      <c r="CL7" s="12">
        <f t="shared" si="26"/>
        <v>0</v>
      </c>
      <c r="CM7" s="12">
        <f t="shared" si="26"/>
        <v>-1</v>
      </c>
      <c r="CN7" s="12">
        <f t="shared" si="26"/>
        <v>-0.25</v>
      </c>
      <c r="CO7" s="12">
        <f t="shared" si="26"/>
        <v>0.33333333333333326</v>
      </c>
      <c r="CP7" s="12">
        <f t="shared" si="26"/>
        <v>-1</v>
      </c>
      <c r="CQ7" s="12">
        <f t="shared" si="26"/>
        <v>1.2000000000000002</v>
      </c>
      <c r="CR7" s="12">
        <f t="shared" si="26"/>
        <v>0.55555555555555558</v>
      </c>
      <c r="CS7" s="12" t="e">
        <f t="shared" si="26"/>
        <v>#DIV/0!</v>
      </c>
      <c r="CT7" s="12">
        <f t="shared" si="26"/>
        <v>0.55555555555555558</v>
      </c>
      <c r="CV7" s="64">
        <v>0.3125</v>
      </c>
      <c r="CW7" s="91">
        <v>1</v>
      </c>
      <c r="CX7" s="92"/>
      <c r="CY7" s="91"/>
      <c r="CZ7" s="92">
        <v>2</v>
      </c>
      <c r="DA7" s="91">
        <v>1</v>
      </c>
      <c r="DB7" s="92"/>
      <c r="DC7" s="91">
        <v>2</v>
      </c>
      <c r="DD7" s="92">
        <v>3</v>
      </c>
      <c r="DE7" s="91"/>
      <c r="DF7" s="92"/>
      <c r="DG7" s="91"/>
      <c r="DH7" s="92"/>
      <c r="DI7" s="91"/>
      <c r="DJ7" s="92"/>
      <c r="DK7" s="91"/>
      <c r="DL7" s="92"/>
      <c r="DN7" s="55">
        <f t="shared" si="27"/>
        <v>4</v>
      </c>
      <c r="DO7" s="3">
        <f t="shared" si="27"/>
        <v>5</v>
      </c>
      <c r="DP7" s="56">
        <f t="shared" si="28"/>
        <v>0.55555555555555558</v>
      </c>
      <c r="DQ7" s="3">
        <f t="shared" si="29"/>
        <v>1</v>
      </c>
      <c r="DR7" s="3">
        <f t="shared" si="30"/>
        <v>2</v>
      </c>
      <c r="DS7" s="3">
        <f t="shared" si="31"/>
        <v>1</v>
      </c>
      <c r="DT7" s="3">
        <f t="shared" si="32"/>
        <v>4</v>
      </c>
      <c r="DU7" s="12">
        <f t="shared" si="33"/>
        <v>0.5</v>
      </c>
      <c r="DV7" s="12">
        <f t="shared" si="34"/>
        <v>0.25</v>
      </c>
      <c r="DW7" s="3">
        <f t="shared" si="35"/>
        <v>5</v>
      </c>
      <c r="DX7" s="3">
        <f t="shared" si="36"/>
        <v>9</v>
      </c>
      <c r="DY7" s="57">
        <f t="shared" si="37"/>
        <v>0</v>
      </c>
      <c r="DZ7" s="58">
        <f t="shared" si="38"/>
        <v>9</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91"/>
      <c r="ES7" s="92"/>
      <c r="ET7" s="91"/>
      <c r="EU7" s="92"/>
      <c r="EV7" s="91"/>
      <c r="EW7" s="92"/>
      <c r="EX7" s="91"/>
      <c r="EY7" s="92"/>
      <c r="EZ7" s="91"/>
      <c r="FA7" s="92"/>
      <c r="FB7" s="91"/>
      <c r="FC7" s="92"/>
      <c r="FD7" s="91"/>
      <c r="FE7" s="92"/>
      <c r="FF7" s="91"/>
      <c r="FG7" s="92"/>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f t="shared" si="52"/>
        <v>-1</v>
      </c>
      <c r="FY7" s="12">
        <f t="shared" si="52"/>
        <v>-1</v>
      </c>
      <c r="FZ7" s="12" t="e">
        <f t="shared" si="52"/>
        <v>#DIV/0!</v>
      </c>
      <c r="GA7" s="12">
        <f t="shared" si="52"/>
        <v>-1</v>
      </c>
      <c r="GB7" s="12">
        <f t="shared" si="52"/>
        <v>-1</v>
      </c>
      <c r="GC7" s="12" t="e">
        <f t="shared" si="52"/>
        <v>#DIV/0!</v>
      </c>
      <c r="GD7" s="12">
        <f t="shared" si="52"/>
        <v>-1</v>
      </c>
      <c r="GE7" s="12" t="e">
        <f t="shared" si="52"/>
        <v>#DIV/0!</v>
      </c>
      <c r="GF7" s="12" t="e">
        <f t="shared" si="52"/>
        <v>#DIV/0!</v>
      </c>
      <c r="GG7" s="12">
        <f t="shared" si="52"/>
        <v>-1</v>
      </c>
      <c r="GH7" s="12">
        <f t="shared" si="52"/>
        <v>-1</v>
      </c>
      <c r="GI7" s="12" t="e">
        <f t="shared" si="52"/>
        <v>#DIV/0!</v>
      </c>
      <c r="GJ7" s="12">
        <f t="shared" si="52"/>
        <v>-1</v>
      </c>
      <c r="GL7" s="65">
        <v>0.3125</v>
      </c>
      <c r="GM7" s="60">
        <v>3</v>
      </c>
      <c r="GN7" s="86"/>
      <c r="GO7" s="127">
        <v>1</v>
      </c>
      <c r="GP7" s="128">
        <v>1</v>
      </c>
      <c r="GQ7" s="127"/>
      <c r="GR7" s="128"/>
      <c r="GS7" s="60">
        <v>4</v>
      </c>
      <c r="GT7" s="86"/>
      <c r="GU7" s="60"/>
      <c r="GV7" s="86"/>
      <c r="GW7" s="127"/>
      <c r="GX7" s="128"/>
      <c r="GY7" s="127"/>
      <c r="GZ7" s="128"/>
      <c r="HA7" s="60"/>
      <c r="HB7" s="86"/>
      <c r="HD7" s="55">
        <f t="shared" si="53"/>
        <v>8</v>
      </c>
      <c r="HE7" s="3">
        <f t="shared" si="53"/>
        <v>1</v>
      </c>
      <c r="HF7" s="56">
        <f t="shared" si="54"/>
        <v>0.1111111111111111</v>
      </c>
      <c r="HG7" s="3">
        <f t="shared" si="55"/>
        <v>3</v>
      </c>
      <c r="HH7" s="3">
        <f t="shared" si="56"/>
        <v>2</v>
      </c>
      <c r="HI7" s="3">
        <f t="shared" si="57"/>
        <v>0</v>
      </c>
      <c r="HJ7" s="3">
        <f t="shared" si="58"/>
        <v>5</v>
      </c>
      <c r="HK7" s="12">
        <f t="shared" si="59"/>
        <v>0.4</v>
      </c>
      <c r="HL7" s="12">
        <f t="shared" si="60"/>
        <v>0</v>
      </c>
      <c r="HM7" s="3">
        <f t="shared" si="61"/>
        <v>4</v>
      </c>
      <c r="HN7" s="3">
        <f t="shared" si="62"/>
        <v>9</v>
      </c>
      <c r="HO7" s="57">
        <f t="shared" si="63"/>
        <v>0</v>
      </c>
      <c r="HP7" s="58">
        <f t="shared" si="64"/>
        <v>9</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v>3</v>
      </c>
      <c r="C8" s="92">
        <v>1</v>
      </c>
      <c r="D8" s="91">
        <v>1</v>
      </c>
      <c r="E8" s="92">
        <v>1</v>
      </c>
      <c r="F8" s="91"/>
      <c r="G8" s="92"/>
      <c r="H8" s="91"/>
      <c r="I8" s="92"/>
      <c r="J8" s="91"/>
      <c r="K8" s="92"/>
      <c r="L8" s="91">
        <v>1</v>
      </c>
      <c r="M8" s="92"/>
      <c r="N8" s="203"/>
      <c r="O8" s="192"/>
      <c r="P8" s="91"/>
      <c r="Q8" s="92"/>
      <c r="R8" s="91"/>
      <c r="S8" s="92"/>
      <c r="T8" s="91"/>
      <c r="U8" s="92"/>
      <c r="W8" s="55">
        <f t="shared" si="66"/>
        <v>5</v>
      </c>
      <c r="X8" s="3">
        <f t="shared" si="67"/>
        <v>2</v>
      </c>
      <c r="Y8" s="56">
        <f t="shared" si="68"/>
        <v>0.2857142857142857</v>
      </c>
      <c r="Z8" s="3">
        <f t="shared" si="69"/>
        <v>5</v>
      </c>
      <c r="AA8" s="3">
        <f t="shared" si="70"/>
        <v>2</v>
      </c>
      <c r="AB8" s="3">
        <f t="shared" si="71"/>
        <v>0</v>
      </c>
      <c r="AC8" s="3">
        <f t="shared" si="72"/>
        <v>0</v>
      </c>
      <c r="AD8" s="3">
        <f t="shared" si="0"/>
        <v>7</v>
      </c>
      <c r="AE8" s="12">
        <f t="shared" si="1"/>
        <v>0.2857142857142857</v>
      </c>
      <c r="AF8" s="12">
        <f t="shared" si="73"/>
        <v>0</v>
      </c>
      <c r="AG8" s="3">
        <f t="shared" si="74"/>
        <v>0</v>
      </c>
      <c r="AH8" s="3">
        <f t="shared" si="75"/>
        <v>6</v>
      </c>
      <c r="AI8" s="57">
        <f t="shared" si="76"/>
        <v>1</v>
      </c>
      <c r="AJ8" s="58">
        <f t="shared" si="77"/>
        <v>7</v>
      </c>
      <c r="AM8" s="12">
        <f t="shared" si="2"/>
        <v>0.25</v>
      </c>
      <c r="AN8" s="12" t="e">
        <f t="shared" si="3"/>
        <v>#DIV/0!</v>
      </c>
      <c r="AO8" s="12" t="e">
        <f t="shared" si="4"/>
        <v>#DIV/0!</v>
      </c>
      <c r="AP8" s="12">
        <f t="shared" si="5"/>
        <v>0.66666666666666674</v>
      </c>
      <c r="AQ8" s="12" t="e">
        <f t="shared" si="78"/>
        <v>#DIV/0!</v>
      </c>
      <c r="AR8" s="12" t="e">
        <f t="shared" si="6"/>
        <v>#DIV/0!</v>
      </c>
      <c r="AS8" s="12">
        <f t="shared" si="7"/>
        <v>1.3333333333333335</v>
      </c>
      <c r="AT8" s="12" t="e">
        <f t="shared" si="8"/>
        <v>#DIV/0!</v>
      </c>
      <c r="AU8" s="12" t="e">
        <f t="shared" si="9"/>
        <v>#DIV/0!</v>
      </c>
      <c r="AV8" s="12">
        <f t="shared" si="10"/>
        <v>-1</v>
      </c>
      <c r="AW8" s="12">
        <f t="shared" si="11"/>
        <v>5</v>
      </c>
      <c r="AX8" s="12">
        <f t="shared" si="12"/>
        <v>-0.66666666666666674</v>
      </c>
      <c r="AY8" s="12">
        <f t="shared" si="13"/>
        <v>0.75</v>
      </c>
      <c r="BA8" s="64">
        <v>0.32291666666666702</v>
      </c>
      <c r="BB8" s="91"/>
      <c r="BC8" s="92"/>
      <c r="BD8" s="91"/>
      <c r="BE8" s="92"/>
      <c r="BF8" s="91"/>
      <c r="BG8" s="92"/>
      <c r="BH8" s="91">
        <v>1</v>
      </c>
      <c r="BI8" s="92"/>
      <c r="BJ8" s="91">
        <v>3</v>
      </c>
      <c r="BK8" s="92"/>
      <c r="BL8" s="91"/>
      <c r="BM8" s="92"/>
      <c r="BN8" s="91"/>
      <c r="BO8" s="92"/>
      <c r="BP8" s="91"/>
      <c r="BQ8" s="92"/>
      <c r="BS8" s="55">
        <f t="shared" si="14"/>
        <v>4</v>
      </c>
      <c r="BT8" s="3">
        <f t="shared" si="14"/>
        <v>0</v>
      </c>
      <c r="BU8" s="56">
        <f t="shared" si="15"/>
        <v>0</v>
      </c>
      <c r="BV8" s="3">
        <f t="shared" si="16"/>
        <v>3</v>
      </c>
      <c r="BW8" s="3">
        <f t="shared" si="17"/>
        <v>0</v>
      </c>
      <c r="BX8" s="3">
        <f t="shared" si="18"/>
        <v>0</v>
      </c>
      <c r="BY8" s="3">
        <f t="shared" si="19"/>
        <v>3</v>
      </c>
      <c r="BZ8" s="12">
        <f t="shared" si="20"/>
        <v>0</v>
      </c>
      <c r="CA8" s="12">
        <f t="shared" si="21"/>
        <v>0</v>
      </c>
      <c r="CB8" s="3">
        <f t="shared" si="22"/>
        <v>1</v>
      </c>
      <c r="CC8" s="3">
        <f t="shared" si="23"/>
        <v>1</v>
      </c>
      <c r="CD8" s="57">
        <f t="shared" si="24"/>
        <v>3</v>
      </c>
      <c r="CE8" s="58">
        <f t="shared" si="25"/>
        <v>4</v>
      </c>
      <c r="CH8" s="12">
        <f t="shared" si="26"/>
        <v>3</v>
      </c>
      <c r="CI8" s="12" t="e">
        <f t="shared" si="26"/>
        <v>#DIV/0!</v>
      </c>
      <c r="CJ8" s="12" t="e">
        <f t="shared" si="26"/>
        <v>#DIV/0!</v>
      </c>
      <c r="CK8" s="12" t="e">
        <f t="shared" si="26"/>
        <v>#DIV/0!</v>
      </c>
      <c r="CL8" s="12">
        <f t="shared" si="26"/>
        <v>-1</v>
      </c>
      <c r="CM8" s="12" t="e">
        <f t="shared" si="26"/>
        <v>#DIV/0!</v>
      </c>
      <c r="CN8" s="12">
        <f t="shared" si="26"/>
        <v>2</v>
      </c>
      <c r="CO8" s="12">
        <f t="shared" si="26"/>
        <v>-1</v>
      </c>
      <c r="CP8" s="12" t="e">
        <f t="shared" si="26"/>
        <v>#DIV/0!</v>
      </c>
      <c r="CQ8" s="12" t="e">
        <f t="shared" si="26"/>
        <v>#DIV/0!</v>
      </c>
      <c r="CR8" s="12">
        <f t="shared" si="26"/>
        <v>0</v>
      </c>
      <c r="CS8" s="12" t="e">
        <f t="shared" si="26"/>
        <v>#DIV/0!</v>
      </c>
      <c r="CT8" s="12">
        <f t="shared" si="26"/>
        <v>3</v>
      </c>
      <c r="CV8" s="64">
        <v>0.32291666666666702</v>
      </c>
      <c r="CW8" s="91"/>
      <c r="CX8" s="92"/>
      <c r="CY8" s="91">
        <v>1</v>
      </c>
      <c r="CZ8" s="92"/>
      <c r="DA8" s="91"/>
      <c r="DB8" s="92"/>
      <c r="DC8" s="91"/>
      <c r="DD8" s="92"/>
      <c r="DE8" s="91"/>
      <c r="DF8" s="92"/>
      <c r="DG8" s="91"/>
      <c r="DH8" s="92"/>
      <c r="DI8" s="91"/>
      <c r="DJ8" s="92"/>
      <c r="DK8" s="91"/>
      <c r="DL8" s="92"/>
      <c r="DN8" s="55">
        <f t="shared" si="27"/>
        <v>1</v>
      </c>
      <c r="DO8" s="3">
        <f t="shared" si="27"/>
        <v>0</v>
      </c>
      <c r="DP8" s="56">
        <f t="shared" si="28"/>
        <v>0</v>
      </c>
      <c r="DQ8" s="3">
        <f t="shared" si="29"/>
        <v>0</v>
      </c>
      <c r="DR8" s="3">
        <f t="shared" si="30"/>
        <v>1</v>
      </c>
      <c r="DS8" s="3">
        <f t="shared" si="31"/>
        <v>0</v>
      </c>
      <c r="DT8" s="3">
        <f t="shared" si="32"/>
        <v>1</v>
      </c>
      <c r="DU8" s="12">
        <f t="shared" si="33"/>
        <v>1</v>
      </c>
      <c r="DV8" s="12">
        <f t="shared" si="34"/>
        <v>0</v>
      </c>
      <c r="DW8" s="3">
        <f t="shared" si="35"/>
        <v>0</v>
      </c>
      <c r="DX8" s="3">
        <f t="shared" si="36"/>
        <v>1</v>
      </c>
      <c r="DY8" s="57">
        <f t="shared" si="37"/>
        <v>0</v>
      </c>
      <c r="DZ8" s="58">
        <f t="shared" si="38"/>
        <v>1</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91"/>
      <c r="ES8" s="92"/>
      <c r="ET8" s="91"/>
      <c r="EU8" s="92"/>
      <c r="EV8" s="91"/>
      <c r="EW8" s="92"/>
      <c r="EX8" s="91"/>
      <c r="EY8" s="92"/>
      <c r="EZ8" s="91"/>
      <c r="FA8" s="92"/>
      <c r="FB8" s="91"/>
      <c r="FC8" s="92"/>
      <c r="FD8" s="91"/>
      <c r="FE8" s="92"/>
      <c r="FF8" s="91"/>
      <c r="FG8" s="92"/>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f t="shared" si="52"/>
        <v>-1</v>
      </c>
      <c r="FY8" s="12">
        <f t="shared" si="52"/>
        <v>-1</v>
      </c>
      <c r="FZ8" s="12" t="e">
        <f t="shared" si="52"/>
        <v>#DIV/0!</v>
      </c>
      <c r="GA8" s="12">
        <f t="shared" si="52"/>
        <v>-1</v>
      </c>
      <c r="GB8" s="12">
        <f t="shared" si="52"/>
        <v>-1</v>
      </c>
      <c r="GC8" s="12">
        <f t="shared" si="52"/>
        <v>-1</v>
      </c>
      <c r="GD8" s="12">
        <f t="shared" si="52"/>
        <v>-1</v>
      </c>
      <c r="GE8" s="12" t="e">
        <f t="shared" si="52"/>
        <v>#DIV/0!</v>
      </c>
      <c r="GF8" s="12" t="e">
        <f t="shared" si="52"/>
        <v>#DIV/0!</v>
      </c>
      <c r="GG8" s="12">
        <f t="shared" si="52"/>
        <v>-1</v>
      </c>
      <c r="GH8" s="12">
        <f t="shared" si="52"/>
        <v>-1</v>
      </c>
      <c r="GI8" s="12">
        <f t="shared" si="52"/>
        <v>-1</v>
      </c>
      <c r="GJ8" s="12">
        <f t="shared" si="52"/>
        <v>-1</v>
      </c>
      <c r="GL8" s="65">
        <v>0.32291666666666702</v>
      </c>
      <c r="GM8" s="60">
        <v>1</v>
      </c>
      <c r="GN8" s="86">
        <v>1</v>
      </c>
      <c r="GO8" s="127">
        <v>2</v>
      </c>
      <c r="GP8" s="128">
        <v>1</v>
      </c>
      <c r="GQ8" s="127"/>
      <c r="GR8" s="128">
        <v>1</v>
      </c>
      <c r="GS8" s="60"/>
      <c r="GT8" s="86">
        <v>3</v>
      </c>
      <c r="GU8" s="60">
        <v>1</v>
      </c>
      <c r="GV8" s="86"/>
      <c r="GW8" s="127">
        <v>1</v>
      </c>
      <c r="GX8" s="128"/>
      <c r="GY8" s="127"/>
      <c r="GZ8" s="128"/>
      <c r="HA8" s="60"/>
      <c r="HB8" s="86"/>
      <c r="HD8" s="55">
        <f t="shared" si="53"/>
        <v>5</v>
      </c>
      <c r="HE8" s="3">
        <f t="shared" si="53"/>
        <v>6</v>
      </c>
      <c r="HF8" s="56">
        <f t="shared" si="54"/>
        <v>0.54545454545454541</v>
      </c>
      <c r="HG8" s="3">
        <f t="shared" si="55"/>
        <v>3</v>
      </c>
      <c r="HH8" s="3">
        <f t="shared" si="56"/>
        <v>4</v>
      </c>
      <c r="HI8" s="3">
        <f t="shared" si="57"/>
        <v>1</v>
      </c>
      <c r="HJ8" s="3">
        <f t="shared" si="58"/>
        <v>8</v>
      </c>
      <c r="HK8" s="12">
        <f t="shared" si="59"/>
        <v>0.5</v>
      </c>
      <c r="HL8" s="12">
        <f t="shared" si="60"/>
        <v>0.125</v>
      </c>
      <c r="HM8" s="3">
        <f t="shared" si="61"/>
        <v>3</v>
      </c>
      <c r="HN8" s="3">
        <f t="shared" si="62"/>
        <v>9</v>
      </c>
      <c r="HO8" s="57">
        <f t="shared" si="63"/>
        <v>2</v>
      </c>
      <c r="HP8" s="58">
        <f t="shared" si="64"/>
        <v>11</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thickBot="1" x14ac:dyDescent="0.3">
      <c r="A9" s="59">
        <v>0.33333333333333298</v>
      </c>
      <c r="B9" s="91">
        <v>2</v>
      </c>
      <c r="C9" s="92">
        <v>1</v>
      </c>
      <c r="D9" s="91">
        <v>3</v>
      </c>
      <c r="E9" s="92">
        <v>2</v>
      </c>
      <c r="F9" s="91"/>
      <c r="G9" s="92"/>
      <c r="H9" s="91"/>
      <c r="I9" s="92"/>
      <c r="J9" s="91">
        <v>9</v>
      </c>
      <c r="K9" s="92">
        <v>6</v>
      </c>
      <c r="L9" s="91"/>
      <c r="M9" s="92"/>
      <c r="N9" s="203"/>
      <c r="O9" s="192"/>
      <c r="P9" s="91"/>
      <c r="Q9" s="92"/>
      <c r="R9" s="91"/>
      <c r="S9" s="92"/>
      <c r="T9" s="91"/>
      <c r="U9" s="92">
        <v>1</v>
      </c>
      <c r="W9" s="55">
        <f t="shared" si="66"/>
        <v>14</v>
      </c>
      <c r="X9" s="3">
        <f t="shared" si="67"/>
        <v>10</v>
      </c>
      <c r="Y9" s="56">
        <f t="shared" si="68"/>
        <v>0.41666666666666669</v>
      </c>
      <c r="Z9" s="3">
        <f t="shared" si="69"/>
        <v>3</v>
      </c>
      <c r="AA9" s="3">
        <f t="shared" si="70"/>
        <v>5</v>
      </c>
      <c r="AB9" s="3">
        <f t="shared" si="71"/>
        <v>0</v>
      </c>
      <c r="AC9" s="3">
        <f t="shared" si="72"/>
        <v>0</v>
      </c>
      <c r="AD9" s="3">
        <f t="shared" si="0"/>
        <v>8</v>
      </c>
      <c r="AE9" s="12">
        <f t="shared" si="1"/>
        <v>0.625</v>
      </c>
      <c r="AF9" s="12">
        <f t="shared" si="73"/>
        <v>0</v>
      </c>
      <c r="AG9" s="3">
        <f t="shared" si="74"/>
        <v>16</v>
      </c>
      <c r="AH9" s="3">
        <f t="shared" si="75"/>
        <v>23</v>
      </c>
      <c r="AI9" s="57">
        <f t="shared" si="76"/>
        <v>1</v>
      </c>
      <c r="AJ9" s="58">
        <f t="shared" si="77"/>
        <v>24</v>
      </c>
      <c r="AM9" s="12">
        <f t="shared" si="2"/>
        <v>0.75</v>
      </c>
      <c r="AN9" s="12">
        <f t="shared" si="3"/>
        <v>1.5</v>
      </c>
      <c r="AO9" s="12">
        <f t="shared" si="4"/>
        <v>0.25000000000000022</v>
      </c>
      <c r="AP9" s="12">
        <f t="shared" si="5"/>
        <v>-0.4</v>
      </c>
      <c r="AQ9" s="12">
        <f t="shared" si="78"/>
        <v>1.5</v>
      </c>
      <c r="AR9" s="12">
        <f t="shared" si="6"/>
        <v>-1</v>
      </c>
      <c r="AS9" s="12">
        <f t="shared" si="7"/>
        <v>0</v>
      </c>
      <c r="AT9" s="12">
        <f t="shared" si="8"/>
        <v>1.1875</v>
      </c>
      <c r="AU9" s="12">
        <f t="shared" si="9"/>
        <v>-1</v>
      </c>
      <c r="AV9" s="12">
        <f t="shared" si="10"/>
        <v>3</v>
      </c>
      <c r="AW9" s="12">
        <f t="shared" si="11"/>
        <v>1.0909090909090908</v>
      </c>
      <c r="AX9" s="12">
        <f t="shared" si="12"/>
        <v>0</v>
      </c>
      <c r="AY9" s="12">
        <f t="shared" si="13"/>
        <v>1</v>
      </c>
      <c r="BA9" s="59">
        <v>0.33333333333333298</v>
      </c>
      <c r="BB9" s="91">
        <v>3</v>
      </c>
      <c r="BC9" s="92">
        <v>1</v>
      </c>
      <c r="BD9" s="91"/>
      <c r="BE9" s="92">
        <v>2</v>
      </c>
      <c r="BF9" s="91"/>
      <c r="BG9" s="92">
        <v>1</v>
      </c>
      <c r="BH9" s="91">
        <v>4</v>
      </c>
      <c r="BI9" s="92"/>
      <c r="BJ9" s="91">
        <v>1</v>
      </c>
      <c r="BK9" s="92"/>
      <c r="BL9" s="91"/>
      <c r="BM9" s="92"/>
      <c r="BN9" s="91"/>
      <c r="BO9" s="92"/>
      <c r="BP9" s="91"/>
      <c r="BQ9" s="92"/>
      <c r="BS9" s="55">
        <f t="shared" si="14"/>
        <v>8</v>
      </c>
      <c r="BT9" s="3">
        <f t="shared" si="14"/>
        <v>4</v>
      </c>
      <c r="BU9" s="56">
        <f t="shared" si="15"/>
        <v>0.33333333333333331</v>
      </c>
      <c r="BV9" s="3">
        <f t="shared" si="16"/>
        <v>5</v>
      </c>
      <c r="BW9" s="3">
        <f t="shared" si="17"/>
        <v>2</v>
      </c>
      <c r="BX9" s="3">
        <f t="shared" si="18"/>
        <v>1</v>
      </c>
      <c r="BY9" s="3">
        <f t="shared" si="19"/>
        <v>8</v>
      </c>
      <c r="BZ9" s="12">
        <f t="shared" si="20"/>
        <v>0.2857142857142857</v>
      </c>
      <c r="CA9" s="12">
        <f t="shared" si="21"/>
        <v>0.125</v>
      </c>
      <c r="CB9" s="3">
        <f t="shared" si="22"/>
        <v>4</v>
      </c>
      <c r="CC9" s="3">
        <f t="shared" si="23"/>
        <v>11</v>
      </c>
      <c r="CD9" s="57">
        <f t="shared" si="24"/>
        <v>1</v>
      </c>
      <c r="CE9" s="58">
        <f t="shared" si="25"/>
        <v>12</v>
      </c>
      <c r="CH9" s="12">
        <f t="shared" si="26"/>
        <v>-0.11111111111111116</v>
      </c>
      <c r="CI9" s="12">
        <f t="shared" si="26"/>
        <v>-0.4285714285714286</v>
      </c>
      <c r="CJ9" s="12">
        <f t="shared" si="26"/>
        <v>-0.23809523809523814</v>
      </c>
      <c r="CK9" s="12">
        <f t="shared" si="26"/>
        <v>0.25</v>
      </c>
      <c r="CL9" s="12">
        <f t="shared" si="26"/>
        <v>-0.75</v>
      </c>
      <c r="CM9" s="12">
        <f t="shared" si="26"/>
        <v>0</v>
      </c>
      <c r="CN9" s="12">
        <f t="shared" si="26"/>
        <v>-0.38461538461538458</v>
      </c>
      <c r="CO9" s="12">
        <f t="shared" si="26"/>
        <v>-0.53571428571428581</v>
      </c>
      <c r="CP9" s="12">
        <f t="shared" si="26"/>
        <v>0.625</v>
      </c>
      <c r="CQ9" s="12">
        <f t="shared" si="26"/>
        <v>0.33333333333333326</v>
      </c>
      <c r="CR9" s="12">
        <f t="shared" si="26"/>
        <v>-0.2142857142857143</v>
      </c>
      <c r="CS9" s="12">
        <f t="shared" si="26"/>
        <v>-0.5</v>
      </c>
      <c r="CT9" s="12">
        <f t="shared" si="26"/>
        <v>-0.25</v>
      </c>
      <c r="CV9" s="59">
        <v>0.33333333333333298</v>
      </c>
      <c r="CW9" s="91">
        <v>2</v>
      </c>
      <c r="CX9" s="92"/>
      <c r="CY9" s="91">
        <v>3</v>
      </c>
      <c r="CZ9" s="92">
        <v>5</v>
      </c>
      <c r="DA9" s="91"/>
      <c r="DB9" s="92">
        <v>1</v>
      </c>
      <c r="DC9" s="91">
        <v>2</v>
      </c>
      <c r="DD9" s="92">
        <v>1</v>
      </c>
      <c r="DE9" s="91">
        <v>2</v>
      </c>
      <c r="DF9" s="92"/>
      <c r="DG9" s="91"/>
      <c r="DH9" s="92"/>
      <c r="DI9" s="91"/>
      <c r="DJ9" s="92"/>
      <c r="DK9" s="91"/>
      <c r="DL9" s="92"/>
      <c r="DN9" s="55">
        <f t="shared" si="27"/>
        <v>9</v>
      </c>
      <c r="DO9" s="3">
        <f t="shared" si="27"/>
        <v>7</v>
      </c>
      <c r="DP9" s="56">
        <f t="shared" si="28"/>
        <v>0.4375</v>
      </c>
      <c r="DQ9" s="3">
        <f t="shared" si="29"/>
        <v>4</v>
      </c>
      <c r="DR9" s="3">
        <f t="shared" si="30"/>
        <v>8</v>
      </c>
      <c r="DS9" s="3">
        <f t="shared" si="31"/>
        <v>1</v>
      </c>
      <c r="DT9" s="3">
        <f t="shared" si="32"/>
        <v>13</v>
      </c>
      <c r="DU9" s="12">
        <f t="shared" si="33"/>
        <v>0.61538461538461542</v>
      </c>
      <c r="DV9" s="12">
        <f t="shared" si="34"/>
        <v>7.6923076923076927E-2</v>
      </c>
      <c r="DW9" s="3">
        <f t="shared" si="35"/>
        <v>3</v>
      </c>
      <c r="DX9" s="3">
        <f t="shared" si="36"/>
        <v>14</v>
      </c>
      <c r="DY9" s="57">
        <f t="shared" si="37"/>
        <v>2</v>
      </c>
      <c r="DZ9" s="58">
        <f t="shared" si="38"/>
        <v>16</v>
      </c>
      <c r="EC9" s="12" t="e">
        <f t="shared" si="39"/>
        <v>#DIV/0!</v>
      </c>
      <c r="ED9" s="12" t="e">
        <f t="shared" si="39"/>
        <v>#DIV/0!</v>
      </c>
      <c r="EE9" s="12" t="e">
        <f t="shared" si="39"/>
        <v>#DIV/0!</v>
      </c>
      <c r="EF9" s="12" t="e">
        <f t="shared" si="39"/>
        <v>#DIV/0!</v>
      </c>
      <c r="EG9" s="12" t="e">
        <f t="shared" si="39"/>
        <v>#DIV/0!</v>
      </c>
      <c r="EH9" s="12" t="e">
        <f t="shared" si="39"/>
        <v>#DIV/0!</v>
      </c>
      <c r="EI9" s="12" t="e">
        <f t="shared" si="39"/>
        <v>#DIV/0!</v>
      </c>
      <c r="EJ9" s="12" t="e">
        <f t="shared" si="39"/>
        <v>#DIV/0!</v>
      </c>
      <c r="EK9" s="12" t="e">
        <f t="shared" si="39"/>
        <v>#DIV/0!</v>
      </c>
      <c r="EL9" s="12" t="e">
        <f t="shared" si="39"/>
        <v>#DIV/0!</v>
      </c>
      <c r="EM9" s="12" t="e">
        <f t="shared" si="39"/>
        <v>#DIV/0!</v>
      </c>
      <c r="EN9" s="12" t="e">
        <f t="shared" si="39"/>
        <v>#DIV/0!</v>
      </c>
      <c r="EO9" s="12" t="e">
        <f t="shared" si="39"/>
        <v>#DIV/0!</v>
      </c>
      <c r="EQ9" s="59">
        <v>0.33333333333333298</v>
      </c>
      <c r="ER9" s="91"/>
      <c r="ES9" s="92"/>
      <c r="ET9" s="91"/>
      <c r="EU9" s="92"/>
      <c r="EV9" s="91"/>
      <c r="EW9" s="92"/>
      <c r="EX9" s="91"/>
      <c r="EY9" s="92"/>
      <c r="EZ9" s="91"/>
      <c r="FA9" s="92"/>
      <c r="FB9" s="91"/>
      <c r="FC9" s="92"/>
      <c r="FD9" s="91"/>
      <c r="FE9" s="92"/>
      <c r="FF9" s="91"/>
      <c r="FG9" s="92"/>
      <c r="FI9" s="55">
        <f t="shared" si="40"/>
        <v>0</v>
      </c>
      <c r="FJ9" s="3">
        <f t="shared" si="40"/>
        <v>0</v>
      </c>
      <c r="FK9" s="56" t="e">
        <f t="shared" si="41"/>
        <v>#DIV/0!</v>
      </c>
      <c r="FL9" s="3">
        <f t="shared" si="42"/>
        <v>0</v>
      </c>
      <c r="FM9" s="3">
        <f t="shared" si="43"/>
        <v>0</v>
      </c>
      <c r="FN9" s="3">
        <f t="shared" si="44"/>
        <v>0</v>
      </c>
      <c r="FO9" s="3">
        <f t="shared" si="45"/>
        <v>0</v>
      </c>
      <c r="FP9" s="12" t="e">
        <f t="shared" si="46"/>
        <v>#DIV/0!</v>
      </c>
      <c r="FQ9" s="12" t="e">
        <f t="shared" si="47"/>
        <v>#DIV/0!</v>
      </c>
      <c r="FR9" s="3">
        <f t="shared" si="48"/>
        <v>0</v>
      </c>
      <c r="FS9" s="3">
        <f t="shared" si="49"/>
        <v>0</v>
      </c>
      <c r="FT9" s="57">
        <f t="shared" si="50"/>
        <v>0</v>
      </c>
      <c r="FU9" s="58">
        <f t="shared" si="51"/>
        <v>0</v>
      </c>
      <c r="FX9" s="12">
        <f t="shared" si="52"/>
        <v>-1</v>
      </c>
      <c r="FY9" s="12">
        <f t="shared" si="52"/>
        <v>-1</v>
      </c>
      <c r="FZ9" s="12" t="e">
        <f t="shared" si="52"/>
        <v>#DIV/0!</v>
      </c>
      <c r="GA9" s="12">
        <f t="shared" si="52"/>
        <v>-1</v>
      </c>
      <c r="GB9" s="12">
        <f t="shared" si="52"/>
        <v>-1</v>
      </c>
      <c r="GC9" s="12" t="e">
        <f t="shared" si="52"/>
        <v>#DIV/0!</v>
      </c>
      <c r="GD9" s="12">
        <f t="shared" si="52"/>
        <v>-1</v>
      </c>
      <c r="GE9" s="12" t="e">
        <f t="shared" si="52"/>
        <v>#DIV/0!</v>
      </c>
      <c r="GF9" s="12" t="e">
        <f t="shared" si="52"/>
        <v>#DIV/0!</v>
      </c>
      <c r="GG9" s="12">
        <f t="shared" si="52"/>
        <v>-1</v>
      </c>
      <c r="GH9" s="12">
        <f t="shared" si="52"/>
        <v>-1</v>
      </c>
      <c r="GI9" s="12" t="e">
        <f t="shared" si="52"/>
        <v>#DIV/0!</v>
      </c>
      <c r="GJ9" s="12">
        <f t="shared" si="52"/>
        <v>-1</v>
      </c>
      <c r="GL9" s="61">
        <v>0.33333333333333298</v>
      </c>
      <c r="GM9" s="60">
        <v>3</v>
      </c>
      <c r="GN9" s="86"/>
      <c r="GO9" s="127">
        <v>1</v>
      </c>
      <c r="GP9" s="128">
        <v>1</v>
      </c>
      <c r="GQ9" s="127"/>
      <c r="GR9" s="128"/>
      <c r="GS9" s="60">
        <v>2</v>
      </c>
      <c r="GT9" s="86"/>
      <c r="GU9" s="60"/>
      <c r="GV9" s="86"/>
      <c r="GW9" s="127"/>
      <c r="GX9" s="128"/>
      <c r="GY9" s="127"/>
      <c r="GZ9" s="128"/>
      <c r="HA9" s="60"/>
      <c r="HB9" s="86"/>
      <c r="HD9" s="55">
        <f t="shared" si="53"/>
        <v>6</v>
      </c>
      <c r="HE9" s="3">
        <f t="shared" si="53"/>
        <v>1</v>
      </c>
      <c r="HF9" s="56">
        <f t="shared" si="54"/>
        <v>0.14285714285714285</v>
      </c>
      <c r="HG9" s="3">
        <f t="shared" si="55"/>
        <v>3</v>
      </c>
      <c r="HH9" s="3">
        <f t="shared" si="56"/>
        <v>2</v>
      </c>
      <c r="HI9" s="3">
        <f t="shared" si="57"/>
        <v>0</v>
      </c>
      <c r="HJ9" s="3">
        <f t="shared" si="58"/>
        <v>5</v>
      </c>
      <c r="HK9" s="12">
        <f t="shared" si="59"/>
        <v>0.4</v>
      </c>
      <c r="HL9" s="12">
        <f t="shared" si="60"/>
        <v>0</v>
      </c>
      <c r="HM9" s="3">
        <f t="shared" si="61"/>
        <v>2</v>
      </c>
      <c r="HN9" s="3">
        <f t="shared" si="62"/>
        <v>7</v>
      </c>
      <c r="HO9" s="57">
        <f t="shared" si="63"/>
        <v>0</v>
      </c>
      <c r="HP9" s="58">
        <f t="shared" si="64"/>
        <v>7</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thickBot="1" x14ac:dyDescent="0.3">
      <c r="A10" s="64">
        <v>0.34375</v>
      </c>
      <c r="B10" s="91"/>
      <c r="C10" s="92">
        <v>4</v>
      </c>
      <c r="D10" s="91"/>
      <c r="E10" s="92">
        <v>1</v>
      </c>
      <c r="F10" s="91"/>
      <c r="G10" s="92"/>
      <c r="H10" s="91"/>
      <c r="I10" s="92"/>
      <c r="J10" s="48"/>
      <c r="K10" s="92"/>
      <c r="L10" s="91"/>
      <c r="M10" s="92"/>
      <c r="N10" s="203"/>
      <c r="O10" s="192"/>
      <c r="P10" s="91"/>
      <c r="Q10" s="92"/>
      <c r="R10" s="91"/>
      <c r="S10" s="92"/>
      <c r="T10" s="91"/>
      <c r="U10" s="92"/>
      <c r="W10" s="55">
        <f t="shared" si="66"/>
        <v>0</v>
      </c>
      <c r="X10" s="3">
        <f t="shared" si="67"/>
        <v>5</v>
      </c>
      <c r="Y10" s="56">
        <f t="shared" si="68"/>
        <v>1</v>
      </c>
      <c r="Z10" s="3">
        <f t="shared" si="69"/>
        <v>4</v>
      </c>
      <c r="AA10" s="3">
        <f t="shared" si="70"/>
        <v>1</v>
      </c>
      <c r="AB10" s="3">
        <f>F10+G10+P10+Q10</f>
        <v>0</v>
      </c>
      <c r="AC10" s="3">
        <f t="shared" si="72"/>
        <v>0</v>
      </c>
      <c r="AD10" s="3">
        <f t="shared" si="0"/>
        <v>5</v>
      </c>
      <c r="AE10" s="12">
        <f t="shared" si="1"/>
        <v>0.2</v>
      </c>
      <c r="AF10" s="12">
        <f t="shared" si="73"/>
        <v>0</v>
      </c>
      <c r="AG10" s="3">
        <f t="shared" si="74"/>
        <v>0</v>
      </c>
      <c r="AH10" s="3">
        <f t="shared" si="75"/>
        <v>5</v>
      </c>
      <c r="AI10" s="57">
        <f t="shared" si="76"/>
        <v>0</v>
      </c>
      <c r="AJ10" s="58">
        <f t="shared" si="77"/>
        <v>5</v>
      </c>
      <c r="AM10" s="12">
        <f t="shared" si="2"/>
        <v>-1</v>
      </c>
      <c r="AN10" s="12">
        <f t="shared" si="3"/>
        <v>1.5</v>
      </c>
      <c r="AO10" s="12">
        <f t="shared" si="4"/>
        <v>2</v>
      </c>
      <c r="AP10" s="12">
        <f t="shared" si="5"/>
        <v>0</v>
      </c>
      <c r="AQ10" s="12">
        <f t="shared" si="78"/>
        <v>-0.5</v>
      </c>
      <c r="AR10" s="12" t="e">
        <f t="shared" si="6"/>
        <v>#DIV/0!</v>
      </c>
      <c r="AS10" s="12">
        <f t="shared" si="7"/>
        <v>-0.16666666666666663</v>
      </c>
      <c r="AT10" s="12">
        <f t="shared" si="8"/>
        <v>-0.39999999999999991</v>
      </c>
      <c r="AU10" s="12" t="e">
        <f t="shared" si="9"/>
        <v>#DIV/0!</v>
      </c>
      <c r="AV10" s="12" t="e">
        <f t="shared" si="10"/>
        <v>#DIV/0!</v>
      </c>
      <c r="AW10" s="12">
        <f t="shared" si="11"/>
        <v>-0.16666666666666663</v>
      </c>
      <c r="AX10" s="12" t="e">
        <f t="shared" si="12"/>
        <v>#DIV/0!</v>
      </c>
      <c r="AY10" s="12">
        <f t="shared" si="13"/>
        <v>-0.16666666666666663</v>
      </c>
      <c r="BA10" s="64">
        <v>0.34375</v>
      </c>
      <c r="BB10" s="91">
        <v>3</v>
      </c>
      <c r="BC10" s="92">
        <v>1</v>
      </c>
      <c r="BD10" s="91">
        <v>1</v>
      </c>
      <c r="BE10" s="92">
        <v>1</v>
      </c>
      <c r="BF10" s="91"/>
      <c r="BG10" s="92"/>
      <c r="BH10" s="48"/>
      <c r="BI10" s="92"/>
      <c r="BJ10" s="91"/>
      <c r="BK10" s="92"/>
      <c r="BL10" s="91"/>
      <c r="BM10" s="92"/>
      <c r="BN10" s="91"/>
      <c r="BO10" s="92"/>
      <c r="BP10" s="91"/>
      <c r="BQ10" s="92"/>
      <c r="BS10" s="55">
        <f t="shared" si="14"/>
        <v>4</v>
      </c>
      <c r="BT10" s="3">
        <f t="shared" si="14"/>
        <v>2</v>
      </c>
      <c r="BU10" s="56">
        <f t="shared" si="15"/>
        <v>0.33333333333333331</v>
      </c>
      <c r="BV10" s="3">
        <f t="shared" si="16"/>
        <v>4</v>
      </c>
      <c r="BW10" s="3">
        <f t="shared" si="17"/>
        <v>2</v>
      </c>
      <c r="BX10" s="3">
        <f t="shared" si="18"/>
        <v>0</v>
      </c>
      <c r="BY10" s="3">
        <f t="shared" si="19"/>
        <v>6</v>
      </c>
      <c r="BZ10" s="12">
        <f t="shared" si="20"/>
        <v>0.33333333333333331</v>
      </c>
      <c r="CA10" s="12">
        <f t="shared" si="21"/>
        <v>0</v>
      </c>
      <c r="CB10" s="3">
        <f t="shared" si="22"/>
        <v>0</v>
      </c>
      <c r="CC10" s="3">
        <f t="shared" si="23"/>
        <v>6</v>
      </c>
      <c r="CD10" s="57">
        <f t="shared" si="24"/>
        <v>0</v>
      </c>
      <c r="CE10" s="58">
        <f t="shared" si="25"/>
        <v>6</v>
      </c>
      <c r="CH10" s="12">
        <f t="shared" si="26"/>
        <v>3</v>
      </c>
      <c r="CI10" s="12">
        <f t="shared" si="26"/>
        <v>0</v>
      </c>
      <c r="CJ10" s="12">
        <f t="shared" si="26"/>
        <v>-0.5</v>
      </c>
      <c r="CK10" s="12">
        <f t="shared" si="26"/>
        <v>1</v>
      </c>
      <c r="CL10" s="12">
        <f t="shared" si="26"/>
        <v>1</v>
      </c>
      <c r="CM10" s="12" t="e">
        <f t="shared" si="26"/>
        <v>#DIV/0!</v>
      </c>
      <c r="CN10" s="12">
        <f t="shared" si="26"/>
        <v>1</v>
      </c>
      <c r="CO10" s="12">
        <f t="shared" si="26"/>
        <v>0</v>
      </c>
      <c r="CP10" s="12" t="e">
        <f t="shared" si="26"/>
        <v>#DIV/0!</v>
      </c>
      <c r="CQ10" s="12" t="e">
        <f t="shared" si="26"/>
        <v>#DIV/0!</v>
      </c>
      <c r="CR10" s="12">
        <f t="shared" si="26"/>
        <v>1</v>
      </c>
      <c r="CS10" s="12" t="e">
        <f t="shared" si="26"/>
        <v>#DIV/0!</v>
      </c>
      <c r="CT10" s="12">
        <f t="shared" si="26"/>
        <v>1</v>
      </c>
      <c r="CV10" s="64">
        <v>0.34375</v>
      </c>
      <c r="CW10" s="91">
        <v>1</v>
      </c>
      <c r="CX10" s="92">
        <v>1</v>
      </c>
      <c r="CY10" s="91"/>
      <c r="CZ10" s="92">
        <v>1</v>
      </c>
      <c r="DA10" s="91"/>
      <c r="DB10" s="92"/>
      <c r="DC10" s="48"/>
      <c r="DD10" s="92"/>
      <c r="DE10" s="91"/>
      <c r="DF10" s="92"/>
      <c r="DG10" s="91"/>
      <c r="DH10" s="92"/>
      <c r="DI10" s="91"/>
      <c r="DJ10" s="92"/>
      <c r="DK10" s="91"/>
      <c r="DL10" s="92"/>
      <c r="DN10" s="55">
        <f t="shared" si="27"/>
        <v>1</v>
      </c>
      <c r="DO10" s="3">
        <f t="shared" si="27"/>
        <v>2</v>
      </c>
      <c r="DP10" s="56">
        <f t="shared" si="28"/>
        <v>0.66666666666666663</v>
      </c>
      <c r="DQ10" s="3">
        <f t="shared" si="29"/>
        <v>2</v>
      </c>
      <c r="DR10" s="3">
        <f t="shared" si="30"/>
        <v>1</v>
      </c>
      <c r="DS10" s="3">
        <f t="shared" si="31"/>
        <v>0</v>
      </c>
      <c r="DT10" s="3">
        <f t="shared" si="32"/>
        <v>3</v>
      </c>
      <c r="DU10" s="12">
        <f t="shared" si="33"/>
        <v>0.33333333333333331</v>
      </c>
      <c r="DV10" s="12">
        <f t="shared" si="34"/>
        <v>0</v>
      </c>
      <c r="DW10" s="3">
        <f t="shared" si="35"/>
        <v>0</v>
      </c>
      <c r="DX10" s="3">
        <f t="shared" si="36"/>
        <v>3</v>
      </c>
      <c r="DY10" s="57">
        <f t="shared" si="37"/>
        <v>0</v>
      </c>
      <c r="DZ10" s="58">
        <f t="shared" si="38"/>
        <v>3</v>
      </c>
      <c r="EC10" s="12" t="e">
        <f t="shared" si="39"/>
        <v>#DIV/0!</v>
      </c>
      <c r="ED10" s="12" t="e">
        <f t="shared" si="39"/>
        <v>#DIV/0!</v>
      </c>
      <c r="EE10" s="12" t="e">
        <f t="shared" si="39"/>
        <v>#DIV/0!</v>
      </c>
      <c r="EF10" s="12" t="e">
        <f t="shared" si="39"/>
        <v>#DIV/0!</v>
      </c>
      <c r="EG10" s="12" t="e">
        <f t="shared" si="39"/>
        <v>#DIV/0!</v>
      </c>
      <c r="EH10" s="12" t="e">
        <f t="shared" si="39"/>
        <v>#DIV/0!</v>
      </c>
      <c r="EI10" s="12" t="e">
        <f t="shared" si="39"/>
        <v>#DIV/0!</v>
      </c>
      <c r="EJ10" s="12" t="e">
        <f t="shared" si="39"/>
        <v>#DIV/0!</v>
      </c>
      <c r="EK10" s="12" t="e">
        <f t="shared" si="39"/>
        <v>#DIV/0!</v>
      </c>
      <c r="EL10" s="12" t="e">
        <f t="shared" si="39"/>
        <v>#DIV/0!</v>
      </c>
      <c r="EM10" s="12" t="e">
        <f t="shared" si="39"/>
        <v>#DIV/0!</v>
      </c>
      <c r="EN10" s="12" t="e">
        <f t="shared" si="39"/>
        <v>#DIV/0!</v>
      </c>
      <c r="EO10" s="12" t="e">
        <f t="shared" si="39"/>
        <v>#DIV/0!</v>
      </c>
      <c r="EQ10" s="64">
        <v>0.34375</v>
      </c>
      <c r="ER10" s="91"/>
      <c r="ES10" s="92"/>
      <c r="ET10" s="91"/>
      <c r="EU10" s="92"/>
      <c r="EV10" s="91"/>
      <c r="EW10" s="92"/>
      <c r="EX10" s="48"/>
      <c r="EY10" s="92"/>
      <c r="EZ10" s="91"/>
      <c r="FA10" s="92"/>
      <c r="FB10" s="91"/>
      <c r="FC10" s="92"/>
      <c r="FD10" s="91"/>
      <c r="FE10" s="92"/>
      <c r="FF10" s="91"/>
      <c r="FG10" s="92"/>
      <c r="FI10" s="55">
        <f t="shared" si="40"/>
        <v>0</v>
      </c>
      <c r="FJ10" s="3">
        <f t="shared" si="40"/>
        <v>0</v>
      </c>
      <c r="FK10" s="56" t="e">
        <f t="shared" si="41"/>
        <v>#DIV/0!</v>
      </c>
      <c r="FL10" s="3">
        <f t="shared" si="42"/>
        <v>0</v>
      </c>
      <c r="FM10" s="3">
        <f t="shared" si="43"/>
        <v>0</v>
      </c>
      <c r="FN10" s="3">
        <f t="shared" si="44"/>
        <v>0</v>
      </c>
      <c r="FO10" s="3">
        <f t="shared" si="45"/>
        <v>0</v>
      </c>
      <c r="FP10" s="12" t="e">
        <f t="shared" si="46"/>
        <v>#DIV/0!</v>
      </c>
      <c r="FQ10" s="12" t="e">
        <f t="shared" si="47"/>
        <v>#DIV/0!</v>
      </c>
      <c r="FR10" s="3">
        <f t="shared" si="48"/>
        <v>0</v>
      </c>
      <c r="FS10" s="3">
        <f t="shared" si="49"/>
        <v>0</v>
      </c>
      <c r="FT10" s="57">
        <f t="shared" si="50"/>
        <v>0</v>
      </c>
      <c r="FU10" s="58">
        <f t="shared" si="51"/>
        <v>0</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c r="GL10" s="65">
        <v>0.34375</v>
      </c>
      <c r="GM10" s="60"/>
      <c r="GN10" s="86"/>
      <c r="GO10" s="127"/>
      <c r="GP10" s="128"/>
      <c r="GQ10" s="127"/>
      <c r="GR10" s="128"/>
      <c r="GS10" s="42"/>
      <c r="GT10" s="86"/>
      <c r="GU10" s="60"/>
      <c r="GV10" s="86"/>
      <c r="GW10" s="127"/>
      <c r="GX10" s="128"/>
      <c r="GY10" s="127"/>
      <c r="GZ10" s="128"/>
      <c r="HA10" s="60"/>
      <c r="HB10" s="86"/>
      <c r="HD10" s="55">
        <f t="shared" si="53"/>
        <v>0</v>
      </c>
      <c r="HE10" s="3">
        <f t="shared" si="53"/>
        <v>0</v>
      </c>
      <c r="HF10" s="56" t="e">
        <f t="shared" si="54"/>
        <v>#DIV/0!</v>
      </c>
      <c r="HG10" s="3">
        <f t="shared" si="55"/>
        <v>0</v>
      </c>
      <c r="HH10" s="3">
        <f t="shared" si="56"/>
        <v>0</v>
      </c>
      <c r="HI10" s="3">
        <f t="shared" si="57"/>
        <v>0</v>
      </c>
      <c r="HJ10" s="3">
        <f t="shared" si="58"/>
        <v>0</v>
      </c>
      <c r="HK10" s="12" t="e">
        <f t="shared" si="59"/>
        <v>#DIV/0!</v>
      </c>
      <c r="HL10" s="12" t="e">
        <f t="shared" si="60"/>
        <v>#DIV/0!</v>
      </c>
      <c r="HM10" s="3">
        <f t="shared" si="61"/>
        <v>0</v>
      </c>
      <c r="HN10" s="3">
        <f t="shared" si="62"/>
        <v>0</v>
      </c>
      <c r="HO10" s="57">
        <f t="shared" si="63"/>
        <v>0</v>
      </c>
      <c r="HP10" s="58">
        <f t="shared" si="64"/>
        <v>0</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thickBot="1" x14ac:dyDescent="0.3">
      <c r="A11" s="64">
        <v>0.35416666666666702</v>
      </c>
      <c r="B11" s="91">
        <v>2</v>
      </c>
      <c r="C11" s="92"/>
      <c r="D11" s="91">
        <v>2</v>
      </c>
      <c r="E11" s="92">
        <v>1</v>
      </c>
      <c r="F11" s="91"/>
      <c r="G11" s="92"/>
      <c r="H11" s="91"/>
      <c r="I11" s="92"/>
      <c r="J11" s="91">
        <v>3</v>
      </c>
      <c r="K11" s="92">
        <v>2</v>
      </c>
      <c r="L11" s="91"/>
      <c r="M11" s="92"/>
      <c r="N11" s="203"/>
      <c r="O11" s="192"/>
      <c r="P11" s="91"/>
      <c r="Q11" s="92"/>
      <c r="R11" s="91"/>
      <c r="S11" s="92"/>
      <c r="T11" s="91"/>
      <c r="U11" s="92"/>
      <c r="W11" s="55">
        <f t="shared" si="66"/>
        <v>7</v>
      </c>
      <c r="X11" s="3">
        <f t="shared" si="67"/>
        <v>3</v>
      </c>
      <c r="Y11" s="56">
        <f t="shared" si="68"/>
        <v>0.3</v>
      </c>
      <c r="Z11" s="3">
        <f t="shared" si="69"/>
        <v>2</v>
      </c>
      <c r="AA11" s="3">
        <f t="shared" si="70"/>
        <v>3</v>
      </c>
      <c r="AB11" s="3">
        <f t="shared" si="71"/>
        <v>0</v>
      </c>
      <c r="AC11" s="3">
        <f t="shared" si="72"/>
        <v>0</v>
      </c>
      <c r="AD11" s="3">
        <f t="shared" si="0"/>
        <v>5</v>
      </c>
      <c r="AE11" s="12">
        <f t="shared" si="1"/>
        <v>0.6</v>
      </c>
      <c r="AF11" s="12">
        <f t="shared" si="73"/>
        <v>0</v>
      </c>
      <c r="AG11" s="3">
        <f t="shared" si="74"/>
        <v>5</v>
      </c>
      <c r="AH11" s="3">
        <f t="shared" si="75"/>
        <v>10</v>
      </c>
      <c r="AI11" s="57">
        <f t="shared" si="76"/>
        <v>0</v>
      </c>
      <c r="AJ11" s="58">
        <f t="shared" si="77"/>
        <v>10</v>
      </c>
      <c r="AM11" s="12">
        <f t="shared" si="2"/>
        <v>0</v>
      </c>
      <c r="AN11" s="12">
        <f t="shared" si="3"/>
        <v>0</v>
      </c>
      <c r="AO11" s="12">
        <f t="shared" si="4"/>
        <v>0</v>
      </c>
      <c r="AP11" s="12">
        <f t="shared" si="5"/>
        <v>-0.5</v>
      </c>
      <c r="AQ11" s="12">
        <f t="shared" si="78"/>
        <v>-0.25</v>
      </c>
      <c r="AR11" s="12" t="e">
        <f t="shared" si="6"/>
        <v>#DIV/0!</v>
      </c>
      <c r="AS11" s="12">
        <f t="shared" si="7"/>
        <v>-0.375</v>
      </c>
      <c r="AT11" s="12">
        <f t="shared" si="8"/>
        <v>0.19999999999999996</v>
      </c>
      <c r="AU11" s="12" t="e">
        <f t="shared" si="9"/>
        <v>#DIV/0!</v>
      </c>
      <c r="AV11" s="12">
        <f t="shared" si="10"/>
        <v>1.5</v>
      </c>
      <c r="AW11" s="12">
        <f t="shared" si="11"/>
        <v>0.25</v>
      </c>
      <c r="AX11" s="12">
        <f t="shared" si="12"/>
        <v>-1</v>
      </c>
      <c r="AY11" s="12">
        <f t="shared" si="13"/>
        <v>0</v>
      </c>
      <c r="BA11" s="64">
        <v>0.35416666666666702</v>
      </c>
      <c r="BB11" s="91">
        <v>3</v>
      </c>
      <c r="BC11" s="92"/>
      <c r="BD11" s="91">
        <v>2</v>
      </c>
      <c r="BE11" s="92">
        <v>2</v>
      </c>
      <c r="BF11" s="91"/>
      <c r="BG11" s="92"/>
      <c r="BH11" s="91">
        <v>1</v>
      </c>
      <c r="BI11" s="92"/>
      <c r="BJ11" s="91"/>
      <c r="BK11" s="92">
        <v>1</v>
      </c>
      <c r="BL11" s="91"/>
      <c r="BM11" s="92"/>
      <c r="BN11" s="91"/>
      <c r="BO11" s="92"/>
      <c r="BP11" s="91">
        <v>1</v>
      </c>
      <c r="BQ11" s="92"/>
      <c r="BS11" s="55">
        <f t="shared" si="14"/>
        <v>7</v>
      </c>
      <c r="BT11" s="3">
        <f t="shared" si="14"/>
        <v>3</v>
      </c>
      <c r="BU11" s="56">
        <f t="shared" si="15"/>
        <v>0.3</v>
      </c>
      <c r="BV11" s="3">
        <f t="shared" si="16"/>
        <v>4</v>
      </c>
      <c r="BW11" s="3">
        <f t="shared" si="17"/>
        <v>4</v>
      </c>
      <c r="BX11" s="3">
        <f t="shared" si="18"/>
        <v>0</v>
      </c>
      <c r="BY11" s="3">
        <f t="shared" si="19"/>
        <v>8</v>
      </c>
      <c r="BZ11" s="12">
        <f t="shared" si="20"/>
        <v>0.5</v>
      </c>
      <c r="CA11" s="12">
        <f t="shared" si="21"/>
        <v>0</v>
      </c>
      <c r="CB11" s="3">
        <f t="shared" si="22"/>
        <v>2</v>
      </c>
      <c r="CC11" s="3">
        <f t="shared" si="23"/>
        <v>8</v>
      </c>
      <c r="CD11" s="57">
        <f t="shared" si="24"/>
        <v>2</v>
      </c>
      <c r="CE11" s="58">
        <f t="shared" si="25"/>
        <v>10</v>
      </c>
      <c r="CH11" s="12">
        <f t="shared" si="26"/>
        <v>0</v>
      </c>
      <c r="CI11" s="12">
        <f t="shared" si="26"/>
        <v>0</v>
      </c>
      <c r="CJ11" s="12">
        <f t="shared" si="26"/>
        <v>0</v>
      </c>
      <c r="CK11" s="12">
        <f t="shared" si="26"/>
        <v>0.33333333333333326</v>
      </c>
      <c r="CL11" s="12">
        <f t="shared" si="26"/>
        <v>0</v>
      </c>
      <c r="CM11" s="12" t="e">
        <f t="shared" si="26"/>
        <v>#DIV/0!</v>
      </c>
      <c r="CN11" s="12">
        <f t="shared" si="26"/>
        <v>0.14285714285714279</v>
      </c>
      <c r="CO11" s="12">
        <f t="shared" si="26"/>
        <v>-0.125</v>
      </c>
      <c r="CP11" s="12" t="e">
        <f t="shared" si="26"/>
        <v>#DIV/0!</v>
      </c>
      <c r="CQ11" s="12">
        <f t="shared" si="26"/>
        <v>-0.33333333333333337</v>
      </c>
      <c r="CR11" s="12">
        <f t="shared" si="26"/>
        <v>-0.19999999999999996</v>
      </c>
      <c r="CS11" s="12" t="e">
        <f t="shared" si="26"/>
        <v>#DIV/0!</v>
      </c>
      <c r="CT11" s="12">
        <f t="shared" si="26"/>
        <v>0</v>
      </c>
      <c r="CV11" s="64">
        <v>0.35416666666666702</v>
      </c>
      <c r="CW11" s="91">
        <v>3</v>
      </c>
      <c r="CX11" s="92"/>
      <c r="CY11" s="91">
        <v>2</v>
      </c>
      <c r="CZ11" s="92">
        <v>2</v>
      </c>
      <c r="DA11" s="91"/>
      <c r="DB11" s="92"/>
      <c r="DC11" s="91">
        <v>2</v>
      </c>
      <c r="DD11" s="92">
        <v>1</v>
      </c>
      <c r="DE11" s="91"/>
      <c r="DF11" s="92"/>
      <c r="DG11" s="91"/>
      <c r="DH11" s="92"/>
      <c r="DI11" s="91"/>
      <c r="DJ11" s="92"/>
      <c r="DK11" s="91"/>
      <c r="DL11" s="92"/>
      <c r="DN11" s="55">
        <f t="shared" si="27"/>
        <v>7</v>
      </c>
      <c r="DO11" s="3">
        <f t="shared" si="27"/>
        <v>3</v>
      </c>
      <c r="DP11" s="56">
        <f t="shared" si="28"/>
        <v>0.3</v>
      </c>
      <c r="DQ11" s="3">
        <f t="shared" si="29"/>
        <v>3</v>
      </c>
      <c r="DR11" s="3">
        <f t="shared" si="30"/>
        <v>4</v>
      </c>
      <c r="DS11" s="3">
        <f t="shared" si="31"/>
        <v>0</v>
      </c>
      <c r="DT11" s="3">
        <f t="shared" si="32"/>
        <v>7</v>
      </c>
      <c r="DU11" s="12">
        <f t="shared" si="33"/>
        <v>0.5714285714285714</v>
      </c>
      <c r="DV11" s="12">
        <f t="shared" si="34"/>
        <v>0</v>
      </c>
      <c r="DW11" s="3">
        <f t="shared" si="35"/>
        <v>3</v>
      </c>
      <c r="DX11" s="3">
        <f t="shared" si="36"/>
        <v>10</v>
      </c>
      <c r="DY11" s="57">
        <f t="shared" si="37"/>
        <v>0</v>
      </c>
      <c r="DZ11" s="58">
        <f t="shared" si="38"/>
        <v>10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c r="GL11" s="65">
        <v>0.35416666666666702</v>
      </c>
      <c r="GM11" s="60"/>
      <c r="GN11" s="86"/>
      <c r="GO11" s="127"/>
      <c r="GP11" s="128"/>
      <c r="GQ11" s="127"/>
      <c r="GR11" s="128"/>
      <c r="GS11" s="60"/>
      <c r="GT11" s="86"/>
      <c r="GU11" s="60"/>
      <c r="GV11" s="86"/>
      <c r="GW11" s="127"/>
      <c r="GX11" s="128"/>
      <c r="GY11" s="127"/>
      <c r="GZ11" s="128"/>
      <c r="HA11" s="60"/>
      <c r="HB11" s="86"/>
      <c r="HD11" s="55">
        <f t="shared" si="53"/>
        <v>0</v>
      </c>
      <c r="HE11" s="3">
        <f t="shared" si="53"/>
        <v>0</v>
      </c>
      <c r="HF11" s="56" t="e">
        <f t="shared" si="54"/>
        <v>#DIV/0!</v>
      </c>
      <c r="HG11" s="3">
        <f t="shared" si="55"/>
        <v>0</v>
      </c>
      <c r="HH11" s="3">
        <f t="shared" si="56"/>
        <v>0</v>
      </c>
      <c r="HI11" s="3">
        <f t="shared" si="57"/>
        <v>0</v>
      </c>
      <c r="HJ11" s="3">
        <f t="shared" si="58"/>
        <v>0</v>
      </c>
      <c r="HK11" s="12" t="e">
        <f t="shared" si="59"/>
        <v>#DIV/0!</v>
      </c>
      <c r="HL11" s="12" t="e">
        <f t="shared" si="60"/>
        <v>#DIV/0!</v>
      </c>
      <c r="HM11" s="3">
        <f t="shared" si="61"/>
        <v>0</v>
      </c>
      <c r="HN11" s="3">
        <f t="shared" si="62"/>
        <v>0</v>
      </c>
      <c r="HO11" s="57">
        <f t="shared" si="63"/>
        <v>0</v>
      </c>
      <c r="HP11" s="58">
        <f t="shared" si="64"/>
        <v>0</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v>1</v>
      </c>
      <c r="C12" s="92">
        <v>1</v>
      </c>
      <c r="D12" s="91"/>
      <c r="E12" s="92"/>
      <c r="F12" s="91"/>
      <c r="G12" s="92"/>
      <c r="H12" s="91"/>
      <c r="I12" s="92"/>
      <c r="J12" s="91"/>
      <c r="K12" s="92"/>
      <c r="L12" s="91"/>
      <c r="M12" s="92"/>
      <c r="N12" s="203"/>
      <c r="O12" s="192"/>
      <c r="P12" s="91"/>
      <c r="Q12" s="92"/>
      <c r="R12" s="91"/>
      <c r="S12" s="92"/>
      <c r="T12" s="91"/>
      <c r="U12" s="92"/>
      <c r="W12" s="55">
        <f t="shared" si="66"/>
        <v>1</v>
      </c>
      <c r="X12" s="3">
        <f t="shared" si="67"/>
        <v>1</v>
      </c>
      <c r="Y12" s="56">
        <f t="shared" si="68"/>
        <v>0.5</v>
      </c>
      <c r="Z12" s="3">
        <f t="shared" si="69"/>
        <v>2</v>
      </c>
      <c r="AA12" s="3">
        <f t="shared" si="70"/>
        <v>0</v>
      </c>
      <c r="AB12" s="3">
        <f t="shared" si="71"/>
        <v>0</v>
      </c>
      <c r="AC12" s="3">
        <f t="shared" si="72"/>
        <v>0</v>
      </c>
      <c r="AD12" s="3">
        <f t="shared" si="0"/>
        <v>2</v>
      </c>
      <c r="AE12" s="12">
        <f t="shared" si="1"/>
        <v>0</v>
      </c>
      <c r="AF12" s="12">
        <f t="shared" si="73"/>
        <v>0</v>
      </c>
      <c r="AG12" s="3">
        <f t="shared" si="74"/>
        <v>0</v>
      </c>
      <c r="AH12" s="3">
        <f t="shared" si="75"/>
        <v>2</v>
      </c>
      <c r="AI12" s="57">
        <f t="shared" si="76"/>
        <v>0</v>
      </c>
      <c r="AJ12" s="58">
        <f t="shared" si="77"/>
        <v>2</v>
      </c>
      <c r="AM12" s="12">
        <f t="shared" si="2"/>
        <v>-0.8</v>
      </c>
      <c r="AN12" s="12" t="e">
        <f t="shared" si="3"/>
        <v>#DIV/0!</v>
      </c>
      <c r="AO12" s="12" t="e">
        <f t="shared" si="4"/>
        <v>#DIV/0!</v>
      </c>
      <c r="AP12" s="12">
        <f t="shared" si="5"/>
        <v>0</v>
      </c>
      <c r="AQ12" s="12">
        <f t="shared" si="78"/>
        <v>-1</v>
      </c>
      <c r="AR12" s="12" t="e">
        <f t="shared" si="6"/>
        <v>#DIV/0!</v>
      </c>
      <c r="AS12" s="12">
        <f t="shared" si="7"/>
        <v>-0.6</v>
      </c>
      <c r="AT12" s="12">
        <f t="shared" si="8"/>
        <v>-1</v>
      </c>
      <c r="AU12" s="12" t="e">
        <f t="shared" si="9"/>
        <v>#DIV/0!</v>
      </c>
      <c r="AV12" s="12" t="e">
        <f t="shared" si="10"/>
        <v>#DIV/0!</v>
      </c>
      <c r="AW12" s="12">
        <f t="shared" si="11"/>
        <v>-0.5</v>
      </c>
      <c r="AX12" s="12">
        <f t="shared" si="12"/>
        <v>-1</v>
      </c>
      <c r="AY12" s="12">
        <f t="shared" si="13"/>
        <v>-0.6</v>
      </c>
      <c r="BA12" s="64">
        <v>0.36458333333333298</v>
      </c>
      <c r="BB12" s="91">
        <v>1</v>
      </c>
      <c r="BC12" s="92"/>
      <c r="BD12" s="91">
        <v>3</v>
      </c>
      <c r="BE12" s="92"/>
      <c r="BF12" s="91"/>
      <c r="BG12" s="92"/>
      <c r="BH12" s="91"/>
      <c r="BI12" s="92"/>
      <c r="BJ12" s="91">
        <v>1</v>
      </c>
      <c r="BK12" s="92"/>
      <c r="BL12" s="91"/>
      <c r="BM12" s="92"/>
      <c r="BN12" s="91"/>
      <c r="BO12" s="92"/>
      <c r="BP12" s="91"/>
      <c r="BQ12" s="92"/>
      <c r="BS12" s="55">
        <f t="shared" si="14"/>
        <v>5</v>
      </c>
      <c r="BT12" s="3">
        <f t="shared" si="14"/>
        <v>0</v>
      </c>
      <c r="BU12" s="56">
        <f t="shared" si="15"/>
        <v>0</v>
      </c>
      <c r="BV12" s="3">
        <f t="shared" si="16"/>
        <v>2</v>
      </c>
      <c r="BW12" s="3">
        <f t="shared" si="17"/>
        <v>3</v>
      </c>
      <c r="BX12" s="3">
        <f t="shared" si="18"/>
        <v>0</v>
      </c>
      <c r="BY12" s="3">
        <f t="shared" si="19"/>
        <v>5</v>
      </c>
      <c r="BZ12" s="12">
        <f t="shared" si="20"/>
        <v>0.6</v>
      </c>
      <c r="CA12" s="12">
        <f t="shared" si="21"/>
        <v>0</v>
      </c>
      <c r="CB12" s="3">
        <f t="shared" si="22"/>
        <v>0</v>
      </c>
      <c r="CC12" s="3">
        <f t="shared" si="23"/>
        <v>4</v>
      </c>
      <c r="CD12" s="57">
        <f t="shared" si="24"/>
        <v>1</v>
      </c>
      <c r="CE12" s="58">
        <f t="shared" si="25"/>
        <v>5</v>
      </c>
      <c r="CH12" s="12">
        <f t="shared" si="26"/>
        <v>0.66666666666666674</v>
      </c>
      <c r="CI12" s="12">
        <f t="shared" si="26"/>
        <v>-1</v>
      </c>
      <c r="CJ12" s="12">
        <f t="shared" si="26"/>
        <v>-1</v>
      </c>
      <c r="CK12" s="12">
        <f t="shared" si="26"/>
        <v>0</v>
      </c>
      <c r="CL12" s="12" t="e">
        <f t="shared" si="26"/>
        <v>#DIV/0!</v>
      </c>
      <c r="CM12" s="12" t="e">
        <f t="shared" si="26"/>
        <v>#DIV/0!</v>
      </c>
      <c r="CN12" s="12">
        <f t="shared" si="26"/>
        <v>1.5</v>
      </c>
      <c r="CO12" s="12" t="e">
        <f t="shared" si="26"/>
        <v>#DIV/0!</v>
      </c>
      <c r="CP12" s="12" t="e">
        <f t="shared" si="26"/>
        <v>#DIV/0!</v>
      </c>
      <c r="CQ12" s="12">
        <f t="shared" si="26"/>
        <v>-1</v>
      </c>
      <c r="CR12" s="12">
        <f t="shared" si="26"/>
        <v>0.33333333333333326</v>
      </c>
      <c r="CS12" s="12">
        <f t="shared" si="26"/>
        <v>-0.5</v>
      </c>
      <c r="CT12" s="12">
        <f t="shared" si="26"/>
        <v>0</v>
      </c>
      <c r="CV12" s="64">
        <v>0.36458333333333298</v>
      </c>
      <c r="CW12" s="91">
        <v>1</v>
      </c>
      <c r="CX12" s="92">
        <v>1</v>
      </c>
      <c r="CY12" s="91"/>
      <c r="CZ12" s="92"/>
      <c r="DA12" s="91"/>
      <c r="DB12" s="92"/>
      <c r="DC12" s="91">
        <v>1</v>
      </c>
      <c r="DD12" s="92"/>
      <c r="DE12" s="91"/>
      <c r="DF12" s="92"/>
      <c r="DG12" s="91"/>
      <c r="DH12" s="92"/>
      <c r="DI12" s="91"/>
      <c r="DJ12" s="92"/>
      <c r="DK12" s="91">
        <v>1</v>
      </c>
      <c r="DL12" s="92">
        <v>1</v>
      </c>
      <c r="DN12" s="55">
        <f t="shared" si="27"/>
        <v>3</v>
      </c>
      <c r="DO12" s="3">
        <f t="shared" si="27"/>
        <v>2</v>
      </c>
      <c r="DP12" s="56">
        <f t="shared" si="28"/>
        <v>0.4</v>
      </c>
      <c r="DQ12" s="3">
        <f t="shared" si="29"/>
        <v>2</v>
      </c>
      <c r="DR12" s="3">
        <f t="shared" si="30"/>
        <v>0</v>
      </c>
      <c r="DS12" s="3">
        <f t="shared" si="31"/>
        <v>0</v>
      </c>
      <c r="DT12" s="3">
        <f t="shared" si="32"/>
        <v>2</v>
      </c>
      <c r="DU12" s="12">
        <f t="shared" si="33"/>
        <v>0</v>
      </c>
      <c r="DV12" s="12">
        <f t="shared" si="34"/>
        <v>0</v>
      </c>
      <c r="DW12" s="3">
        <f t="shared" si="35"/>
        <v>3</v>
      </c>
      <c r="DX12" s="3">
        <f t="shared" si="36"/>
        <v>3</v>
      </c>
      <c r="DY12" s="57">
        <f t="shared" si="37"/>
        <v>2</v>
      </c>
      <c r="DZ12" s="58">
        <f t="shared" si="38"/>
        <v>5</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c r="GL12" s="65">
        <v>0.36458333333333298</v>
      </c>
      <c r="GM12" s="129"/>
      <c r="GN12" s="130"/>
      <c r="GO12" s="131"/>
      <c r="GP12" s="132"/>
      <c r="GQ12" s="131"/>
      <c r="GR12" s="132"/>
      <c r="GS12" s="129"/>
      <c r="GT12" s="130"/>
      <c r="GU12" s="129"/>
      <c r="GV12" s="130"/>
      <c r="GW12" s="131"/>
      <c r="GX12" s="132"/>
      <c r="GY12" s="131"/>
      <c r="GZ12" s="132"/>
      <c r="HA12" s="129"/>
      <c r="HB12" s="130"/>
      <c r="HD12" s="55">
        <f t="shared" si="53"/>
        <v>0</v>
      </c>
      <c r="HE12" s="3">
        <f t="shared" si="53"/>
        <v>0</v>
      </c>
      <c r="HF12" s="56" t="e">
        <f t="shared" si="54"/>
        <v>#DIV/0!</v>
      </c>
      <c r="HG12" s="3">
        <f t="shared" si="55"/>
        <v>0</v>
      </c>
      <c r="HH12" s="3">
        <f t="shared" si="56"/>
        <v>0</v>
      </c>
      <c r="HI12" s="3">
        <f t="shared" si="57"/>
        <v>0</v>
      </c>
      <c r="HJ12" s="3">
        <f t="shared" si="58"/>
        <v>0</v>
      </c>
      <c r="HK12" s="12" t="e">
        <f t="shared" si="59"/>
        <v>#DIV/0!</v>
      </c>
      <c r="HL12" s="12" t="e">
        <f t="shared" si="60"/>
        <v>#DIV/0!</v>
      </c>
      <c r="HM12" s="3">
        <f t="shared" si="61"/>
        <v>0</v>
      </c>
      <c r="HN12" s="3">
        <f t="shared" si="62"/>
        <v>0</v>
      </c>
      <c r="HO12" s="57">
        <f t="shared" si="63"/>
        <v>0</v>
      </c>
      <c r="HP12" s="58">
        <f t="shared" si="64"/>
        <v>0</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U13" s="133"/>
      <c r="GV13" s="134"/>
      <c r="GW13" s="135"/>
      <c r="GX13" s="135"/>
      <c r="GY13" s="135"/>
      <c r="GZ13" s="135"/>
      <c r="HA13" s="133"/>
      <c r="HB13" s="134"/>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12</v>
      </c>
      <c r="C14" s="72">
        <f t="shared" si="79"/>
        <v>12</v>
      </c>
      <c r="D14" s="72">
        <f t="shared" si="79"/>
        <v>9</v>
      </c>
      <c r="E14" s="72">
        <f t="shared" si="79"/>
        <v>7</v>
      </c>
      <c r="F14" s="72">
        <f>SUM(F5:F12)</f>
        <v>0</v>
      </c>
      <c r="G14" s="72">
        <f>SUM(G5:G12)</f>
        <v>0</v>
      </c>
      <c r="H14" s="72">
        <f t="shared" si="79"/>
        <v>0</v>
      </c>
      <c r="I14" s="72">
        <f t="shared" si="79"/>
        <v>1</v>
      </c>
      <c r="J14" s="72">
        <f t="shared" si="79"/>
        <v>19</v>
      </c>
      <c r="K14" s="72">
        <f t="shared" si="79"/>
        <v>22</v>
      </c>
      <c r="L14" s="72">
        <f>SUM(L5:L12)</f>
        <v>1</v>
      </c>
      <c r="M14" s="72">
        <f t="shared" si="79"/>
        <v>0</v>
      </c>
      <c r="N14" s="72">
        <f>SUM(N5:N12)</f>
        <v>0</v>
      </c>
      <c r="O14" s="72">
        <f t="shared" si="79"/>
        <v>0</v>
      </c>
      <c r="P14" s="72">
        <f>SUM(P5:P12)</f>
        <v>0</v>
      </c>
      <c r="Q14" s="72">
        <f>SUM(Q5:Q12)</f>
        <v>0</v>
      </c>
      <c r="R14" s="72">
        <f t="shared" si="79"/>
        <v>0</v>
      </c>
      <c r="S14" s="72">
        <f t="shared" si="79"/>
        <v>0</v>
      </c>
      <c r="T14" s="72">
        <f t="shared" si="79"/>
        <v>0</v>
      </c>
      <c r="U14" s="72">
        <f t="shared" si="79"/>
        <v>3</v>
      </c>
      <c r="W14" s="73">
        <f>B14+D14+H14+J14+L14+N14+R14+T14</f>
        <v>41</v>
      </c>
      <c r="X14" s="74">
        <f>C14+E14+I14+K14+M14+O14+S14+U14</f>
        <v>45</v>
      </c>
      <c r="Y14" s="75">
        <f>X14/(X14+W14)</f>
        <v>0.52325581395348841</v>
      </c>
      <c r="Z14" s="74">
        <f>B14+C14+L14+M14</f>
        <v>25</v>
      </c>
      <c r="AA14" s="74">
        <f>D14+E14+N14+O14+F14+G14+P14+Q14</f>
        <v>16</v>
      </c>
      <c r="AB14" s="74">
        <f t="shared" si="71"/>
        <v>0</v>
      </c>
      <c r="AC14" s="74">
        <f>H14+I14+R14+S14</f>
        <v>1</v>
      </c>
      <c r="AD14" s="74">
        <f>Z14+AA14+AC14</f>
        <v>42</v>
      </c>
      <c r="AE14" s="12">
        <f>AA14/(Z14+AA14)</f>
        <v>0.3902439024390244</v>
      </c>
      <c r="AF14" s="12">
        <f>AC14/AD14</f>
        <v>2.3809523809523808E-2</v>
      </c>
      <c r="AG14" s="74">
        <f>J14+K14+T14+U14</f>
        <v>44</v>
      </c>
      <c r="AH14" s="74">
        <f>SUM(B14:K14)</f>
        <v>82</v>
      </c>
      <c r="AI14" s="76">
        <f>SUM(L14:U14)</f>
        <v>4</v>
      </c>
      <c r="AJ14" s="77">
        <f>SUM(B14:U14)</f>
        <v>86</v>
      </c>
      <c r="AM14" s="12">
        <f t="shared" ref="AM14:AQ15" si="80">(W14/BS14) - 1</f>
        <v>-4.6511627906976716E-2</v>
      </c>
      <c r="AN14" s="12">
        <f t="shared" si="80"/>
        <v>0.73076923076923084</v>
      </c>
      <c r="AO14" s="12">
        <f t="shared" si="80"/>
        <v>0.38864042933810383</v>
      </c>
      <c r="AP14" s="12">
        <f t="shared" si="80"/>
        <v>4.1666666666666741E-2</v>
      </c>
      <c r="AQ14" s="12">
        <f t="shared" si="80"/>
        <v>-0.11111111111111116</v>
      </c>
      <c r="AR14" s="12">
        <f t="shared" ref="AR14:AY15" si="81">(AC14/BX14) - 1</f>
        <v>0</v>
      </c>
      <c r="AS14" s="12">
        <f t="shared" si="81"/>
        <v>-2.3255813953488413E-2</v>
      </c>
      <c r="AT14" s="12">
        <f t="shared" si="81"/>
        <v>-8.9430894308943021E-2</v>
      </c>
      <c r="AU14" s="12">
        <f t="shared" si="81"/>
        <v>2.3809523809523725E-2</v>
      </c>
      <c r="AV14" s="12">
        <f t="shared" si="81"/>
        <v>0.69230769230769229</v>
      </c>
      <c r="AW14" s="12">
        <f t="shared" si="81"/>
        <v>0.34426229508196715</v>
      </c>
      <c r="AX14" s="12">
        <f t="shared" si="81"/>
        <v>-0.5</v>
      </c>
      <c r="AY14" s="12">
        <f t="shared" si="81"/>
        <v>0.24637681159420288</v>
      </c>
      <c r="BA14" s="71" t="s">
        <v>17</v>
      </c>
      <c r="BB14" s="72">
        <f t="shared" ref="BB14:BQ14" si="82">SUM(BB5:BB12)</f>
        <v>15</v>
      </c>
      <c r="BC14" s="72">
        <f t="shared" si="82"/>
        <v>3</v>
      </c>
      <c r="BD14" s="72">
        <f t="shared" si="82"/>
        <v>9</v>
      </c>
      <c r="BE14" s="72">
        <f t="shared" si="82"/>
        <v>9</v>
      </c>
      <c r="BF14" s="72">
        <f t="shared" si="82"/>
        <v>0</v>
      </c>
      <c r="BG14" s="72">
        <f t="shared" si="82"/>
        <v>1</v>
      </c>
      <c r="BH14" s="72">
        <f t="shared" si="82"/>
        <v>12</v>
      </c>
      <c r="BI14" s="72">
        <f t="shared" si="82"/>
        <v>12</v>
      </c>
      <c r="BJ14" s="72">
        <f t="shared" si="82"/>
        <v>5</v>
      </c>
      <c r="BK14" s="72">
        <f t="shared" si="82"/>
        <v>1</v>
      </c>
      <c r="BL14" s="72">
        <f t="shared" si="82"/>
        <v>0</v>
      </c>
      <c r="BM14" s="72">
        <f t="shared" si="82"/>
        <v>0</v>
      </c>
      <c r="BN14" s="72">
        <f t="shared" si="82"/>
        <v>0</v>
      </c>
      <c r="BO14" s="72">
        <f t="shared" si="82"/>
        <v>0</v>
      </c>
      <c r="BP14" s="72">
        <f t="shared" si="82"/>
        <v>2</v>
      </c>
      <c r="BQ14" s="72">
        <f t="shared" si="82"/>
        <v>0</v>
      </c>
      <c r="BS14" s="73">
        <f>BB14+BD14+BF14+BH14+BJ14+BL14+BN14+BP14</f>
        <v>43</v>
      </c>
      <c r="BT14" s="74">
        <f>BC14+BE14+BG14+BI14+BK14+BM14+BO14+BQ14</f>
        <v>26</v>
      </c>
      <c r="BU14" s="75">
        <f>BT14/(BT14+BS14)</f>
        <v>0.37681159420289856</v>
      </c>
      <c r="BV14" s="74">
        <f>BB14+BC14+BJ14+BK14</f>
        <v>24</v>
      </c>
      <c r="BW14" s="74">
        <f>BD14+BE14+BL14+BM14</f>
        <v>18</v>
      </c>
      <c r="BX14" s="74">
        <f>BF14+BG14+BN14+BO14</f>
        <v>1</v>
      </c>
      <c r="BY14" s="74">
        <f>SUM(BV14:BX14)</f>
        <v>43</v>
      </c>
      <c r="BZ14" s="12">
        <f>BW14/(BW14+BV14)</f>
        <v>0.42857142857142855</v>
      </c>
      <c r="CA14" s="12">
        <f>BX14/BY14</f>
        <v>2.3255813953488372E-2</v>
      </c>
      <c r="CB14" s="74">
        <f>BH14+BI14+BP14+BQ14</f>
        <v>26</v>
      </c>
      <c r="CC14" s="74">
        <f>SUM(BB14:BI14)</f>
        <v>61</v>
      </c>
      <c r="CD14" s="76">
        <f>SUM(BJ14:BQ14)</f>
        <v>8</v>
      </c>
      <c r="CE14" s="77">
        <f>SUM(BB14:BQ14)</f>
        <v>69</v>
      </c>
      <c r="CH14" s="12">
        <f t="shared" ref="CH14:CT15" si="83">(BS14/DN14) - 1</f>
        <v>0.26470588235294112</v>
      </c>
      <c r="CI14" s="12">
        <f t="shared" si="83"/>
        <v>8.3333333333333259E-2</v>
      </c>
      <c r="CJ14" s="12">
        <f t="shared" si="83"/>
        <v>-8.9371980676328455E-2</v>
      </c>
      <c r="CK14" s="12">
        <f t="shared" si="83"/>
        <v>0.33333333333333326</v>
      </c>
      <c r="CL14" s="12">
        <f t="shared" si="83"/>
        <v>0</v>
      </c>
      <c r="CM14" s="12">
        <f t="shared" si="83"/>
        <v>-0.5</v>
      </c>
      <c r="CN14" s="12">
        <f t="shared" si="83"/>
        <v>0.13157894736842102</v>
      </c>
      <c r="CO14" s="12">
        <f t="shared" si="83"/>
        <v>-9.5238095238095233E-2</v>
      </c>
      <c r="CP14" s="12">
        <f t="shared" si="83"/>
        <v>-0.55813953488372092</v>
      </c>
      <c r="CQ14" s="12">
        <f t="shared" si="83"/>
        <v>0.30000000000000004</v>
      </c>
      <c r="CR14" s="12">
        <f t="shared" si="83"/>
        <v>0.12962962962962954</v>
      </c>
      <c r="CS14" s="12">
        <f t="shared" si="83"/>
        <v>1</v>
      </c>
      <c r="CT14" s="12">
        <f t="shared" si="83"/>
        <v>0.18965517241379315</v>
      </c>
      <c r="CV14" s="71" t="s">
        <v>17</v>
      </c>
      <c r="CW14" s="72">
        <f t="shared" ref="CW14:DL14" si="84">SUM(CW5:CW12)</f>
        <v>12</v>
      </c>
      <c r="CX14" s="72">
        <f t="shared" si="84"/>
        <v>4</v>
      </c>
      <c r="CY14" s="72">
        <f t="shared" si="84"/>
        <v>7</v>
      </c>
      <c r="CZ14" s="72">
        <f t="shared" si="84"/>
        <v>11</v>
      </c>
      <c r="DA14" s="72">
        <f t="shared" si="84"/>
        <v>1</v>
      </c>
      <c r="DB14" s="72">
        <f t="shared" si="84"/>
        <v>1</v>
      </c>
      <c r="DC14" s="72">
        <f t="shared" si="84"/>
        <v>11</v>
      </c>
      <c r="DD14" s="72">
        <f t="shared" si="84"/>
        <v>7</v>
      </c>
      <c r="DE14" s="72">
        <f t="shared" si="84"/>
        <v>2</v>
      </c>
      <c r="DF14" s="72">
        <f t="shared" si="84"/>
        <v>0</v>
      </c>
      <c r="DG14" s="72">
        <f t="shared" si="84"/>
        <v>0</v>
      </c>
      <c r="DH14" s="72">
        <f t="shared" si="84"/>
        <v>0</v>
      </c>
      <c r="DI14" s="72">
        <f t="shared" si="84"/>
        <v>0</v>
      </c>
      <c r="DJ14" s="72">
        <f t="shared" si="84"/>
        <v>0</v>
      </c>
      <c r="DK14" s="72">
        <f t="shared" si="84"/>
        <v>1</v>
      </c>
      <c r="DL14" s="72">
        <f t="shared" si="84"/>
        <v>1</v>
      </c>
      <c r="DN14" s="73">
        <f>CW14+CY14+DA14+DC14+DE14+DG14+DI14+DK14</f>
        <v>34</v>
      </c>
      <c r="DO14" s="74">
        <f>CX14+CZ14+DB14+DD14+DF14+DH14+DJ14+DL14</f>
        <v>24</v>
      </c>
      <c r="DP14" s="75">
        <f>DO14/(DO14+DN14)</f>
        <v>0.41379310344827586</v>
      </c>
      <c r="DQ14" s="74">
        <f>CW14+CX14+DE14+DF14</f>
        <v>18</v>
      </c>
      <c r="DR14" s="74">
        <f>CY14+CZ14+DG14+DH14</f>
        <v>18</v>
      </c>
      <c r="DS14" s="74">
        <f>DA14+DB14+DI14+DJ14</f>
        <v>2</v>
      </c>
      <c r="DT14" s="74">
        <f>SUM(DQ14:DS14)</f>
        <v>38</v>
      </c>
      <c r="DU14" s="12">
        <f>DR14/DT14</f>
        <v>0.47368421052631576</v>
      </c>
      <c r="DV14" s="12">
        <f>DS14/DT14</f>
        <v>5.2631578947368418E-2</v>
      </c>
      <c r="DW14" s="74">
        <f>DC14+DD14+DK14+DL14</f>
        <v>20</v>
      </c>
      <c r="DX14" s="74">
        <f>SUM(CW14:DD14)</f>
        <v>54</v>
      </c>
      <c r="DY14" s="76">
        <f>SUM(DE14:DL14)</f>
        <v>4</v>
      </c>
      <c r="DZ14" s="77">
        <f>SUM(CW14:DL14)</f>
        <v>58</v>
      </c>
      <c r="EC14" s="12" t="e">
        <f t="shared" ref="EC14:EO15" si="85">(DN14/FI14) - 1</f>
        <v>#DIV/0!</v>
      </c>
      <c r="ED14" s="12" t="e">
        <f t="shared" si="85"/>
        <v>#DIV/0!</v>
      </c>
      <c r="EE14" s="12" t="e">
        <f t="shared" si="85"/>
        <v>#DIV/0!</v>
      </c>
      <c r="EF14" s="12" t="e">
        <f t="shared" si="85"/>
        <v>#DIV/0!</v>
      </c>
      <c r="EG14" s="12" t="e">
        <f t="shared" si="85"/>
        <v>#DIV/0!</v>
      </c>
      <c r="EH14" s="12" t="e">
        <f t="shared" si="85"/>
        <v>#DIV/0!</v>
      </c>
      <c r="EI14" s="12" t="e">
        <f t="shared" si="85"/>
        <v>#DIV/0!</v>
      </c>
      <c r="EJ14" s="12" t="e">
        <f t="shared" si="85"/>
        <v>#DIV/0!</v>
      </c>
      <c r="EK14" s="12" t="e">
        <f t="shared" si="85"/>
        <v>#DIV/0!</v>
      </c>
      <c r="EL14" s="12" t="e">
        <f t="shared" si="85"/>
        <v>#DIV/0!</v>
      </c>
      <c r="EM14" s="12" t="e">
        <f t="shared" si="85"/>
        <v>#DIV/0!</v>
      </c>
      <c r="EN14" s="12" t="e">
        <f t="shared" si="85"/>
        <v>#DIV/0!</v>
      </c>
      <c r="EO14" s="12" t="e">
        <f t="shared" si="85"/>
        <v>#DIV/0!</v>
      </c>
      <c r="EQ14" s="71" t="s">
        <v>17</v>
      </c>
      <c r="ER14" s="72">
        <f t="shared" ref="ER14:FG14" si="86">SUM(ER5:ER12)</f>
        <v>0</v>
      </c>
      <c r="ES14" s="72">
        <f t="shared" si="86"/>
        <v>0</v>
      </c>
      <c r="ET14" s="72">
        <f t="shared" si="86"/>
        <v>0</v>
      </c>
      <c r="EU14" s="72">
        <f t="shared" si="86"/>
        <v>0</v>
      </c>
      <c r="EV14" s="72">
        <f t="shared" si="86"/>
        <v>0</v>
      </c>
      <c r="EW14" s="72">
        <f t="shared" si="86"/>
        <v>0</v>
      </c>
      <c r="EX14" s="72">
        <f t="shared" si="86"/>
        <v>0</v>
      </c>
      <c r="EY14" s="72">
        <f t="shared" si="86"/>
        <v>0</v>
      </c>
      <c r="EZ14" s="72">
        <f t="shared" si="86"/>
        <v>0</v>
      </c>
      <c r="FA14" s="72">
        <f t="shared" si="86"/>
        <v>0</v>
      </c>
      <c r="FB14" s="72">
        <f t="shared" si="86"/>
        <v>0</v>
      </c>
      <c r="FC14" s="72">
        <f t="shared" si="86"/>
        <v>0</v>
      </c>
      <c r="FD14" s="72">
        <f t="shared" si="86"/>
        <v>0</v>
      </c>
      <c r="FE14" s="72">
        <f t="shared" si="86"/>
        <v>0</v>
      </c>
      <c r="FF14" s="72">
        <f t="shared" si="86"/>
        <v>0</v>
      </c>
      <c r="FG14" s="72">
        <f t="shared" si="86"/>
        <v>0</v>
      </c>
      <c r="FI14" s="73">
        <f>ER14+ET14+EV14+EX14+EZ14+FB14+FD14+FF14</f>
        <v>0</v>
      </c>
      <c r="FJ14" s="74">
        <f>ES14+EU14+EW14+EY14+FA14+FC14+FE14+FG14</f>
        <v>0</v>
      </c>
      <c r="FK14" s="75" t="e">
        <f>FJ14/(FJ14+FI14)</f>
        <v>#DIV/0!</v>
      </c>
      <c r="FL14" s="74">
        <f>ER14+ES14+EZ14+FA14</f>
        <v>0</v>
      </c>
      <c r="FM14" s="74">
        <f>ET14+EU14+FB14+FC14</f>
        <v>0</v>
      </c>
      <c r="FN14" s="74">
        <f>EV14+EW14+FD14+FE14</f>
        <v>0</v>
      </c>
      <c r="FO14" s="74">
        <f>SUM(FL14:FN14)</f>
        <v>0</v>
      </c>
      <c r="FP14" s="12" t="e">
        <f>FM14/FO14</f>
        <v>#DIV/0!</v>
      </c>
      <c r="FQ14" s="12" t="e">
        <f>FN14/FO14</f>
        <v>#DIV/0!</v>
      </c>
      <c r="FR14" s="74">
        <f>EX14+EY14+FF14+FG14</f>
        <v>0</v>
      </c>
      <c r="FS14" s="74">
        <f>SUM(ER14:EY14)</f>
        <v>0</v>
      </c>
      <c r="FT14" s="76">
        <f>SUM(EZ14:FG14)</f>
        <v>0</v>
      </c>
      <c r="FU14" s="77">
        <f>SUM(ER14:FG14)</f>
        <v>0</v>
      </c>
      <c r="FX14" s="12">
        <f t="shared" ref="FX14:GJ15" si="87">(FI14/HD14) - 1</f>
        <v>-1</v>
      </c>
      <c r="FY14" s="12">
        <f t="shared" si="87"/>
        <v>-1</v>
      </c>
      <c r="FZ14" s="12" t="e">
        <f t="shared" si="87"/>
        <v>#DIV/0!</v>
      </c>
      <c r="GA14" s="12">
        <f t="shared" si="87"/>
        <v>-1</v>
      </c>
      <c r="GB14" s="12">
        <f t="shared" si="87"/>
        <v>-1</v>
      </c>
      <c r="GC14" s="12">
        <f t="shared" si="87"/>
        <v>-1</v>
      </c>
      <c r="GD14" s="12">
        <f t="shared" si="87"/>
        <v>-1</v>
      </c>
      <c r="GE14" s="12" t="e">
        <f t="shared" si="87"/>
        <v>#DIV/0!</v>
      </c>
      <c r="GF14" s="12" t="e">
        <f t="shared" si="87"/>
        <v>#DIV/0!</v>
      </c>
      <c r="GG14" s="12">
        <f t="shared" si="87"/>
        <v>-1</v>
      </c>
      <c r="GH14" s="12">
        <f t="shared" si="87"/>
        <v>-1</v>
      </c>
      <c r="GI14" s="12">
        <f t="shared" si="87"/>
        <v>-1</v>
      </c>
      <c r="GJ14" s="12">
        <f t="shared" si="87"/>
        <v>-1</v>
      </c>
      <c r="GL14" s="71" t="s">
        <v>17</v>
      </c>
      <c r="GM14" s="78">
        <f t="shared" ref="GM14:HB14" si="88">SUM(GM5:GM12)</f>
        <v>8</v>
      </c>
      <c r="GN14" s="78">
        <f t="shared" si="88"/>
        <v>3</v>
      </c>
      <c r="GO14" s="78">
        <f t="shared" si="88"/>
        <v>6</v>
      </c>
      <c r="GP14" s="78">
        <f t="shared" si="88"/>
        <v>4</v>
      </c>
      <c r="GQ14" s="78">
        <f t="shared" si="88"/>
        <v>0</v>
      </c>
      <c r="GR14" s="78">
        <f t="shared" si="88"/>
        <v>1</v>
      </c>
      <c r="GS14" s="78">
        <f t="shared" si="88"/>
        <v>6</v>
      </c>
      <c r="GT14" s="78">
        <f t="shared" si="88"/>
        <v>4</v>
      </c>
      <c r="GU14" s="78">
        <f t="shared" si="88"/>
        <v>1</v>
      </c>
      <c r="GV14" s="78">
        <f t="shared" si="88"/>
        <v>0</v>
      </c>
      <c r="GW14" s="78">
        <f t="shared" si="88"/>
        <v>1</v>
      </c>
      <c r="GX14" s="78">
        <f t="shared" si="88"/>
        <v>0</v>
      </c>
      <c r="GY14" s="78">
        <f t="shared" si="88"/>
        <v>0</v>
      </c>
      <c r="GZ14" s="78">
        <f t="shared" si="88"/>
        <v>0</v>
      </c>
      <c r="HA14" s="78">
        <f t="shared" si="88"/>
        <v>0</v>
      </c>
      <c r="HB14" s="78">
        <f t="shared" si="88"/>
        <v>0</v>
      </c>
      <c r="HD14" s="73">
        <f>GM14+GO14+GQ14+GS14+GU14+GW14+GY14+HA14</f>
        <v>22</v>
      </c>
      <c r="HE14" s="74">
        <f>GN14+GP14+GR14+GT14+GV14+GX14+GZ14+HB14</f>
        <v>12</v>
      </c>
      <c r="HF14" s="75">
        <f>HE14/(HE14+HD14)</f>
        <v>0.35294117647058826</v>
      </c>
      <c r="HG14" s="74">
        <f>GM14+GN14+GU14+GV14</f>
        <v>12</v>
      </c>
      <c r="HH14" s="74">
        <f>GO14+GP14+GW14+GX14</f>
        <v>11</v>
      </c>
      <c r="HI14" s="74">
        <f>GQ14+GR14+GY14+GZ14</f>
        <v>1</v>
      </c>
      <c r="HJ14" s="74">
        <f>SUM(HG14:HI14)</f>
        <v>24</v>
      </c>
      <c r="HK14" s="12">
        <f>HH14/HJ14</f>
        <v>0.45833333333333331</v>
      </c>
      <c r="HL14" s="12">
        <f>HI14/HJ14</f>
        <v>4.1666666666666664E-2</v>
      </c>
      <c r="HM14" s="74">
        <f>GS14+GT14+HA14+HB14</f>
        <v>10</v>
      </c>
      <c r="HN14" s="74">
        <f>SUM(GM14:GT14)</f>
        <v>32</v>
      </c>
      <c r="HO14" s="76">
        <f>SUM(GU14:HB14)</f>
        <v>2</v>
      </c>
      <c r="HP14" s="77">
        <f>SUM(GM14:HB14)</f>
        <v>34</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5</v>
      </c>
      <c r="C15" s="71">
        <f t="shared" si="90"/>
        <v>9</v>
      </c>
      <c r="D15" s="71">
        <f t="shared" si="90"/>
        <v>6</v>
      </c>
      <c r="E15" s="71">
        <f t="shared" si="90"/>
        <v>4</v>
      </c>
      <c r="F15" s="71">
        <f>SUM(F7:F10)</f>
        <v>0</v>
      </c>
      <c r="G15" s="71">
        <f>SUM(G7:G10)</f>
        <v>0</v>
      </c>
      <c r="H15" s="71">
        <f t="shared" si="90"/>
        <v>0</v>
      </c>
      <c r="I15" s="71">
        <f t="shared" si="90"/>
        <v>0</v>
      </c>
      <c r="J15" s="71">
        <f t="shared" si="90"/>
        <v>14</v>
      </c>
      <c r="K15" s="71">
        <f t="shared" si="90"/>
        <v>18</v>
      </c>
      <c r="L15" s="71">
        <f>SUM(L7:L10)</f>
        <v>1</v>
      </c>
      <c r="M15" s="71">
        <f t="shared" si="90"/>
        <v>0</v>
      </c>
      <c r="N15" s="71">
        <f>SUM(N7:N10)</f>
        <v>0</v>
      </c>
      <c r="O15" s="71">
        <f t="shared" si="90"/>
        <v>0</v>
      </c>
      <c r="P15" s="71">
        <f>SUM(P7:P10)</f>
        <v>0</v>
      </c>
      <c r="Q15" s="71">
        <f>SUM(Q7:Q10)</f>
        <v>0</v>
      </c>
      <c r="R15" s="71">
        <f t="shared" si="90"/>
        <v>0</v>
      </c>
      <c r="S15" s="71">
        <f t="shared" si="90"/>
        <v>0</v>
      </c>
      <c r="T15" s="71">
        <f t="shared" si="90"/>
        <v>0</v>
      </c>
      <c r="U15" s="71">
        <f t="shared" si="90"/>
        <v>2</v>
      </c>
      <c r="W15" s="79">
        <f>B15+D15+H15+J15+L15+N15+R15+T15</f>
        <v>26</v>
      </c>
      <c r="X15" s="78">
        <f>C15+E15+I15+K15+M15+O15+S15+U15</f>
        <v>33</v>
      </c>
      <c r="Y15" s="80">
        <f>X15/(X15+W15)</f>
        <v>0.55932203389830504</v>
      </c>
      <c r="Z15" s="78">
        <f>B15+C15+L15+M15</f>
        <v>15</v>
      </c>
      <c r="AA15" s="78">
        <f>D15+E15+N15+O15+F15+G15+P15+Q15</f>
        <v>10</v>
      </c>
      <c r="AB15" s="78">
        <f t="shared" si="71"/>
        <v>0</v>
      </c>
      <c r="AC15" s="78">
        <f>H15+I15+R15+S15</f>
        <v>0</v>
      </c>
      <c r="AD15" s="78">
        <f>Z15+AA15+AC15</f>
        <v>25</v>
      </c>
      <c r="AE15" s="81">
        <f>AA15/(Z15+AA15)</f>
        <v>0.4</v>
      </c>
      <c r="AF15" s="81">
        <f>AC15/AD15</f>
        <v>0</v>
      </c>
      <c r="AG15" s="78">
        <f>J15+K15+T15+U15</f>
        <v>34</v>
      </c>
      <c r="AH15" s="78">
        <f>SUM(B15:K15)</f>
        <v>56</v>
      </c>
      <c r="AI15" s="82">
        <f>SUM(L15:U15)</f>
        <v>3</v>
      </c>
      <c r="AJ15" s="29">
        <f>SUM(B15:U15)</f>
        <v>59</v>
      </c>
      <c r="AM15" s="12">
        <f t="shared" si="80"/>
        <v>0.13043478260869557</v>
      </c>
      <c r="AN15" s="12">
        <f t="shared" si="80"/>
        <v>1.5384615384615383</v>
      </c>
      <c r="AO15" s="12">
        <f t="shared" si="80"/>
        <v>0.54889178617992163</v>
      </c>
      <c r="AP15" s="12">
        <f t="shared" si="80"/>
        <v>0.15384615384615374</v>
      </c>
      <c r="AQ15" s="12">
        <f t="shared" si="80"/>
        <v>0.66666666666666674</v>
      </c>
      <c r="AR15" s="12">
        <f t="shared" si="81"/>
        <v>-1</v>
      </c>
      <c r="AS15" s="12">
        <f t="shared" si="81"/>
        <v>0.25</v>
      </c>
      <c r="AT15" s="12">
        <f t="shared" si="81"/>
        <v>0.26666666666666683</v>
      </c>
      <c r="AU15" s="12">
        <f t="shared" si="81"/>
        <v>-1</v>
      </c>
      <c r="AV15" s="12">
        <f t="shared" si="81"/>
        <v>1.125</v>
      </c>
      <c r="AW15" s="12">
        <f t="shared" si="81"/>
        <v>0.75</v>
      </c>
      <c r="AX15" s="12">
        <f t="shared" si="81"/>
        <v>-0.25</v>
      </c>
      <c r="AY15" s="12">
        <f t="shared" si="81"/>
        <v>0.63888888888888884</v>
      </c>
      <c r="BA15" s="71" t="s">
        <v>117</v>
      </c>
      <c r="BB15" s="71">
        <f t="shared" ref="BB15:BQ15" si="91">SUM(BB7:BB10)</f>
        <v>7</v>
      </c>
      <c r="BC15" s="71">
        <f t="shared" si="91"/>
        <v>2</v>
      </c>
      <c r="BD15" s="71">
        <f t="shared" si="91"/>
        <v>2</v>
      </c>
      <c r="BE15" s="71">
        <f t="shared" si="91"/>
        <v>4</v>
      </c>
      <c r="BF15" s="71">
        <f t="shared" si="91"/>
        <v>0</v>
      </c>
      <c r="BG15" s="71">
        <f t="shared" si="91"/>
        <v>1</v>
      </c>
      <c r="BH15" s="71">
        <f t="shared" si="91"/>
        <v>10</v>
      </c>
      <c r="BI15" s="71">
        <f t="shared" si="91"/>
        <v>6</v>
      </c>
      <c r="BJ15" s="71">
        <f t="shared" si="91"/>
        <v>4</v>
      </c>
      <c r="BK15" s="71">
        <f t="shared" si="91"/>
        <v>0</v>
      </c>
      <c r="BL15" s="71">
        <f t="shared" si="91"/>
        <v>0</v>
      </c>
      <c r="BM15" s="71">
        <f t="shared" si="91"/>
        <v>0</v>
      </c>
      <c r="BN15" s="71">
        <f t="shared" si="91"/>
        <v>0</v>
      </c>
      <c r="BO15" s="71">
        <f t="shared" si="91"/>
        <v>0</v>
      </c>
      <c r="BP15" s="71">
        <f t="shared" si="91"/>
        <v>0</v>
      </c>
      <c r="BQ15" s="71">
        <f t="shared" si="91"/>
        <v>0</v>
      </c>
      <c r="BS15" s="79">
        <f>BB15+BD15+BF15+BH15+BJ15+BL15+BN15+BP15</f>
        <v>23</v>
      </c>
      <c r="BT15" s="78">
        <f>BC15+BE15+BG15+BI15+BK15+BM15+BO15+BQ15</f>
        <v>13</v>
      </c>
      <c r="BU15" s="80">
        <f>BT15/(BT15+BS15)</f>
        <v>0.3611111111111111</v>
      </c>
      <c r="BV15" s="78">
        <f>BB15+BC15+BJ15+BK15</f>
        <v>13</v>
      </c>
      <c r="BW15" s="78">
        <f>BD15+BE15+BL15+BM15</f>
        <v>6</v>
      </c>
      <c r="BX15" s="78">
        <f>BF15+BG15+BN15+BO15</f>
        <v>1</v>
      </c>
      <c r="BY15" s="78">
        <f>SUM(BV15:BX15)</f>
        <v>20</v>
      </c>
      <c r="BZ15" s="81">
        <f>BW15/(BW15+BV15)</f>
        <v>0.31578947368421051</v>
      </c>
      <c r="CA15" s="81">
        <f>BX15/BY15</f>
        <v>0.05</v>
      </c>
      <c r="CB15" s="78">
        <f>BH15+BI15+BP15+BQ15</f>
        <v>16</v>
      </c>
      <c r="CC15" s="78">
        <f>SUM(BB15:BI15)</f>
        <v>32</v>
      </c>
      <c r="CD15" s="82">
        <f>SUM(BJ15:BQ15)</f>
        <v>4</v>
      </c>
      <c r="CE15" s="29">
        <f>SUM(BB15:BQ15)</f>
        <v>36</v>
      </c>
      <c r="CH15" s="12">
        <f t="shared" si="83"/>
        <v>0.53333333333333344</v>
      </c>
      <c r="CI15" s="12">
        <f t="shared" si="83"/>
        <v>-7.1428571428571397E-2</v>
      </c>
      <c r="CJ15" s="12">
        <f t="shared" si="83"/>
        <v>-0.25198412698412698</v>
      </c>
      <c r="CK15" s="12">
        <f t="shared" si="83"/>
        <v>0.85714285714285721</v>
      </c>
      <c r="CL15" s="12">
        <f t="shared" si="83"/>
        <v>-0.5</v>
      </c>
      <c r="CM15" s="12">
        <f t="shared" si="83"/>
        <v>-0.5</v>
      </c>
      <c r="CN15" s="12">
        <f t="shared" si="83"/>
        <v>-4.7619047619047672E-2</v>
      </c>
      <c r="CO15" s="12">
        <f t="shared" si="83"/>
        <v>-0.44736842105263153</v>
      </c>
      <c r="CP15" s="12">
        <f t="shared" si="83"/>
        <v>-0.47499999999999998</v>
      </c>
      <c r="CQ15" s="12">
        <f t="shared" si="83"/>
        <v>1</v>
      </c>
      <c r="CR15" s="12">
        <f t="shared" si="83"/>
        <v>0.18518518518518512</v>
      </c>
      <c r="CS15" s="12">
        <f t="shared" si="83"/>
        <v>1</v>
      </c>
      <c r="CT15" s="12">
        <f t="shared" si="83"/>
        <v>0.24137931034482762</v>
      </c>
      <c r="CV15" s="71" t="s">
        <v>117</v>
      </c>
      <c r="CW15" s="71">
        <f t="shared" ref="CW15:DL15" si="92">SUM(CW7:CW10)</f>
        <v>4</v>
      </c>
      <c r="CX15" s="71">
        <f t="shared" si="92"/>
        <v>1</v>
      </c>
      <c r="CY15" s="71">
        <f t="shared" si="92"/>
        <v>4</v>
      </c>
      <c r="CZ15" s="71">
        <f t="shared" si="92"/>
        <v>8</v>
      </c>
      <c r="DA15" s="71">
        <f t="shared" si="92"/>
        <v>1</v>
      </c>
      <c r="DB15" s="71">
        <f t="shared" si="92"/>
        <v>1</v>
      </c>
      <c r="DC15" s="71">
        <f t="shared" si="92"/>
        <v>4</v>
      </c>
      <c r="DD15" s="71">
        <f t="shared" si="92"/>
        <v>4</v>
      </c>
      <c r="DE15" s="71">
        <f t="shared" si="92"/>
        <v>2</v>
      </c>
      <c r="DF15" s="71">
        <f t="shared" si="92"/>
        <v>0</v>
      </c>
      <c r="DG15" s="71">
        <f t="shared" si="92"/>
        <v>0</v>
      </c>
      <c r="DH15" s="71">
        <f t="shared" si="92"/>
        <v>0</v>
      </c>
      <c r="DI15" s="71">
        <f t="shared" si="92"/>
        <v>0</v>
      </c>
      <c r="DJ15" s="71">
        <f t="shared" si="92"/>
        <v>0</v>
      </c>
      <c r="DK15" s="71">
        <f t="shared" si="92"/>
        <v>0</v>
      </c>
      <c r="DL15" s="71">
        <f t="shared" si="92"/>
        <v>0</v>
      </c>
      <c r="DN15" s="79">
        <f>CW15+CY15+DA15+DC15+DE15+DG15+DI15+DK15</f>
        <v>15</v>
      </c>
      <c r="DO15" s="78">
        <f>CX15+CZ15+DB15+DD15+DF15+DH15+DJ15+DL15</f>
        <v>14</v>
      </c>
      <c r="DP15" s="80">
        <f>DO15/(DO15+DN15)</f>
        <v>0.48275862068965519</v>
      </c>
      <c r="DQ15" s="78">
        <f>CW15+CX15+DE15+DF15</f>
        <v>7</v>
      </c>
      <c r="DR15" s="78">
        <f>CY15+CZ15+DG15+DH15</f>
        <v>12</v>
      </c>
      <c r="DS15" s="78">
        <f>DA15+DB15+DI15+DJ15</f>
        <v>2</v>
      </c>
      <c r="DT15" s="78">
        <f>SUM(DQ15:DS15)</f>
        <v>21</v>
      </c>
      <c r="DU15" s="81">
        <f>DR15/DT15</f>
        <v>0.5714285714285714</v>
      </c>
      <c r="DV15" s="81">
        <f>DS15/DT15</f>
        <v>9.5238095238095233E-2</v>
      </c>
      <c r="DW15" s="78">
        <f>DC15+DD15+DK15+DL15</f>
        <v>8</v>
      </c>
      <c r="DX15" s="78">
        <f>SUM(CW15:DD15)</f>
        <v>27</v>
      </c>
      <c r="DY15" s="82">
        <f>SUM(DE15:DL15)</f>
        <v>2</v>
      </c>
      <c r="DZ15" s="29">
        <f>SUM(CW15:DL15)</f>
        <v>29</v>
      </c>
      <c r="EC15" s="12" t="e">
        <f t="shared" si="85"/>
        <v>#DIV/0!</v>
      </c>
      <c r="ED15" s="12" t="e">
        <f t="shared" si="85"/>
        <v>#DIV/0!</v>
      </c>
      <c r="EE15" s="12" t="e">
        <f t="shared" si="85"/>
        <v>#DIV/0!</v>
      </c>
      <c r="EF15" s="12" t="e">
        <f t="shared" si="85"/>
        <v>#DIV/0!</v>
      </c>
      <c r="EG15" s="12" t="e">
        <f t="shared" si="85"/>
        <v>#DIV/0!</v>
      </c>
      <c r="EH15" s="12" t="e">
        <f t="shared" si="85"/>
        <v>#DIV/0!</v>
      </c>
      <c r="EI15" s="12" t="e">
        <f t="shared" si="85"/>
        <v>#DIV/0!</v>
      </c>
      <c r="EJ15" s="12" t="e">
        <f t="shared" si="85"/>
        <v>#DIV/0!</v>
      </c>
      <c r="EK15" s="12" t="e">
        <f t="shared" si="85"/>
        <v>#DIV/0!</v>
      </c>
      <c r="EL15" s="12" t="e">
        <f t="shared" si="85"/>
        <v>#DIV/0!</v>
      </c>
      <c r="EM15" s="12" t="e">
        <f t="shared" si="85"/>
        <v>#DIV/0!</v>
      </c>
      <c r="EN15" s="12" t="e">
        <f t="shared" si="85"/>
        <v>#DIV/0!</v>
      </c>
      <c r="EO15" s="12" t="e">
        <f t="shared" si="85"/>
        <v>#DIV/0!</v>
      </c>
      <c r="EQ15" s="71" t="s">
        <v>117</v>
      </c>
      <c r="ER15" s="71">
        <f t="shared" ref="ER15:FG15" si="93">SUM(ER7:ER10)</f>
        <v>0</v>
      </c>
      <c r="ES15" s="71">
        <f t="shared" si="93"/>
        <v>0</v>
      </c>
      <c r="ET15" s="71">
        <f t="shared" si="93"/>
        <v>0</v>
      </c>
      <c r="EU15" s="71">
        <f t="shared" si="93"/>
        <v>0</v>
      </c>
      <c r="EV15" s="71">
        <f t="shared" si="93"/>
        <v>0</v>
      </c>
      <c r="EW15" s="71">
        <f t="shared" si="93"/>
        <v>0</v>
      </c>
      <c r="EX15" s="71">
        <f t="shared" si="93"/>
        <v>0</v>
      </c>
      <c r="EY15" s="71">
        <f t="shared" si="93"/>
        <v>0</v>
      </c>
      <c r="EZ15" s="71">
        <f t="shared" si="93"/>
        <v>0</v>
      </c>
      <c r="FA15" s="71">
        <f t="shared" si="93"/>
        <v>0</v>
      </c>
      <c r="FB15" s="71">
        <f t="shared" si="93"/>
        <v>0</v>
      </c>
      <c r="FC15" s="71">
        <f t="shared" si="93"/>
        <v>0</v>
      </c>
      <c r="FD15" s="71">
        <f t="shared" si="93"/>
        <v>0</v>
      </c>
      <c r="FE15" s="71">
        <f t="shared" si="93"/>
        <v>0</v>
      </c>
      <c r="FF15" s="71">
        <f t="shared" si="93"/>
        <v>0</v>
      </c>
      <c r="FG15" s="71">
        <f t="shared" si="93"/>
        <v>0</v>
      </c>
      <c r="FI15" s="79">
        <f>ER15+ET15+EV15+EX15+EZ15+FB15+FD15+FF15</f>
        <v>0</v>
      </c>
      <c r="FJ15" s="78">
        <f>ES15+EU15+EW15+EY15+FA15+FC15+FE15+FG15</f>
        <v>0</v>
      </c>
      <c r="FK15" s="80" t="e">
        <f>FJ15/(FJ15+FI15)</f>
        <v>#DIV/0!</v>
      </c>
      <c r="FL15" s="78">
        <f>ER15+ES15+EZ15+FA15</f>
        <v>0</v>
      </c>
      <c r="FM15" s="78">
        <f>ET15+EU15+FB15+FC15</f>
        <v>0</v>
      </c>
      <c r="FN15" s="78">
        <f>EV15+EW15+FD15+FE15</f>
        <v>0</v>
      </c>
      <c r="FO15" s="78">
        <f>SUM(FL15:FN15)</f>
        <v>0</v>
      </c>
      <c r="FP15" s="81" t="e">
        <f>FM15/FO15</f>
        <v>#DIV/0!</v>
      </c>
      <c r="FQ15" s="81" t="e">
        <f>FN15/FO15</f>
        <v>#DIV/0!</v>
      </c>
      <c r="FR15" s="78">
        <f>EX15+EY15+FF15+FG15</f>
        <v>0</v>
      </c>
      <c r="FS15" s="78">
        <f>SUM(ER15:EY15)</f>
        <v>0</v>
      </c>
      <c r="FT15" s="82">
        <f>SUM(EZ15:FG15)</f>
        <v>0</v>
      </c>
      <c r="FU15" s="29">
        <f>SUM(ER15:FG15)</f>
        <v>0</v>
      </c>
      <c r="FX15" s="12">
        <f t="shared" si="87"/>
        <v>-1</v>
      </c>
      <c r="FY15" s="12">
        <f t="shared" si="87"/>
        <v>-1</v>
      </c>
      <c r="FZ15" s="12" t="e">
        <f t="shared" si="87"/>
        <v>#DIV/0!</v>
      </c>
      <c r="GA15" s="12">
        <f t="shared" si="87"/>
        <v>-1</v>
      </c>
      <c r="GB15" s="12">
        <f t="shared" si="87"/>
        <v>-1</v>
      </c>
      <c r="GC15" s="12">
        <f t="shared" si="87"/>
        <v>-1</v>
      </c>
      <c r="GD15" s="12">
        <f t="shared" si="87"/>
        <v>-1</v>
      </c>
      <c r="GE15" s="12" t="e">
        <f t="shared" si="87"/>
        <v>#DIV/0!</v>
      </c>
      <c r="GF15" s="12" t="e">
        <f t="shared" si="87"/>
        <v>#DIV/0!</v>
      </c>
      <c r="GG15" s="12">
        <f t="shared" si="87"/>
        <v>-1</v>
      </c>
      <c r="GH15" s="12">
        <f t="shared" si="87"/>
        <v>-1</v>
      </c>
      <c r="GI15" s="12">
        <f t="shared" si="87"/>
        <v>-1</v>
      </c>
      <c r="GJ15" s="12">
        <f t="shared" si="87"/>
        <v>-1</v>
      </c>
      <c r="GL15" s="71" t="s">
        <v>117</v>
      </c>
      <c r="GM15" s="71">
        <f t="shared" ref="GM15:HB15" si="94">SUM(GM7:GM10)</f>
        <v>7</v>
      </c>
      <c r="GN15" s="71">
        <f t="shared" si="94"/>
        <v>1</v>
      </c>
      <c r="GO15" s="71">
        <f t="shared" si="94"/>
        <v>4</v>
      </c>
      <c r="GP15" s="71">
        <f t="shared" si="94"/>
        <v>3</v>
      </c>
      <c r="GQ15" s="71">
        <f t="shared" si="94"/>
        <v>0</v>
      </c>
      <c r="GR15" s="71">
        <f t="shared" si="94"/>
        <v>1</v>
      </c>
      <c r="GS15" s="71">
        <f t="shared" si="94"/>
        <v>6</v>
      </c>
      <c r="GT15" s="71">
        <f t="shared" si="94"/>
        <v>3</v>
      </c>
      <c r="GU15" s="71">
        <f t="shared" si="94"/>
        <v>1</v>
      </c>
      <c r="GV15" s="71">
        <f t="shared" si="94"/>
        <v>0</v>
      </c>
      <c r="GW15" s="71">
        <f t="shared" si="94"/>
        <v>1</v>
      </c>
      <c r="GX15" s="71">
        <f t="shared" si="94"/>
        <v>0</v>
      </c>
      <c r="GY15" s="71">
        <f t="shared" si="94"/>
        <v>0</v>
      </c>
      <c r="GZ15" s="71">
        <f t="shared" si="94"/>
        <v>0</v>
      </c>
      <c r="HA15" s="71">
        <f t="shared" si="94"/>
        <v>0</v>
      </c>
      <c r="HB15" s="71">
        <f t="shared" si="94"/>
        <v>0</v>
      </c>
      <c r="HD15" s="79">
        <f>GM15+GO15+GQ15+GS15+GU15+GW15+GY15+HA15</f>
        <v>19</v>
      </c>
      <c r="HE15" s="78">
        <f>GN15+GP15+GR15+GT15+GV15+GX15+GZ15+HB15</f>
        <v>8</v>
      </c>
      <c r="HF15" s="80">
        <f>HE15/(HE15+HD15)</f>
        <v>0.29629629629629628</v>
      </c>
      <c r="HG15" s="78">
        <f>GM15+GN15+GU15+GV15</f>
        <v>9</v>
      </c>
      <c r="HH15" s="78">
        <f>GO15+GP15+GW15+GX15</f>
        <v>8</v>
      </c>
      <c r="HI15" s="78">
        <f>GQ15+GR15+GY15+GZ15</f>
        <v>1</v>
      </c>
      <c r="HJ15" s="78">
        <f>SUM(HG15:HI15)</f>
        <v>18</v>
      </c>
      <c r="HK15" s="81">
        <f>HH15/HJ15</f>
        <v>0.44444444444444442</v>
      </c>
      <c r="HL15" s="81">
        <f>HI15/HJ15</f>
        <v>5.5555555555555552E-2</v>
      </c>
      <c r="HM15" s="78">
        <f>GS15+GT15+HA15+HB15</f>
        <v>9</v>
      </c>
      <c r="HN15" s="78">
        <f>SUM(GM15:GT15)</f>
        <v>25</v>
      </c>
      <c r="HO15" s="82">
        <f>SUM(GU15:HB15)</f>
        <v>2</v>
      </c>
      <c r="HP15" s="29">
        <f>SUM(GM15:HB15)</f>
        <v>27</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7</v>
      </c>
      <c r="C17">
        <f>SUM(C5:C8)</f>
        <v>6</v>
      </c>
      <c r="D17">
        <f t="shared" ref="D17:U17" si="95">SUM(D5:D8)</f>
        <v>4</v>
      </c>
      <c r="E17">
        <f t="shared" si="95"/>
        <v>3</v>
      </c>
      <c r="F17">
        <f t="shared" si="95"/>
        <v>0</v>
      </c>
      <c r="G17">
        <f t="shared" si="95"/>
        <v>0</v>
      </c>
      <c r="H17">
        <f t="shared" si="95"/>
        <v>0</v>
      </c>
      <c r="I17">
        <f t="shared" si="95"/>
        <v>1</v>
      </c>
      <c r="J17">
        <f t="shared" si="95"/>
        <v>7</v>
      </c>
      <c r="K17">
        <f t="shared" si="95"/>
        <v>14</v>
      </c>
      <c r="L17">
        <f t="shared" si="95"/>
        <v>1</v>
      </c>
      <c r="M17">
        <f t="shared" si="95"/>
        <v>0</v>
      </c>
      <c r="N17">
        <f t="shared" si="95"/>
        <v>0</v>
      </c>
      <c r="O17">
        <f t="shared" si="95"/>
        <v>0</v>
      </c>
      <c r="P17">
        <f t="shared" si="95"/>
        <v>0</v>
      </c>
      <c r="Q17">
        <f t="shared" si="95"/>
        <v>0</v>
      </c>
      <c r="R17">
        <f t="shared" si="95"/>
        <v>0</v>
      </c>
      <c r="S17">
        <f t="shared" si="95"/>
        <v>0</v>
      </c>
      <c r="T17">
        <f t="shared" si="95"/>
        <v>0</v>
      </c>
      <c r="U17">
        <f t="shared" si="95"/>
        <v>2</v>
      </c>
      <c r="BA17" t="s">
        <v>118</v>
      </c>
      <c r="BB17">
        <f t="shared" ref="BB17:BQ17" si="96">SUM(BB5:BB8)</f>
        <v>5</v>
      </c>
      <c r="BC17">
        <f t="shared" si="96"/>
        <v>1</v>
      </c>
      <c r="BD17">
        <f t="shared" si="96"/>
        <v>3</v>
      </c>
      <c r="BE17">
        <f t="shared" si="96"/>
        <v>4</v>
      </c>
      <c r="BF17">
        <f t="shared" si="96"/>
        <v>0</v>
      </c>
      <c r="BG17">
        <f t="shared" si="96"/>
        <v>0</v>
      </c>
      <c r="BH17">
        <f t="shared" si="96"/>
        <v>7</v>
      </c>
      <c r="BI17">
        <f t="shared" si="96"/>
        <v>12</v>
      </c>
      <c r="BJ17">
        <f t="shared" si="96"/>
        <v>3</v>
      </c>
      <c r="BK17">
        <f t="shared" si="96"/>
        <v>0</v>
      </c>
      <c r="BL17">
        <f t="shared" si="96"/>
        <v>0</v>
      </c>
      <c r="BM17">
        <f t="shared" si="96"/>
        <v>0</v>
      </c>
      <c r="BN17">
        <f t="shared" si="96"/>
        <v>0</v>
      </c>
      <c r="BO17">
        <f t="shared" si="96"/>
        <v>0</v>
      </c>
      <c r="BP17">
        <f t="shared" si="96"/>
        <v>1</v>
      </c>
      <c r="BQ17">
        <f t="shared" si="96"/>
        <v>0</v>
      </c>
      <c r="CV17" t="s">
        <v>118</v>
      </c>
      <c r="CW17">
        <f t="shared" ref="CW17:DL17" si="97">SUM(CW5:CW8)</f>
        <v>5</v>
      </c>
      <c r="CX17">
        <f t="shared" si="97"/>
        <v>2</v>
      </c>
      <c r="CY17">
        <f t="shared" si="97"/>
        <v>2</v>
      </c>
      <c r="CZ17">
        <f t="shared" si="97"/>
        <v>3</v>
      </c>
      <c r="DA17">
        <f t="shared" si="97"/>
        <v>1</v>
      </c>
      <c r="DB17">
        <f t="shared" si="97"/>
        <v>0</v>
      </c>
      <c r="DC17">
        <f t="shared" si="97"/>
        <v>6</v>
      </c>
      <c r="DD17">
        <f t="shared" si="97"/>
        <v>5</v>
      </c>
      <c r="DE17">
        <f t="shared" si="97"/>
        <v>0</v>
      </c>
      <c r="DF17">
        <f t="shared" si="97"/>
        <v>0</v>
      </c>
      <c r="DG17">
        <f t="shared" si="97"/>
        <v>0</v>
      </c>
      <c r="DH17">
        <f t="shared" si="97"/>
        <v>0</v>
      </c>
      <c r="DI17">
        <f t="shared" si="97"/>
        <v>0</v>
      </c>
      <c r="DJ17">
        <f t="shared" si="97"/>
        <v>0</v>
      </c>
      <c r="DK17">
        <f t="shared" si="97"/>
        <v>0</v>
      </c>
      <c r="DL17">
        <f t="shared" si="97"/>
        <v>0</v>
      </c>
      <c r="EQ17" t="s">
        <v>118</v>
      </c>
      <c r="ER17">
        <f t="shared" ref="ER17:FG17" si="98">SUM(ER5:ER8)</f>
        <v>0</v>
      </c>
      <c r="ES17">
        <f t="shared" si="98"/>
        <v>0</v>
      </c>
      <c r="ET17">
        <f t="shared" si="98"/>
        <v>0</v>
      </c>
      <c r="EU17">
        <f t="shared" si="98"/>
        <v>0</v>
      </c>
      <c r="EV17">
        <f t="shared" si="98"/>
        <v>0</v>
      </c>
      <c r="EW17">
        <f t="shared" si="98"/>
        <v>0</v>
      </c>
      <c r="EX17">
        <f t="shared" si="98"/>
        <v>0</v>
      </c>
      <c r="EY17">
        <f t="shared" si="98"/>
        <v>0</v>
      </c>
      <c r="EZ17">
        <f t="shared" si="98"/>
        <v>0</v>
      </c>
      <c r="FA17">
        <f t="shared" si="98"/>
        <v>0</v>
      </c>
      <c r="FB17">
        <f t="shared" si="98"/>
        <v>0</v>
      </c>
      <c r="FC17">
        <f t="shared" si="98"/>
        <v>0</v>
      </c>
      <c r="FD17">
        <f t="shared" si="98"/>
        <v>0</v>
      </c>
      <c r="FE17">
        <f t="shared" si="98"/>
        <v>0</v>
      </c>
      <c r="FF17">
        <f t="shared" si="98"/>
        <v>0</v>
      </c>
      <c r="FG17">
        <f t="shared" si="98"/>
        <v>0</v>
      </c>
      <c r="GL17" t="s">
        <v>120</v>
      </c>
      <c r="GM17">
        <f t="shared" ref="GM17:HB17" si="99">SUM(GM5:GM8)</f>
        <v>5</v>
      </c>
      <c r="GN17">
        <f t="shared" si="99"/>
        <v>3</v>
      </c>
      <c r="GO17">
        <f t="shared" si="99"/>
        <v>5</v>
      </c>
      <c r="GP17">
        <f t="shared" si="99"/>
        <v>3</v>
      </c>
      <c r="GQ17">
        <f t="shared" si="99"/>
        <v>0</v>
      </c>
      <c r="GR17">
        <f t="shared" si="99"/>
        <v>1</v>
      </c>
      <c r="GS17">
        <f t="shared" si="99"/>
        <v>4</v>
      </c>
      <c r="GT17">
        <f t="shared" si="99"/>
        <v>4</v>
      </c>
      <c r="GU17">
        <f t="shared" si="99"/>
        <v>1</v>
      </c>
      <c r="GV17">
        <f t="shared" si="99"/>
        <v>0</v>
      </c>
      <c r="GW17">
        <f t="shared" si="99"/>
        <v>1</v>
      </c>
      <c r="GX17">
        <f t="shared" si="99"/>
        <v>0</v>
      </c>
      <c r="GY17">
        <f t="shared" si="99"/>
        <v>0</v>
      </c>
      <c r="GZ17">
        <f t="shared" si="99"/>
        <v>0</v>
      </c>
      <c r="HA17">
        <f t="shared" si="99"/>
        <v>0</v>
      </c>
      <c r="HB17">
        <f t="shared" si="99"/>
        <v>0</v>
      </c>
    </row>
    <row r="18" spans="1:210" x14ac:dyDescent="0.25">
      <c r="A18" t="s">
        <v>119</v>
      </c>
      <c r="B18">
        <f>SUM(B9:B12)</f>
        <v>5</v>
      </c>
      <c r="C18">
        <f>SUM(C9:C12)</f>
        <v>6</v>
      </c>
      <c r="D18">
        <f t="shared" ref="D18:U18" si="100">SUM(D9:D12)</f>
        <v>5</v>
      </c>
      <c r="E18">
        <f t="shared" si="100"/>
        <v>4</v>
      </c>
      <c r="F18">
        <f t="shared" si="100"/>
        <v>0</v>
      </c>
      <c r="G18">
        <f t="shared" si="100"/>
        <v>0</v>
      </c>
      <c r="H18">
        <f t="shared" si="100"/>
        <v>0</v>
      </c>
      <c r="I18">
        <f t="shared" si="100"/>
        <v>0</v>
      </c>
      <c r="J18">
        <f t="shared" si="100"/>
        <v>12</v>
      </c>
      <c r="K18">
        <f t="shared" si="100"/>
        <v>8</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1</v>
      </c>
      <c r="BA18" t="s">
        <v>119</v>
      </c>
      <c r="BB18">
        <f t="shared" ref="BB18:BQ18" si="101">SUM(BB9:BB12)</f>
        <v>10</v>
      </c>
      <c r="BC18">
        <f t="shared" si="101"/>
        <v>2</v>
      </c>
      <c r="BD18">
        <f t="shared" si="101"/>
        <v>6</v>
      </c>
      <c r="BE18">
        <f t="shared" si="101"/>
        <v>5</v>
      </c>
      <c r="BF18">
        <f t="shared" si="101"/>
        <v>0</v>
      </c>
      <c r="BG18">
        <f t="shared" si="101"/>
        <v>1</v>
      </c>
      <c r="BH18">
        <f t="shared" si="101"/>
        <v>5</v>
      </c>
      <c r="BI18">
        <f t="shared" si="101"/>
        <v>0</v>
      </c>
      <c r="BJ18">
        <f t="shared" si="101"/>
        <v>2</v>
      </c>
      <c r="BK18">
        <f t="shared" si="101"/>
        <v>1</v>
      </c>
      <c r="BL18">
        <f t="shared" si="101"/>
        <v>0</v>
      </c>
      <c r="BM18">
        <f t="shared" si="101"/>
        <v>0</v>
      </c>
      <c r="BN18">
        <f t="shared" si="101"/>
        <v>0</v>
      </c>
      <c r="BO18">
        <f t="shared" si="101"/>
        <v>0</v>
      </c>
      <c r="BP18">
        <f t="shared" si="101"/>
        <v>1</v>
      </c>
      <c r="BQ18">
        <f t="shared" si="101"/>
        <v>0</v>
      </c>
      <c r="CV18" t="s">
        <v>119</v>
      </c>
      <c r="CW18">
        <f t="shared" ref="CW18:DL18" si="102">SUM(CW9:CW12)</f>
        <v>7</v>
      </c>
      <c r="CX18">
        <f t="shared" si="102"/>
        <v>2</v>
      </c>
      <c r="CY18">
        <f t="shared" si="102"/>
        <v>5</v>
      </c>
      <c r="CZ18">
        <f t="shared" si="102"/>
        <v>8</v>
      </c>
      <c r="DA18">
        <f t="shared" si="102"/>
        <v>0</v>
      </c>
      <c r="DB18">
        <f t="shared" si="102"/>
        <v>1</v>
      </c>
      <c r="DC18">
        <f t="shared" si="102"/>
        <v>5</v>
      </c>
      <c r="DD18">
        <f t="shared" si="102"/>
        <v>2</v>
      </c>
      <c r="DE18">
        <f t="shared" si="102"/>
        <v>2</v>
      </c>
      <c r="DF18">
        <f t="shared" si="102"/>
        <v>0</v>
      </c>
      <c r="DG18">
        <f t="shared" si="102"/>
        <v>0</v>
      </c>
      <c r="DH18">
        <f t="shared" si="102"/>
        <v>0</v>
      </c>
      <c r="DI18">
        <f t="shared" si="102"/>
        <v>0</v>
      </c>
      <c r="DJ18">
        <f t="shared" si="102"/>
        <v>0</v>
      </c>
      <c r="DK18">
        <f t="shared" si="102"/>
        <v>1</v>
      </c>
      <c r="DL18">
        <f t="shared" si="102"/>
        <v>1</v>
      </c>
      <c r="EQ18" t="s">
        <v>119</v>
      </c>
      <c r="ER18">
        <f t="shared" ref="ER18:FG18" si="103">SUM(ER9:ER12)</f>
        <v>0</v>
      </c>
      <c r="ES18">
        <f t="shared" si="103"/>
        <v>0</v>
      </c>
      <c r="ET18">
        <f t="shared" si="103"/>
        <v>0</v>
      </c>
      <c r="EU18">
        <f t="shared" si="103"/>
        <v>0</v>
      </c>
      <c r="EV18">
        <f t="shared" si="103"/>
        <v>0</v>
      </c>
      <c r="EW18">
        <f t="shared" si="103"/>
        <v>0</v>
      </c>
      <c r="EX18">
        <f t="shared" si="103"/>
        <v>0</v>
      </c>
      <c r="EY18">
        <f t="shared" si="103"/>
        <v>0</v>
      </c>
      <c r="EZ18">
        <f t="shared" si="103"/>
        <v>0</v>
      </c>
      <c r="FA18">
        <f t="shared" si="103"/>
        <v>0</v>
      </c>
      <c r="FB18">
        <f t="shared" si="103"/>
        <v>0</v>
      </c>
      <c r="FC18">
        <f t="shared" si="103"/>
        <v>0</v>
      </c>
      <c r="FD18">
        <f t="shared" si="103"/>
        <v>0</v>
      </c>
      <c r="FE18">
        <f t="shared" si="103"/>
        <v>0</v>
      </c>
      <c r="FF18">
        <f t="shared" si="103"/>
        <v>0</v>
      </c>
      <c r="FG18">
        <f t="shared" si="103"/>
        <v>0</v>
      </c>
      <c r="GL18" t="s">
        <v>121</v>
      </c>
      <c r="GM18">
        <f t="shared" ref="GM18:HB18" si="104">SUM(GM9:GM12)</f>
        <v>3</v>
      </c>
      <c r="GN18">
        <f t="shared" si="104"/>
        <v>0</v>
      </c>
      <c r="GO18">
        <f t="shared" si="104"/>
        <v>1</v>
      </c>
      <c r="GP18">
        <f t="shared" si="104"/>
        <v>1</v>
      </c>
      <c r="GQ18">
        <f t="shared" si="104"/>
        <v>0</v>
      </c>
      <c r="GR18">
        <f t="shared" si="104"/>
        <v>0</v>
      </c>
      <c r="GS18">
        <f t="shared" si="104"/>
        <v>2</v>
      </c>
      <c r="GT18">
        <f t="shared" si="104"/>
        <v>0</v>
      </c>
      <c r="GU18">
        <f t="shared" si="104"/>
        <v>0</v>
      </c>
      <c r="GV18">
        <f t="shared" si="104"/>
        <v>0</v>
      </c>
      <c r="GW18">
        <f t="shared" si="104"/>
        <v>0</v>
      </c>
      <c r="GX18">
        <f t="shared" si="104"/>
        <v>0</v>
      </c>
      <c r="GY18">
        <f t="shared" si="104"/>
        <v>0</v>
      </c>
      <c r="GZ18">
        <f t="shared" si="104"/>
        <v>0</v>
      </c>
      <c r="HA18">
        <f t="shared" si="104"/>
        <v>0</v>
      </c>
      <c r="HB18">
        <f t="shared" si="104"/>
        <v>0</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42</v>
      </c>
      <c r="X24" s="32">
        <f>AD15</f>
        <v>25</v>
      </c>
      <c r="Y24" s="33">
        <f>Z24/W24</f>
        <v>0.38095238095238093</v>
      </c>
      <c r="Z24" s="34">
        <f>AA14</f>
        <v>16</v>
      </c>
      <c r="AA24" s="33">
        <f>AC24/W24</f>
        <v>0.47619047619047616</v>
      </c>
      <c r="AB24" s="33"/>
      <c r="AC24" s="34">
        <f>C14+E14+I14+M14+O14+S14</f>
        <v>20</v>
      </c>
      <c r="AD24" s="33">
        <f>AE24/AC24</f>
        <v>0.35</v>
      </c>
      <c r="AE24" s="34">
        <f>E14+O14</f>
        <v>7</v>
      </c>
      <c r="AF24" s="35">
        <f>AC14</f>
        <v>1</v>
      </c>
      <c r="AG24" s="35">
        <f>AC15</f>
        <v>0</v>
      </c>
      <c r="AH24" s="35">
        <f>AG14</f>
        <v>44</v>
      </c>
      <c r="AI24" s="35">
        <f>AG15</f>
        <v>34</v>
      </c>
      <c r="AJ24" s="32">
        <f>AH14</f>
        <v>82</v>
      </c>
      <c r="AK24" s="32">
        <f>AH15</f>
        <v>56</v>
      </c>
      <c r="AL24" s="32">
        <f>AI14</f>
        <v>4</v>
      </c>
      <c r="AM24" s="32">
        <f>AI15</f>
        <v>3</v>
      </c>
      <c r="BS24" s="32">
        <f>BY14</f>
        <v>43</v>
      </c>
      <c r="BT24" s="32">
        <f>BY15</f>
        <v>20</v>
      </c>
      <c r="BU24" s="33">
        <f>BV24/BS24</f>
        <v>0.41860465116279072</v>
      </c>
      <c r="BV24" s="34">
        <f>BW14</f>
        <v>18</v>
      </c>
      <c r="BW24" s="33">
        <f>BX24/BS24</f>
        <v>0.32558139534883723</v>
      </c>
      <c r="BX24" s="34">
        <f>BC14+BE14+BG14+BK14+BM14+BO14</f>
        <v>14</v>
      </c>
      <c r="BY24" s="33">
        <f>BZ24/BX24</f>
        <v>0.6428571428571429</v>
      </c>
      <c r="BZ24" s="34">
        <f>BE14+BM14</f>
        <v>9</v>
      </c>
      <c r="CA24" s="35">
        <f>BX14</f>
        <v>1</v>
      </c>
      <c r="CB24" s="35">
        <f>BX15</f>
        <v>1</v>
      </c>
      <c r="CC24" s="35">
        <f>CB14</f>
        <v>26</v>
      </c>
      <c r="CD24" s="35">
        <f>CB15</f>
        <v>16</v>
      </c>
      <c r="CE24" s="32">
        <f>CC14</f>
        <v>61</v>
      </c>
      <c r="CF24" s="32">
        <f>CC15</f>
        <v>32</v>
      </c>
      <c r="CG24" s="32">
        <f>CD14</f>
        <v>8</v>
      </c>
      <c r="CH24" s="32">
        <f>CD15</f>
        <v>4</v>
      </c>
      <c r="DN24" s="32">
        <f>DT14</f>
        <v>38</v>
      </c>
      <c r="DO24" s="32">
        <f>DT15</f>
        <v>21</v>
      </c>
      <c r="DP24" s="33">
        <f>DQ24/DN24</f>
        <v>0.47368421052631576</v>
      </c>
      <c r="DQ24" s="34">
        <f>DR14</f>
        <v>18</v>
      </c>
      <c r="DR24" s="33">
        <f>DS24/DN24</f>
        <v>0.42105263157894735</v>
      </c>
      <c r="DS24" s="34">
        <f>CX14+CZ14+DB14+DF14+DH14+DJ14</f>
        <v>16</v>
      </c>
      <c r="DT24" s="33">
        <f>DU24/DS24</f>
        <v>0.6875</v>
      </c>
      <c r="DU24" s="34">
        <f>CZ14+DH14</f>
        <v>11</v>
      </c>
      <c r="DV24" s="35">
        <f>DS14</f>
        <v>2</v>
      </c>
      <c r="DW24" s="35">
        <f>DS15</f>
        <v>2</v>
      </c>
      <c r="DX24" s="35">
        <f>DW14</f>
        <v>20</v>
      </c>
      <c r="DY24" s="35">
        <f>DW15</f>
        <v>8</v>
      </c>
      <c r="DZ24" s="32">
        <f>DX14</f>
        <v>54</v>
      </c>
      <c r="EA24" s="32">
        <f>DX15</f>
        <v>27</v>
      </c>
      <c r="EB24" s="32">
        <f>DY14</f>
        <v>4</v>
      </c>
      <c r="EC24" s="32">
        <f>DY15</f>
        <v>2</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IR24"/>
  <sheetViews>
    <sheetView topLeftCell="AN1" zoomScale="75" zoomScaleNormal="75" workbookViewId="0">
      <selection activeCell="BZ14" sqref="BZ14"/>
    </sheetView>
  </sheetViews>
  <sheetFormatPr defaultColWidth="9"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Grilly</v>
      </c>
      <c r="BA1" s="36">
        <v>2024</v>
      </c>
      <c r="BB1" s="37" t="s">
        <v>106</v>
      </c>
      <c r="BC1" s="38" t="str">
        <f t="array" aca="1" ref="BC1" ca="1">MID(CELL("filename",BA1),FIND("]",CELL("filename",BA1))+1,255)</f>
        <v>Grilly</v>
      </c>
      <c r="CV1" s="36">
        <v>2023</v>
      </c>
      <c r="CW1" s="37" t="s">
        <v>106</v>
      </c>
      <c r="CX1" s="38" t="str">
        <f t="array" aca="1" ref="CX1" ca="1">MID(CELL("filename",CV1),FIND("]",CELL("filename",CV1))+1,255)</f>
        <v>Grilly</v>
      </c>
      <c r="EQ1" s="36">
        <v>2022</v>
      </c>
      <c r="ER1" s="37" t="s">
        <v>106</v>
      </c>
      <c r="ES1" s="38" t="str">
        <f t="array" aca="1" ref="ES1" ca="1">MID(CELL("filename",EQ1),FIND("]",CELL("filename",EQ1))+1,255)</f>
        <v>Grilly</v>
      </c>
      <c r="GL1" s="39">
        <v>2021</v>
      </c>
      <c r="GM1" s="40" t="s">
        <v>106</v>
      </c>
      <c r="GN1" s="38" t="s">
        <v>168</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Grilly</v>
      </c>
      <c r="X2" s="225"/>
      <c r="Y2" s="225"/>
      <c r="Z2" s="225"/>
      <c r="AA2" s="225"/>
      <c r="AB2" s="225"/>
      <c r="AC2" s="225"/>
      <c r="AD2" s="225"/>
      <c r="AE2" s="225"/>
      <c r="AF2" s="225"/>
      <c r="AG2" s="225"/>
      <c r="AH2" s="225"/>
      <c r="AI2" s="225"/>
      <c r="AM2" s="226" t="str">
        <f ca="1">"Changement depuis " &amp; (A1 - 1) &amp; " " &amp; $C1</f>
        <v>Changement depuis 2024 Grilly</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Grilly</v>
      </c>
      <c r="BT2" s="225"/>
      <c r="BU2" s="225"/>
      <c r="BV2" s="225"/>
      <c r="BW2" s="225"/>
      <c r="BX2" s="225"/>
      <c r="BY2" s="225"/>
      <c r="BZ2" s="225"/>
      <c r="CA2" s="225"/>
      <c r="CB2" s="225"/>
      <c r="CC2" s="225"/>
      <c r="CD2" s="225"/>
      <c r="CH2" s="226" t="str">
        <f ca="1">"Changement depuis 2023 " &amp; $CX1</f>
        <v>Changement depuis 2023 Grilly</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Grilly</v>
      </c>
      <c r="DO2" s="225"/>
      <c r="DP2" s="225"/>
      <c r="DQ2" s="225"/>
      <c r="DR2" s="225"/>
      <c r="DS2" s="225"/>
      <c r="DT2" s="225"/>
      <c r="DU2" s="225"/>
      <c r="DV2" s="225"/>
      <c r="DW2" s="225"/>
      <c r="DX2" s="225"/>
      <c r="DY2" s="225"/>
      <c r="EC2" s="226" t="str">
        <f ca="1">"Changement depuis 2022 " &amp; $CX1</f>
        <v>Changement depuis 2022 Grilly</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Grilly</v>
      </c>
      <c r="FJ2" s="225"/>
      <c r="FK2" s="225"/>
      <c r="FL2" s="225"/>
      <c r="FM2" s="225"/>
      <c r="FN2" s="225"/>
      <c r="FO2" s="225"/>
      <c r="FP2" s="225"/>
      <c r="FQ2" s="225"/>
      <c r="FR2" s="225"/>
      <c r="FS2" s="225"/>
      <c r="FT2" s="225"/>
      <c r="FX2" s="226" t="str">
        <f ca="1">"Changement depuis 2021 " &amp; $ES1</f>
        <v>Changement depuis 2021 Grilly</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Grilly (Pont)</v>
      </c>
      <c r="HE2" s="225"/>
      <c r="HF2" s="225"/>
      <c r="HG2" s="225"/>
      <c r="HH2" s="225"/>
      <c r="HI2" s="225"/>
      <c r="HJ2" s="225"/>
      <c r="HK2" s="225"/>
      <c r="HL2" s="225"/>
      <c r="HM2" s="225"/>
      <c r="HN2" s="225"/>
      <c r="HO2" s="225"/>
      <c r="HR2" s="225" t="str">
        <f>"Totaux 2020 " &amp; $GN1</f>
        <v>Totaux 2020 Grilly (Pont)</v>
      </c>
      <c r="HS2" s="225"/>
      <c r="HT2" s="225"/>
      <c r="HU2" s="225"/>
      <c r="HV2" s="225"/>
      <c r="HW2" s="225"/>
      <c r="HX2" s="225"/>
      <c r="HY2" s="225"/>
      <c r="HZ2" s="225"/>
      <c r="IA2" s="225"/>
      <c r="IB2" s="225"/>
      <c r="IC2" s="225"/>
      <c r="IF2" s="226" t="str">
        <f>"Changement depuis 2020 " &amp; $GN1</f>
        <v>Changement depuis 2020 Grilly (Pont)</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x14ac:dyDescent="0.25">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t="e">
        <f t="shared" ref="AN5:AN12" si="3">(X5/BT5) - 1</f>
        <v>#DIV/0!</v>
      </c>
      <c r="AO5" s="12" t="e">
        <f t="shared" ref="AO5:AO12" si="4">(Y5/BU5) - 1</f>
        <v>#DIV/0!</v>
      </c>
      <c r="AP5" s="12" t="e">
        <f t="shared" ref="AP5:AP12" si="5">(Z5/BV5) - 1</f>
        <v>#DIV/0!</v>
      </c>
      <c r="AQ5" s="12" t="e">
        <f>(AA5/BW5) - 1</f>
        <v>#DIV/0!</v>
      </c>
      <c r="AR5" s="12" t="e">
        <f t="shared" ref="AR5:AR12" si="6">(AC5/BX5) - 1</f>
        <v>#DIV/0!</v>
      </c>
      <c r="AS5" s="12" t="e">
        <f t="shared" ref="AS5:AS12" si="7">(AD5/BY5) - 1</f>
        <v>#DIV/0!</v>
      </c>
      <c r="AT5" s="12" t="e">
        <f t="shared" ref="AT5:AT12" si="8">(AE5/BZ5) - 1</f>
        <v>#DIV/0!</v>
      </c>
      <c r="AU5" s="12" t="e">
        <f t="shared" ref="AU5:AU12" si="9">(AF5/CA5) - 1</f>
        <v>#DIV/0!</v>
      </c>
      <c r="AV5" s="12" t="e">
        <f t="shared" ref="AV5:AV12" si="10">(AG5/CB5) - 1</f>
        <v>#DIV/0!</v>
      </c>
      <c r="AW5" s="12" t="e">
        <f t="shared" ref="AW5:AW12" si="11">(AH5/CC5) - 1</f>
        <v>#DIV/0!</v>
      </c>
      <c r="AX5" s="12" t="e">
        <f t="shared" ref="AX5:AX12" si="12">(AI5/CD5) - 1</f>
        <v>#DIV/0!</v>
      </c>
      <c r="AY5" s="12" t="e">
        <f t="shared" ref="AY5:AY12" si="13">(AJ5/CE5) - 1</f>
        <v>#DIV/0!</v>
      </c>
      <c r="BA5" s="59">
        <v>0.29166666666666702</v>
      </c>
      <c r="BB5" s="60"/>
      <c r="BC5" s="86"/>
      <c r="BD5" s="60"/>
      <c r="BE5" s="86"/>
      <c r="BF5" s="60"/>
      <c r="BG5" s="86"/>
      <c r="BH5" s="60"/>
      <c r="BI5" s="86"/>
      <c r="BJ5" s="60"/>
      <c r="BK5" s="86"/>
      <c r="BL5" s="60"/>
      <c r="BM5" s="86"/>
      <c r="BN5" s="60"/>
      <c r="BO5" s="86"/>
      <c r="BP5" s="60"/>
      <c r="BQ5" s="86"/>
      <c r="BS5" s="55">
        <f t="shared" ref="BS5:BT12" si="14">BB5+BD5+BF5+BH5+BJ5+BL5+BN5+BP5</f>
        <v>0</v>
      </c>
      <c r="BT5" s="3">
        <f t="shared" si="14"/>
        <v>0</v>
      </c>
      <c r="BU5" s="56" t="e">
        <f t="shared" ref="BU5:BU12" si="15">BT5/(BT5+BS5)</f>
        <v>#DIV/0!</v>
      </c>
      <c r="BV5" s="3">
        <f t="shared" ref="BV5:BV12" si="16">BB5+BC5+BJ5+BK5</f>
        <v>0</v>
      </c>
      <c r="BW5" s="3">
        <f t="shared" ref="BW5:BW12" si="17">BD5+BE5+BL5+BM5</f>
        <v>0</v>
      </c>
      <c r="BX5" s="3">
        <f t="shared" ref="BX5:BX12" si="18">BF5+BG5+BN5+BO5</f>
        <v>0</v>
      </c>
      <c r="BY5" s="3">
        <f t="shared" ref="BY5:BY12" si="19">SUM(BV5:BX5)</f>
        <v>0</v>
      </c>
      <c r="BZ5" s="12" t="e">
        <f t="shared" ref="BZ5:BZ12" si="20">BW5/(BW5+BV5)</f>
        <v>#DIV/0!</v>
      </c>
      <c r="CA5" s="12" t="e">
        <f t="shared" ref="CA5:CA12" si="21">BX5/BY5</f>
        <v>#DIV/0!</v>
      </c>
      <c r="CB5" s="3">
        <f t="shared" ref="CB5:CB12" si="22">BH5+BI5+BP5+BQ5</f>
        <v>0</v>
      </c>
      <c r="CC5" s="3">
        <f t="shared" ref="CC5:CC12" si="23">SUM(BB5:BI5)</f>
        <v>0</v>
      </c>
      <c r="CD5" s="57">
        <f t="shared" ref="CD5:CD12" si="24">SUM(BJ5:BQ5)</f>
        <v>0</v>
      </c>
      <c r="CE5" s="58">
        <f t="shared" ref="CE5:CE12" si="25">SUM(BB5:BQ5)</f>
        <v>0</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t="e">
        <f t="shared" ref="EC5:EO12" si="39">(DN5/FI5) - 1</f>
        <v>#DIV/0!</v>
      </c>
      <c r="ED5" s="12" t="e">
        <f t="shared" si="39"/>
        <v>#DIV/0!</v>
      </c>
      <c r="EE5" s="12" t="e">
        <f t="shared" si="39"/>
        <v>#DIV/0!</v>
      </c>
      <c r="EF5" s="12" t="e">
        <f t="shared" si="39"/>
        <v>#DIV/0!</v>
      </c>
      <c r="EG5" s="12" t="e">
        <f t="shared" si="39"/>
        <v>#DIV/0!</v>
      </c>
      <c r="EH5" s="12" t="e">
        <f t="shared" si="39"/>
        <v>#DIV/0!</v>
      </c>
      <c r="EI5" s="12" t="e">
        <f t="shared" si="39"/>
        <v>#DIV/0!</v>
      </c>
      <c r="EJ5" s="12" t="e">
        <f t="shared" si="39"/>
        <v>#DIV/0!</v>
      </c>
      <c r="EK5" s="12" t="e">
        <f t="shared" si="39"/>
        <v>#DIV/0!</v>
      </c>
      <c r="EL5" s="12" t="e">
        <f t="shared" si="39"/>
        <v>#DIV/0!</v>
      </c>
      <c r="EM5" s="12" t="e">
        <f t="shared" si="39"/>
        <v>#DIV/0!</v>
      </c>
      <c r="EN5" s="12" t="e">
        <f t="shared" si="39"/>
        <v>#DIV/0!</v>
      </c>
      <c r="EO5" s="12" t="e">
        <f t="shared" si="39"/>
        <v>#DIV/0!</v>
      </c>
      <c r="EQ5" s="59">
        <v>0.29166666666666702</v>
      </c>
      <c r="ER5" s="60"/>
      <c r="ES5" s="86"/>
      <c r="ET5" s="60"/>
      <c r="EU5" s="86"/>
      <c r="EV5" s="60"/>
      <c r="EW5" s="86"/>
      <c r="EX5" s="60"/>
      <c r="EY5" s="86"/>
      <c r="EZ5" s="60"/>
      <c r="FA5" s="86"/>
      <c r="FB5" s="60"/>
      <c r="FC5" s="86"/>
      <c r="FD5" s="60"/>
      <c r="FE5" s="86"/>
      <c r="FF5" s="60"/>
      <c r="FG5" s="86"/>
      <c r="FI5" s="55">
        <f t="shared" ref="FI5:FJ12" si="40">ER5+ET5+EV5+EX5+EZ5+FB5+FD5+FF5</f>
        <v>0</v>
      </c>
      <c r="FJ5" s="3">
        <f t="shared" si="40"/>
        <v>0</v>
      </c>
      <c r="FK5" s="56" t="e">
        <f t="shared" ref="FK5:FK12" si="41">FJ5/(FJ5+FI5)</f>
        <v>#DIV/0!</v>
      </c>
      <c r="FL5" s="3">
        <f t="shared" ref="FL5:FL12" si="42">ER5+ES5+EZ5+FA5</f>
        <v>0</v>
      </c>
      <c r="FM5" s="3">
        <f t="shared" ref="FM5:FM12" si="43">ET5+EU5+FB5+FC5</f>
        <v>0</v>
      </c>
      <c r="FN5" s="3">
        <f t="shared" ref="FN5:FN12" si="44">EV5+EW5+FD5+FE5</f>
        <v>0</v>
      </c>
      <c r="FO5" s="3">
        <f t="shared" ref="FO5:FO12" si="45">SUM(FL5:FN5)</f>
        <v>0</v>
      </c>
      <c r="FP5" s="12" t="e">
        <f t="shared" ref="FP5:FP12" si="46">FM5/FO5</f>
        <v>#DIV/0!</v>
      </c>
      <c r="FQ5" s="12" t="e">
        <f t="shared" ref="FQ5:FQ12" si="47">FN5/FO5</f>
        <v>#DIV/0!</v>
      </c>
      <c r="FR5" s="3">
        <f t="shared" ref="FR5:FR12" si="48">EX5+EY5+FF5+FG5</f>
        <v>0</v>
      </c>
      <c r="FS5" s="3">
        <f t="shared" ref="FS5:FS12" si="49">SUM(ER5:EY5)</f>
        <v>0</v>
      </c>
      <c r="FT5" s="57">
        <f t="shared" ref="FT5:FT12" si="50">SUM(EZ5:FG5)</f>
        <v>0</v>
      </c>
      <c r="FU5" s="58">
        <f t="shared" ref="FU5:FU12" si="51">SUM(ER5:FG5)</f>
        <v>0</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c r="GL5" s="59">
        <v>0.29166666666666702</v>
      </c>
      <c r="GM5" s="60"/>
      <c r="GN5" s="86"/>
      <c r="GO5" s="60"/>
      <c r="GP5" s="86"/>
      <c r="GQ5" s="60"/>
      <c r="GR5" s="86"/>
      <c r="GS5" s="60"/>
      <c r="GT5" s="86"/>
      <c r="GU5" s="60"/>
      <c r="GV5" s="86"/>
      <c r="GW5" s="60"/>
      <c r="GX5" s="86"/>
      <c r="GY5" s="60"/>
      <c r="GZ5" s="86"/>
      <c r="HA5" s="60"/>
      <c r="HB5" s="86"/>
      <c r="HD5" s="55">
        <f t="shared" ref="HD5:HE12" si="53">GM5+GO5+GQ5+GS5+GU5+GW5+GY5+HA5</f>
        <v>0</v>
      </c>
      <c r="HE5" s="3">
        <f t="shared" si="53"/>
        <v>0</v>
      </c>
      <c r="HF5" s="56" t="e">
        <f t="shared" ref="HF5:HF12" si="54">HE5/(HE5+HD5)</f>
        <v>#DIV/0!</v>
      </c>
      <c r="HG5" s="3">
        <f t="shared" ref="HG5:HG12" si="55">GM5+GN5+GU5+GV5</f>
        <v>0</v>
      </c>
      <c r="HH5" s="3">
        <f t="shared" ref="HH5:HH12" si="56">GO5+GP5+GW5+GX5</f>
        <v>0</v>
      </c>
      <c r="HI5" s="3">
        <f t="shared" ref="HI5:HI12" si="57">GQ5+GR5+GY5+GZ5</f>
        <v>0</v>
      </c>
      <c r="HJ5" s="3">
        <f t="shared" ref="HJ5:HJ12" si="58">SUM(HG5:HI5)</f>
        <v>0</v>
      </c>
      <c r="HK5" s="12" t="e">
        <f t="shared" ref="HK5:HK12" si="59">HH5/HJ5</f>
        <v>#DIV/0!</v>
      </c>
      <c r="HL5" s="12" t="e">
        <f t="shared" ref="HL5:HL12" si="60">HI5/HJ5</f>
        <v>#DIV/0!</v>
      </c>
      <c r="HM5" s="3">
        <f t="shared" ref="HM5:HM12" si="61">GS5+GT5+HA5+HB5</f>
        <v>0</v>
      </c>
      <c r="HN5" s="3">
        <f t="shared" ref="HN5:HN12" si="62">SUM(GM5:GT5)</f>
        <v>0</v>
      </c>
      <c r="HO5" s="57">
        <f t="shared" ref="HO5:HO12" si="63">SUM(GU5:HB5)</f>
        <v>0</v>
      </c>
      <c r="HP5" s="58">
        <f t="shared" ref="HP5:HP12" si="64">SUM(GM5:HB5)</f>
        <v>0</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91"/>
      <c r="C6" s="92"/>
      <c r="D6" s="91"/>
      <c r="E6" s="92"/>
      <c r="F6" s="91"/>
      <c r="G6" s="92"/>
      <c r="H6" s="91"/>
      <c r="I6" s="92"/>
      <c r="J6" s="91"/>
      <c r="K6" s="92"/>
      <c r="L6" s="91"/>
      <c r="M6" s="92"/>
      <c r="N6" s="203"/>
      <c r="O6" s="192"/>
      <c r="P6" s="91"/>
      <c r="Q6" s="92"/>
      <c r="R6" s="91"/>
      <c r="S6" s="92"/>
      <c r="T6" s="91"/>
      <c r="U6" s="92"/>
      <c r="W6" s="55">
        <f t="shared" ref="W6:W12" si="66">B6+D6+F6+H6+J6+L6+N6+P6+R6+T6</f>
        <v>0</v>
      </c>
      <c r="X6" s="3">
        <f t="shared" ref="X6:X12" si="67">C6+E6+G6+I6+K6+M6+O6+Q6+S6+U6</f>
        <v>0</v>
      </c>
      <c r="Y6" s="56" t="e">
        <f t="shared" ref="Y6:Y12" si="68">X6/(X6+W6)</f>
        <v>#DIV/0!</v>
      </c>
      <c r="Z6" s="3">
        <f t="shared" ref="Z6:Z12" si="69">B6+C6+L6+M6</f>
        <v>0</v>
      </c>
      <c r="AA6" s="3">
        <f t="shared" ref="AA6:AA12" si="70">D6+E6+N6+O6+F6+G6+P6+Q6</f>
        <v>0</v>
      </c>
      <c r="AB6" s="3">
        <f t="shared" ref="AB6:AB15" si="71">F6+G6+P6+Q6</f>
        <v>0</v>
      </c>
      <c r="AC6" s="3">
        <f t="shared" ref="AC6:AC12" si="72">H6+I6+R6+S6</f>
        <v>0</v>
      </c>
      <c r="AD6" s="3">
        <f t="shared" si="0"/>
        <v>0</v>
      </c>
      <c r="AE6" s="12" t="e">
        <f t="shared" si="1"/>
        <v>#DIV/0!</v>
      </c>
      <c r="AF6" s="12" t="e">
        <f t="shared" ref="AF6:AF12" si="73">AC6/AD6</f>
        <v>#DIV/0!</v>
      </c>
      <c r="AG6" s="3">
        <f t="shared" ref="AG6:AG12" si="74">J6+K6+T6+U6</f>
        <v>0</v>
      </c>
      <c r="AH6" s="3">
        <f t="shared" ref="AH6:AH12" si="75">SUM(B6:K6)</f>
        <v>0</v>
      </c>
      <c r="AI6" s="57">
        <f t="shared" ref="AI6:AI12" si="76">SUM(L6:U6)</f>
        <v>0</v>
      </c>
      <c r="AJ6" s="58">
        <f t="shared" ref="AJ6:AJ12" si="77">SUM(B6:U6)</f>
        <v>0</v>
      </c>
      <c r="AM6" s="12" t="e">
        <f t="shared" si="2"/>
        <v>#DIV/0!</v>
      </c>
      <c r="AN6" s="12" t="e">
        <f t="shared" si="3"/>
        <v>#DIV/0!</v>
      </c>
      <c r="AO6" s="12" t="e">
        <f t="shared" si="4"/>
        <v>#DIV/0!</v>
      </c>
      <c r="AP6" s="12" t="e">
        <f t="shared" si="5"/>
        <v>#DIV/0!</v>
      </c>
      <c r="AQ6" s="12" t="e">
        <f t="shared" ref="AQ6:AQ12" si="78">(AA6/BW6) - 1</f>
        <v>#DIV/0!</v>
      </c>
      <c r="AR6" s="12" t="e">
        <f t="shared" si="6"/>
        <v>#DIV/0!</v>
      </c>
      <c r="AS6" s="12" t="e">
        <f t="shared" si="7"/>
        <v>#DIV/0!</v>
      </c>
      <c r="AT6" s="12" t="e">
        <f t="shared" si="8"/>
        <v>#DIV/0!</v>
      </c>
      <c r="AU6" s="12" t="e">
        <f t="shared" si="9"/>
        <v>#DIV/0!</v>
      </c>
      <c r="AV6" s="12" t="e">
        <f t="shared" si="10"/>
        <v>#DIV/0!</v>
      </c>
      <c r="AW6" s="12" t="e">
        <f t="shared" si="11"/>
        <v>#DIV/0!</v>
      </c>
      <c r="AX6" s="12" t="e">
        <f t="shared" si="12"/>
        <v>#DIV/0!</v>
      </c>
      <c r="AY6" s="12" t="e">
        <f t="shared" si="13"/>
        <v>#DIV/0!</v>
      </c>
      <c r="BA6" s="64">
        <v>0.30208333333333298</v>
      </c>
      <c r="BB6" s="91"/>
      <c r="BC6" s="92"/>
      <c r="BD6" s="91"/>
      <c r="BE6" s="92"/>
      <c r="BF6" s="91"/>
      <c r="BG6" s="92"/>
      <c r="BH6" s="91"/>
      <c r="BI6" s="92"/>
      <c r="BJ6" s="91"/>
      <c r="BK6" s="92"/>
      <c r="BL6" s="91"/>
      <c r="BM6" s="92"/>
      <c r="BN6" s="91"/>
      <c r="BO6" s="92"/>
      <c r="BP6" s="91"/>
      <c r="BQ6" s="92"/>
      <c r="BS6" s="55">
        <f t="shared" si="14"/>
        <v>0</v>
      </c>
      <c r="BT6" s="3">
        <f t="shared" si="14"/>
        <v>0</v>
      </c>
      <c r="BU6" s="56" t="e">
        <f t="shared" si="15"/>
        <v>#DIV/0!</v>
      </c>
      <c r="BV6" s="3">
        <f t="shared" si="16"/>
        <v>0</v>
      </c>
      <c r="BW6" s="3">
        <f t="shared" si="17"/>
        <v>0</v>
      </c>
      <c r="BX6" s="3">
        <f t="shared" si="18"/>
        <v>0</v>
      </c>
      <c r="BY6" s="3">
        <f t="shared" si="19"/>
        <v>0</v>
      </c>
      <c r="BZ6" s="12" t="e">
        <f t="shared" si="20"/>
        <v>#DIV/0!</v>
      </c>
      <c r="CA6" s="12" t="e">
        <f t="shared" si="21"/>
        <v>#DIV/0!</v>
      </c>
      <c r="CB6" s="3">
        <f t="shared" si="22"/>
        <v>0</v>
      </c>
      <c r="CC6" s="3">
        <f t="shared" si="23"/>
        <v>0</v>
      </c>
      <c r="CD6" s="57">
        <f t="shared" si="24"/>
        <v>0</v>
      </c>
      <c r="CE6" s="58">
        <f t="shared" si="25"/>
        <v>0</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c r="EQ6" s="64">
        <v>0.30208333333333298</v>
      </c>
      <c r="ER6" s="91"/>
      <c r="ES6" s="92"/>
      <c r="ET6" s="91"/>
      <c r="EU6" s="92"/>
      <c r="EV6" s="91"/>
      <c r="EW6" s="92"/>
      <c r="EX6" s="91"/>
      <c r="EY6" s="92"/>
      <c r="EZ6" s="91"/>
      <c r="FA6" s="92"/>
      <c r="FB6" s="91"/>
      <c r="FC6" s="92"/>
      <c r="FD6" s="91"/>
      <c r="FE6" s="92"/>
      <c r="FF6" s="91"/>
      <c r="FG6" s="92"/>
      <c r="FI6" s="55">
        <f t="shared" si="40"/>
        <v>0</v>
      </c>
      <c r="FJ6" s="3">
        <f t="shared" si="40"/>
        <v>0</v>
      </c>
      <c r="FK6" s="56" t="e">
        <f t="shared" si="41"/>
        <v>#DIV/0!</v>
      </c>
      <c r="FL6" s="3">
        <f t="shared" si="42"/>
        <v>0</v>
      </c>
      <c r="FM6" s="3">
        <f t="shared" si="43"/>
        <v>0</v>
      </c>
      <c r="FN6" s="3">
        <f t="shared" si="44"/>
        <v>0</v>
      </c>
      <c r="FO6" s="3">
        <f t="shared" si="45"/>
        <v>0</v>
      </c>
      <c r="FP6" s="12" t="e">
        <f t="shared" si="46"/>
        <v>#DIV/0!</v>
      </c>
      <c r="FQ6" s="12" t="e">
        <f t="shared" si="47"/>
        <v>#DIV/0!</v>
      </c>
      <c r="FR6" s="3">
        <f t="shared" si="48"/>
        <v>0</v>
      </c>
      <c r="FS6" s="3">
        <f t="shared" si="49"/>
        <v>0</v>
      </c>
      <c r="FT6" s="57">
        <f t="shared" si="50"/>
        <v>0</v>
      </c>
      <c r="FU6" s="58">
        <f t="shared" si="51"/>
        <v>0</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c r="GL6" s="64">
        <v>0.30208333333333298</v>
      </c>
      <c r="GM6" s="91"/>
      <c r="GN6" s="92"/>
      <c r="GO6" s="91"/>
      <c r="GP6" s="92"/>
      <c r="GQ6" s="91"/>
      <c r="GR6" s="92"/>
      <c r="GS6" s="91"/>
      <c r="GT6" s="92"/>
      <c r="GU6" s="91"/>
      <c r="GV6" s="92"/>
      <c r="GW6" s="91"/>
      <c r="GX6" s="92"/>
      <c r="GY6" s="91"/>
      <c r="GZ6" s="92"/>
      <c r="HA6" s="91"/>
      <c r="HB6" s="92"/>
      <c r="HD6" s="55">
        <f t="shared" si="53"/>
        <v>0</v>
      </c>
      <c r="HE6" s="3">
        <f t="shared" si="53"/>
        <v>0</v>
      </c>
      <c r="HF6" s="56" t="e">
        <f t="shared" si="54"/>
        <v>#DIV/0!</v>
      </c>
      <c r="HG6" s="3">
        <f t="shared" si="55"/>
        <v>0</v>
      </c>
      <c r="HH6" s="3">
        <f t="shared" si="56"/>
        <v>0</v>
      </c>
      <c r="HI6" s="3">
        <f t="shared" si="57"/>
        <v>0</v>
      </c>
      <c r="HJ6" s="3">
        <f t="shared" si="58"/>
        <v>0</v>
      </c>
      <c r="HK6" s="12" t="e">
        <f t="shared" si="59"/>
        <v>#DIV/0!</v>
      </c>
      <c r="HL6" s="12" t="e">
        <f t="shared" si="60"/>
        <v>#DIV/0!</v>
      </c>
      <c r="HM6" s="3">
        <f t="shared" si="61"/>
        <v>0</v>
      </c>
      <c r="HN6" s="3">
        <f t="shared" si="62"/>
        <v>0</v>
      </c>
      <c r="HO6" s="57">
        <f t="shared" si="63"/>
        <v>0</v>
      </c>
      <c r="HP6" s="58">
        <f t="shared" si="64"/>
        <v>0</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x14ac:dyDescent="0.25">
      <c r="A7" s="64">
        <v>0.3125</v>
      </c>
      <c r="B7" s="91"/>
      <c r="C7" s="92"/>
      <c r="D7" s="91"/>
      <c r="E7" s="92"/>
      <c r="F7" s="91"/>
      <c r="G7" s="92"/>
      <c r="H7" s="91"/>
      <c r="I7" s="92"/>
      <c r="J7" s="91"/>
      <c r="K7" s="92"/>
      <c r="L7" s="91"/>
      <c r="M7" s="92"/>
      <c r="N7" s="203"/>
      <c r="O7" s="192"/>
      <c r="P7" s="91"/>
      <c r="Q7" s="92"/>
      <c r="R7" s="91"/>
      <c r="S7" s="92"/>
      <c r="T7" s="91"/>
      <c r="U7" s="92"/>
      <c r="W7" s="55">
        <f t="shared" si="66"/>
        <v>0</v>
      </c>
      <c r="X7" s="3">
        <f t="shared" si="67"/>
        <v>0</v>
      </c>
      <c r="Y7" s="56" t="e">
        <f t="shared" si="68"/>
        <v>#DIV/0!</v>
      </c>
      <c r="Z7" s="3">
        <f t="shared" si="69"/>
        <v>0</v>
      </c>
      <c r="AA7" s="3">
        <f t="shared" si="70"/>
        <v>0</v>
      </c>
      <c r="AB7" s="3">
        <f t="shared" si="71"/>
        <v>0</v>
      </c>
      <c r="AC7" s="3">
        <f t="shared" si="72"/>
        <v>0</v>
      </c>
      <c r="AD7" s="3">
        <f t="shared" si="0"/>
        <v>0</v>
      </c>
      <c r="AE7" s="12" t="e">
        <f t="shared" si="1"/>
        <v>#DIV/0!</v>
      </c>
      <c r="AF7" s="12" t="e">
        <f t="shared" si="73"/>
        <v>#DIV/0!</v>
      </c>
      <c r="AG7" s="3">
        <f t="shared" si="74"/>
        <v>0</v>
      </c>
      <c r="AH7" s="3">
        <f t="shared" si="75"/>
        <v>0</v>
      </c>
      <c r="AI7" s="57">
        <f t="shared" si="76"/>
        <v>0</v>
      </c>
      <c r="AJ7" s="58">
        <f t="shared" si="77"/>
        <v>0</v>
      </c>
      <c r="AM7" s="12" t="e">
        <f t="shared" si="2"/>
        <v>#DIV/0!</v>
      </c>
      <c r="AN7" s="12" t="e">
        <f t="shared" si="3"/>
        <v>#DIV/0!</v>
      </c>
      <c r="AO7" s="12" t="e">
        <f t="shared" si="4"/>
        <v>#DIV/0!</v>
      </c>
      <c r="AP7" s="12" t="e">
        <f t="shared" si="5"/>
        <v>#DIV/0!</v>
      </c>
      <c r="AQ7" s="12" t="e">
        <f t="shared" si="78"/>
        <v>#DIV/0!</v>
      </c>
      <c r="AR7" s="12" t="e">
        <f t="shared" si="6"/>
        <v>#DIV/0!</v>
      </c>
      <c r="AS7" s="12" t="e">
        <f t="shared" si="7"/>
        <v>#DIV/0!</v>
      </c>
      <c r="AT7" s="12" t="e">
        <f t="shared" si="8"/>
        <v>#DIV/0!</v>
      </c>
      <c r="AU7" s="12" t="e">
        <f t="shared" si="9"/>
        <v>#DIV/0!</v>
      </c>
      <c r="AV7" s="12" t="e">
        <f t="shared" si="10"/>
        <v>#DIV/0!</v>
      </c>
      <c r="AW7" s="12" t="e">
        <f t="shared" si="11"/>
        <v>#DIV/0!</v>
      </c>
      <c r="AX7" s="12" t="e">
        <f t="shared" si="12"/>
        <v>#DIV/0!</v>
      </c>
      <c r="AY7" s="12" t="e">
        <f t="shared" si="13"/>
        <v>#DIV/0!</v>
      </c>
      <c r="BA7" s="64">
        <v>0.3125</v>
      </c>
      <c r="BB7" s="91"/>
      <c r="BC7" s="92"/>
      <c r="BD7" s="91"/>
      <c r="BE7" s="92"/>
      <c r="BF7" s="91"/>
      <c r="BG7" s="92"/>
      <c r="BH7" s="91"/>
      <c r="BI7" s="92"/>
      <c r="BJ7" s="91"/>
      <c r="BK7" s="92"/>
      <c r="BL7" s="91"/>
      <c r="BM7" s="92"/>
      <c r="BN7" s="91"/>
      <c r="BO7" s="92"/>
      <c r="BP7" s="91"/>
      <c r="BQ7" s="92"/>
      <c r="BS7" s="55">
        <f t="shared" si="14"/>
        <v>0</v>
      </c>
      <c r="BT7" s="3">
        <f t="shared" si="14"/>
        <v>0</v>
      </c>
      <c r="BU7" s="56" t="e">
        <f t="shared" si="15"/>
        <v>#DIV/0!</v>
      </c>
      <c r="BV7" s="3">
        <f t="shared" si="16"/>
        <v>0</v>
      </c>
      <c r="BW7" s="3">
        <f t="shared" si="17"/>
        <v>0</v>
      </c>
      <c r="BX7" s="3">
        <f t="shared" si="18"/>
        <v>0</v>
      </c>
      <c r="BY7" s="3">
        <f t="shared" si="19"/>
        <v>0</v>
      </c>
      <c r="BZ7" s="12" t="e">
        <f t="shared" si="20"/>
        <v>#DIV/0!</v>
      </c>
      <c r="CA7" s="12" t="e">
        <f t="shared" si="21"/>
        <v>#DIV/0!</v>
      </c>
      <c r="CB7" s="3">
        <f t="shared" si="22"/>
        <v>0</v>
      </c>
      <c r="CC7" s="3">
        <f t="shared" si="23"/>
        <v>0</v>
      </c>
      <c r="CD7" s="57">
        <f t="shared" si="24"/>
        <v>0</v>
      </c>
      <c r="CE7" s="58">
        <f t="shared" si="25"/>
        <v>0</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91"/>
      <c r="ES7" s="92"/>
      <c r="ET7" s="91"/>
      <c r="EU7" s="92"/>
      <c r="EV7" s="91"/>
      <c r="EW7" s="92"/>
      <c r="EX7" s="91"/>
      <c r="EY7" s="92"/>
      <c r="EZ7" s="91"/>
      <c r="FA7" s="92"/>
      <c r="FB7" s="91"/>
      <c r="FC7" s="92"/>
      <c r="FD7" s="91"/>
      <c r="FE7" s="92"/>
      <c r="FF7" s="91"/>
      <c r="FG7" s="92"/>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f t="shared" si="52"/>
        <v>-1</v>
      </c>
      <c r="FY7" s="12">
        <f t="shared" si="52"/>
        <v>-1</v>
      </c>
      <c r="FZ7" s="12" t="e">
        <f t="shared" si="52"/>
        <v>#DIV/0!</v>
      </c>
      <c r="GA7" s="12">
        <f t="shared" si="52"/>
        <v>-1</v>
      </c>
      <c r="GB7" s="12">
        <f t="shared" si="52"/>
        <v>-1</v>
      </c>
      <c r="GC7" s="12" t="e">
        <f t="shared" si="52"/>
        <v>#DIV/0!</v>
      </c>
      <c r="GD7" s="12">
        <f t="shared" si="52"/>
        <v>-1</v>
      </c>
      <c r="GE7" s="12" t="e">
        <f t="shared" si="52"/>
        <v>#DIV/0!</v>
      </c>
      <c r="GF7" s="12" t="e">
        <f t="shared" si="52"/>
        <v>#DIV/0!</v>
      </c>
      <c r="GG7" s="12" t="e">
        <f t="shared" si="52"/>
        <v>#DIV/0!</v>
      </c>
      <c r="GH7" s="12">
        <f t="shared" si="52"/>
        <v>-1</v>
      </c>
      <c r="GI7" s="12" t="e">
        <f t="shared" si="52"/>
        <v>#DIV/0!</v>
      </c>
      <c r="GJ7" s="12">
        <f t="shared" si="52"/>
        <v>-1</v>
      </c>
      <c r="GL7" s="64">
        <v>0.3125</v>
      </c>
      <c r="GM7" s="175"/>
      <c r="GN7" s="176">
        <v>1</v>
      </c>
      <c r="GO7" s="177">
        <v>1</v>
      </c>
      <c r="GP7" s="178"/>
      <c r="GQ7" s="177"/>
      <c r="GR7" s="178"/>
      <c r="GS7" s="175"/>
      <c r="GT7" s="176"/>
      <c r="GU7" s="175"/>
      <c r="GV7" s="176"/>
      <c r="GW7" s="177"/>
      <c r="GX7" s="178"/>
      <c r="GY7" s="177"/>
      <c r="GZ7" s="178"/>
      <c r="HA7" s="175"/>
      <c r="HB7" s="176"/>
      <c r="HD7" s="55">
        <f t="shared" si="53"/>
        <v>1</v>
      </c>
      <c r="HE7" s="3">
        <f t="shared" si="53"/>
        <v>1</v>
      </c>
      <c r="HF7" s="56">
        <f t="shared" si="54"/>
        <v>0.5</v>
      </c>
      <c r="HG7" s="3">
        <f t="shared" si="55"/>
        <v>1</v>
      </c>
      <c r="HH7" s="3">
        <f t="shared" si="56"/>
        <v>1</v>
      </c>
      <c r="HI7" s="3">
        <f t="shared" si="57"/>
        <v>0</v>
      </c>
      <c r="HJ7" s="3">
        <f t="shared" si="58"/>
        <v>2</v>
      </c>
      <c r="HK7" s="12">
        <f t="shared" si="59"/>
        <v>0.5</v>
      </c>
      <c r="HL7" s="12">
        <f t="shared" si="60"/>
        <v>0</v>
      </c>
      <c r="HM7" s="3">
        <f t="shared" si="61"/>
        <v>0</v>
      </c>
      <c r="HN7" s="3">
        <f t="shared" si="62"/>
        <v>2</v>
      </c>
      <c r="HO7" s="57">
        <f t="shared" si="63"/>
        <v>0</v>
      </c>
      <c r="HP7" s="58">
        <f t="shared" si="64"/>
        <v>2</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66"/>
        <v>0</v>
      </c>
      <c r="X8" s="3">
        <f t="shared" si="67"/>
        <v>0</v>
      </c>
      <c r="Y8" s="56" t="e">
        <f t="shared" si="68"/>
        <v>#DIV/0!</v>
      </c>
      <c r="Z8" s="3">
        <f t="shared" si="69"/>
        <v>0</v>
      </c>
      <c r="AA8" s="3">
        <f t="shared" si="70"/>
        <v>0</v>
      </c>
      <c r="AB8" s="3">
        <f t="shared" si="71"/>
        <v>0</v>
      </c>
      <c r="AC8" s="3">
        <f t="shared" si="72"/>
        <v>0</v>
      </c>
      <c r="AD8" s="3">
        <f t="shared" si="0"/>
        <v>0</v>
      </c>
      <c r="AE8" s="12" t="e">
        <f t="shared" si="1"/>
        <v>#DIV/0!</v>
      </c>
      <c r="AF8" s="12" t="e">
        <f t="shared" si="73"/>
        <v>#DIV/0!</v>
      </c>
      <c r="AG8" s="3">
        <f t="shared" si="74"/>
        <v>0</v>
      </c>
      <c r="AH8" s="3">
        <f t="shared" si="75"/>
        <v>0</v>
      </c>
      <c r="AI8" s="57">
        <f t="shared" si="76"/>
        <v>0</v>
      </c>
      <c r="AJ8" s="58">
        <f t="shared" si="77"/>
        <v>0</v>
      </c>
      <c r="AM8" s="12" t="e">
        <f t="shared" si="2"/>
        <v>#DIV/0!</v>
      </c>
      <c r="AN8" s="12" t="e">
        <f t="shared" si="3"/>
        <v>#DIV/0!</v>
      </c>
      <c r="AO8" s="12" t="e">
        <f t="shared" si="4"/>
        <v>#DIV/0!</v>
      </c>
      <c r="AP8" s="12" t="e">
        <f t="shared" si="5"/>
        <v>#DIV/0!</v>
      </c>
      <c r="AQ8" s="12" t="e">
        <f t="shared" si="78"/>
        <v>#DIV/0!</v>
      </c>
      <c r="AR8" s="12" t="e">
        <f t="shared" si="6"/>
        <v>#DIV/0!</v>
      </c>
      <c r="AS8" s="12" t="e">
        <f t="shared" si="7"/>
        <v>#DIV/0!</v>
      </c>
      <c r="AT8" s="12" t="e">
        <f t="shared" si="8"/>
        <v>#DIV/0!</v>
      </c>
      <c r="AU8" s="12" t="e">
        <f t="shared" si="9"/>
        <v>#DIV/0!</v>
      </c>
      <c r="AV8" s="12" t="e">
        <f t="shared" si="10"/>
        <v>#DIV/0!</v>
      </c>
      <c r="AW8" s="12" t="e">
        <f t="shared" si="11"/>
        <v>#DIV/0!</v>
      </c>
      <c r="AX8" s="12" t="e">
        <f t="shared" si="12"/>
        <v>#DIV/0!</v>
      </c>
      <c r="AY8" s="12" t="e">
        <f t="shared" si="13"/>
        <v>#DIV/0!</v>
      </c>
      <c r="BA8" s="64">
        <v>0.32291666666666702</v>
      </c>
      <c r="BB8" s="91"/>
      <c r="BC8" s="92"/>
      <c r="BD8" s="91"/>
      <c r="BE8" s="92"/>
      <c r="BF8" s="91"/>
      <c r="BG8" s="92"/>
      <c r="BH8" s="91"/>
      <c r="BI8" s="92"/>
      <c r="BJ8" s="91"/>
      <c r="BK8" s="92"/>
      <c r="BL8" s="91"/>
      <c r="BM8" s="92"/>
      <c r="BN8" s="91"/>
      <c r="BO8" s="92"/>
      <c r="BP8" s="91"/>
      <c r="BQ8" s="92"/>
      <c r="BS8" s="55">
        <f t="shared" si="14"/>
        <v>0</v>
      </c>
      <c r="BT8" s="3">
        <f t="shared" si="14"/>
        <v>0</v>
      </c>
      <c r="BU8" s="56" t="e">
        <f t="shared" si="15"/>
        <v>#DIV/0!</v>
      </c>
      <c r="BV8" s="3">
        <f t="shared" si="16"/>
        <v>0</v>
      </c>
      <c r="BW8" s="3">
        <f t="shared" si="17"/>
        <v>0</v>
      </c>
      <c r="BX8" s="3">
        <f t="shared" si="18"/>
        <v>0</v>
      </c>
      <c r="BY8" s="3">
        <f t="shared" si="19"/>
        <v>0</v>
      </c>
      <c r="BZ8" s="12" t="e">
        <f t="shared" si="20"/>
        <v>#DIV/0!</v>
      </c>
      <c r="CA8" s="12" t="e">
        <f t="shared" si="21"/>
        <v>#DIV/0!</v>
      </c>
      <c r="CB8" s="3">
        <f t="shared" si="22"/>
        <v>0</v>
      </c>
      <c r="CC8" s="3">
        <f t="shared" si="23"/>
        <v>0</v>
      </c>
      <c r="CD8" s="57">
        <f t="shared" si="24"/>
        <v>0</v>
      </c>
      <c r="CE8" s="58">
        <f t="shared" si="25"/>
        <v>0</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91"/>
      <c r="ES8" s="92"/>
      <c r="ET8" s="91"/>
      <c r="EU8" s="92"/>
      <c r="EV8" s="91"/>
      <c r="EW8" s="92"/>
      <c r="EX8" s="91"/>
      <c r="EY8" s="92"/>
      <c r="EZ8" s="91"/>
      <c r="FA8" s="92"/>
      <c r="FB8" s="91"/>
      <c r="FC8" s="92"/>
      <c r="FD8" s="91"/>
      <c r="FE8" s="92"/>
      <c r="FF8" s="91"/>
      <c r="FG8" s="92"/>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c r="GL8" s="64">
        <v>0.32291666666666702</v>
      </c>
      <c r="GM8" s="91"/>
      <c r="GN8" s="92"/>
      <c r="GO8" s="91"/>
      <c r="GP8" s="92"/>
      <c r="GQ8" s="91"/>
      <c r="GR8" s="92"/>
      <c r="GS8" s="91"/>
      <c r="GT8" s="92"/>
      <c r="GU8" s="91"/>
      <c r="GV8" s="92"/>
      <c r="GW8" s="91"/>
      <c r="GX8" s="92"/>
      <c r="GY8" s="91"/>
      <c r="GZ8" s="92"/>
      <c r="HA8" s="91"/>
      <c r="HB8" s="92"/>
      <c r="HD8" s="55">
        <f t="shared" si="53"/>
        <v>0</v>
      </c>
      <c r="HE8" s="3">
        <f t="shared" si="53"/>
        <v>0</v>
      </c>
      <c r="HF8" s="56" t="e">
        <f t="shared" si="54"/>
        <v>#DIV/0!</v>
      </c>
      <c r="HG8" s="3">
        <f t="shared" si="55"/>
        <v>0</v>
      </c>
      <c r="HH8" s="3">
        <f t="shared" si="56"/>
        <v>0</v>
      </c>
      <c r="HI8" s="3">
        <f t="shared" si="57"/>
        <v>0</v>
      </c>
      <c r="HJ8" s="3">
        <f t="shared" si="58"/>
        <v>0</v>
      </c>
      <c r="HK8" s="12" t="e">
        <f t="shared" si="59"/>
        <v>#DIV/0!</v>
      </c>
      <c r="HL8" s="12" t="e">
        <f t="shared" si="60"/>
        <v>#DIV/0!</v>
      </c>
      <c r="HM8" s="3">
        <f t="shared" si="61"/>
        <v>0</v>
      </c>
      <c r="HN8" s="3">
        <f t="shared" si="62"/>
        <v>0</v>
      </c>
      <c r="HO8" s="57">
        <f t="shared" si="63"/>
        <v>0</v>
      </c>
      <c r="HP8" s="58">
        <f t="shared" si="64"/>
        <v>0</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x14ac:dyDescent="0.25">
      <c r="A9" s="59">
        <v>0.33333333333333298</v>
      </c>
      <c r="B9" s="91"/>
      <c r="C9" s="92"/>
      <c r="D9" s="91"/>
      <c r="E9" s="92"/>
      <c r="F9" s="91"/>
      <c r="G9" s="92"/>
      <c r="H9" s="91"/>
      <c r="I9" s="92"/>
      <c r="J9" s="91"/>
      <c r="K9" s="92"/>
      <c r="L9" s="91"/>
      <c r="M9" s="92"/>
      <c r="N9" s="203"/>
      <c r="O9" s="192"/>
      <c r="P9" s="91"/>
      <c r="Q9" s="92"/>
      <c r="R9" s="91"/>
      <c r="S9" s="92"/>
      <c r="T9" s="91"/>
      <c r="U9" s="92"/>
      <c r="W9" s="55">
        <f t="shared" si="66"/>
        <v>0</v>
      </c>
      <c r="X9" s="3">
        <f t="shared" si="67"/>
        <v>0</v>
      </c>
      <c r="Y9" s="56" t="e">
        <f t="shared" si="68"/>
        <v>#DIV/0!</v>
      </c>
      <c r="Z9" s="3">
        <f t="shared" si="69"/>
        <v>0</v>
      </c>
      <c r="AA9" s="3">
        <f t="shared" si="70"/>
        <v>0</v>
      </c>
      <c r="AB9" s="3">
        <f t="shared" si="71"/>
        <v>0</v>
      </c>
      <c r="AC9" s="3">
        <f t="shared" si="72"/>
        <v>0</v>
      </c>
      <c r="AD9" s="3">
        <f t="shared" si="0"/>
        <v>0</v>
      </c>
      <c r="AE9" s="12" t="e">
        <f t="shared" si="1"/>
        <v>#DIV/0!</v>
      </c>
      <c r="AF9" s="12" t="e">
        <f t="shared" si="73"/>
        <v>#DIV/0!</v>
      </c>
      <c r="AG9" s="3">
        <f t="shared" si="74"/>
        <v>0</v>
      </c>
      <c r="AH9" s="3">
        <f t="shared" si="75"/>
        <v>0</v>
      </c>
      <c r="AI9" s="57">
        <f t="shared" si="76"/>
        <v>0</v>
      </c>
      <c r="AJ9" s="58">
        <f t="shared" si="77"/>
        <v>0</v>
      </c>
      <c r="AM9" s="12" t="e">
        <f t="shared" si="2"/>
        <v>#DIV/0!</v>
      </c>
      <c r="AN9" s="12" t="e">
        <f t="shared" si="3"/>
        <v>#DIV/0!</v>
      </c>
      <c r="AO9" s="12" t="e">
        <f t="shared" si="4"/>
        <v>#DIV/0!</v>
      </c>
      <c r="AP9" s="12" t="e">
        <f t="shared" si="5"/>
        <v>#DIV/0!</v>
      </c>
      <c r="AQ9" s="12" t="e">
        <f t="shared" si="78"/>
        <v>#DIV/0!</v>
      </c>
      <c r="AR9" s="12" t="e">
        <f t="shared" si="6"/>
        <v>#DIV/0!</v>
      </c>
      <c r="AS9" s="12" t="e">
        <f t="shared" si="7"/>
        <v>#DIV/0!</v>
      </c>
      <c r="AT9" s="12" t="e">
        <f t="shared" si="8"/>
        <v>#DIV/0!</v>
      </c>
      <c r="AU9" s="12" t="e">
        <f t="shared" si="9"/>
        <v>#DIV/0!</v>
      </c>
      <c r="AV9" s="12" t="e">
        <f t="shared" si="10"/>
        <v>#DIV/0!</v>
      </c>
      <c r="AW9" s="12" t="e">
        <f t="shared" si="11"/>
        <v>#DIV/0!</v>
      </c>
      <c r="AX9" s="12" t="e">
        <f t="shared" si="12"/>
        <v>#DIV/0!</v>
      </c>
      <c r="AY9" s="12" t="e">
        <f t="shared" si="13"/>
        <v>#DIV/0!</v>
      </c>
      <c r="BA9" s="59">
        <v>0.33333333333333298</v>
      </c>
      <c r="BB9" s="91"/>
      <c r="BC9" s="92"/>
      <c r="BD9" s="91"/>
      <c r="BE9" s="92"/>
      <c r="BF9" s="91"/>
      <c r="BG9" s="92"/>
      <c r="BH9" s="91"/>
      <c r="BI9" s="92"/>
      <c r="BJ9" s="91"/>
      <c r="BK9" s="92"/>
      <c r="BL9" s="91"/>
      <c r="BM9" s="92"/>
      <c r="BN9" s="91"/>
      <c r="BO9" s="92"/>
      <c r="BP9" s="91"/>
      <c r="BQ9" s="92"/>
      <c r="BS9" s="55">
        <f t="shared" si="14"/>
        <v>0</v>
      </c>
      <c r="BT9" s="3">
        <f t="shared" si="14"/>
        <v>0</v>
      </c>
      <c r="BU9" s="56" t="e">
        <f t="shared" si="15"/>
        <v>#DIV/0!</v>
      </c>
      <c r="BV9" s="3">
        <f t="shared" si="16"/>
        <v>0</v>
      </c>
      <c r="BW9" s="3">
        <f t="shared" si="17"/>
        <v>0</v>
      </c>
      <c r="BX9" s="3">
        <f t="shared" si="18"/>
        <v>0</v>
      </c>
      <c r="BY9" s="3">
        <f t="shared" si="19"/>
        <v>0</v>
      </c>
      <c r="BZ9" s="12" t="e">
        <f t="shared" si="20"/>
        <v>#DIV/0!</v>
      </c>
      <c r="CA9" s="12" t="e">
        <f t="shared" si="21"/>
        <v>#DIV/0!</v>
      </c>
      <c r="CB9" s="3">
        <f t="shared" si="22"/>
        <v>0</v>
      </c>
      <c r="CC9" s="3">
        <f t="shared" si="23"/>
        <v>0</v>
      </c>
      <c r="CD9" s="57">
        <f t="shared" si="24"/>
        <v>0</v>
      </c>
      <c r="CE9" s="58">
        <f t="shared" si="25"/>
        <v>0</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t="e">
        <f t="shared" si="39"/>
        <v>#DIV/0!</v>
      </c>
      <c r="ED9" s="12" t="e">
        <f t="shared" si="39"/>
        <v>#DIV/0!</v>
      </c>
      <c r="EE9" s="12" t="e">
        <f t="shared" si="39"/>
        <v>#DIV/0!</v>
      </c>
      <c r="EF9" s="12" t="e">
        <f t="shared" si="39"/>
        <v>#DIV/0!</v>
      </c>
      <c r="EG9" s="12" t="e">
        <f t="shared" si="39"/>
        <v>#DIV/0!</v>
      </c>
      <c r="EH9" s="12" t="e">
        <f t="shared" si="39"/>
        <v>#DIV/0!</v>
      </c>
      <c r="EI9" s="12" t="e">
        <f t="shared" si="39"/>
        <v>#DIV/0!</v>
      </c>
      <c r="EJ9" s="12" t="e">
        <f t="shared" si="39"/>
        <v>#DIV/0!</v>
      </c>
      <c r="EK9" s="12" t="e">
        <f t="shared" si="39"/>
        <v>#DIV/0!</v>
      </c>
      <c r="EL9" s="12" t="e">
        <f t="shared" si="39"/>
        <v>#DIV/0!</v>
      </c>
      <c r="EM9" s="12" t="e">
        <f t="shared" si="39"/>
        <v>#DIV/0!</v>
      </c>
      <c r="EN9" s="12" t="e">
        <f t="shared" si="39"/>
        <v>#DIV/0!</v>
      </c>
      <c r="EO9" s="12" t="e">
        <f t="shared" si="39"/>
        <v>#DIV/0!</v>
      </c>
      <c r="EQ9" s="59">
        <v>0.33333333333333298</v>
      </c>
      <c r="ER9" s="91"/>
      <c r="ES9" s="92"/>
      <c r="ET9" s="91"/>
      <c r="EU9" s="92"/>
      <c r="EV9" s="91"/>
      <c r="EW9" s="92"/>
      <c r="EX9" s="91"/>
      <c r="EY9" s="92"/>
      <c r="EZ9" s="91"/>
      <c r="FA9" s="92"/>
      <c r="FB9" s="91"/>
      <c r="FC9" s="92"/>
      <c r="FD9" s="91"/>
      <c r="FE9" s="92"/>
      <c r="FF9" s="91"/>
      <c r="FG9" s="92"/>
      <c r="FI9" s="55">
        <f t="shared" si="40"/>
        <v>0</v>
      </c>
      <c r="FJ9" s="3">
        <f t="shared" si="40"/>
        <v>0</v>
      </c>
      <c r="FK9" s="56" t="e">
        <f t="shared" si="41"/>
        <v>#DIV/0!</v>
      </c>
      <c r="FL9" s="3">
        <f t="shared" si="42"/>
        <v>0</v>
      </c>
      <c r="FM9" s="3">
        <f t="shared" si="43"/>
        <v>0</v>
      </c>
      <c r="FN9" s="3">
        <f t="shared" si="44"/>
        <v>0</v>
      </c>
      <c r="FO9" s="3">
        <f t="shared" si="45"/>
        <v>0</v>
      </c>
      <c r="FP9" s="12" t="e">
        <f t="shared" si="46"/>
        <v>#DIV/0!</v>
      </c>
      <c r="FQ9" s="12" t="e">
        <f t="shared" si="47"/>
        <v>#DIV/0!</v>
      </c>
      <c r="FR9" s="3">
        <f t="shared" si="48"/>
        <v>0</v>
      </c>
      <c r="FS9" s="3">
        <f t="shared" si="49"/>
        <v>0</v>
      </c>
      <c r="FT9" s="57">
        <f t="shared" si="50"/>
        <v>0</v>
      </c>
      <c r="FU9" s="58">
        <f t="shared" si="51"/>
        <v>0</v>
      </c>
      <c r="FX9" s="12" t="e">
        <f t="shared" si="52"/>
        <v>#DIV/0!</v>
      </c>
      <c r="FY9" s="12">
        <f t="shared" si="52"/>
        <v>-1</v>
      </c>
      <c r="FZ9" s="12" t="e">
        <f t="shared" si="52"/>
        <v>#DIV/0!</v>
      </c>
      <c r="GA9" s="12" t="e">
        <f t="shared" si="52"/>
        <v>#DIV/0!</v>
      </c>
      <c r="GB9" s="12">
        <f t="shared" si="52"/>
        <v>-1</v>
      </c>
      <c r="GC9" s="12" t="e">
        <f t="shared" si="52"/>
        <v>#DIV/0!</v>
      </c>
      <c r="GD9" s="12">
        <f t="shared" si="52"/>
        <v>-1</v>
      </c>
      <c r="GE9" s="12" t="e">
        <f t="shared" si="52"/>
        <v>#DIV/0!</v>
      </c>
      <c r="GF9" s="12" t="e">
        <f t="shared" si="52"/>
        <v>#DIV/0!</v>
      </c>
      <c r="GG9" s="12" t="e">
        <f t="shared" si="52"/>
        <v>#DIV/0!</v>
      </c>
      <c r="GH9" s="12">
        <f t="shared" si="52"/>
        <v>-1</v>
      </c>
      <c r="GI9" s="12" t="e">
        <f t="shared" si="52"/>
        <v>#DIV/0!</v>
      </c>
      <c r="GJ9" s="12">
        <f t="shared" si="52"/>
        <v>-1</v>
      </c>
      <c r="GL9" s="59">
        <v>0.33333333333333298</v>
      </c>
      <c r="GM9" s="175"/>
      <c r="GN9" s="176"/>
      <c r="GO9" s="177"/>
      <c r="GP9" s="178">
        <v>1</v>
      </c>
      <c r="GQ9" s="177"/>
      <c r="GR9" s="178"/>
      <c r="GS9" s="175"/>
      <c r="GT9" s="176"/>
      <c r="GU9" s="175"/>
      <c r="GV9" s="176"/>
      <c r="GW9" s="177"/>
      <c r="GX9" s="178"/>
      <c r="GY9" s="177"/>
      <c r="GZ9" s="178"/>
      <c r="HA9" s="175"/>
      <c r="HB9" s="176"/>
      <c r="HD9" s="55">
        <f t="shared" si="53"/>
        <v>0</v>
      </c>
      <c r="HE9" s="3">
        <f t="shared" si="53"/>
        <v>1</v>
      </c>
      <c r="HF9" s="56">
        <f t="shared" si="54"/>
        <v>1</v>
      </c>
      <c r="HG9" s="3">
        <f t="shared" si="55"/>
        <v>0</v>
      </c>
      <c r="HH9" s="3">
        <f t="shared" si="56"/>
        <v>1</v>
      </c>
      <c r="HI9" s="3">
        <f t="shared" si="57"/>
        <v>0</v>
      </c>
      <c r="HJ9" s="3">
        <f t="shared" si="58"/>
        <v>1</v>
      </c>
      <c r="HK9" s="12">
        <f t="shared" si="59"/>
        <v>1</v>
      </c>
      <c r="HL9" s="12">
        <f t="shared" si="60"/>
        <v>0</v>
      </c>
      <c r="HM9" s="3">
        <f t="shared" si="61"/>
        <v>0</v>
      </c>
      <c r="HN9" s="3">
        <f t="shared" si="62"/>
        <v>1</v>
      </c>
      <c r="HO9" s="57">
        <f t="shared" si="63"/>
        <v>0</v>
      </c>
      <c r="HP9" s="58">
        <f t="shared" si="64"/>
        <v>1</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x14ac:dyDescent="0.25">
      <c r="A10" s="64">
        <v>0.34375</v>
      </c>
      <c r="B10" s="91"/>
      <c r="C10" s="92"/>
      <c r="D10" s="91"/>
      <c r="E10" s="92"/>
      <c r="F10" s="91"/>
      <c r="G10" s="92"/>
      <c r="H10" s="91"/>
      <c r="I10" s="92"/>
      <c r="J10" s="48"/>
      <c r="K10" s="92"/>
      <c r="L10" s="91"/>
      <c r="M10" s="92"/>
      <c r="N10" s="203"/>
      <c r="O10" s="192"/>
      <c r="P10" s="91"/>
      <c r="Q10" s="92"/>
      <c r="R10" s="91"/>
      <c r="S10" s="92"/>
      <c r="T10" s="91"/>
      <c r="U10" s="92"/>
      <c r="W10" s="55">
        <f t="shared" si="66"/>
        <v>0</v>
      </c>
      <c r="X10" s="3">
        <f t="shared" si="67"/>
        <v>0</v>
      </c>
      <c r="Y10" s="56" t="e">
        <f t="shared" si="68"/>
        <v>#DIV/0!</v>
      </c>
      <c r="Z10" s="3">
        <f t="shared" si="69"/>
        <v>0</v>
      </c>
      <c r="AA10" s="3">
        <f t="shared" si="70"/>
        <v>0</v>
      </c>
      <c r="AB10" s="3">
        <f>F10+G10+P10+Q10</f>
        <v>0</v>
      </c>
      <c r="AC10" s="3">
        <f t="shared" si="72"/>
        <v>0</v>
      </c>
      <c r="AD10" s="3">
        <f t="shared" si="0"/>
        <v>0</v>
      </c>
      <c r="AE10" s="12" t="e">
        <f t="shared" si="1"/>
        <v>#DIV/0!</v>
      </c>
      <c r="AF10" s="12" t="e">
        <f t="shared" si="73"/>
        <v>#DIV/0!</v>
      </c>
      <c r="AG10" s="3">
        <f t="shared" si="74"/>
        <v>0</v>
      </c>
      <c r="AH10" s="3">
        <f t="shared" si="75"/>
        <v>0</v>
      </c>
      <c r="AI10" s="57">
        <f t="shared" si="76"/>
        <v>0</v>
      </c>
      <c r="AJ10" s="58">
        <f t="shared" si="77"/>
        <v>0</v>
      </c>
      <c r="AM10" s="12" t="e">
        <f t="shared" si="2"/>
        <v>#DIV/0!</v>
      </c>
      <c r="AN10" s="12" t="e">
        <f t="shared" si="3"/>
        <v>#DIV/0!</v>
      </c>
      <c r="AO10" s="12" t="e">
        <f t="shared" si="4"/>
        <v>#DIV/0!</v>
      </c>
      <c r="AP10" s="12" t="e">
        <f t="shared" si="5"/>
        <v>#DIV/0!</v>
      </c>
      <c r="AQ10" s="12" t="e">
        <f t="shared" si="78"/>
        <v>#DIV/0!</v>
      </c>
      <c r="AR10" s="12" t="e">
        <f t="shared" si="6"/>
        <v>#DIV/0!</v>
      </c>
      <c r="AS10" s="12" t="e">
        <f t="shared" si="7"/>
        <v>#DIV/0!</v>
      </c>
      <c r="AT10" s="12" t="e">
        <f t="shared" si="8"/>
        <v>#DIV/0!</v>
      </c>
      <c r="AU10" s="12" t="e">
        <f t="shared" si="9"/>
        <v>#DIV/0!</v>
      </c>
      <c r="AV10" s="12" t="e">
        <f t="shared" si="10"/>
        <v>#DIV/0!</v>
      </c>
      <c r="AW10" s="12" t="e">
        <f t="shared" si="11"/>
        <v>#DIV/0!</v>
      </c>
      <c r="AX10" s="12" t="e">
        <f t="shared" si="12"/>
        <v>#DIV/0!</v>
      </c>
      <c r="AY10" s="12" t="e">
        <f t="shared" si="13"/>
        <v>#DIV/0!</v>
      </c>
      <c r="BA10" s="64">
        <v>0.34375</v>
      </c>
      <c r="BB10" s="91"/>
      <c r="BC10" s="92"/>
      <c r="BD10" s="91"/>
      <c r="BE10" s="92"/>
      <c r="BF10" s="91"/>
      <c r="BG10" s="92"/>
      <c r="BH10" s="48"/>
      <c r="BI10" s="92"/>
      <c r="BJ10" s="91"/>
      <c r="BK10" s="92"/>
      <c r="BL10" s="91"/>
      <c r="BM10" s="92"/>
      <c r="BN10" s="91"/>
      <c r="BO10" s="92"/>
      <c r="BP10" s="91"/>
      <c r="BQ10" s="92"/>
      <c r="BS10" s="55">
        <f t="shared" si="14"/>
        <v>0</v>
      </c>
      <c r="BT10" s="3">
        <f t="shared" si="14"/>
        <v>0</v>
      </c>
      <c r="BU10" s="56" t="e">
        <f t="shared" si="15"/>
        <v>#DIV/0!</v>
      </c>
      <c r="BV10" s="3">
        <f t="shared" si="16"/>
        <v>0</v>
      </c>
      <c r="BW10" s="3">
        <f t="shared" si="17"/>
        <v>0</v>
      </c>
      <c r="BX10" s="3">
        <f t="shared" si="18"/>
        <v>0</v>
      </c>
      <c r="BY10" s="3">
        <f t="shared" si="19"/>
        <v>0</v>
      </c>
      <c r="BZ10" s="12" t="e">
        <f t="shared" si="20"/>
        <v>#DIV/0!</v>
      </c>
      <c r="CA10" s="12" t="e">
        <f t="shared" si="21"/>
        <v>#DIV/0!</v>
      </c>
      <c r="CB10" s="3">
        <f t="shared" si="22"/>
        <v>0</v>
      </c>
      <c r="CC10" s="3">
        <f t="shared" si="23"/>
        <v>0</v>
      </c>
      <c r="CD10" s="57">
        <f t="shared" si="24"/>
        <v>0</v>
      </c>
      <c r="CE10" s="58">
        <f t="shared" si="25"/>
        <v>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t="e">
        <f t="shared" si="39"/>
        <v>#DIV/0!</v>
      </c>
      <c r="ED10" s="12" t="e">
        <f t="shared" si="39"/>
        <v>#DIV/0!</v>
      </c>
      <c r="EE10" s="12" t="e">
        <f t="shared" si="39"/>
        <v>#DIV/0!</v>
      </c>
      <c r="EF10" s="12" t="e">
        <f t="shared" si="39"/>
        <v>#DIV/0!</v>
      </c>
      <c r="EG10" s="12" t="e">
        <f t="shared" si="39"/>
        <v>#DIV/0!</v>
      </c>
      <c r="EH10" s="12" t="e">
        <f t="shared" si="39"/>
        <v>#DIV/0!</v>
      </c>
      <c r="EI10" s="12" t="e">
        <f t="shared" si="39"/>
        <v>#DIV/0!</v>
      </c>
      <c r="EJ10" s="12" t="e">
        <f t="shared" si="39"/>
        <v>#DIV/0!</v>
      </c>
      <c r="EK10" s="12" t="e">
        <f t="shared" si="39"/>
        <v>#DIV/0!</v>
      </c>
      <c r="EL10" s="12" t="e">
        <f t="shared" si="39"/>
        <v>#DIV/0!</v>
      </c>
      <c r="EM10" s="12" t="e">
        <f t="shared" si="39"/>
        <v>#DIV/0!</v>
      </c>
      <c r="EN10" s="12" t="e">
        <f t="shared" si="39"/>
        <v>#DIV/0!</v>
      </c>
      <c r="EO10" s="12" t="e">
        <f t="shared" si="39"/>
        <v>#DIV/0!</v>
      </c>
      <c r="EQ10" s="64">
        <v>0.34375</v>
      </c>
      <c r="ER10" s="91"/>
      <c r="ES10" s="92"/>
      <c r="ET10" s="91"/>
      <c r="EU10" s="92"/>
      <c r="EV10" s="91"/>
      <c r="EW10" s="92"/>
      <c r="EX10" s="48"/>
      <c r="EY10" s="92"/>
      <c r="EZ10" s="91"/>
      <c r="FA10" s="92"/>
      <c r="FB10" s="91"/>
      <c r="FC10" s="92"/>
      <c r="FD10" s="91"/>
      <c r="FE10" s="92"/>
      <c r="FF10" s="91"/>
      <c r="FG10" s="92"/>
      <c r="FI10" s="55">
        <f t="shared" si="40"/>
        <v>0</v>
      </c>
      <c r="FJ10" s="3">
        <f t="shared" si="40"/>
        <v>0</v>
      </c>
      <c r="FK10" s="56" t="e">
        <f t="shared" si="41"/>
        <v>#DIV/0!</v>
      </c>
      <c r="FL10" s="3">
        <f t="shared" si="42"/>
        <v>0</v>
      </c>
      <c r="FM10" s="3">
        <f t="shared" si="43"/>
        <v>0</v>
      </c>
      <c r="FN10" s="3">
        <f t="shared" si="44"/>
        <v>0</v>
      </c>
      <c r="FO10" s="3">
        <f t="shared" si="45"/>
        <v>0</v>
      </c>
      <c r="FP10" s="12" t="e">
        <f t="shared" si="46"/>
        <v>#DIV/0!</v>
      </c>
      <c r="FQ10" s="12" t="e">
        <f t="shared" si="47"/>
        <v>#DIV/0!</v>
      </c>
      <c r="FR10" s="3">
        <f t="shared" si="48"/>
        <v>0</v>
      </c>
      <c r="FS10" s="3">
        <f t="shared" si="49"/>
        <v>0</v>
      </c>
      <c r="FT10" s="57">
        <f t="shared" si="50"/>
        <v>0</v>
      </c>
      <c r="FU10" s="58">
        <f t="shared" si="51"/>
        <v>0</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c r="GL10" s="64">
        <v>0.34375</v>
      </c>
      <c r="GM10" s="91"/>
      <c r="GN10" s="92"/>
      <c r="GO10" s="91"/>
      <c r="GP10" s="92"/>
      <c r="GQ10" s="91"/>
      <c r="GR10" s="92"/>
      <c r="GS10" s="48"/>
      <c r="GT10" s="92"/>
      <c r="GU10" s="91"/>
      <c r="GV10" s="92"/>
      <c r="GW10" s="91"/>
      <c r="GX10" s="92"/>
      <c r="GY10" s="91"/>
      <c r="GZ10" s="92"/>
      <c r="HA10" s="91"/>
      <c r="HB10" s="92"/>
      <c r="HD10" s="55">
        <f t="shared" si="53"/>
        <v>0</v>
      </c>
      <c r="HE10" s="3">
        <f t="shared" si="53"/>
        <v>0</v>
      </c>
      <c r="HF10" s="56" t="e">
        <f t="shared" si="54"/>
        <v>#DIV/0!</v>
      </c>
      <c r="HG10" s="3">
        <f t="shared" si="55"/>
        <v>0</v>
      </c>
      <c r="HH10" s="3">
        <f t="shared" si="56"/>
        <v>0</v>
      </c>
      <c r="HI10" s="3">
        <f t="shared" si="57"/>
        <v>0</v>
      </c>
      <c r="HJ10" s="3">
        <f t="shared" si="58"/>
        <v>0</v>
      </c>
      <c r="HK10" s="12" t="e">
        <f t="shared" si="59"/>
        <v>#DIV/0!</v>
      </c>
      <c r="HL10" s="12" t="e">
        <f t="shared" si="60"/>
        <v>#DIV/0!</v>
      </c>
      <c r="HM10" s="3">
        <f t="shared" si="61"/>
        <v>0</v>
      </c>
      <c r="HN10" s="3">
        <f t="shared" si="62"/>
        <v>0</v>
      </c>
      <c r="HO10" s="57">
        <f t="shared" si="63"/>
        <v>0</v>
      </c>
      <c r="HP10" s="58">
        <f t="shared" si="64"/>
        <v>0</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x14ac:dyDescent="0.25">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66"/>
        <v>0</v>
      </c>
      <c r="X11" s="3">
        <f t="shared" si="67"/>
        <v>0</v>
      </c>
      <c r="Y11" s="56" t="e">
        <f t="shared" si="68"/>
        <v>#DIV/0!</v>
      </c>
      <c r="Z11" s="3">
        <f t="shared" si="69"/>
        <v>0</v>
      </c>
      <c r="AA11" s="3">
        <f t="shared" si="70"/>
        <v>0</v>
      </c>
      <c r="AB11" s="3">
        <f t="shared" si="71"/>
        <v>0</v>
      </c>
      <c r="AC11" s="3">
        <f t="shared" si="72"/>
        <v>0</v>
      </c>
      <c r="AD11" s="3">
        <f t="shared" si="0"/>
        <v>0</v>
      </c>
      <c r="AE11" s="12" t="e">
        <f t="shared" si="1"/>
        <v>#DIV/0!</v>
      </c>
      <c r="AF11" s="12" t="e">
        <f t="shared" si="73"/>
        <v>#DIV/0!</v>
      </c>
      <c r="AG11" s="3">
        <f t="shared" si="74"/>
        <v>0</v>
      </c>
      <c r="AH11" s="3">
        <f t="shared" si="75"/>
        <v>0</v>
      </c>
      <c r="AI11" s="57">
        <f t="shared" si="76"/>
        <v>0</v>
      </c>
      <c r="AJ11" s="58">
        <f t="shared" si="77"/>
        <v>0</v>
      </c>
      <c r="AM11" s="12" t="e">
        <f t="shared" si="2"/>
        <v>#DIV/0!</v>
      </c>
      <c r="AN11" s="12" t="e">
        <f t="shared" si="3"/>
        <v>#DIV/0!</v>
      </c>
      <c r="AO11" s="12" t="e">
        <f t="shared" si="4"/>
        <v>#DIV/0!</v>
      </c>
      <c r="AP11" s="12" t="e">
        <f t="shared" si="5"/>
        <v>#DIV/0!</v>
      </c>
      <c r="AQ11" s="12" t="e">
        <f t="shared" si="78"/>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91"/>
      <c r="BC11" s="92"/>
      <c r="BD11" s="91"/>
      <c r="BE11" s="92"/>
      <c r="BF11" s="91"/>
      <c r="BG11" s="92"/>
      <c r="BH11" s="91"/>
      <c r="BI11" s="92"/>
      <c r="BJ11" s="91"/>
      <c r="BK11" s="92"/>
      <c r="BL11" s="91"/>
      <c r="BM11" s="92"/>
      <c r="BN11" s="91"/>
      <c r="BO11" s="92"/>
      <c r="BP11" s="91"/>
      <c r="BQ11" s="92"/>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c r="GL11" s="64">
        <v>0.35416666666666702</v>
      </c>
      <c r="GM11" s="91"/>
      <c r="GN11" s="92"/>
      <c r="GO11" s="91"/>
      <c r="GP11" s="92"/>
      <c r="GQ11" s="91"/>
      <c r="GR11" s="92"/>
      <c r="GS11" s="91"/>
      <c r="GT11" s="92"/>
      <c r="GU11" s="91"/>
      <c r="GV11" s="92"/>
      <c r="GW11" s="91"/>
      <c r="GX11" s="92"/>
      <c r="GY11" s="91"/>
      <c r="GZ11" s="92"/>
      <c r="HA11" s="91"/>
      <c r="HB11" s="92"/>
      <c r="HD11" s="55">
        <f t="shared" si="53"/>
        <v>0</v>
      </c>
      <c r="HE11" s="3">
        <f t="shared" si="53"/>
        <v>0</v>
      </c>
      <c r="HF11" s="56" t="e">
        <f t="shared" si="54"/>
        <v>#DIV/0!</v>
      </c>
      <c r="HG11" s="3">
        <f t="shared" si="55"/>
        <v>0</v>
      </c>
      <c r="HH11" s="3">
        <f t="shared" si="56"/>
        <v>0</v>
      </c>
      <c r="HI11" s="3">
        <f t="shared" si="57"/>
        <v>0</v>
      </c>
      <c r="HJ11" s="3">
        <f t="shared" si="58"/>
        <v>0</v>
      </c>
      <c r="HK11" s="12" t="e">
        <f t="shared" si="59"/>
        <v>#DIV/0!</v>
      </c>
      <c r="HL11" s="12" t="e">
        <f t="shared" si="60"/>
        <v>#DIV/0!</v>
      </c>
      <c r="HM11" s="3">
        <f t="shared" si="61"/>
        <v>0</v>
      </c>
      <c r="HN11" s="3">
        <f t="shared" si="62"/>
        <v>0</v>
      </c>
      <c r="HO11" s="57">
        <f t="shared" si="63"/>
        <v>0</v>
      </c>
      <c r="HP11" s="58">
        <f t="shared" si="64"/>
        <v>0</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x14ac:dyDescent="0.25">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66"/>
        <v>0</v>
      </c>
      <c r="X12" s="3">
        <f t="shared" si="67"/>
        <v>0</v>
      </c>
      <c r="Y12" s="56" t="e">
        <f t="shared" si="68"/>
        <v>#DIV/0!</v>
      </c>
      <c r="Z12" s="3">
        <f t="shared" si="69"/>
        <v>0</v>
      </c>
      <c r="AA12" s="3">
        <f t="shared" si="70"/>
        <v>0</v>
      </c>
      <c r="AB12" s="3">
        <f t="shared" si="71"/>
        <v>0</v>
      </c>
      <c r="AC12" s="3">
        <f t="shared" si="72"/>
        <v>0</v>
      </c>
      <c r="AD12" s="3">
        <f t="shared" si="0"/>
        <v>0</v>
      </c>
      <c r="AE12" s="12" t="e">
        <f t="shared" si="1"/>
        <v>#DIV/0!</v>
      </c>
      <c r="AF12" s="12" t="e">
        <f t="shared" si="73"/>
        <v>#DIV/0!</v>
      </c>
      <c r="AG12" s="3">
        <f t="shared" si="74"/>
        <v>0</v>
      </c>
      <c r="AH12" s="3">
        <f t="shared" si="75"/>
        <v>0</v>
      </c>
      <c r="AI12" s="57">
        <f t="shared" si="76"/>
        <v>0</v>
      </c>
      <c r="AJ12" s="58">
        <f t="shared" si="77"/>
        <v>0</v>
      </c>
      <c r="AM12" s="12" t="e">
        <f t="shared" si="2"/>
        <v>#DIV/0!</v>
      </c>
      <c r="AN12" s="12" t="e">
        <f t="shared" si="3"/>
        <v>#DIV/0!</v>
      </c>
      <c r="AO12" s="12" t="e">
        <f t="shared" si="4"/>
        <v>#DIV/0!</v>
      </c>
      <c r="AP12" s="12" t="e">
        <f t="shared" si="5"/>
        <v>#DIV/0!</v>
      </c>
      <c r="AQ12" s="12" t="e">
        <f t="shared" si="78"/>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c r="GL12" s="64">
        <v>0.36458333333333298</v>
      </c>
      <c r="GM12" s="91"/>
      <c r="GN12" s="92"/>
      <c r="GO12" s="91"/>
      <c r="GP12" s="92"/>
      <c r="GQ12" s="91"/>
      <c r="GR12" s="92"/>
      <c r="GS12" s="91"/>
      <c r="GT12" s="92"/>
      <c r="GU12" s="91"/>
      <c r="GV12" s="92"/>
      <c r="GW12" s="91"/>
      <c r="GX12" s="92"/>
      <c r="GY12" s="91"/>
      <c r="GZ12" s="92"/>
      <c r="HA12" s="91"/>
      <c r="HB12" s="92"/>
      <c r="HD12" s="55">
        <f t="shared" si="53"/>
        <v>0</v>
      </c>
      <c r="HE12" s="3">
        <f t="shared" si="53"/>
        <v>0</v>
      </c>
      <c r="HF12" s="56" t="e">
        <f t="shared" si="54"/>
        <v>#DIV/0!</v>
      </c>
      <c r="HG12" s="3">
        <f t="shared" si="55"/>
        <v>0</v>
      </c>
      <c r="HH12" s="3">
        <f t="shared" si="56"/>
        <v>0</v>
      </c>
      <c r="HI12" s="3">
        <f t="shared" si="57"/>
        <v>0</v>
      </c>
      <c r="HJ12" s="3">
        <f t="shared" si="58"/>
        <v>0</v>
      </c>
      <c r="HK12" s="12" t="e">
        <f t="shared" si="59"/>
        <v>#DIV/0!</v>
      </c>
      <c r="HL12" s="12" t="e">
        <f t="shared" si="60"/>
        <v>#DIV/0!</v>
      </c>
      <c r="HM12" s="3">
        <f t="shared" si="61"/>
        <v>0</v>
      </c>
      <c r="HN12" s="3">
        <f t="shared" si="62"/>
        <v>0</v>
      </c>
      <c r="HO12" s="57">
        <f t="shared" si="63"/>
        <v>0</v>
      </c>
      <c r="HP12" s="58">
        <f t="shared" si="64"/>
        <v>0</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v>0.375</v>
      </c>
      <c r="GM13" s="94"/>
      <c r="GN13" s="95"/>
      <c r="GO13" s="94"/>
      <c r="GP13" s="95"/>
      <c r="GQ13" s="94"/>
      <c r="GR13" s="95"/>
      <c r="GS13" s="94"/>
      <c r="GT13" s="95"/>
      <c r="GU13" s="94"/>
      <c r="GV13" s="95"/>
      <c r="GW13" s="94"/>
      <c r="GX13" s="95"/>
      <c r="GY13" s="94"/>
      <c r="GZ13" s="95"/>
      <c r="HA13" s="94"/>
      <c r="HB13" s="95"/>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0</v>
      </c>
      <c r="C14" s="72">
        <f t="shared" si="79"/>
        <v>0</v>
      </c>
      <c r="D14" s="72">
        <f t="shared" si="79"/>
        <v>0</v>
      </c>
      <c r="E14" s="72">
        <f t="shared" si="79"/>
        <v>0</v>
      </c>
      <c r="F14" s="72">
        <f>SUM(F5:F12)</f>
        <v>0</v>
      </c>
      <c r="G14" s="72">
        <f>SUM(G5:G12)</f>
        <v>0</v>
      </c>
      <c r="H14" s="72">
        <f t="shared" si="79"/>
        <v>0</v>
      </c>
      <c r="I14" s="72">
        <f t="shared" si="79"/>
        <v>0</v>
      </c>
      <c r="J14" s="72">
        <f t="shared" si="79"/>
        <v>0</v>
      </c>
      <c r="K14" s="72">
        <f t="shared" si="79"/>
        <v>0</v>
      </c>
      <c r="L14" s="72">
        <f>SUM(L5:L12)</f>
        <v>0</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0</v>
      </c>
      <c r="X14" s="74">
        <f>C14+E14+I14+K14+M14+O14+S14+U14</f>
        <v>0</v>
      </c>
      <c r="Y14" s="75" t="e">
        <f>X14/(X14+W14)</f>
        <v>#DIV/0!</v>
      </c>
      <c r="Z14" s="74">
        <f>B14+C14+L14+M14</f>
        <v>0</v>
      </c>
      <c r="AA14" s="74">
        <f>D14+E14+N14+O14+F14+G14+P14+Q14</f>
        <v>0</v>
      </c>
      <c r="AB14" s="74">
        <f t="shared" si="71"/>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t="e">
        <f t="shared" ref="AM14:AQ15" si="80">(W14/BS14) - 1</f>
        <v>#DIV/0!</v>
      </c>
      <c r="AN14" s="12" t="e">
        <f t="shared" si="80"/>
        <v>#DIV/0!</v>
      </c>
      <c r="AO14" s="12" t="e">
        <f t="shared" si="80"/>
        <v>#DIV/0!</v>
      </c>
      <c r="AP14" s="12" t="e">
        <f t="shared" si="80"/>
        <v>#DIV/0!</v>
      </c>
      <c r="AQ14" s="12" t="e">
        <f t="shared" si="80"/>
        <v>#DIV/0!</v>
      </c>
      <c r="AR14" s="12" t="e">
        <f t="shared" ref="AR14:AY15" si="81">(AC14/BX14) - 1</f>
        <v>#DIV/0!</v>
      </c>
      <c r="AS14" s="12" t="e">
        <f t="shared" si="81"/>
        <v>#DIV/0!</v>
      </c>
      <c r="AT14" s="12" t="e">
        <f t="shared" si="81"/>
        <v>#DIV/0!</v>
      </c>
      <c r="AU14" s="12" t="e">
        <f t="shared" si="81"/>
        <v>#DIV/0!</v>
      </c>
      <c r="AV14" s="12" t="e">
        <f t="shared" si="81"/>
        <v>#DIV/0!</v>
      </c>
      <c r="AW14" s="12" t="e">
        <f t="shared" si="81"/>
        <v>#DIV/0!</v>
      </c>
      <c r="AX14" s="12" t="e">
        <f t="shared" si="81"/>
        <v>#DIV/0!</v>
      </c>
      <c r="AY14" s="12" t="e">
        <f t="shared" si="81"/>
        <v>#DIV/0!</v>
      </c>
      <c r="BA14" s="71" t="s">
        <v>17</v>
      </c>
      <c r="BB14" s="72">
        <f t="shared" ref="BB14:BQ14" si="82">SUM(BB5:BB12)</f>
        <v>0</v>
      </c>
      <c r="BC14" s="72">
        <f t="shared" si="82"/>
        <v>0</v>
      </c>
      <c r="BD14" s="72">
        <f t="shared" si="82"/>
        <v>0</v>
      </c>
      <c r="BE14" s="72">
        <f t="shared" si="82"/>
        <v>0</v>
      </c>
      <c r="BF14" s="72">
        <f t="shared" si="82"/>
        <v>0</v>
      </c>
      <c r="BG14" s="72">
        <f t="shared" si="82"/>
        <v>0</v>
      </c>
      <c r="BH14" s="72">
        <f t="shared" si="82"/>
        <v>0</v>
      </c>
      <c r="BI14" s="72">
        <f t="shared" si="82"/>
        <v>0</v>
      </c>
      <c r="BJ14" s="72">
        <f t="shared" si="82"/>
        <v>0</v>
      </c>
      <c r="BK14" s="72">
        <f t="shared" si="82"/>
        <v>0</v>
      </c>
      <c r="BL14" s="72">
        <f t="shared" si="82"/>
        <v>0</v>
      </c>
      <c r="BM14" s="72">
        <f t="shared" si="82"/>
        <v>0</v>
      </c>
      <c r="BN14" s="72">
        <f t="shared" si="82"/>
        <v>0</v>
      </c>
      <c r="BO14" s="72">
        <f t="shared" si="82"/>
        <v>0</v>
      </c>
      <c r="BP14" s="72">
        <f t="shared" si="82"/>
        <v>0</v>
      </c>
      <c r="BQ14" s="72">
        <f t="shared" si="82"/>
        <v>0</v>
      </c>
      <c r="BS14" s="73">
        <f>BB14+BD14+BF14+BH14+BJ14+BL14+BN14+BP14</f>
        <v>0</v>
      </c>
      <c r="BT14" s="74">
        <f>BC14+BE14+BG14+BI14+BK14+BM14+BO14+BQ14</f>
        <v>0</v>
      </c>
      <c r="BU14" s="75" t="e">
        <f>BT14/(BT14+BS14)</f>
        <v>#DIV/0!</v>
      </c>
      <c r="BV14" s="74">
        <f>BB14+BC14+BJ14+BK14</f>
        <v>0</v>
      </c>
      <c r="BW14" s="74">
        <f>BD14+BE14+BL14+BM14</f>
        <v>0</v>
      </c>
      <c r="BX14" s="74">
        <f>BF14+BG14+BN14+BO14</f>
        <v>0</v>
      </c>
      <c r="BY14" s="74">
        <f>SUM(BV14:BX14)</f>
        <v>0</v>
      </c>
      <c r="BZ14" s="12" t="e">
        <f>BW14/(BW14+BV14)</f>
        <v>#DIV/0!</v>
      </c>
      <c r="CA14" s="12" t="e">
        <f>BX14/BY14</f>
        <v>#DIV/0!</v>
      </c>
      <c r="CB14" s="74">
        <f>BH14+BI14+BP14+BQ14</f>
        <v>0</v>
      </c>
      <c r="CC14" s="74">
        <f>SUM(BB14:BI14)</f>
        <v>0</v>
      </c>
      <c r="CD14" s="76">
        <f>SUM(BJ14:BQ14)</f>
        <v>0</v>
      </c>
      <c r="CE14" s="77">
        <f>SUM(BB14:BQ14)</f>
        <v>0</v>
      </c>
      <c r="CH14" s="12" t="e">
        <f t="shared" ref="CH14:CT15" si="83">(BS14/DN14) - 1</f>
        <v>#DIV/0!</v>
      </c>
      <c r="CI14" s="12" t="e">
        <f t="shared" si="83"/>
        <v>#DIV/0!</v>
      </c>
      <c r="CJ14" s="12" t="e">
        <f t="shared" si="83"/>
        <v>#DIV/0!</v>
      </c>
      <c r="CK14" s="12" t="e">
        <f t="shared" si="83"/>
        <v>#DIV/0!</v>
      </c>
      <c r="CL14" s="12" t="e">
        <f t="shared" si="83"/>
        <v>#DIV/0!</v>
      </c>
      <c r="CM14" s="12" t="e">
        <f t="shared" si="83"/>
        <v>#DIV/0!</v>
      </c>
      <c r="CN14" s="12" t="e">
        <f t="shared" si="83"/>
        <v>#DIV/0!</v>
      </c>
      <c r="CO14" s="12" t="e">
        <f t="shared" si="83"/>
        <v>#DIV/0!</v>
      </c>
      <c r="CP14" s="12" t="e">
        <f t="shared" si="83"/>
        <v>#DIV/0!</v>
      </c>
      <c r="CQ14" s="12" t="e">
        <f t="shared" si="83"/>
        <v>#DIV/0!</v>
      </c>
      <c r="CR14" s="12" t="e">
        <f t="shared" si="83"/>
        <v>#DIV/0!</v>
      </c>
      <c r="CS14" s="12" t="e">
        <f t="shared" si="83"/>
        <v>#DIV/0!</v>
      </c>
      <c r="CT14" s="12" t="e">
        <f t="shared" si="83"/>
        <v>#DIV/0!</v>
      </c>
      <c r="CV14" s="71" t="s">
        <v>17</v>
      </c>
      <c r="CW14" s="72">
        <f t="shared" ref="CW14:DL14" si="84">SUM(CW5:CW12)</f>
        <v>0</v>
      </c>
      <c r="CX14" s="72">
        <f t="shared" si="84"/>
        <v>0</v>
      </c>
      <c r="CY14" s="72">
        <f t="shared" si="84"/>
        <v>0</v>
      </c>
      <c r="CZ14" s="72">
        <f t="shared" si="84"/>
        <v>0</v>
      </c>
      <c r="DA14" s="72">
        <f t="shared" si="84"/>
        <v>0</v>
      </c>
      <c r="DB14" s="72">
        <f t="shared" si="84"/>
        <v>0</v>
      </c>
      <c r="DC14" s="72">
        <f t="shared" si="84"/>
        <v>0</v>
      </c>
      <c r="DD14" s="72">
        <f t="shared" si="84"/>
        <v>0</v>
      </c>
      <c r="DE14" s="72">
        <f t="shared" si="84"/>
        <v>0</v>
      </c>
      <c r="DF14" s="72">
        <f t="shared" si="84"/>
        <v>0</v>
      </c>
      <c r="DG14" s="72">
        <f t="shared" si="84"/>
        <v>0</v>
      </c>
      <c r="DH14" s="72">
        <f t="shared" si="84"/>
        <v>0</v>
      </c>
      <c r="DI14" s="72">
        <f t="shared" si="84"/>
        <v>0</v>
      </c>
      <c r="DJ14" s="72">
        <f t="shared" si="84"/>
        <v>0</v>
      </c>
      <c r="DK14" s="72">
        <f t="shared" si="84"/>
        <v>0</v>
      </c>
      <c r="DL14" s="72">
        <f t="shared" si="84"/>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t="e">
        <f t="shared" ref="EC14:EO15" si="85">(DN14/FI14) - 1</f>
        <v>#DIV/0!</v>
      </c>
      <c r="ED14" s="12" t="e">
        <f t="shared" si="85"/>
        <v>#DIV/0!</v>
      </c>
      <c r="EE14" s="12" t="e">
        <f t="shared" si="85"/>
        <v>#DIV/0!</v>
      </c>
      <c r="EF14" s="12" t="e">
        <f t="shared" si="85"/>
        <v>#DIV/0!</v>
      </c>
      <c r="EG14" s="12" t="e">
        <f t="shared" si="85"/>
        <v>#DIV/0!</v>
      </c>
      <c r="EH14" s="12" t="e">
        <f t="shared" si="85"/>
        <v>#DIV/0!</v>
      </c>
      <c r="EI14" s="12" t="e">
        <f t="shared" si="85"/>
        <v>#DIV/0!</v>
      </c>
      <c r="EJ14" s="12" t="e">
        <f t="shared" si="85"/>
        <v>#DIV/0!</v>
      </c>
      <c r="EK14" s="12" t="e">
        <f t="shared" si="85"/>
        <v>#DIV/0!</v>
      </c>
      <c r="EL14" s="12" t="e">
        <f t="shared" si="85"/>
        <v>#DIV/0!</v>
      </c>
      <c r="EM14" s="12" t="e">
        <f t="shared" si="85"/>
        <v>#DIV/0!</v>
      </c>
      <c r="EN14" s="12" t="e">
        <f t="shared" si="85"/>
        <v>#DIV/0!</v>
      </c>
      <c r="EO14" s="12" t="e">
        <f t="shared" si="85"/>
        <v>#DIV/0!</v>
      </c>
      <c r="EQ14" s="71" t="s">
        <v>17</v>
      </c>
      <c r="ER14" s="72">
        <f t="shared" ref="ER14:FG14" si="86">SUM(ER5:ER12)</f>
        <v>0</v>
      </c>
      <c r="ES14" s="72">
        <f t="shared" si="86"/>
        <v>0</v>
      </c>
      <c r="ET14" s="72">
        <f t="shared" si="86"/>
        <v>0</v>
      </c>
      <c r="EU14" s="72">
        <f t="shared" si="86"/>
        <v>0</v>
      </c>
      <c r="EV14" s="72">
        <f t="shared" si="86"/>
        <v>0</v>
      </c>
      <c r="EW14" s="72">
        <f t="shared" si="86"/>
        <v>0</v>
      </c>
      <c r="EX14" s="72">
        <f t="shared" si="86"/>
        <v>0</v>
      </c>
      <c r="EY14" s="72">
        <f t="shared" si="86"/>
        <v>0</v>
      </c>
      <c r="EZ14" s="72">
        <f t="shared" si="86"/>
        <v>0</v>
      </c>
      <c r="FA14" s="72">
        <f t="shared" si="86"/>
        <v>0</v>
      </c>
      <c r="FB14" s="72">
        <f t="shared" si="86"/>
        <v>0</v>
      </c>
      <c r="FC14" s="72">
        <f t="shared" si="86"/>
        <v>0</v>
      </c>
      <c r="FD14" s="72">
        <f t="shared" si="86"/>
        <v>0</v>
      </c>
      <c r="FE14" s="72">
        <f t="shared" si="86"/>
        <v>0</v>
      </c>
      <c r="FF14" s="72">
        <f t="shared" si="86"/>
        <v>0</v>
      </c>
      <c r="FG14" s="72">
        <f t="shared" si="86"/>
        <v>0</v>
      </c>
      <c r="FI14" s="73">
        <f>ER14+ET14+EV14+EX14+EZ14+FB14+FD14+FF14</f>
        <v>0</v>
      </c>
      <c r="FJ14" s="74">
        <f>ES14+EU14+EW14+EY14+FA14+FC14+FE14+FG14</f>
        <v>0</v>
      </c>
      <c r="FK14" s="75" t="e">
        <f>FJ14/(FJ14+FI14)</f>
        <v>#DIV/0!</v>
      </c>
      <c r="FL14" s="74">
        <f>ER14+ES14+EZ14+FA14</f>
        <v>0</v>
      </c>
      <c r="FM14" s="74">
        <f>ET14+EU14+FB14+FC14</f>
        <v>0</v>
      </c>
      <c r="FN14" s="74">
        <f>EV14+EW14+FD14+FE14</f>
        <v>0</v>
      </c>
      <c r="FO14" s="74">
        <f>SUM(FL14:FN14)</f>
        <v>0</v>
      </c>
      <c r="FP14" s="12" t="e">
        <f>FM14/FO14</f>
        <v>#DIV/0!</v>
      </c>
      <c r="FQ14" s="12" t="e">
        <f>FN14/FO14</f>
        <v>#DIV/0!</v>
      </c>
      <c r="FR14" s="74">
        <f>EX14+EY14+FF14+FG14</f>
        <v>0</v>
      </c>
      <c r="FS14" s="74">
        <f>SUM(ER14:EY14)</f>
        <v>0</v>
      </c>
      <c r="FT14" s="76">
        <f>SUM(EZ14:FG14)</f>
        <v>0</v>
      </c>
      <c r="FU14" s="77">
        <f>SUM(ER14:FG14)</f>
        <v>0</v>
      </c>
      <c r="FX14" s="12">
        <f t="shared" ref="FX14:GJ15" si="87">(FI14/HD14) - 1</f>
        <v>-1</v>
      </c>
      <c r="FY14" s="12">
        <f t="shared" si="87"/>
        <v>-1</v>
      </c>
      <c r="FZ14" s="12" t="e">
        <f t="shared" si="87"/>
        <v>#DIV/0!</v>
      </c>
      <c r="GA14" s="12">
        <f t="shared" si="87"/>
        <v>-1</v>
      </c>
      <c r="GB14" s="12">
        <f t="shared" si="87"/>
        <v>-1</v>
      </c>
      <c r="GC14" s="12" t="e">
        <f t="shared" si="87"/>
        <v>#DIV/0!</v>
      </c>
      <c r="GD14" s="12">
        <f t="shared" si="87"/>
        <v>-1</v>
      </c>
      <c r="GE14" s="12" t="e">
        <f t="shared" si="87"/>
        <v>#DIV/0!</v>
      </c>
      <c r="GF14" s="12" t="e">
        <f t="shared" si="87"/>
        <v>#DIV/0!</v>
      </c>
      <c r="GG14" s="12" t="e">
        <f t="shared" si="87"/>
        <v>#DIV/0!</v>
      </c>
      <c r="GH14" s="12">
        <f t="shared" si="87"/>
        <v>-1</v>
      </c>
      <c r="GI14" s="12" t="e">
        <f t="shared" si="87"/>
        <v>#DIV/0!</v>
      </c>
      <c r="GJ14" s="12">
        <f t="shared" si="87"/>
        <v>-1</v>
      </c>
      <c r="GL14" s="71" t="s">
        <v>17</v>
      </c>
      <c r="GM14" s="72">
        <f t="shared" ref="GM14:HB14" si="88">SUM(GM5:GM12)</f>
        <v>0</v>
      </c>
      <c r="GN14" s="72">
        <f t="shared" si="88"/>
        <v>1</v>
      </c>
      <c r="GO14" s="72">
        <f t="shared" si="88"/>
        <v>1</v>
      </c>
      <c r="GP14" s="72">
        <f t="shared" si="88"/>
        <v>1</v>
      </c>
      <c r="GQ14" s="72">
        <f t="shared" si="88"/>
        <v>0</v>
      </c>
      <c r="GR14" s="72">
        <f t="shared" si="88"/>
        <v>0</v>
      </c>
      <c r="GS14" s="72">
        <f t="shared" si="88"/>
        <v>0</v>
      </c>
      <c r="GT14" s="72">
        <f t="shared" si="88"/>
        <v>0</v>
      </c>
      <c r="GU14" s="72">
        <f t="shared" si="88"/>
        <v>0</v>
      </c>
      <c r="GV14" s="72">
        <f t="shared" si="88"/>
        <v>0</v>
      </c>
      <c r="GW14" s="72">
        <f t="shared" si="88"/>
        <v>0</v>
      </c>
      <c r="GX14" s="72">
        <f t="shared" si="88"/>
        <v>0</v>
      </c>
      <c r="GY14" s="72">
        <f t="shared" si="88"/>
        <v>0</v>
      </c>
      <c r="GZ14" s="72">
        <f t="shared" si="88"/>
        <v>0</v>
      </c>
      <c r="HA14" s="72">
        <f t="shared" si="88"/>
        <v>0</v>
      </c>
      <c r="HB14" s="72">
        <f t="shared" si="88"/>
        <v>0</v>
      </c>
      <c r="HD14" s="73">
        <f>GM14+GO14+GQ14+GS14+GU14+GW14+GY14+HA14</f>
        <v>1</v>
      </c>
      <c r="HE14" s="74">
        <f>GN14+GP14+GR14+GT14+GV14+GX14+GZ14+HB14</f>
        <v>2</v>
      </c>
      <c r="HF14" s="75">
        <f>HE14/(HE14+HD14)</f>
        <v>0.66666666666666663</v>
      </c>
      <c r="HG14" s="74">
        <f>GM14+GN14+GU14+GV14</f>
        <v>1</v>
      </c>
      <c r="HH14" s="74">
        <f>GO14+GP14+GW14+GX14</f>
        <v>2</v>
      </c>
      <c r="HI14" s="74">
        <f>GQ14+GR14+GY14+GZ14</f>
        <v>0</v>
      </c>
      <c r="HJ14" s="74">
        <f>SUM(HG14:HI14)</f>
        <v>3</v>
      </c>
      <c r="HK14" s="12">
        <f>HH14/HJ14</f>
        <v>0.66666666666666663</v>
      </c>
      <c r="HL14" s="12">
        <f>HI14/HJ14</f>
        <v>0</v>
      </c>
      <c r="HM14" s="74">
        <f>GS14+GT14+HA14+HB14</f>
        <v>0</v>
      </c>
      <c r="HN14" s="74">
        <f>SUM(GM14:GT14)</f>
        <v>3</v>
      </c>
      <c r="HO14" s="76">
        <f>SUM(GU14:HB14)</f>
        <v>0</v>
      </c>
      <c r="HP14" s="77">
        <f>SUM(GM14:HB14)</f>
        <v>3</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0</v>
      </c>
      <c r="C15" s="71">
        <f t="shared" si="90"/>
        <v>0</v>
      </c>
      <c r="D15" s="71">
        <f t="shared" si="90"/>
        <v>0</v>
      </c>
      <c r="E15" s="71">
        <f t="shared" si="90"/>
        <v>0</v>
      </c>
      <c r="F15" s="71">
        <f>SUM(F7:F10)</f>
        <v>0</v>
      </c>
      <c r="G15" s="71">
        <f>SUM(G7:G10)</f>
        <v>0</v>
      </c>
      <c r="H15" s="71">
        <f t="shared" si="90"/>
        <v>0</v>
      </c>
      <c r="I15" s="71">
        <f t="shared" si="90"/>
        <v>0</v>
      </c>
      <c r="J15" s="71">
        <f t="shared" si="90"/>
        <v>0</v>
      </c>
      <c r="K15" s="71">
        <f t="shared" si="90"/>
        <v>0</v>
      </c>
      <c r="L15" s="71">
        <f>SUM(L7:L10)</f>
        <v>0</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0</v>
      </c>
      <c r="X15" s="78">
        <f>C15+E15+I15+K15+M15+O15+S15+U15</f>
        <v>0</v>
      </c>
      <c r="Y15" s="80" t="e">
        <f>X15/(X15+W15)</f>
        <v>#DIV/0!</v>
      </c>
      <c r="Z15" s="78">
        <f>B15+C15+L15+M15</f>
        <v>0</v>
      </c>
      <c r="AA15" s="78">
        <f>D15+E15+N15+O15+F15+G15+P15+Q15</f>
        <v>0</v>
      </c>
      <c r="AB15" s="78">
        <f t="shared" si="71"/>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t="e">
        <f t="shared" si="80"/>
        <v>#DIV/0!</v>
      </c>
      <c r="AN15" s="12" t="e">
        <f t="shared" si="80"/>
        <v>#DIV/0!</v>
      </c>
      <c r="AO15" s="12" t="e">
        <f t="shared" si="80"/>
        <v>#DIV/0!</v>
      </c>
      <c r="AP15" s="12" t="e">
        <f t="shared" si="80"/>
        <v>#DIV/0!</v>
      </c>
      <c r="AQ15" s="12" t="e">
        <f t="shared" si="80"/>
        <v>#DIV/0!</v>
      </c>
      <c r="AR15" s="12" t="e">
        <f t="shared" si="81"/>
        <v>#DIV/0!</v>
      </c>
      <c r="AS15" s="12" t="e">
        <f t="shared" si="81"/>
        <v>#DIV/0!</v>
      </c>
      <c r="AT15" s="12" t="e">
        <f t="shared" si="81"/>
        <v>#DIV/0!</v>
      </c>
      <c r="AU15" s="12" t="e">
        <f t="shared" si="81"/>
        <v>#DIV/0!</v>
      </c>
      <c r="AV15" s="12" t="e">
        <f t="shared" si="81"/>
        <v>#DIV/0!</v>
      </c>
      <c r="AW15" s="12" t="e">
        <f t="shared" si="81"/>
        <v>#DIV/0!</v>
      </c>
      <c r="AX15" s="12" t="e">
        <f t="shared" si="81"/>
        <v>#DIV/0!</v>
      </c>
      <c r="AY15" s="12" t="e">
        <f t="shared" si="81"/>
        <v>#DIV/0!</v>
      </c>
      <c r="BA15" s="71" t="s">
        <v>117</v>
      </c>
      <c r="BB15" s="71">
        <f t="shared" ref="BB15:BQ15" si="91">SUM(BB7:BB10)</f>
        <v>0</v>
      </c>
      <c r="BC15" s="71">
        <f t="shared" si="91"/>
        <v>0</v>
      </c>
      <c r="BD15" s="71">
        <f t="shared" si="91"/>
        <v>0</v>
      </c>
      <c r="BE15" s="71">
        <f t="shared" si="91"/>
        <v>0</v>
      </c>
      <c r="BF15" s="71">
        <f t="shared" si="91"/>
        <v>0</v>
      </c>
      <c r="BG15" s="71">
        <f t="shared" si="91"/>
        <v>0</v>
      </c>
      <c r="BH15" s="71">
        <f t="shared" si="91"/>
        <v>0</v>
      </c>
      <c r="BI15" s="71">
        <f t="shared" si="91"/>
        <v>0</v>
      </c>
      <c r="BJ15" s="71">
        <f t="shared" si="91"/>
        <v>0</v>
      </c>
      <c r="BK15" s="71">
        <f t="shared" si="91"/>
        <v>0</v>
      </c>
      <c r="BL15" s="71">
        <f t="shared" si="91"/>
        <v>0</v>
      </c>
      <c r="BM15" s="71">
        <f t="shared" si="91"/>
        <v>0</v>
      </c>
      <c r="BN15" s="71">
        <f t="shared" si="91"/>
        <v>0</v>
      </c>
      <c r="BO15" s="71">
        <f t="shared" si="91"/>
        <v>0</v>
      </c>
      <c r="BP15" s="71">
        <f t="shared" si="91"/>
        <v>0</v>
      </c>
      <c r="BQ15" s="71">
        <f t="shared" si="91"/>
        <v>0</v>
      </c>
      <c r="BS15" s="79">
        <f>BB15+BD15+BF15+BH15+BJ15+BL15+BN15+BP15</f>
        <v>0</v>
      </c>
      <c r="BT15" s="78">
        <f>BC15+BE15+BG15+BI15+BK15+BM15+BO15+BQ15</f>
        <v>0</v>
      </c>
      <c r="BU15" s="80" t="e">
        <f>BT15/(BT15+BS15)</f>
        <v>#DIV/0!</v>
      </c>
      <c r="BV15" s="78">
        <f>BB15+BC15+BJ15+BK15</f>
        <v>0</v>
      </c>
      <c r="BW15" s="78">
        <f>BD15+BE15+BL15+BM15</f>
        <v>0</v>
      </c>
      <c r="BX15" s="78">
        <f>BF15+BG15+BN15+BO15</f>
        <v>0</v>
      </c>
      <c r="BY15" s="78">
        <f>SUM(BV15:BX15)</f>
        <v>0</v>
      </c>
      <c r="BZ15" s="81" t="e">
        <f>BW15/(BW15+BV15)</f>
        <v>#DIV/0!</v>
      </c>
      <c r="CA15" s="81" t="e">
        <f>BX15/BY15</f>
        <v>#DIV/0!</v>
      </c>
      <c r="CB15" s="78">
        <f>BH15+BI15+BP15+BQ15</f>
        <v>0</v>
      </c>
      <c r="CC15" s="78">
        <f>SUM(BB15:BI15)</f>
        <v>0</v>
      </c>
      <c r="CD15" s="82">
        <f>SUM(BJ15:BQ15)</f>
        <v>0</v>
      </c>
      <c r="CE15" s="29">
        <f>SUM(BB15:BQ15)</f>
        <v>0</v>
      </c>
      <c r="CH15" s="12" t="e">
        <f t="shared" si="83"/>
        <v>#DIV/0!</v>
      </c>
      <c r="CI15" s="12" t="e">
        <f t="shared" si="83"/>
        <v>#DIV/0!</v>
      </c>
      <c r="CJ15" s="12" t="e">
        <f t="shared" si="83"/>
        <v>#DIV/0!</v>
      </c>
      <c r="CK15" s="12" t="e">
        <f t="shared" si="83"/>
        <v>#DIV/0!</v>
      </c>
      <c r="CL15" s="12" t="e">
        <f t="shared" si="83"/>
        <v>#DIV/0!</v>
      </c>
      <c r="CM15" s="12" t="e">
        <f t="shared" si="83"/>
        <v>#DIV/0!</v>
      </c>
      <c r="CN15" s="12" t="e">
        <f t="shared" si="83"/>
        <v>#DIV/0!</v>
      </c>
      <c r="CO15" s="12" t="e">
        <f t="shared" si="83"/>
        <v>#DIV/0!</v>
      </c>
      <c r="CP15" s="12" t="e">
        <f t="shared" si="83"/>
        <v>#DIV/0!</v>
      </c>
      <c r="CQ15" s="12" t="e">
        <f t="shared" si="83"/>
        <v>#DIV/0!</v>
      </c>
      <c r="CR15" s="12" t="e">
        <f t="shared" si="83"/>
        <v>#DIV/0!</v>
      </c>
      <c r="CS15" s="12" t="e">
        <f t="shared" si="83"/>
        <v>#DIV/0!</v>
      </c>
      <c r="CT15" s="12" t="e">
        <f t="shared" si="83"/>
        <v>#DIV/0!</v>
      </c>
      <c r="CV15" s="71" t="s">
        <v>117</v>
      </c>
      <c r="CW15" s="71">
        <f t="shared" ref="CW15:DL15" si="92">SUM(CW7:CW10)</f>
        <v>0</v>
      </c>
      <c r="CX15" s="71">
        <f t="shared" si="92"/>
        <v>0</v>
      </c>
      <c r="CY15" s="71">
        <f t="shared" si="92"/>
        <v>0</v>
      </c>
      <c r="CZ15" s="71">
        <f t="shared" si="92"/>
        <v>0</v>
      </c>
      <c r="DA15" s="71">
        <f t="shared" si="92"/>
        <v>0</v>
      </c>
      <c r="DB15" s="71">
        <f t="shared" si="92"/>
        <v>0</v>
      </c>
      <c r="DC15" s="71">
        <f t="shared" si="92"/>
        <v>0</v>
      </c>
      <c r="DD15" s="71">
        <f t="shared" si="92"/>
        <v>0</v>
      </c>
      <c r="DE15" s="71">
        <f t="shared" si="92"/>
        <v>0</v>
      </c>
      <c r="DF15" s="71">
        <f t="shared" si="92"/>
        <v>0</v>
      </c>
      <c r="DG15" s="71">
        <f t="shared" si="92"/>
        <v>0</v>
      </c>
      <c r="DH15" s="71">
        <f t="shared" si="92"/>
        <v>0</v>
      </c>
      <c r="DI15" s="71">
        <f t="shared" si="92"/>
        <v>0</v>
      </c>
      <c r="DJ15" s="71">
        <f t="shared" si="92"/>
        <v>0</v>
      </c>
      <c r="DK15" s="71">
        <f t="shared" si="92"/>
        <v>0</v>
      </c>
      <c r="DL15" s="71">
        <f t="shared" si="92"/>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t="e">
        <f t="shared" si="85"/>
        <v>#DIV/0!</v>
      </c>
      <c r="ED15" s="12" t="e">
        <f t="shared" si="85"/>
        <v>#DIV/0!</v>
      </c>
      <c r="EE15" s="12" t="e">
        <f t="shared" si="85"/>
        <v>#DIV/0!</v>
      </c>
      <c r="EF15" s="12" t="e">
        <f t="shared" si="85"/>
        <v>#DIV/0!</v>
      </c>
      <c r="EG15" s="12" t="e">
        <f t="shared" si="85"/>
        <v>#DIV/0!</v>
      </c>
      <c r="EH15" s="12" t="e">
        <f t="shared" si="85"/>
        <v>#DIV/0!</v>
      </c>
      <c r="EI15" s="12" t="e">
        <f t="shared" si="85"/>
        <v>#DIV/0!</v>
      </c>
      <c r="EJ15" s="12" t="e">
        <f t="shared" si="85"/>
        <v>#DIV/0!</v>
      </c>
      <c r="EK15" s="12" t="e">
        <f t="shared" si="85"/>
        <v>#DIV/0!</v>
      </c>
      <c r="EL15" s="12" t="e">
        <f t="shared" si="85"/>
        <v>#DIV/0!</v>
      </c>
      <c r="EM15" s="12" t="e">
        <f t="shared" si="85"/>
        <v>#DIV/0!</v>
      </c>
      <c r="EN15" s="12" t="e">
        <f t="shared" si="85"/>
        <v>#DIV/0!</v>
      </c>
      <c r="EO15" s="12" t="e">
        <f t="shared" si="85"/>
        <v>#DIV/0!</v>
      </c>
      <c r="EQ15" s="71" t="s">
        <v>117</v>
      </c>
      <c r="ER15" s="71">
        <f t="shared" ref="ER15:FG15" si="93">SUM(ER7:ER10)</f>
        <v>0</v>
      </c>
      <c r="ES15" s="71">
        <f t="shared" si="93"/>
        <v>0</v>
      </c>
      <c r="ET15" s="71">
        <f t="shared" si="93"/>
        <v>0</v>
      </c>
      <c r="EU15" s="71">
        <f t="shared" si="93"/>
        <v>0</v>
      </c>
      <c r="EV15" s="71">
        <f t="shared" si="93"/>
        <v>0</v>
      </c>
      <c r="EW15" s="71">
        <f t="shared" si="93"/>
        <v>0</v>
      </c>
      <c r="EX15" s="71">
        <f t="shared" si="93"/>
        <v>0</v>
      </c>
      <c r="EY15" s="71">
        <f t="shared" si="93"/>
        <v>0</v>
      </c>
      <c r="EZ15" s="71">
        <f t="shared" si="93"/>
        <v>0</v>
      </c>
      <c r="FA15" s="71">
        <f t="shared" si="93"/>
        <v>0</v>
      </c>
      <c r="FB15" s="71">
        <f t="shared" si="93"/>
        <v>0</v>
      </c>
      <c r="FC15" s="71">
        <f t="shared" si="93"/>
        <v>0</v>
      </c>
      <c r="FD15" s="71">
        <f t="shared" si="93"/>
        <v>0</v>
      </c>
      <c r="FE15" s="71">
        <f t="shared" si="93"/>
        <v>0</v>
      </c>
      <c r="FF15" s="71">
        <f t="shared" si="93"/>
        <v>0</v>
      </c>
      <c r="FG15" s="71">
        <f t="shared" si="93"/>
        <v>0</v>
      </c>
      <c r="FI15" s="79">
        <f>ER15+ET15+EV15+EX15+EZ15+FB15+FD15+FF15</f>
        <v>0</v>
      </c>
      <c r="FJ15" s="78">
        <f>ES15+EU15+EW15+EY15+FA15+FC15+FE15+FG15</f>
        <v>0</v>
      </c>
      <c r="FK15" s="80" t="e">
        <f>FJ15/(FJ15+FI15)</f>
        <v>#DIV/0!</v>
      </c>
      <c r="FL15" s="78">
        <f>ER15+ES15+EZ15+FA15</f>
        <v>0</v>
      </c>
      <c r="FM15" s="78">
        <f>ET15+EU15+FB15+FC15</f>
        <v>0</v>
      </c>
      <c r="FN15" s="78">
        <f>EV15+EW15+FD15+FE15</f>
        <v>0</v>
      </c>
      <c r="FO15" s="78">
        <f>SUM(FL15:FN15)</f>
        <v>0</v>
      </c>
      <c r="FP15" s="81" t="e">
        <f>FM15/FO15</f>
        <v>#DIV/0!</v>
      </c>
      <c r="FQ15" s="81" t="e">
        <f>FN15/FO15</f>
        <v>#DIV/0!</v>
      </c>
      <c r="FR15" s="78">
        <f>EX15+EY15+FF15+FG15</f>
        <v>0</v>
      </c>
      <c r="FS15" s="78">
        <f>SUM(ER15:EY15)</f>
        <v>0</v>
      </c>
      <c r="FT15" s="82">
        <f>SUM(EZ15:FG15)</f>
        <v>0</v>
      </c>
      <c r="FU15" s="29">
        <f>SUM(ER15:FG15)</f>
        <v>0</v>
      </c>
      <c r="FX15" s="12">
        <f t="shared" si="87"/>
        <v>-1</v>
      </c>
      <c r="FY15" s="12">
        <f t="shared" si="87"/>
        <v>-1</v>
      </c>
      <c r="FZ15" s="12" t="e">
        <f t="shared" si="87"/>
        <v>#DIV/0!</v>
      </c>
      <c r="GA15" s="12">
        <f t="shared" si="87"/>
        <v>-1</v>
      </c>
      <c r="GB15" s="12">
        <f t="shared" si="87"/>
        <v>-1</v>
      </c>
      <c r="GC15" s="12" t="e">
        <f t="shared" si="87"/>
        <v>#DIV/0!</v>
      </c>
      <c r="GD15" s="12">
        <f t="shared" si="87"/>
        <v>-1</v>
      </c>
      <c r="GE15" s="12" t="e">
        <f t="shared" si="87"/>
        <v>#DIV/0!</v>
      </c>
      <c r="GF15" s="12" t="e">
        <f t="shared" si="87"/>
        <v>#DIV/0!</v>
      </c>
      <c r="GG15" s="12" t="e">
        <f t="shared" si="87"/>
        <v>#DIV/0!</v>
      </c>
      <c r="GH15" s="12">
        <f t="shared" si="87"/>
        <v>-1</v>
      </c>
      <c r="GI15" s="12" t="e">
        <f t="shared" si="87"/>
        <v>#DIV/0!</v>
      </c>
      <c r="GJ15" s="12">
        <f t="shared" si="87"/>
        <v>-1</v>
      </c>
      <c r="GL15" s="71" t="s">
        <v>117</v>
      </c>
      <c r="GM15" s="71">
        <f t="shared" ref="GM15:HB15" si="94">SUM(GM7:GM10)</f>
        <v>0</v>
      </c>
      <c r="GN15" s="71">
        <f t="shared" si="94"/>
        <v>1</v>
      </c>
      <c r="GO15" s="71">
        <f t="shared" si="94"/>
        <v>1</v>
      </c>
      <c r="GP15" s="71">
        <f t="shared" si="94"/>
        <v>1</v>
      </c>
      <c r="GQ15" s="71">
        <f t="shared" si="94"/>
        <v>0</v>
      </c>
      <c r="GR15" s="71">
        <f t="shared" si="94"/>
        <v>0</v>
      </c>
      <c r="GS15" s="71">
        <f t="shared" si="94"/>
        <v>0</v>
      </c>
      <c r="GT15" s="71">
        <f t="shared" si="94"/>
        <v>0</v>
      </c>
      <c r="GU15" s="71">
        <f t="shared" si="94"/>
        <v>0</v>
      </c>
      <c r="GV15" s="71">
        <f t="shared" si="94"/>
        <v>0</v>
      </c>
      <c r="GW15" s="71">
        <f t="shared" si="94"/>
        <v>0</v>
      </c>
      <c r="GX15" s="71">
        <f t="shared" si="94"/>
        <v>0</v>
      </c>
      <c r="GY15" s="71">
        <f t="shared" si="94"/>
        <v>0</v>
      </c>
      <c r="GZ15" s="71">
        <f t="shared" si="94"/>
        <v>0</v>
      </c>
      <c r="HA15" s="71">
        <f t="shared" si="94"/>
        <v>0</v>
      </c>
      <c r="HB15" s="71">
        <f t="shared" si="94"/>
        <v>0</v>
      </c>
      <c r="HD15" s="79">
        <f>GM15+GO15+GQ15+GS15+GU15+GW15+GY15+HA15</f>
        <v>1</v>
      </c>
      <c r="HE15" s="78">
        <f>GN15+GP15+GR15+GT15+GV15+GX15+GZ15+HB15</f>
        <v>2</v>
      </c>
      <c r="HF15" s="80">
        <f>HE15/(HE15+HD15)</f>
        <v>0.66666666666666663</v>
      </c>
      <c r="HG15" s="78">
        <f>GM15+GN15+GU15+GV15</f>
        <v>1</v>
      </c>
      <c r="HH15" s="78">
        <f>GO15+GP15+GW15+GX15</f>
        <v>2</v>
      </c>
      <c r="HI15" s="78">
        <f>GQ15+GR15+GY15+GZ15</f>
        <v>0</v>
      </c>
      <c r="HJ15" s="78">
        <f>SUM(HG15:HI15)</f>
        <v>3</v>
      </c>
      <c r="HK15" s="81">
        <f>HH15/HJ15</f>
        <v>0.66666666666666663</v>
      </c>
      <c r="HL15" s="81">
        <f>HI15/HJ15</f>
        <v>0</v>
      </c>
      <c r="HM15" s="78">
        <f>GS15+GT15+HA15+HB15</f>
        <v>0</v>
      </c>
      <c r="HN15" s="78">
        <f>SUM(GM15:GT15)</f>
        <v>3</v>
      </c>
      <c r="HO15" s="82">
        <f>SUM(GU15:HB15)</f>
        <v>0</v>
      </c>
      <c r="HP15" s="29">
        <f>SUM(GM15:HB15)</f>
        <v>3</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0</v>
      </c>
      <c r="C17">
        <f>SUM(C5:C8)</f>
        <v>0</v>
      </c>
      <c r="D17">
        <f t="shared" ref="D17:U17" si="95">SUM(D5:D8)</f>
        <v>0</v>
      </c>
      <c r="E17">
        <f t="shared" si="95"/>
        <v>0</v>
      </c>
      <c r="F17">
        <f t="shared" si="95"/>
        <v>0</v>
      </c>
      <c r="G17">
        <f t="shared" si="95"/>
        <v>0</v>
      </c>
      <c r="H17">
        <f t="shared" si="95"/>
        <v>0</v>
      </c>
      <c r="I17">
        <f t="shared" si="95"/>
        <v>0</v>
      </c>
      <c r="J17">
        <f t="shared" si="95"/>
        <v>0</v>
      </c>
      <c r="K17">
        <f t="shared" si="95"/>
        <v>0</v>
      </c>
      <c r="L17">
        <f t="shared" si="95"/>
        <v>0</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0</v>
      </c>
      <c r="BC17">
        <f t="shared" si="96"/>
        <v>0</v>
      </c>
      <c r="BD17">
        <f t="shared" si="96"/>
        <v>0</v>
      </c>
      <c r="BE17">
        <f t="shared" si="96"/>
        <v>0</v>
      </c>
      <c r="BF17">
        <f t="shared" si="96"/>
        <v>0</v>
      </c>
      <c r="BG17">
        <f t="shared" si="96"/>
        <v>0</v>
      </c>
      <c r="BH17">
        <f t="shared" si="96"/>
        <v>0</v>
      </c>
      <c r="BI17">
        <f t="shared" si="96"/>
        <v>0</v>
      </c>
      <c r="BJ17">
        <f t="shared" si="96"/>
        <v>0</v>
      </c>
      <c r="BK17">
        <f t="shared" si="96"/>
        <v>0</v>
      </c>
      <c r="BL17">
        <f t="shared" si="96"/>
        <v>0</v>
      </c>
      <c r="BM17">
        <f t="shared" si="96"/>
        <v>0</v>
      </c>
      <c r="BN17">
        <f t="shared" si="96"/>
        <v>0</v>
      </c>
      <c r="BO17">
        <f t="shared" si="96"/>
        <v>0</v>
      </c>
      <c r="BP17">
        <f t="shared" si="96"/>
        <v>0</v>
      </c>
      <c r="BQ17">
        <f t="shared" si="96"/>
        <v>0</v>
      </c>
      <c r="CV17" t="s">
        <v>118</v>
      </c>
      <c r="CW17">
        <f t="shared" ref="CW17:DL17" si="97">SUM(CW5:CW8)</f>
        <v>0</v>
      </c>
      <c r="CX17">
        <f t="shared" si="97"/>
        <v>0</v>
      </c>
      <c r="CY17">
        <f t="shared" si="97"/>
        <v>0</v>
      </c>
      <c r="CZ17">
        <f t="shared" si="97"/>
        <v>0</v>
      </c>
      <c r="DA17">
        <f t="shared" si="97"/>
        <v>0</v>
      </c>
      <c r="DB17">
        <f t="shared" si="97"/>
        <v>0</v>
      </c>
      <c r="DC17">
        <f t="shared" si="97"/>
        <v>0</v>
      </c>
      <c r="DD17">
        <f t="shared" si="97"/>
        <v>0</v>
      </c>
      <c r="DE17">
        <f t="shared" si="97"/>
        <v>0</v>
      </c>
      <c r="DF17">
        <f t="shared" si="97"/>
        <v>0</v>
      </c>
      <c r="DG17">
        <f t="shared" si="97"/>
        <v>0</v>
      </c>
      <c r="DH17">
        <f t="shared" si="97"/>
        <v>0</v>
      </c>
      <c r="DI17">
        <f t="shared" si="97"/>
        <v>0</v>
      </c>
      <c r="DJ17">
        <f t="shared" si="97"/>
        <v>0</v>
      </c>
      <c r="DK17">
        <f t="shared" si="97"/>
        <v>0</v>
      </c>
      <c r="DL17">
        <f t="shared" si="97"/>
        <v>0</v>
      </c>
      <c r="EQ17" t="s">
        <v>118</v>
      </c>
      <c r="ER17">
        <f t="shared" ref="ER17:FG17" si="98">SUM(ER5:ER8)</f>
        <v>0</v>
      </c>
      <c r="ES17">
        <f t="shared" si="98"/>
        <v>0</v>
      </c>
      <c r="ET17">
        <f t="shared" si="98"/>
        <v>0</v>
      </c>
      <c r="EU17">
        <f t="shared" si="98"/>
        <v>0</v>
      </c>
      <c r="EV17">
        <f t="shared" si="98"/>
        <v>0</v>
      </c>
      <c r="EW17">
        <f t="shared" si="98"/>
        <v>0</v>
      </c>
      <c r="EX17">
        <f t="shared" si="98"/>
        <v>0</v>
      </c>
      <c r="EY17">
        <f t="shared" si="98"/>
        <v>0</v>
      </c>
      <c r="EZ17">
        <f t="shared" si="98"/>
        <v>0</v>
      </c>
      <c r="FA17">
        <f t="shared" si="98"/>
        <v>0</v>
      </c>
      <c r="FB17">
        <f t="shared" si="98"/>
        <v>0</v>
      </c>
      <c r="FC17">
        <f t="shared" si="98"/>
        <v>0</v>
      </c>
      <c r="FD17">
        <f t="shared" si="98"/>
        <v>0</v>
      </c>
      <c r="FE17">
        <f t="shared" si="98"/>
        <v>0</v>
      </c>
      <c r="FF17">
        <f t="shared" si="98"/>
        <v>0</v>
      </c>
      <c r="FG17">
        <f t="shared" si="98"/>
        <v>0</v>
      </c>
      <c r="GL17" t="s">
        <v>118</v>
      </c>
      <c r="GM17">
        <f t="shared" ref="GM17:HB17" si="99">SUM(GM5:GM8)</f>
        <v>0</v>
      </c>
      <c r="GN17">
        <f t="shared" si="99"/>
        <v>1</v>
      </c>
      <c r="GO17">
        <f t="shared" si="99"/>
        <v>1</v>
      </c>
      <c r="GP17">
        <f t="shared" si="99"/>
        <v>0</v>
      </c>
      <c r="GQ17">
        <f t="shared" si="99"/>
        <v>0</v>
      </c>
      <c r="GR17">
        <f t="shared" si="99"/>
        <v>0</v>
      </c>
      <c r="GS17">
        <f t="shared" si="99"/>
        <v>0</v>
      </c>
      <c r="GT17">
        <f t="shared" si="99"/>
        <v>0</v>
      </c>
      <c r="GU17">
        <f t="shared" si="99"/>
        <v>0</v>
      </c>
      <c r="GV17">
        <f t="shared" si="99"/>
        <v>0</v>
      </c>
      <c r="GW17">
        <f t="shared" si="99"/>
        <v>0</v>
      </c>
      <c r="GX17">
        <f t="shared" si="99"/>
        <v>0</v>
      </c>
      <c r="GY17">
        <f t="shared" si="99"/>
        <v>0</v>
      </c>
      <c r="GZ17">
        <f t="shared" si="99"/>
        <v>0</v>
      </c>
      <c r="HA17">
        <f t="shared" si="99"/>
        <v>0</v>
      </c>
      <c r="HB17">
        <f t="shared" si="99"/>
        <v>0</v>
      </c>
    </row>
    <row r="18" spans="1:210" x14ac:dyDescent="0.25">
      <c r="A18" t="s">
        <v>119</v>
      </c>
      <c r="B18">
        <f>SUM(B9:B12)</f>
        <v>0</v>
      </c>
      <c r="C18">
        <f>SUM(C9:C12)</f>
        <v>0</v>
      </c>
      <c r="D18">
        <f t="shared" ref="D18:U18" si="100">SUM(D9:D12)</f>
        <v>0</v>
      </c>
      <c r="E18">
        <f t="shared" si="100"/>
        <v>0</v>
      </c>
      <c r="F18">
        <f t="shared" si="100"/>
        <v>0</v>
      </c>
      <c r="G18">
        <f t="shared" si="100"/>
        <v>0</v>
      </c>
      <c r="H18">
        <f t="shared" si="100"/>
        <v>0</v>
      </c>
      <c r="I18">
        <f t="shared" si="100"/>
        <v>0</v>
      </c>
      <c r="J18">
        <f t="shared" si="100"/>
        <v>0</v>
      </c>
      <c r="K18">
        <f t="shared" si="100"/>
        <v>0</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0</v>
      </c>
      <c r="BC18">
        <f t="shared" si="101"/>
        <v>0</v>
      </c>
      <c r="BD18">
        <f t="shared" si="101"/>
        <v>0</v>
      </c>
      <c r="BE18">
        <f t="shared" si="101"/>
        <v>0</v>
      </c>
      <c r="BF18">
        <f t="shared" si="101"/>
        <v>0</v>
      </c>
      <c r="BG18">
        <f t="shared" si="101"/>
        <v>0</v>
      </c>
      <c r="BH18">
        <f t="shared" si="101"/>
        <v>0</v>
      </c>
      <c r="BI18">
        <f t="shared" si="101"/>
        <v>0</v>
      </c>
      <c r="BJ18">
        <f t="shared" si="101"/>
        <v>0</v>
      </c>
      <c r="BK18">
        <f t="shared" si="101"/>
        <v>0</v>
      </c>
      <c r="BL18">
        <f t="shared" si="101"/>
        <v>0</v>
      </c>
      <c r="BM18">
        <f t="shared" si="101"/>
        <v>0</v>
      </c>
      <c r="BN18">
        <f t="shared" si="101"/>
        <v>0</v>
      </c>
      <c r="BO18">
        <f t="shared" si="101"/>
        <v>0</v>
      </c>
      <c r="BP18">
        <f t="shared" si="101"/>
        <v>0</v>
      </c>
      <c r="BQ18">
        <f t="shared" si="101"/>
        <v>0</v>
      </c>
      <c r="CV18" t="s">
        <v>119</v>
      </c>
      <c r="CW18">
        <f t="shared" ref="CW18:DL18" si="102">SUM(CW9:CW12)</f>
        <v>0</v>
      </c>
      <c r="CX18">
        <f t="shared" si="102"/>
        <v>0</v>
      </c>
      <c r="CY18">
        <f t="shared" si="102"/>
        <v>0</v>
      </c>
      <c r="CZ18">
        <f t="shared" si="102"/>
        <v>0</v>
      </c>
      <c r="DA18">
        <f t="shared" si="102"/>
        <v>0</v>
      </c>
      <c r="DB18">
        <f t="shared" si="102"/>
        <v>0</v>
      </c>
      <c r="DC18">
        <f t="shared" si="102"/>
        <v>0</v>
      </c>
      <c r="DD18">
        <f t="shared" si="102"/>
        <v>0</v>
      </c>
      <c r="DE18">
        <f t="shared" si="102"/>
        <v>0</v>
      </c>
      <c r="DF18">
        <f t="shared" si="102"/>
        <v>0</v>
      </c>
      <c r="DG18">
        <f t="shared" si="102"/>
        <v>0</v>
      </c>
      <c r="DH18">
        <f t="shared" si="102"/>
        <v>0</v>
      </c>
      <c r="DI18">
        <f t="shared" si="102"/>
        <v>0</v>
      </c>
      <c r="DJ18">
        <f t="shared" si="102"/>
        <v>0</v>
      </c>
      <c r="DK18">
        <f t="shared" si="102"/>
        <v>0</v>
      </c>
      <c r="DL18">
        <f t="shared" si="102"/>
        <v>0</v>
      </c>
      <c r="EQ18" t="s">
        <v>119</v>
      </c>
      <c r="ER18">
        <f t="shared" ref="ER18:FG18" si="103">SUM(ER9:ER12)</f>
        <v>0</v>
      </c>
      <c r="ES18">
        <f t="shared" si="103"/>
        <v>0</v>
      </c>
      <c r="ET18">
        <f t="shared" si="103"/>
        <v>0</v>
      </c>
      <c r="EU18">
        <f t="shared" si="103"/>
        <v>0</v>
      </c>
      <c r="EV18">
        <f t="shared" si="103"/>
        <v>0</v>
      </c>
      <c r="EW18">
        <f t="shared" si="103"/>
        <v>0</v>
      </c>
      <c r="EX18">
        <f t="shared" si="103"/>
        <v>0</v>
      </c>
      <c r="EY18">
        <f t="shared" si="103"/>
        <v>0</v>
      </c>
      <c r="EZ18">
        <f t="shared" si="103"/>
        <v>0</v>
      </c>
      <c r="FA18">
        <f t="shared" si="103"/>
        <v>0</v>
      </c>
      <c r="FB18">
        <f t="shared" si="103"/>
        <v>0</v>
      </c>
      <c r="FC18">
        <f t="shared" si="103"/>
        <v>0</v>
      </c>
      <c r="FD18">
        <f t="shared" si="103"/>
        <v>0</v>
      </c>
      <c r="FE18">
        <f t="shared" si="103"/>
        <v>0</v>
      </c>
      <c r="FF18">
        <f t="shared" si="103"/>
        <v>0</v>
      </c>
      <c r="FG18">
        <f t="shared" si="103"/>
        <v>0</v>
      </c>
      <c r="GL18" t="s">
        <v>119</v>
      </c>
      <c r="GM18">
        <f t="shared" ref="GM18:HB18" si="104">SUM(GM9:GM12)</f>
        <v>0</v>
      </c>
      <c r="GN18">
        <f t="shared" si="104"/>
        <v>0</v>
      </c>
      <c r="GO18">
        <f t="shared" si="104"/>
        <v>0</v>
      </c>
      <c r="GP18">
        <f t="shared" si="104"/>
        <v>1</v>
      </c>
      <c r="GQ18">
        <f t="shared" si="104"/>
        <v>0</v>
      </c>
      <c r="GR18">
        <f t="shared" si="104"/>
        <v>0</v>
      </c>
      <c r="GS18">
        <f t="shared" si="104"/>
        <v>0</v>
      </c>
      <c r="GT18">
        <f t="shared" si="104"/>
        <v>0</v>
      </c>
      <c r="GU18">
        <f t="shared" si="104"/>
        <v>0</v>
      </c>
      <c r="GV18">
        <f t="shared" si="104"/>
        <v>0</v>
      </c>
      <c r="GW18">
        <f t="shared" si="104"/>
        <v>0</v>
      </c>
      <c r="GX18">
        <f t="shared" si="104"/>
        <v>0</v>
      </c>
      <c r="GY18">
        <f t="shared" si="104"/>
        <v>0</v>
      </c>
      <c r="GZ18">
        <f t="shared" si="104"/>
        <v>0</v>
      </c>
      <c r="HA18">
        <f t="shared" si="104"/>
        <v>0</v>
      </c>
      <c r="HB18">
        <f t="shared" si="104"/>
        <v>0</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S24" s="32">
        <f>BY14</f>
        <v>0</v>
      </c>
      <c r="BT24" s="32">
        <f>BY15</f>
        <v>0</v>
      </c>
      <c r="BU24" s="33" t="e">
        <f>BV24/BS24</f>
        <v>#DIV/0!</v>
      </c>
      <c r="BV24" s="34">
        <f>BW14</f>
        <v>0</v>
      </c>
      <c r="BW24" s="33" t="e">
        <f>BX24/BS24</f>
        <v>#DIV/0!</v>
      </c>
      <c r="BX24" s="34">
        <f>BC14+BE14+BG14+BK14+BM14+BO14</f>
        <v>0</v>
      </c>
      <c r="BY24" s="33" t="e">
        <f>BZ24/BX24</f>
        <v>#DIV/0!</v>
      </c>
      <c r="BZ24" s="34">
        <f>BE14+BM14</f>
        <v>0</v>
      </c>
      <c r="CA24" s="35">
        <f>BX14</f>
        <v>0</v>
      </c>
      <c r="CB24" s="35">
        <f>BX15</f>
        <v>0</v>
      </c>
      <c r="CC24" s="35">
        <f>CB14</f>
        <v>0</v>
      </c>
      <c r="CD24" s="35">
        <f>CB15</f>
        <v>0</v>
      </c>
      <c r="CE24" s="32">
        <f>CC14</f>
        <v>0</v>
      </c>
      <c r="CF24" s="32">
        <f>CC15</f>
        <v>0</v>
      </c>
      <c r="CG24" s="32">
        <f>CD14</f>
        <v>0</v>
      </c>
      <c r="CH24" s="32">
        <f>CD15</f>
        <v>0</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sheetPr>
  <dimension ref="A1:IR24"/>
  <sheetViews>
    <sheetView topLeftCell="J1"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Divonne-&gt;Chavanne</v>
      </c>
      <c r="BA1" s="36">
        <v>2024</v>
      </c>
      <c r="BB1" s="37" t="s">
        <v>106</v>
      </c>
      <c r="BC1" s="38" t="str">
        <f t="array" aca="1" ref="BC1" ca="1">MID(CELL("filename",BA1),FIND("]",CELL("filename",BA1))+1,255)</f>
        <v>Divonne-&gt;Chavanne</v>
      </c>
      <c r="CV1" s="36">
        <v>2023</v>
      </c>
      <c r="CW1" s="37" t="s">
        <v>106</v>
      </c>
      <c r="CX1" s="38" t="str">
        <f t="array" aca="1" ref="CX1" ca="1">MID(CELL("filename",CV1),FIND("]",CELL("filename",CV1))+1,255)</f>
        <v>Divonne-&gt;Chavanne</v>
      </c>
      <c r="EQ1" s="36">
        <v>2022</v>
      </c>
      <c r="ER1" s="37" t="s">
        <v>106</v>
      </c>
      <c r="ES1" s="38" t="str">
        <f t="array" aca="1" ref="ES1" ca="1">MID(CELL("filename",EQ1),FIND("]",CELL("filename",EQ1))+1,255)</f>
        <v>Divonne-&gt;Chavanne</v>
      </c>
      <c r="GL1" s="39">
        <v>2021</v>
      </c>
      <c r="GM1" s="40" t="s">
        <v>106</v>
      </c>
      <c r="GN1" s="38" t="s">
        <v>169</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Divonne-&gt;Chavanne</v>
      </c>
      <c r="X2" s="225"/>
      <c r="Y2" s="225"/>
      <c r="Z2" s="225"/>
      <c r="AA2" s="225"/>
      <c r="AB2" s="225"/>
      <c r="AC2" s="225"/>
      <c r="AD2" s="225"/>
      <c r="AE2" s="225"/>
      <c r="AF2" s="225"/>
      <c r="AG2" s="225"/>
      <c r="AH2" s="225"/>
      <c r="AI2" s="225"/>
      <c r="AM2" s="226" t="str">
        <f ca="1">"Changement depuis " &amp; (A1 - 1) &amp; " " &amp; $C1</f>
        <v>Changement depuis 2024 Divonne-&gt;Chavanne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Divonne-&gt;Chavanne</v>
      </c>
      <c r="BT2" s="225"/>
      <c r="BU2" s="225"/>
      <c r="BV2" s="225"/>
      <c r="BW2" s="225"/>
      <c r="BX2" s="225"/>
      <c r="BY2" s="225"/>
      <c r="BZ2" s="225"/>
      <c r="CA2" s="225"/>
      <c r="CB2" s="225"/>
      <c r="CC2" s="225"/>
      <c r="CD2" s="225"/>
      <c r="CH2" s="226" t="str">
        <f ca="1">"Changement depuis 2023 " &amp; $CX1</f>
        <v>Changement depuis 2023 Divonne-&gt;Chavanne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Divonne-&gt;Chavanne</v>
      </c>
      <c r="DO2" s="225"/>
      <c r="DP2" s="225"/>
      <c r="DQ2" s="225"/>
      <c r="DR2" s="225"/>
      <c r="DS2" s="225"/>
      <c r="DT2" s="225"/>
      <c r="DU2" s="225"/>
      <c r="DV2" s="225"/>
      <c r="DW2" s="225"/>
      <c r="DX2" s="225"/>
      <c r="DY2" s="225"/>
      <c r="EC2" s="226" t="str">
        <f ca="1">"Changement depuis 2022 " &amp; $CX1</f>
        <v>Changement depuis 2022 Divonne-&gt;Chavanne</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Divonne-&gt;Chavanne</v>
      </c>
      <c r="FJ2" s="225"/>
      <c r="FK2" s="225"/>
      <c r="FL2" s="225"/>
      <c r="FM2" s="225"/>
      <c r="FN2" s="225"/>
      <c r="FO2" s="225"/>
      <c r="FP2" s="225"/>
      <c r="FQ2" s="225"/>
      <c r="FR2" s="225"/>
      <c r="FS2" s="225"/>
      <c r="FT2" s="225"/>
      <c r="FX2" s="226" t="str">
        <f ca="1">"Changement depuis 2021 " &amp; $ES1</f>
        <v>Changement depuis 2021 Divonne-&gt;Chavanne</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Divonne-Chavanne</v>
      </c>
      <c r="HE2" s="225"/>
      <c r="HF2" s="225"/>
      <c r="HG2" s="225"/>
      <c r="HH2" s="225"/>
      <c r="HI2" s="225"/>
      <c r="HJ2" s="225"/>
      <c r="HK2" s="225"/>
      <c r="HL2" s="225"/>
      <c r="HM2" s="225"/>
      <c r="HN2" s="225"/>
      <c r="HO2" s="225"/>
      <c r="HR2" s="225" t="str">
        <f>"Totaux 2020 " &amp; $GN1</f>
        <v>Totaux 2020 Divonne-Chavanne</v>
      </c>
      <c r="HS2" s="225"/>
      <c r="HT2" s="225"/>
      <c r="HU2" s="225"/>
      <c r="HV2" s="225"/>
      <c r="HW2" s="225"/>
      <c r="HX2" s="225"/>
      <c r="HY2" s="225"/>
      <c r="HZ2" s="225"/>
      <c r="IA2" s="225"/>
      <c r="IB2" s="225"/>
      <c r="IC2" s="225"/>
      <c r="IF2" s="226" t="str">
        <f>"Changement depuis 2020 " &amp; $GN1</f>
        <v>Changement depuis 2020 Divonne-Chavanne</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thickBot="1" x14ac:dyDescent="0.3">
      <c r="A5" s="59">
        <v>0.29166666666666702</v>
      </c>
      <c r="B5" s="60">
        <v>2</v>
      </c>
      <c r="C5" s="86"/>
      <c r="D5" s="60">
        <v>1</v>
      </c>
      <c r="E5" s="86">
        <v>3</v>
      </c>
      <c r="F5" s="60">
        <v>1</v>
      </c>
      <c r="G5" s="86">
        <v>2</v>
      </c>
      <c r="H5" s="60"/>
      <c r="I5" s="86">
        <v>1</v>
      </c>
      <c r="J5" s="60">
        <v>1</v>
      </c>
      <c r="K5" s="86">
        <v>3</v>
      </c>
      <c r="L5" s="60">
        <v>1</v>
      </c>
      <c r="M5" s="86"/>
      <c r="N5" s="203"/>
      <c r="O5" s="192"/>
      <c r="P5" s="60"/>
      <c r="Q5" s="86"/>
      <c r="R5" s="60"/>
      <c r="S5" s="86"/>
      <c r="T5" s="60"/>
      <c r="U5" s="86"/>
      <c r="W5" s="55">
        <f>B5+D5+F5+H5+J5+L5+N5+P5+R5+T5</f>
        <v>6</v>
      </c>
      <c r="X5" s="3">
        <f>C5+E5+G5+I5+K5+M5+O5+Q5+S5+U5</f>
        <v>9</v>
      </c>
      <c r="Y5" s="56">
        <f>X5/(X5+W5)</f>
        <v>0.6</v>
      </c>
      <c r="Z5" s="3">
        <f>B5+C5+L5+M5</f>
        <v>3</v>
      </c>
      <c r="AA5" s="3">
        <f>D5+E5+N5+O5+F5+G5+P5+Q5</f>
        <v>7</v>
      </c>
      <c r="AB5" s="3">
        <f>F5+G5+P5+Q5</f>
        <v>3</v>
      </c>
      <c r="AC5" s="3">
        <f>H5+I5+R5+S5</f>
        <v>1</v>
      </c>
      <c r="AD5" s="3">
        <f t="shared" ref="AD5:AD12" si="0">Z5+AA5+AC5</f>
        <v>11</v>
      </c>
      <c r="AE5" s="12">
        <f t="shared" ref="AE5:AE12" si="1">AA5/(Z5+AA5)</f>
        <v>0.7</v>
      </c>
      <c r="AF5" s="12">
        <f>AC5/AD5</f>
        <v>9.0909090909090912E-2</v>
      </c>
      <c r="AG5" s="3">
        <f>J5+K5+T5+U5</f>
        <v>4</v>
      </c>
      <c r="AH5" s="3">
        <f>SUM(B5:K5)</f>
        <v>14</v>
      </c>
      <c r="AI5" s="57">
        <f>SUM(L5:U5)</f>
        <v>1</v>
      </c>
      <c r="AJ5" s="58">
        <f>SUM(B5:U5)</f>
        <v>15</v>
      </c>
      <c r="AM5" s="12">
        <f t="shared" ref="AM5:AM12" si="2">(W5/BS5) - 1</f>
        <v>-0.1428571428571429</v>
      </c>
      <c r="AN5" s="12">
        <f t="shared" ref="AN5:AN12" si="3">(X5/BT5) - 1</f>
        <v>0.8</v>
      </c>
      <c r="AO5" s="12">
        <f t="shared" ref="AO5:AO12" si="4">(Y5/BU5) - 1</f>
        <v>0.43999999999999995</v>
      </c>
      <c r="AP5" s="12">
        <f t="shared" ref="AP5:AP12" si="5">(Z5/BV5) - 1</f>
        <v>-0.5714285714285714</v>
      </c>
      <c r="AQ5" s="12">
        <f>(AA5/BW5) - 1</f>
        <v>2.5</v>
      </c>
      <c r="AR5" s="12" t="e">
        <f t="shared" ref="AR5:AR12" si="6">(AC5/BX5) - 1</f>
        <v>#DIV/0!</v>
      </c>
      <c r="AS5" s="12">
        <f t="shared" ref="AS5:AS12" si="7">(AD5/BY5) - 1</f>
        <v>0.22222222222222232</v>
      </c>
      <c r="AT5" s="12">
        <f t="shared" ref="AT5:AT12" si="8">(AE5/BZ5) - 1</f>
        <v>2.15</v>
      </c>
      <c r="AU5" s="12" t="e">
        <f t="shared" ref="AU5:AU12" si="9">(AF5/CA5) - 1</f>
        <v>#DIV/0!</v>
      </c>
      <c r="AV5" s="12">
        <f t="shared" ref="AV5:AV12" si="10">(AG5/CB5) - 1</f>
        <v>0.33333333333333326</v>
      </c>
      <c r="AW5" s="12">
        <f t="shared" ref="AW5:AW12" si="11">(AH5/CC5) - 1</f>
        <v>1</v>
      </c>
      <c r="AX5" s="12">
        <f t="shared" ref="AX5:AX12" si="12">(AI5/CD5) - 1</f>
        <v>-0.8</v>
      </c>
      <c r="AY5" s="12">
        <f t="shared" ref="AY5:AY12" si="13">(AJ5/CE5) - 1</f>
        <v>0.25</v>
      </c>
      <c r="BA5" s="59">
        <v>0.29166666666666702</v>
      </c>
      <c r="BB5" s="60">
        <v>2</v>
      </c>
      <c r="BC5" s="86">
        <v>1</v>
      </c>
      <c r="BD5" s="60">
        <v>1</v>
      </c>
      <c r="BE5" s="86">
        <v>1</v>
      </c>
      <c r="BF5" s="60"/>
      <c r="BG5" s="86"/>
      <c r="BH5" s="60">
        <v>1</v>
      </c>
      <c r="BI5" s="86">
        <v>1</v>
      </c>
      <c r="BJ5" s="60">
        <v>3</v>
      </c>
      <c r="BK5" s="86">
        <v>1</v>
      </c>
      <c r="BL5" s="60"/>
      <c r="BM5" s="86"/>
      <c r="BN5" s="60"/>
      <c r="BO5" s="86"/>
      <c r="BP5" s="60"/>
      <c r="BQ5" s="86">
        <v>1</v>
      </c>
      <c r="BS5" s="55">
        <f t="shared" ref="BS5:BT12" si="14">BB5+BD5+BF5+BH5+BJ5+BL5+BN5+BP5</f>
        <v>7</v>
      </c>
      <c r="BT5" s="3">
        <f t="shared" si="14"/>
        <v>5</v>
      </c>
      <c r="BU5" s="56">
        <f t="shared" ref="BU5:BU12" si="15">BT5/(BT5+BS5)</f>
        <v>0.41666666666666669</v>
      </c>
      <c r="BV5" s="3">
        <f t="shared" ref="BV5:BV12" si="16">BB5+BC5+BJ5+BK5</f>
        <v>7</v>
      </c>
      <c r="BW5" s="3">
        <f t="shared" ref="BW5:BW12" si="17">BD5+BE5+BL5+BM5</f>
        <v>2</v>
      </c>
      <c r="BX5" s="3">
        <f t="shared" ref="BX5:BX12" si="18">BF5+BG5+BN5+BO5</f>
        <v>0</v>
      </c>
      <c r="BY5" s="3">
        <f t="shared" ref="BY5:BY12" si="19">SUM(BV5:BX5)</f>
        <v>9</v>
      </c>
      <c r="BZ5" s="12">
        <f t="shared" ref="BZ5:BZ12" si="20">BW5/(BW5+BV5)</f>
        <v>0.22222222222222221</v>
      </c>
      <c r="CA5" s="12">
        <f t="shared" ref="CA5:CA12" si="21">BX5/BY5</f>
        <v>0</v>
      </c>
      <c r="CB5" s="3">
        <f t="shared" ref="CB5:CB12" si="22">BH5+BI5+BP5+BQ5</f>
        <v>3</v>
      </c>
      <c r="CC5" s="3">
        <f t="shared" ref="CC5:CC12" si="23">SUM(BB5:BI5)</f>
        <v>7</v>
      </c>
      <c r="CD5" s="57">
        <f t="shared" ref="CD5:CD12" si="24">SUM(BJ5:BQ5)</f>
        <v>5</v>
      </c>
      <c r="CE5" s="58">
        <f t="shared" ref="CE5:CE12" si="25">SUM(BB5:BQ5)</f>
        <v>12</v>
      </c>
      <c r="CH5" s="12">
        <f t="shared" ref="CH5:CT12" si="26">(BS5/DN5) - 1</f>
        <v>0.16666666666666674</v>
      </c>
      <c r="CI5" s="12">
        <f t="shared" si="26"/>
        <v>1.5</v>
      </c>
      <c r="CJ5" s="12">
        <f t="shared" si="26"/>
        <v>0.66666666666666674</v>
      </c>
      <c r="CK5" s="12">
        <f t="shared" si="26"/>
        <v>1.3333333333333335</v>
      </c>
      <c r="CL5" s="12">
        <f t="shared" si="26"/>
        <v>0</v>
      </c>
      <c r="CM5" s="12" t="e">
        <f t="shared" si="26"/>
        <v>#DIV/0!</v>
      </c>
      <c r="CN5" s="12">
        <f t="shared" si="26"/>
        <v>0.8</v>
      </c>
      <c r="CO5" s="12">
        <f t="shared" si="26"/>
        <v>-0.44444444444444453</v>
      </c>
      <c r="CP5" s="12" t="e">
        <f t="shared" si="26"/>
        <v>#DIV/0!</v>
      </c>
      <c r="CQ5" s="12">
        <f t="shared" si="26"/>
        <v>0</v>
      </c>
      <c r="CR5" s="12">
        <f t="shared" si="26"/>
        <v>-0.125</v>
      </c>
      <c r="CS5" s="12" t="e">
        <f t="shared" si="26"/>
        <v>#DIV/0!</v>
      </c>
      <c r="CT5" s="12">
        <f t="shared" si="26"/>
        <v>0.5</v>
      </c>
      <c r="CV5" s="59">
        <v>0.29166666666666702</v>
      </c>
      <c r="CW5" s="60">
        <v>2</v>
      </c>
      <c r="CX5" s="86">
        <v>1</v>
      </c>
      <c r="CY5" s="60">
        <v>1</v>
      </c>
      <c r="CZ5" s="86">
        <v>1</v>
      </c>
      <c r="DA5" s="60"/>
      <c r="DB5" s="86"/>
      <c r="DC5" s="60">
        <v>3</v>
      </c>
      <c r="DD5" s="86"/>
      <c r="DE5" s="60"/>
      <c r="DF5" s="86"/>
      <c r="DG5" s="60"/>
      <c r="DH5" s="86"/>
      <c r="DI5" s="60"/>
      <c r="DJ5" s="86"/>
      <c r="DK5" s="60"/>
      <c r="DL5" s="86"/>
      <c r="DN5" s="55">
        <f t="shared" ref="DN5:DO12" si="27">CW5+CY5+DA5+DC5+DE5+DG5+DI5+DK5</f>
        <v>6</v>
      </c>
      <c r="DO5" s="3">
        <f t="shared" si="27"/>
        <v>2</v>
      </c>
      <c r="DP5" s="56">
        <f t="shared" ref="DP5:DP12" si="28">DO5/(DO5+DN5)</f>
        <v>0.25</v>
      </c>
      <c r="DQ5" s="3">
        <f t="shared" ref="DQ5:DQ12" si="29">CW5+CX5+DE5+DF5</f>
        <v>3</v>
      </c>
      <c r="DR5" s="3">
        <f t="shared" ref="DR5:DR12" si="30">CY5+CZ5+DG5+DH5</f>
        <v>2</v>
      </c>
      <c r="DS5" s="3">
        <f t="shared" ref="DS5:DS12" si="31">DA5+DB5+DI5+DJ5</f>
        <v>0</v>
      </c>
      <c r="DT5" s="3">
        <f t="shared" ref="DT5:DT12" si="32">SUM(DQ5:DS5)</f>
        <v>5</v>
      </c>
      <c r="DU5" s="12">
        <f t="shared" ref="DU5:DU12" si="33">DR5/DT5</f>
        <v>0.4</v>
      </c>
      <c r="DV5" s="12">
        <f t="shared" ref="DV5:DV12" si="34">DS5/DT5</f>
        <v>0</v>
      </c>
      <c r="DW5" s="3">
        <f t="shared" ref="DW5:DW12" si="35">DC5+DD5+DK5+DL5</f>
        <v>3</v>
      </c>
      <c r="DX5" s="3">
        <f t="shared" ref="DX5:DX12" si="36">SUM(CW5:DD5)</f>
        <v>8</v>
      </c>
      <c r="DY5" s="57">
        <f t="shared" ref="DY5:DY12" si="37">SUM(DE5:DL5)</f>
        <v>0</v>
      </c>
      <c r="DZ5" s="58">
        <f t="shared" ref="DZ5:DZ12" si="38">SUM(CW5:DL5)</f>
        <v>8</v>
      </c>
      <c r="EC5" s="12">
        <f t="shared" ref="EC5:EO12" si="39">(DN5/FI5) - 1</f>
        <v>-0.25</v>
      </c>
      <c r="ED5" s="12">
        <f t="shared" si="39"/>
        <v>-0.5</v>
      </c>
      <c r="EE5" s="12">
        <f t="shared" si="39"/>
        <v>-0.25</v>
      </c>
      <c r="EF5" s="12">
        <f t="shared" si="39"/>
        <v>0.5</v>
      </c>
      <c r="EG5" s="12">
        <f t="shared" si="39"/>
        <v>-0.5</v>
      </c>
      <c r="EH5" s="12" t="e">
        <f t="shared" si="39"/>
        <v>#DIV/0!</v>
      </c>
      <c r="EI5" s="12">
        <f t="shared" si="39"/>
        <v>-0.16666666666666663</v>
      </c>
      <c r="EJ5" s="12">
        <f t="shared" si="39"/>
        <v>-0.39999999999999991</v>
      </c>
      <c r="EK5" s="12" t="e">
        <f t="shared" si="39"/>
        <v>#DIV/0!</v>
      </c>
      <c r="EL5" s="12">
        <f t="shared" si="39"/>
        <v>-0.5</v>
      </c>
      <c r="EM5" s="12">
        <f t="shared" si="39"/>
        <v>-0.27272727272727271</v>
      </c>
      <c r="EN5" s="12">
        <f t="shared" si="39"/>
        <v>-1</v>
      </c>
      <c r="EO5" s="12">
        <f t="shared" si="39"/>
        <v>-0.33333333333333337</v>
      </c>
      <c r="EQ5" s="59">
        <v>0.29166666666666702</v>
      </c>
      <c r="ER5" s="60">
        <v>1</v>
      </c>
      <c r="ES5" s="86"/>
      <c r="ET5" s="60">
        <v>4</v>
      </c>
      <c r="EU5" s="86"/>
      <c r="EV5" s="60"/>
      <c r="EW5" s="86"/>
      <c r="EX5" s="60">
        <v>2</v>
      </c>
      <c r="EY5" s="86">
        <v>4</v>
      </c>
      <c r="EZ5" s="60">
        <v>1</v>
      </c>
      <c r="FA5" s="86"/>
      <c r="FB5" s="60"/>
      <c r="FC5" s="86"/>
      <c r="FD5" s="60"/>
      <c r="FE5" s="86"/>
      <c r="FF5" s="60"/>
      <c r="FG5" s="86"/>
      <c r="FI5" s="55">
        <f t="shared" ref="FI5:FJ12" si="40">ER5+ET5+EV5+EX5+EZ5+FB5+FD5+FF5</f>
        <v>8</v>
      </c>
      <c r="FJ5" s="3">
        <f t="shared" si="40"/>
        <v>4</v>
      </c>
      <c r="FK5" s="56">
        <f t="shared" ref="FK5:FK12" si="41">FJ5/(FJ5+FI5)</f>
        <v>0.33333333333333331</v>
      </c>
      <c r="FL5" s="3">
        <f t="shared" ref="FL5:FL12" si="42">ER5+ES5+EZ5+FA5</f>
        <v>2</v>
      </c>
      <c r="FM5" s="3">
        <f t="shared" ref="FM5:FM12" si="43">ET5+EU5+FB5+FC5</f>
        <v>4</v>
      </c>
      <c r="FN5" s="3">
        <f t="shared" ref="FN5:FN12" si="44">EV5+EW5+FD5+FE5</f>
        <v>0</v>
      </c>
      <c r="FO5" s="3">
        <f t="shared" ref="FO5:FO12" si="45">SUM(FL5:FN5)</f>
        <v>6</v>
      </c>
      <c r="FP5" s="12">
        <f t="shared" ref="FP5:FP12" si="46">FM5/FO5</f>
        <v>0.66666666666666663</v>
      </c>
      <c r="FQ5" s="12">
        <f t="shared" ref="FQ5:FQ12" si="47">FN5/FO5</f>
        <v>0</v>
      </c>
      <c r="FR5" s="3">
        <f t="shared" ref="FR5:FR12" si="48">EX5+EY5+FF5+FG5</f>
        <v>6</v>
      </c>
      <c r="FS5" s="3">
        <f t="shared" ref="FS5:FS12" si="49">SUM(ER5:EY5)</f>
        <v>11</v>
      </c>
      <c r="FT5" s="57">
        <f t="shared" ref="FT5:FT12" si="50">SUM(EZ5:FG5)</f>
        <v>1</v>
      </c>
      <c r="FU5" s="58">
        <f t="shared" ref="FU5:FU12" si="51">SUM(ER5:FG5)</f>
        <v>12</v>
      </c>
      <c r="FX5" s="12">
        <f t="shared" ref="FX5:GJ12" si="52">(FI5/HD5) - 1</f>
        <v>1.6666666666666665</v>
      </c>
      <c r="FY5" s="12">
        <f t="shared" si="52"/>
        <v>3</v>
      </c>
      <c r="FZ5" s="12">
        <f t="shared" si="52"/>
        <v>0.33333333333333326</v>
      </c>
      <c r="GA5" s="12">
        <f t="shared" si="52"/>
        <v>-0.33333333333333337</v>
      </c>
      <c r="GB5" s="12" t="e">
        <f t="shared" si="52"/>
        <v>#DIV/0!</v>
      </c>
      <c r="GC5" s="12">
        <f t="shared" si="52"/>
        <v>-1</v>
      </c>
      <c r="GD5" s="12">
        <f t="shared" si="52"/>
        <v>0.5</v>
      </c>
      <c r="GE5" s="12" t="e">
        <f t="shared" si="52"/>
        <v>#DIV/0!</v>
      </c>
      <c r="GF5" s="12">
        <f t="shared" si="52"/>
        <v>-1</v>
      </c>
      <c r="GG5" s="12" t="e">
        <f t="shared" si="52"/>
        <v>#DIV/0!</v>
      </c>
      <c r="GH5" s="12">
        <f t="shared" si="52"/>
        <v>2.6666666666666665</v>
      </c>
      <c r="GI5" s="12">
        <f t="shared" si="52"/>
        <v>0</v>
      </c>
      <c r="GJ5" s="12">
        <f t="shared" si="52"/>
        <v>2</v>
      </c>
      <c r="GL5" s="61">
        <v>0.29166666666666702</v>
      </c>
      <c r="GM5" s="60">
        <v>2</v>
      </c>
      <c r="GN5" s="86">
        <v>1</v>
      </c>
      <c r="GO5" s="127">
        <v>0</v>
      </c>
      <c r="GP5" s="128">
        <v>0</v>
      </c>
      <c r="GQ5" s="127"/>
      <c r="GR5" s="128"/>
      <c r="GS5" s="60"/>
      <c r="GT5" s="86"/>
      <c r="GU5" s="60"/>
      <c r="GV5" s="86"/>
      <c r="GW5" s="127"/>
      <c r="GX5" s="128"/>
      <c r="GY5" s="127">
        <v>1</v>
      </c>
      <c r="GZ5" s="128"/>
      <c r="HA5" s="60"/>
      <c r="HB5" s="86"/>
      <c r="HD5" s="55">
        <f t="shared" ref="HD5:HE12" si="53">GM5+GO5+GQ5+GS5+GU5+GW5+GY5+HA5</f>
        <v>3</v>
      </c>
      <c r="HE5" s="3">
        <f t="shared" si="53"/>
        <v>1</v>
      </c>
      <c r="HF5" s="56">
        <f t="shared" ref="HF5:HF12" si="54">HE5/(HE5+HD5)</f>
        <v>0.25</v>
      </c>
      <c r="HG5" s="3">
        <f t="shared" ref="HG5:HG12" si="55">GM5+GN5+GU5+GV5</f>
        <v>3</v>
      </c>
      <c r="HH5" s="3">
        <f t="shared" ref="HH5:HH12" si="56">GO5+GP5+GW5+GX5</f>
        <v>0</v>
      </c>
      <c r="HI5" s="3">
        <f t="shared" ref="HI5:HI12" si="57">GQ5+GR5+GY5+GZ5</f>
        <v>1</v>
      </c>
      <c r="HJ5" s="3">
        <f t="shared" ref="HJ5:HJ12" si="58">SUM(HG5:HI5)</f>
        <v>4</v>
      </c>
      <c r="HK5" s="12">
        <f t="shared" ref="HK5:HK12" si="59">HH5/HJ5</f>
        <v>0</v>
      </c>
      <c r="HL5" s="12">
        <f t="shared" ref="HL5:HL12" si="60">HI5/HJ5</f>
        <v>0.25</v>
      </c>
      <c r="HM5" s="3">
        <f t="shared" ref="HM5:HM12" si="61">GS5+GT5+HA5+HB5</f>
        <v>0</v>
      </c>
      <c r="HN5" s="3">
        <f t="shared" ref="HN5:HN12" si="62">SUM(GM5:GT5)</f>
        <v>3</v>
      </c>
      <c r="HO5" s="57">
        <f t="shared" ref="HO5:HO12" si="63">SUM(GU5:HB5)</f>
        <v>1</v>
      </c>
      <c r="HP5" s="58">
        <f t="shared" ref="HP5:HP12" si="64">SUM(GM5:HB5)</f>
        <v>4</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thickBot="1" x14ac:dyDescent="0.3">
      <c r="A6" s="64">
        <v>0.30208333333333298</v>
      </c>
      <c r="B6" s="91">
        <v>3</v>
      </c>
      <c r="C6" s="92"/>
      <c r="D6" s="91">
        <v>1</v>
      </c>
      <c r="E6" s="92">
        <v>1</v>
      </c>
      <c r="F6" s="91"/>
      <c r="G6" s="92"/>
      <c r="H6" s="91"/>
      <c r="I6" s="92"/>
      <c r="J6" s="91"/>
      <c r="K6" s="92">
        <v>1</v>
      </c>
      <c r="L6" s="91"/>
      <c r="M6" s="92"/>
      <c r="N6" s="203"/>
      <c r="O6" s="192"/>
      <c r="P6" s="91"/>
      <c r="Q6" s="92"/>
      <c r="R6" s="91"/>
      <c r="S6" s="92"/>
      <c r="T6" s="91"/>
      <c r="U6" s="92"/>
      <c r="W6" s="55">
        <f t="shared" ref="W6:W12" si="66">B6+D6+F6+H6+J6+L6+N6+P6+R6+T6</f>
        <v>4</v>
      </c>
      <c r="X6" s="3">
        <f t="shared" ref="X6:X12" si="67">C6+E6+G6+I6+K6+M6+O6+Q6+S6+U6</f>
        <v>2</v>
      </c>
      <c r="Y6" s="56">
        <f t="shared" ref="Y6:Y12" si="68">X6/(X6+W6)</f>
        <v>0.33333333333333331</v>
      </c>
      <c r="Z6" s="3">
        <f t="shared" ref="Z6:Z12" si="69">B6+C6+L6+M6</f>
        <v>3</v>
      </c>
      <c r="AA6" s="3">
        <f t="shared" ref="AA6:AA12" si="70">D6+E6+N6+O6+F6+G6+P6+Q6</f>
        <v>2</v>
      </c>
      <c r="AB6" s="3">
        <f t="shared" ref="AB6:AB15" si="71">F6+G6+P6+Q6</f>
        <v>0</v>
      </c>
      <c r="AC6" s="3">
        <f t="shared" ref="AC6:AC12" si="72">H6+I6+R6+S6</f>
        <v>0</v>
      </c>
      <c r="AD6" s="3">
        <f t="shared" si="0"/>
        <v>5</v>
      </c>
      <c r="AE6" s="12">
        <f t="shared" si="1"/>
        <v>0.4</v>
      </c>
      <c r="AF6" s="12">
        <f t="shared" ref="AF6:AF12" si="73">AC6/AD6</f>
        <v>0</v>
      </c>
      <c r="AG6" s="3">
        <f t="shared" ref="AG6:AG12" si="74">J6+K6+T6+U6</f>
        <v>1</v>
      </c>
      <c r="AH6" s="3">
        <f t="shared" ref="AH6:AH12" si="75">SUM(B6:K6)</f>
        <v>6</v>
      </c>
      <c r="AI6" s="57">
        <f t="shared" ref="AI6:AI12" si="76">SUM(L6:U6)</f>
        <v>0</v>
      </c>
      <c r="AJ6" s="58">
        <f t="shared" ref="AJ6:AJ12" si="77">SUM(B6:U6)</f>
        <v>6</v>
      </c>
      <c r="AM6" s="12">
        <f t="shared" si="2"/>
        <v>-0.19999999999999996</v>
      </c>
      <c r="AN6" s="12">
        <f t="shared" si="3"/>
        <v>-0.5</v>
      </c>
      <c r="AO6" s="12">
        <f t="shared" si="4"/>
        <v>-0.25</v>
      </c>
      <c r="AP6" s="12">
        <f t="shared" si="5"/>
        <v>-0.25</v>
      </c>
      <c r="AQ6" s="12">
        <f t="shared" ref="AQ6:AQ12" si="78">(AA6/BW6) - 1</f>
        <v>-0.5</v>
      </c>
      <c r="AR6" s="12" t="e">
        <f t="shared" si="6"/>
        <v>#DIV/0!</v>
      </c>
      <c r="AS6" s="12">
        <f t="shared" si="7"/>
        <v>-0.375</v>
      </c>
      <c r="AT6" s="12">
        <f t="shared" si="8"/>
        <v>-0.19999999999999996</v>
      </c>
      <c r="AU6" s="12" t="e">
        <f t="shared" si="9"/>
        <v>#DIV/0!</v>
      </c>
      <c r="AV6" s="12">
        <f t="shared" si="10"/>
        <v>0</v>
      </c>
      <c r="AW6" s="12">
        <f t="shared" si="11"/>
        <v>-0.33333333333333337</v>
      </c>
      <c r="AX6" s="12" t="e">
        <f t="shared" si="12"/>
        <v>#DIV/0!</v>
      </c>
      <c r="AY6" s="12">
        <f t="shared" si="13"/>
        <v>-0.33333333333333337</v>
      </c>
      <c r="BA6" s="64">
        <v>0.30208333333333298</v>
      </c>
      <c r="BB6" s="91">
        <v>3</v>
      </c>
      <c r="BC6" s="92">
        <v>1</v>
      </c>
      <c r="BD6" s="91">
        <v>2</v>
      </c>
      <c r="BE6" s="92">
        <v>2</v>
      </c>
      <c r="BF6" s="91"/>
      <c r="BG6" s="92"/>
      <c r="BH6" s="91"/>
      <c r="BI6" s="92">
        <v>1</v>
      </c>
      <c r="BJ6" s="91"/>
      <c r="BK6" s="92"/>
      <c r="BL6" s="91"/>
      <c r="BM6" s="92"/>
      <c r="BN6" s="91"/>
      <c r="BO6" s="92"/>
      <c r="BP6" s="91"/>
      <c r="BQ6" s="92"/>
      <c r="BS6" s="55">
        <f t="shared" si="14"/>
        <v>5</v>
      </c>
      <c r="BT6" s="3">
        <f t="shared" si="14"/>
        <v>4</v>
      </c>
      <c r="BU6" s="56">
        <f t="shared" si="15"/>
        <v>0.44444444444444442</v>
      </c>
      <c r="BV6" s="3">
        <f t="shared" si="16"/>
        <v>4</v>
      </c>
      <c r="BW6" s="3">
        <f t="shared" si="17"/>
        <v>4</v>
      </c>
      <c r="BX6" s="3">
        <f t="shared" si="18"/>
        <v>0</v>
      </c>
      <c r="BY6" s="3">
        <f t="shared" si="19"/>
        <v>8</v>
      </c>
      <c r="BZ6" s="12">
        <f t="shared" si="20"/>
        <v>0.5</v>
      </c>
      <c r="CA6" s="12">
        <f t="shared" si="21"/>
        <v>0</v>
      </c>
      <c r="CB6" s="3">
        <f t="shared" si="22"/>
        <v>1</v>
      </c>
      <c r="CC6" s="3">
        <f t="shared" si="23"/>
        <v>9</v>
      </c>
      <c r="CD6" s="57">
        <f t="shared" si="24"/>
        <v>0</v>
      </c>
      <c r="CE6" s="58">
        <f t="shared" si="25"/>
        <v>9</v>
      </c>
      <c r="CH6" s="12">
        <f t="shared" si="26"/>
        <v>-0.2857142857142857</v>
      </c>
      <c r="CI6" s="12">
        <f t="shared" si="26"/>
        <v>1</v>
      </c>
      <c r="CJ6" s="12">
        <f t="shared" si="26"/>
        <v>1</v>
      </c>
      <c r="CK6" s="12">
        <f t="shared" si="26"/>
        <v>0</v>
      </c>
      <c r="CL6" s="12">
        <f t="shared" si="26"/>
        <v>-0.19999999999999996</v>
      </c>
      <c r="CM6" s="12" t="e">
        <f t="shared" si="26"/>
        <v>#DIV/0!</v>
      </c>
      <c r="CN6" s="12">
        <f t="shared" si="26"/>
        <v>-0.11111111111111116</v>
      </c>
      <c r="CO6" s="12">
        <f t="shared" si="26"/>
        <v>-0.10000000000000009</v>
      </c>
      <c r="CP6" s="12" t="e">
        <f t="shared" si="26"/>
        <v>#DIV/0!</v>
      </c>
      <c r="CQ6" s="12" t="e">
        <f t="shared" si="26"/>
        <v>#DIV/0!</v>
      </c>
      <c r="CR6" s="12">
        <f t="shared" si="26"/>
        <v>0.125</v>
      </c>
      <c r="CS6" s="12">
        <f t="shared" si="26"/>
        <v>-1</v>
      </c>
      <c r="CT6" s="12">
        <f t="shared" si="26"/>
        <v>0</v>
      </c>
      <c r="CV6" s="64">
        <v>0.30208333333333298</v>
      </c>
      <c r="CW6" s="91">
        <v>2</v>
      </c>
      <c r="CX6" s="92">
        <v>1</v>
      </c>
      <c r="CY6" s="91">
        <v>4</v>
      </c>
      <c r="CZ6" s="92">
        <v>1</v>
      </c>
      <c r="DA6" s="91"/>
      <c r="DB6" s="92"/>
      <c r="DC6" s="91"/>
      <c r="DD6" s="92"/>
      <c r="DE6" s="91">
        <v>1</v>
      </c>
      <c r="DF6" s="92"/>
      <c r="DG6" s="91"/>
      <c r="DH6" s="92"/>
      <c r="DI6" s="91"/>
      <c r="DJ6" s="92"/>
      <c r="DK6" s="91"/>
      <c r="DL6" s="92"/>
      <c r="DN6" s="55">
        <f t="shared" si="27"/>
        <v>7</v>
      </c>
      <c r="DO6" s="3">
        <f t="shared" si="27"/>
        <v>2</v>
      </c>
      <c r="DP6" s="56">
        <f t="shared" si="28"/>
        <v>0.22222222222222221</v>
      </c>
      <c r="DQ6" s="3">
        <f t="shared" si="29"/>
        <v>4</v>
      </c>
      <c r="DR6" s="3">
        <f t="shared" si="30"/>
        <v>5</v>
      </c>
      <c r="DS6" s="3">
        <f t="shared" si="31"/>
        <v>0</v>
      </c>
      <c r="DT6" s="3">
        <f t="shared" si="32"/>
        <v>9</v>
      </c>
      <c r="DU6" s="12">
        <f t="shared" si="33"/>
        <v>0.55555555555555558</v>
      </c>
      <c r="DV6" s="12">
        <f t="shared" si="34"/>
        <v>0</v>
      </c>
      <c r="DW6" s="3">
        <f t="shared" si="35"/>
        <v>0</v>
      </c>
      <c r="DX6" s="3">
        <f t="shared" si="36"/>
        <v>8</v>
      </c>
      <c r="DY6" s="57">
        <f t="shared" si="37"/>
        <v>1</v>
      </c>
      <c r="DZ6" s="58">
        <f t="shared" si="38"/>
        <v>9</v>
      </c>
      <c r="EC6" s="12">
        <f t="shared" si="39"/>
        <v>2.5</v>
      </c>
      <c r="ED6" s="12">
        <f t="shared" si="39"/>
        <v>1</v>
      </c>
      <c r="EE6" s="12">
        <f t="shared" si="39"/>
        <v>-0.33333333333333337</v>
      </c>
      <c r="EF6" s="12">
        <f t="shared" si="39"/>
        <v>0.33333333333333326</v>
      </c>
      <c r="EG6" s="12" t="e">
        <f t="shared" si="39"/>
        <v>#DIV/0!</v>
      </c>
      <c r="EH6" s="12" t="e">
        <f t="shared" si="39"/>
        <v>#DIV/0!</v>
      </c>
      <c r="EI6" s="12">
        <f t="shared" si="39"/>
        <v>2</v>
      </c>
      <c r="EJ6" s="12" t="e">
        <f t="shared" si="39"/>
        <v>#DIV/0!</v>
      </c>
      <c r="EK6" s="12" t="e">
        <f t="shared" si="39"/>
        <v>#DIV/0!</v>
      </c>
      <c r="EL6" s="12" t="e">
        <f t="shared" si="39"/>
        <v>#DIV/0!</v>
      </c>
      <c r="EM6" s="12">
        <f t="shared" si="39"/>
        <v>1.6666666666666665</v>
      </c>
      <c r="EN6" s="12" t="e">
        <f t="shared" si="39"/>
        <v>#DIV/0!</v>
      </c>
      <c r="EO6" s="12">
        <f t="shared" si="39"/>
        <v>2</v>
      </c>
      <c r="EQ6" s="64">
        <v>0.30208333333333298</v>
      </c>
      <c r="ER6" s="91">
        <v>2</v>
      </c>
      <c r="ES6" s="92">
        <v>1</v>
      </c>
      <c r="ET6" s="91"/>
      <c r="EU6" s="92"/>
      <c r="EV6" s="91"/>
      <c r="EW6" s="92"/>
      <c r="EX6" s="91"/>
      <c r="EY6" s="92"/>
      <c r="EZ6" s="91"/>
      <c r="FA6" s="92"/>
      <c r="FB6" s="91"/>
      <c r="FC6" s="92"/>
      <c r="FD6" s="91"/>
      <c r="FE6" s="92"/>
      <c r="FF6" s="91"/>
      <c r="FG6" s="92"/>
      <c r="FI6" s="55">
        <f t="shared" si="40"/>
        <v>2</v>
      </c>
      <c r="FJ6" s="3">
        <f t="shared" si="40"/>
        <v>1</v>
      </c>
      <c r="FK6" s="56">
        <f t="shared" si="41"/>
        <v>0.33333333333333331</v>
      </c>
      <c r="FL6" s="3">
        <f t="shared" si="42"/>
        <v>3</v>
      </c>
      <c r="FM6" s="3">
        <f t="shared" si="43"/>
        <v>0</v>
      </c>
      <c r="FN6" s="3">
        <f t="shared" si="44"/>
        <v>0</v>
      </c>
      <c r="FO6" s="3">
        <f t="shared" si="45"/>
        <v>3</v>
      </c>
      <c r="FP6" s="12">
        <f t="shared" si="46"/>
        <v>0</v>
      </c>
      <c r="FQ6" s="12">
        <f t="shared" si="47"/>
        <v>0</v>
      </c>
      <c r="FR6" s="3">
        <f t="shared" si="48"/>
        <v>0</v>
      </c>
      <c r="FS6" s="3">
        <f t="shared" si="49"/>
        <v>3</v>
      </c>
      <c r="FT6" s="57">
        <f t="shared" si="50"/>
        <v>0</v>
      </c>
      <c r="FU6" s="58">
        <f t="shared" si="51"/>
        <v>3</v>
      </c>
      <c r="FX6" s="12">
        <f t="shared" si="52"/>
        <v>-0.6</v>
      </c>
      <c r="FY6" s="12" t="e">
        <f t="shared" si="52"/>
        <v>#DIV/0!</v>
      </c>
      <c r="FZ6" s="12" t="e">
        <f t="shared" si="52"/>
        <v>#DIV/0!</v>
      </c>
      <c r="GA6" s="12">
        <f t="shared" si="52"/>
        <v>-0.25</v>
      </c>
      <c r="GB6" s="12">
        <f t="shared" si="52"/>
        <v>-1</v>
      </c>
      <c r="GC6" s="12" t="e">
        <f t="shared" si="52"/>
        <v>#DIV/0!</v>
      </c>
      <c r="GD6" s="12">
        <f t="shared" si="52"/>
        <v>-0.4</v>
      </c>
      <c r="GE6" s="12">
        <f t="shared" si="52"/>
        <v>-1</v>
      </c>
      <c r="GF6" s="12" t="e">
        <f t="shared" si="52"/>
        <v>#DIV/0!</v>
      </c>
      <c r="GG6" s="12" t="e">
        <f t="shared" si="52"/>
        <v>#DIV/0!</v>
      </c>
      <c r="GH6" s="12">
        <f t="shared" si="52"/>
        <v>-0.25</v>
      </c>
      <c r="GI6" s="12">
        <f t="shared" si="52"/>
        <v>-1</v>
      </c>
      <c r="GJ6" s="12">
        <f t="shared" si="52"/>
        <v>-0.4</v>
      </c>
      <c r="GL6" s="65">
        <v>0.30208333333333298</v>
      </c>
      <c r="GM6" s="60">
        <v>3</v>
      </c>
      <c r="GN6" s="86">
        <v>0</v>
      </c>
      <c r="GO6" s="127">
        <v>1</v>
      </c>
      <c r="GP6" s="128">
        <v>0</v>
      </c>
      <c r="GQ6" s="127"/>
      <c r="GR6" s="128"/>
      <c r="GS6" s="60"/>
      <c r="GT6" s="86"/>
      <c r="GU6" s="60">
        <v>1</v>
      </c>
      <c r="GV6" s="86"/>
      <c r="GW6" s="127"/>
      <c r="GX6" s="128"/>
      <c r="GY6" s="127"/>
      <c r="GZ6" s="128"/>
      <c r="HA6" s="60"/>
      <c r="HB6" s="86"/>
      <c r="HD6" s="55">
        <f t="shared" si="53"/>
        <v>5</v>
      </c>
      <c r="HE6" s="3">
        <f t="shared" si="53"/>
        <v>0</v>
      </c>
      <c r="HF6" s="56">
        <f t="shared" si="54"/>
        <v>0</v>
      </c>
      <c r="HG6" s="3">
        <f t="shared" si="55"/>
        <v>4</v>
      </c>
      <c r="HH6" s="3">
        <f t="shared" si="56"/>
        <v>1</v>
      </c>
      <c r="HI6" s="3">
        <f t="shared" si="57"/>
        <v>0</v>
      </c>
      <c r="HJ6" s="3">
        <f t="shared" si="58"/>
        <v>5</v>
      </c>
      <c r="HK6" s="12">
        <f t="shared" si="59"/>
        <v>0.2</v>
      </c>
      <c r="HL6" s="12">
        <f t="shared" si="60"/>
        <v>0</v>
      </c>
      <c r="HM6" s="3">
        <f t="shared" si="61"/>
        <v>0</v>
      </c>
      <c r="HN6" s="3">
        <f t="shared" si="62"/>
        <v>4</v>
      </c>
      <c r="HO6" s="57">
        <f t="shared" si="63"/>
        <v>1</v>
      </c>
      <c r="HP6" s="58">
        <f t="shared" si="64"/>
        <v>5</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thickBot="1" x14ac:dyDescent="0.3">
      <c r="A7" s="64">
        <v>0.3125</v>
      </c>
      <c r="B7" s="91">
        <v>3</v>
      </c>
      <c r="C7" s="92">
        <v>2</v>
      </c>
      <c r="D7" s="91">
        <v>2</v>
      </c>
      <c r="E7" s="92">
        <v>2</v>
      </c>
      <c r="F7" s="91"/>
      <c r="G7" s="92"/>
      <c r="H7" s="91">
        <v>1</v>
      </c>
      <c r="I7" s="92"/>
      <c r="J7" s="91">
        <v>3</v>
      </c>
      <c r="K7" s="92">
        <v>1</v>
      </c>
      <c r="L7" s="91"/>
      <c r="M7" s="92"/>
      <c r="N7" s="203"/>
      <c r="O7" s="192">
        <v>2</v>
      </c>
      <c r="P7" s="91"/>
      <c r="Q7" s="92"/>
      <c r="R7" s="91"/>
      <c r="S7" s="92"/>
      <c r="T7" s="91"/>
      <c r="U7" s="92"/>
      <c r="W7" s="55">
        <f t="shared" si="66"/>
        <v>9</v>
      </c>
      <c r="X7" s="3">
        <f t="shared" si="67"/>
        <v>7</v>
      </c>
      <c r="Y7" s="56">
        <f t="shared" si="68"/>
        <v>0.4375</v>
      </c>
      <c r="Z7" s="3">
        <f t="shared" si="69"/>
        <v>5</v>
      </c>
      <c r="AA7" s="3">
        <f t="shared" si="70"/>
        <v>6</v>
      </c>
      <c r="AB7" s="3">
        <f t="shared" si="71"/>
        <v>0</v>
      </c>
      <c r="AC7" s="3">
        <f t="shared" si="72"/>
        <v>1</v>
      </c>
      <c r="AD7" s="3">
        <f t="shared" si="0"/>
        <v>12</v>
      </c>
      <c r="AE7" s="12">
        <f t="shared" si="1"/>
        <v>0.54545454545454541</v>
      </c>
      <c r="AF7" s="12">
        <f t="shared" si="73"/>
        <v>8.3333333333333329E-2</v>
      </c>
      <c r="AG7" s="3">
        <f t="shared" si="74"/>
        <v>4</v>
      </c>
      <c r="AH7" s="3">
        <f t="shared" si="75"/>
        <v>14</v>
      </c>
      <c r="AI7" s="57">
        <f t="shared" si="76"/>
        <v>2</v>
      </c>
      <c r="AJ7" s="58">
        <f t="shared" si="77"/>
        <v>16</v>
      </c>
      <c r="AM7" s="12">
        <f t="shared" si="2"/>
        <v>-0.30769230769230771</v>
      </c>
      <c r="AN7" s="12">
        <f t="shared" si="3"/>
        <v>-0.125</v>
      </c>
      <c r="AO7" s="12">
        <f t="shared" si="4"/>
        <v>0.1484375</v>
      </c>
      <c r="AP7" s="12">
        <f t="shared" si="5"/>
        <v>-0.72222222222222221</v>
      </c>
      <c r="AQ7" s="12">
        <f t="shared" si="78"/>
        <v>2</v>
      </c>
      <c r="AR7" s="12" t="e">
        <f t="shared" si="6"/>
        <v>#DIV/0!</v>
      </c>
      <c r="AS7" s="12">
        <f t="shared" si="7"/>
        <v>-0.4</v>
      </c>
      <c r="AT7" s="12">
        <f t="shared" si="8"/>
        <v>4.4545454545454541</v>
      </c>
      <c r="AU7" s="12" t="e">
        <f t="shared" si="9"/>
        <v>#DIV/0!</v>
      </c>
      <c r="AV7" s="12">
        <f t="shared" si="10"/>
        <v>3</v>
      </c>
      <c r="AW7" s="12">
        <f t="shared" si="11"/>
        <v>7.6923076923076872E-2</v>
      </c>
      <c r="AX7" s="12">
        <f t="shared" si="12"/>
        <v>-0.75</v>
      </c>
      <c r="AY7" s="12">
        <f t="shared" si="13"/>
        <v>-0.23809523809523814</v>
      </c>
      <c r="BA7" s="64">
        <v>0.3125</v>
      </c>
      <c r="BB7" s="91">
        <v>7</v>
      </c>
      <c r="BC7" s="92">
        <v>3</v>
      </c>
      <c r="BD7" s="91">
        <v>1</v>
      </c>
      <c r="BE7" s="92">
        <v>1</v>
      </c>
      <c r="BF7" s="91"/>
      <c r="BG7" s="92"/>
      <c r="BH7" s="91">
        <v>1</v>
      </c>
      <c r="BI7" s="92"/>
      <c r="BJ7" s="91">
        <v>4</v>
      </c>
      <c r="BK7" s="92">
        <v>4</v>
      </c>
      <c r="BL7" s="91"/>
      <c r="BM7" s="92"/>
      <c r="BN7" s="91"/>
      <c r="BO7" s="92"/>
      <c r="BP7" s="91"/>
      <c r="BQ7" s="92"/>
      <c r="BS7" s="55">
        <f t="shared" si="14"/>
        <v>13</v>
      </c>
      <c r="BT7" s="3">
        <f t="shared" si="14"/>
        <v>8</v>
      </c>
      <c r="BU7" s="56">
        <f t="shared" si="15"/>
        <v>0.38095238095238093</v>
      </c>
      <c r="BV7" s="3">
        <f t="shared" si="16"/>
        <v>18</v>
      </c>
      <c r="BW7" s="3">
        <f t="shared" si="17"/>
        <v>2</v>
      </c>
      <c r="BX7" s="3">
        <f t="shared" si="18"/>
        <v>0</v>
      </c>
      <c r="BY7" s="3">
        <f t="shared" si="19"/>
        <v>20</v>
      </c>
      <c r="BZ7" s="12">
        <f t="shared" si="20"/>
        <v>0.1</v>
      </c>
      <c r="CA7" s="12">
        <f t="shared" si="21"/>
        <v>0</v>
      </c>
      <c r="CB7" s="3">
        <f t="shared" si="22"/>
        <v>1</v>
      </c>
      <c r="CC7" s="3">
        <f t="shared" si="23"/>
        <v>13</v>
      </c>
      <c r="CD7" s="57">
        <f t="shared" si="24"/>
        <v>8</v>
      </c>
      <c r="CE7" s="58">
        <f t="shared" si="25"/>
        <v>21</v>
      </c>
      <c r="CH7" s="12">
        <f t="shared" si="26"/>
        <v>0.85714285714285721</v>
      </c>
      <c r="CI7" s="12">
        <f t="shared" si="26"/>
        <v>1</v>
      </c>
      <c r="CJ7" s="12">
        <f t="shared" si="26"/>
        <v>4.761904761904745E-2</v>
      </c>
      <c r="CK7" s="12">
        <f t="shared" si="26"/>
        <v>1</v>
      </c>
      <c r="CL7" s="12">
        <f t="shared" si="26"/>
        <v>0</v>
      </c>
      <c r="CM7" s="12" t="e">
        <f t="shared" si="26"/>
        <v>#DIV/0!</v>
      </c>
      <c r="CN7" s="12">
        <f t="shared" si="26"/>
        <v>0.81818181818181812</v>
      </c>
      <c r="CO7" s="12">
        <f t="shared" si="26"/>
        <v>-0.44999999999999996</v>
      </c>
      <c r="CP7" s="12" t="e">
        <f t="shared" si="26"/>
        <v>#DIV/0!</v>
      </c>
      <c r="CQ7" s="12" t="e">
        <f t="shared" si="26"/>
        <v>#DIV/0!</v>
      </c>
      <c r="CR7" s="12">
        <f t="shared" si="26"/>
        <v>0.30000000000000004</v>
      </c>
      <c r="CS7" s="12">
        <f t="shared" si="26"/>
        <v>7</v>
      </c>
      <c r="CT7" s="12">
        <f t="shared" si="26"/>
        <v>0.90909090909090917</v>
      </c>
      <c r="CV7" s="64">
        <v>0.3125</v>
      </c>
      <c r="CW7" s="91">
        <v>5</v>
      </c>
      <c r="CX7" s="92">
        <v>3</v>
      </c>
      <c r="CY7" s="91">
        <v>1</v>
      </c>
      <c r="CZ7" s="92">
        <v>1</v>
      </c>
      <c r="DA7" s="91"/>
      <c r="DB7" s="92"/>
      <c r="DC7" s="91"/>
      <c r="DD7" s="92"/>
      <c r="DE7" s="91">
        <v>1</v>
      </c>
      <c r="DF7" s="92"/>
      <c r="DG7" s="91"/>
      <c r="DH7" s="92"/>
      <c r="DI7" s="91"/>
      <c r="DJ7" s="92"/>
      <c r="DK7" s="91"/>
      <c r="DL7" s="92"/>
      <c r="DN7" s="55">
        <f t="shared" si="27"/>
        <v>7</v>
      </c>
      <c r="DO7" s="3">
        <f t="shared" si="27"/>
        <v>4</v>
      </c>
      <c r="DP7" s="56">
        <f t="shared" si="28"/>
        <v>0.36363636363636365</v>
      </c>
      <c r="DQ7" s="3">
        <f t="shared" si="29"/>
        <v>9</v>
      </c>
      <c r="DR7" s="3">
        <f t="shared" si="30"/>
        <v>2</v>
      </c>
      <c r="DS7" s="3">
        <f t="shared" si="31"/>
        <v>0</v>
      </c>
      <c r="DT7" s="3">
        <f t="shared" si="32"/>
        <v>11</v>
      </c>
      <c r="DU7" s="12">
        <f t="shared" si="33"/>
        <v>0.18181818181818182</v>
      </c>
      <c r="DV7" s="12">
        <f t="shared" si="34"/>
        <v>0</v>
      </c>
      <c r="DW7" s="3">
        <f t="shared" si="35"/>
        <v>0</v>
      </c>
      <c r="DX7" s="3">
        <f t="shared" si="36"/>
        <v>10</v>
      </c>
      <c r="DY7" s="57">
        <f t="shared" si="37"/>
        <v>1</v>
      </c>
      <c r="DZ7" s="58">
        <f t="shared" si="38"/>
        <v>11</v>
      </c>
      <c r="EC7" s="12">
        <f t="shared" si="39"/>
        <v>2.5</v>
      </c>
      <c r="ED7" s="12">
        <f t="shared" si="39"/>
        <v>0</v>
      </c>
      <c r="EE7" s="12">
        <f t="shared" si="39"/>
        <v>-0.45454545454545447</v>
      </c>
      <c r="EF7" s="12">
        <f t="shared" si="39"/>
        <v>3.5</v>
      </c>
      <c r="EG7" s="12" t="e">
        <f t="shared" si="39"/>
        <v>#DIV/0!</v>
      </c>
      <c r="EH7" s="12" t="e">
        <f t="shared" si="39"/>
        <v>#DIV/0!</v>
      </c>
      <c r="EI7" s="12">
        <f t="shared" si="39"/>
        <v>4.5</v>
      </c>
      <c r="EJ7" s="12" t="e">
        <f t="shared" si="39"/>
        <v>#DIV/0!</v>
      </c>
      <c r="EK7" s="12" t="e">
        <f t="shared" si="39"/>
        <v>#DIV/0!</v>
      </c>
      <c r="EL7" s="12">
        <f t="shared" si="39"/>
        <v>-1</v>
      </c>
      <c r="EM7" s="12">
        <f t="shared" si="39"/>
        <v>0.66666666666666674</v>
      </c>
      <c r="EN7" s="12" t="e">
        <f t="shared" si="39"/>
        <v>#DIV/0!</v>
      </c>
      <c r="EO7" s="12">
        <f t="shared" si="39"/>
        <v>0.83333333333333326</v>
      </c>
      <c r="EQ7" s="64">
        <v>0.3125</v>
      </c>
      <c r="ER7" s="91">
        <v>1</v>
      </c>
      <c r="ES7" s="92">
        <v>1</v>
      </c>
      <c r="ET7" s="91"/>
      <c r="EU7" s="92"/>
      <c r="EV7" s="91"/>
      <c r="EW7" s="92"/>
      <c r="EX7" s="91">
        <v>1</v>
      </c>
      <c r="EY7" s="92">
        <v>3</v>
      </c>
      <c r="EZ7" s="91"/>
      <c r="FA7" s="92"/>
      <c r="FB7" s="91"/>
      <c r="FC7" s="92"/>
      <c r="FD7" s="91"/>
      <c r="FE7" s="92"/>
      <c r="FF7" s="91"/>
      <c r="FG7" s="92"/>
      <c r="FI7" s="55">
        <f t="shared" si="40"/>
        <v>2</v>
      </c>
      <c r="FJ7" s="3">
        <f t="shared" si="40"/>
        <v>4</v>
      </c>
      <c r="FK7" s="56">
        <f t="shared" si="41"/>
        <v>0.66666666666666663</v>
      </c>
      <c r="FL7" s="3">
        <f t="shared" si="42"/>
        <v>2</v>
      </c>
      <c r="FM7" s="3">
        <f t="shared" si="43"/>
        <v>0</v>
      </c>
      <c r="FN7" s="3">
        <f t="shared" si="44"/>
        <v>0</v>
      </c>
      <c r="FO7" s="3">
        <f t="shared" si="45"/>
        <v>2</v>
      </c>
      <c r="FP7" s="12">
        <f t="shared" si="46"/>
        <v>0</v>
      </c>
      <c r="FQ7" s="12">
        <f t="shared" si="47"/>
        <v>0</v>
      </c>
      <c r="FR7" s="3">
        <f t="shared" si="48"/>
        <v>4</v>
      </c>
      <c r="FS7" s="3">
        <f t="shared" si="49"/>
        <v>6</v>
      </c>
      <c r="FT7" s="57">
        <f t="shared" si="50"/>
        <v>0</v>
      </c>
      <c r="FU7" s="58">
        <f t="shared" si="51"/>
        <v>6</v>
      </c>
      <c r="FX7" s="12">
        <f t="shared" si="52"/>
        <v>-0.5</v>
      </c>
      <c r="FY7" s="12">
        <f t="shared" si="52"/>
        <v>-0.19999999999999996</v>
      </c>
      <c r="FZ7" s="12">
        <f t="shared" si="52"/>
        <v>0.19999999999999996</v>
      </c>
      <c r="GA7" s="12">
        <f t="shared" si="52"/>
        <v>-0.5</v>
      </c>
      <c r="GB7" s="12">
        <f t="shared" si="52"/>
        <v>-1</v>
      </c>
      <c r="GC7" s="12" t="e">
        <f t="shared" si="52"/>
        <v>#DIV/0!</v>
      </c>
      <c r="GD7" s="12">
        <f t="shared" si="52"/>
        <v>-0.77777777777777779</v>
      </c>
      <c r="GE7" s="12">
        <f t="shared" si="52"/>
        <v>-1</v>
      </c>
      <c r="GF7" s="12" t="e">
        <f t="shared" si="52"/>
        <v>#DIV/0!</v>
      </c>
      <c r="GG7" s="12" t="e">
        <f t="shared" si="52"/>
        <v>#DIV/0!</v>
      </c>
      <c r="GH7" s="12">
        <f t="shared" si="52"/>
        <v>-0.33333333333333337</v>
      </c>
      <c r="GI7" s="12" t="e">
        <f t="shared" si="52"/>
        <v>#DIV/0!</v>
      </c>
      <c r="GJ7" s="12">
        <f t="shared" si="52"/>
        <v>-0.33333333333333337</v>
      </c>
      <c r="GL7" s="65">
        <v>0.3125</v>
      </c>
      <c r="GM7" s="60">
        <v>2</v>
      </c>
      <c r="GN7" s="86">
        <v>2</v>
      </c>
      <c r="GO7" s="127">
        <v>2</v>
      </c>
      <c r="GP7" s="128">
        <v>3</v>
      </c>
      <c r="GQ7" s="127"/>
      <c r="GR7" s="128"/>
      <c r="GS7" s="60"/>
      <c r="GT7" s="86"/>
      <c r="GU7" s="60"/>
      <c r="GV7" s="86"/>
      <c r="GW7" s="127"/>
      <c r="GX7" s="128"/>
      <c r="GY7" s="127"/>
      <c r="GZ7" s="128"/>
      <c r="HA7" s="60"/>
      <c r="HB7" s="86"/>
      <c r="HD7" s="55">
        <f t="shared" si="53"/>
        <v>4</v>
      </c>
      <c r="HE7" s="3">
        <f t="shared" si="53"/>
        <v>5</v>
      </c>
      <c r="HF7" s="56">
        <f t="shared" si="54"/>
        <v>0.55555555555555558</v>
      </c>
      <c r="HG7" s="3">
        <f t="shared" si="55"/>
        <v>4</v>
      </c>
      <c r="HH7" s="3">
        <f t="shared" si="56"/>
        <v>5</v>
      </c>
      <c r="HI7" s="3">
        <f t="shared" si="57"/>
        <v>0</v>
      </c>
      <c r="HJ7" s="3">
        <f t="shared" si="58"/>
        <v>9</v>
      </c>
      <c r="HK7" s="12">
        <f t="shared" si="59"/>
        <v>0.55555555555555558</v>
      </c>
      <c r="HL7" s="12">
        <f t="shared" si="60"/>
        <v>0</v>
      </c>
      <c r="HM7" s="3">
        <f t="shared" si="61"/>
        <v>0</v>
      </c>
      <c r="HN7" s="3">
        <f t="shared" si="62"/>
        <v>9</v>
      </c>
      <c r="HO7" s="57">
        <f t="shared" si="63"/>
        <v>0</v>
      </c>
      <c r="HP7" s="58">
        <f t="shared" si="64"/>
        <v>9</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v>6</v>
      </c>
      <c r="C8" s="92">
        <v>5</v>
      </c>
      <c r="D8" s="91">
        <v>3</v>
      </c>
      <c r="E8" s="92">
        <v>6</v>
      </c>
      <c r="F8" s="91">
        <v>4</v>
      </c>
      <c r="G8" s="92">
        <v>4</v>
      </c>
      <c r="H8" s="91">
        <v>1</v>
      </c>
      <c r="I8" s="92"/>
      <c r="J8" s="91">
        <v>1</v>
      </c>
      <c r="K8" s="92">
        <v>5</v>
      </c>
      <c r="L8" s="91"/>
      <c r="M8" s="92"/>
      <c r="N8" s="203"/>
      <c r="O8" s="192"/>
      <c r="P8" s="91"/>
      <c r="Q8" s="92"/>
      <c r="R8" s="91"/>
      <c r="S8" s="92"/>
      <c r="T8" s="91"/>
      <c r="U8" s="92"/>
      <c r="W8" s="55">
        <f t="shared" si="66"/>
        <v>15</v>
      </c>
      <c r="X8" s="3">
        <f t="shared" si="67"/>
        <v>20</v>
      </c>
      <c r="Y8" s="56">
        <f t="shared" si="68"/>
        <v>0.5714285714285714</v>
      </c>
      <c r="Z8" s="3">
        <f t="shared" si="69"/>
        <v>11</v>
      </c>
      <c r="AA8" s="3">
        <f t="shared" si="70"/>
        <v>17</v>
      </c>
      <c r="AB8" s="3">
        <f t="shared" si="71"/>
        <v>8</v>
      </c>
      <c r="AC8" s="3">
        <f t="shared" si="72"/>
        <v>1</v>
      </c>
      <c r="AD8" s="3">
        <f t="shared" si="0"/>
        <v>29</v>
      </c>
      <c r="AE8" s="12">
        <f t="shared" si="1"/>
        <v>0.6071428571428571</v>
      </c>
      <c r="AF8" s="12">
        <f t="shared" si="73"/>
        <v>3.4482758620689655E-2</v>
      </c>
      <c r="AG8" s="3">
        <f t="shared" si="74"/>
        <v>6</v>
      </c>
      <c r="AH8" s="3">
        <f t="shared" si="75"/>
        <v>35</v>
      </c>
      <c r="AI8" s="57">
        <f t="shared" si="76"/>
        <v>0</v>
      </c>
      <c r="AJ8" s="58">
        <f t="shared" si="77"/>
        <v>35</v>
      </c>
      <c r="AM8" s="12">
        <f t="shared" si="2"/>
        <v>4</v>
      </c>
      <c r="AN8" s="12">
        <f t="shared" si="3"/>
        <v>4</v>
      </c>
      <c r="AO8" s="12">
        <f t="shared" si="4"/>
        <v>0</v>
      </c>
      <c r="AP8" s="12">
        <f t="shared" si="5"/>
        <v>2.6666666666666665</v>
      </c>
      <c r="AQ8" s="12">
        <f t="shared" si="78"/>
        <v>3.25</v>
      </c>
      <c r="AR8" s="12" t="e">
        <f t="shared" si="6"/>
        <v>#DIV/0!</v>
      </c>
      <c r="AS8" s="12">
        <f t="shared" si="7"/>
        <v>3.1428571428571432</v>
      </c>
      <c r="AT8" s="12">
        <f t="shared" si="8"/>
        <v>6.25E-2</v>
      </c>
      <c r="AU8" s="12" t="e">
        <f t="shared" si="9"/>
        <v>#DIV/0!</v>
      </c>
      <c r="AV8" s="12" t="e">
        <f t="shared" si="10"/>
        <v>#DIV/0!</v>
      </c>
      <c r="AW8" s="12">
        <f t="shared" si="11"/>
        <v>4</v>
      </c>
      <c r="AX8" s="12" t="e">
        <f t="shared" si="12"/>
        <v>#DIV/0!</v>
      </c>
      <c r="AY8" s="12">
        <f t="shared" si="13"/>
        <v>4</v>
      </c>
      <c r="BA8" s="64">
        <v>0.32291666666666702</v>
      </c>
      <c r="BB8" s="91">
        <v>1</v>
      </c>
      <c r="BC8" s="92">
        <v>2</v>
      </c>
      <c r="BD8" s="91">
        <v>2</v>
      </c>
      <c r="BE8" s="92">
        <v>2</v>
      </c>
      <c r="BF8" s="91"/>
      <c r="BG8" s="92"/>
      <c r="BH8" s="91"/>
      <c r="BI8" s="92"/>
      <c r="BJ8" s="91"/>
      <c r="BK8" s="92"/>
      <c r="BL8" s="91"/>
      <c r="BM8" s="92"/>
      <c r="BN8" s="91"/>
      <c r="BO8" s="92"/>
      <c r="BP8" s="91"/>
      <c r="BQ8" s="92"/>
      <c r="BS8" s="55">
        <f t="shared" si="14"/>
        <v>3</v>
      </c>
      <c r="BT8" s="3">
        <f t="shared" si="14"/>
        <v>4</v>
      </c>
      <c r="BU8" s="56">
        <f t="shared" si="15"/>
        <v>0.5714285714285714</v>
      </c>
      <c r="BV8" s="3">
        <f t="shared" si="16"/>
        <v>3</v>
      </c>
      <c r="BW8" s="3">
        <f t="shared" si="17"/>
        <v>4</v>
      </c>
      <c r="BX8" s="3">
        <f t="shared" si="18"/>
        <v>0</v>
      </c>
      <c r="BY8" s="3">
        <f t="shared" si="19"/>
        <v>7</v>
      </c>
      <c r="BZ8" s="12">
        <f t="shared" si="20"/>
        <v>0.5714285714285714</v>
      </c>
      <c r="CA8" s="12">
        <f t="shared" si="21"/>
        <v>0</v>
      </c>
      <c r="CB8" s="3">
        <f t="shared" si="22"/>
        <v>0</v>
      </c>
      <c r="CC8" s="3">
        <f t="shared" si="23"/>
        <v>7</v>
      </c>
      <c r="CD8" s="57">
        <f t="shared" si="24"/>
        <v>0</v>
      </c>
      <c r="CE8" s="58">
        <f t="shared" si="25"/>
        <v>7</v>
      </c>
      <c r="CH8" s="12">
        <f t="shared" si="26"/>
        <v>-0.72727272727272729</v>
      </c>
      <c r="CI8" s="12">
        <f t="shared" si="26"/>
        <v>-0.4285714285714286</v>
      </c>
      <c r="CJ8" s="12">
        <f t="shared" si="26"/>
        <v>0.46938775510204067</v>
      </c>
      <c r="CK8" s="12">
        <f t="shared" si="26"/>
        <v>-0.7857142857142857</v>
      </c>
      <c r="CL8" s="12">
        <f t="shared" si="26"/>
        <v>1</v>
      </c>
      <c r="CM8" s="12">
        <f t="shared" si="26"/>
        <v>-1</v>
      </c>
      <c r="CN8" s="12">
        <f t="shared" si="26"/>
        <v>-0.58823529411764708</v>
      </c>
      <c r="CO8" s="12">
        <f t="shared" si="26"/>
        <v>3.8571428571428568</v>
      </c>
      <c r="CP8" s="12">
        <f t="shared" si="26"/>
        <v>-1</v>
      </c>
      <c r="CQ8" s="12">
        <f t="shared" si="26"/>
        <v>-1</v>
      </c>
      <c r="CR8" s="12">
        <f t="shared" si="26"/>
        <v>-0.5625</v>
      </c>
      <c r="CS8" s="12">
        <f t="shared" si="26"/>
        <v>-1</v>
      </c>
      <c r="CT8" s="12">
        <f t="shared" si="26"/>
        <v>-0.61111111111111116</v>
      </c>
      <c r="CV8" s="64">
        <v>0.32291666666666702</v>
      </c>
      <c r="CW8" s="91">
        <v>7</v>
      </c>
      <c r="CX8" s="92">
        <v>6</v>
      </c>
      <c r="CY8" s="91">
        <v>2</v>
      </c>
      <c r="CZ8" s="92"/>
      <c r="DA8" s="91">
        <v>1</v>
      </c>
      <c r="DB8" s="92"/>
      <c r="DC8" s="91"/>
      <c r="DD8" s="92"/>
      <c r="DE8" s="91"/>
      <c r="DF8" s="92">
        <v>1</v>
      </c>
      <c r="DG8" s="91"/>
      <c r="DH8" s="92"/>
      <c r="DI8" s="91"/>
      <c r="DJ8" s="92"/>
      <c r="DK8" s="91">
        <v>1</v>
      </c>
      <c r="DL8" s="92"/>
      <c r="DN8" s="55">
        <f t="shared" si="27"/>
        <v>11</v>
      </c>
      <c r="DO8" s="3">
        <f t="shared" si="27"/>
        <v>7</v>
      </c>
      <c r="DP8" s="56">
        <f t="shared" si="28"/>
        <v>0.3888888888888889</v>
      </c>
      <c r="DQ8" s="3">
        <f t="shared" si="29"/>
        <v>14</v>
      </c>
      <c r="DR8" s="3">
        <f t="shared" si="30"/>
        <v>2</v>
      </c>
      <c r="DS8" s="3">
        <f t="shared" si="31"/>
        <v>1</v>
      </c>
      <c r="DT8" s="3">
        <f t="shared" si="32"/>
        <v>17</v>
      </c>
      <c r="DU8" s="12">
        <f t="shared" si="33"/>
        <v>0.11764705882352941</v>
      </c>
      <c r="DV8" s="12">
        <f t="shared" si="34"/>
        <v>5.8823529411764705E-2</v>
      </c>
      <c r="DW8" s="3">
        <f t="shared" si="35"/>
        <v>1</v>
      </c>
      <c r="DX8" s="3">
        <f t="shared" si="36"/>
        <v>16</v>
      </c>
      <c r="DY8" s="57">
        <f t="shared" si="37"/>
        <v>2</v>
      </c>
      <c r="DZ8" s="58">
        <f t="shared" si="38"/>
        <v>18</v>
      </c>
      <c r="EC8" s="12">
        <f t="shared" si="39"/>
        <v>1.75</v>
      </c>
      <c r="ED8" s="12">
        <f t="shared" si="39"/>
        <v>1.3333333333333335</v>
      </c>
      <c r="EE8" s="12">
        <f t="shared" si="39"/>
        <v>-9.259259259259256E-2</v>
      </c>
      <c r="EF8" s="12">
        <f t="shared" si="39"/>
        <v>1.7999999999999998</v>
      </c>
      <c r="EG8" s="12">
        <f t="shared" si="39"/>
        <v>1</v>
      </c>
      <c r="EH8" s="12" t="e">
        <f t="shared" si="39"/>
        <v>#DIV/0!</v>
      </c>
      <c r="EI8" s="12">
        <f t="shared" si="39"/>
        <v>1.8333333333333335</v>
      </c>
      <c r="EJ8" s="12">
        <f t="shared" si="39"/>
        <v>-0.29411764705882348</v>
      </c>
      <c r="EK8" s="12" t="e">
        <f t="shared" si="39"/>
        <v>#DIV/0!</v>
      </c>
      <c r="EL8" s="12">
        <f t="shared" si="39"/>
        <v>0</v>
      </c>
      <c r="EM8" s="12">
        <f t="shared" si="39"/>
        <v>1.2857142857142856</v>
      </c>
      <c r="EN8" s="12" t="e">
        <f t="shared" si="39"/>
        <v>#DIV/0!</v>
      </c>
      <c r="EO8" s="12">
        <f t="shared" si="39"/>
        <v>1.5714285714285716</v>
      </c>
      <c r="EQ8" s="64">
        <v>0.32291666666666702</v>
      </c>
      <c r="ER8" s="91">
        <v>4</v>
      </c>
      <c r="ES8" s="92">
        <v>1</v>
      </c>
      <c r="ET8" s="91"/>
      <c r="EU8" s="92">
        <v>1</v>
      </c>
      <c r="EV8" s="91"/>
      <c r="EW8" s="92"/>
      <c r="EX8" s="91"/>
      <c r="EY8" s="92">
        <v>1</v>
      </c>
      <c r="EZ8" s="91"/>
      <c r="FA8" s="92"/>
      <c r="FB8" s="91"/>
      <c r="FC8" s="92"/>
      <c r="FD8" s="91"/>
      <c r="FE8" s="92"/>
      <c r="FF8" s="91"/>
      <c r="FG8" s="92"/>
      <c r="FI8" s="55">
        <f t="shared" si="40"/>
        <v>4</v>
      </c>
      <c r="FJ8" s="3">
        <f t="shared" si="40"/>
        <v>3</v>
      </c>
      <c r="FK8" s="56">
        <f t="shared" si="41"/>
        <v>0.42857142857142855</v>
      </c>
      <c r="FL8" s="3">
        <f t="shared" si="42"/>
        <v>5</v>
      </c>
      <c r="FM8" s="3">
        <f t="shared" si="43"/>
        <v>1</v>
      </c>
      <c r="FN8" s="3">
        <f t="shared" si="44"/>
        <v>0</v>
      </c>
      <c r="FO8" s="3">
        <f t="shared" si="45"/>
        <v>6</v>
      </c>
      <c r="FP8" s="12">
        <f t="shared" si="46"/>
        <v>0.16666666666666666</v>
      </c>
      <c r="FQ8" s="12">
        <f t="shared" si="47"/>
        <v>0</v>
      </c>
      <c r="FR8" s="3">
        <f t="shared" si="48"/>
        <v>1</v>
      </c>
      <c r="FS8" s="3">
        <f t="shared" si="49"/>
        <v>7</v>
      </c>
      <c r="FT8" s="57">
        <f t="shared" si="50"/>
        <v>0</v>
      </c>
      <c r="FU8" s="58">
        <f t="shared" si="51"/>
        <v>7</v>
      </c>
      <c r="FX8" s="12">
        <f t="shared" si="52"/>
        <v>-0.5</v>
      </c>
      <c r="FY8" s="12">
        <f t="shared" si="52"/>
        <v>0.5</v>
      </c>
      <c r="FZ8" s="12">
        <f t="shared" si="52"/>
        <v>1.1428571428571428</v>
      </c>
      <c r="GA8" s="12">
        <f t="shared" si="52"/>
        <v>-0.44444444444444442</v>
      </c>
      <c r="GB8" s="12">
        <f t="shared" si="52"/>
        <v>0</v>
      </c>
      <c r="GC8" s="12" t="e">
        <f t="shared" si="52"/>
        <v>#DIV/0!</v>
      </c>
      <c r="GD8" s="12">
        <f t="shared" si="52"/>
        <v>-0.4</v>
      </c>
      <c r="GE8" s="12">
        <f t="shared" si="52"/>
        <v>0.66666666666666652</v>
      </c>
      <c r="GF8" s="12" t="e">
        <f t="shared" si="52"/>
        <v>#DIV/0!</v>
      </c>
      <c r="GG8" s="12" t="e">
        <f t="shared" si="52"/>
        <v>#DIV/0!</v>
      </c>
      <c r="GH8" s="12">
        <f t="shared" si="52"/>
        <v>-0.30000000000000004</v>
      </c>
      <c r="GI8" s="12" t="e">
        <f t="shared" si="52"/>
        <v>#DIV/0!</v>
      </c>
      <c r="GJ8" s="12">
        <f t="shared" si="52"/>
        <v>-0.30000000000000004</v>
      </c>
      <c r="GL8" s="65">
        <v>0.32291666666666702</v>
      </c>
      <c r="GM8" s="60">
        <v>8</v>
      </c>
      <c r="GN8" s="86">
        <v>1</v>
      </c>
      <c r="GO8" s="127">
        <v>0</v>
      </c>
      <c r="GP8" s="128">
        <v>1</v>
      </c>
      <c r="GQ8" s="127"/>
      <c r="GR8" s="128"/>
      <c r="GS8" s="60"/>
      <c r="GT8" s="86"/>
      <c r="GU8" s="60"/>
      <c r="GV8" s="86"/>
      <c r="GW8" s="127"/>
      <c r="GX8" s="128"/>
      <c r="GY8" s="127"/>
      <c r="GZ8" s="128"/>
      <c r="HA8" s="60"/>
      <c r="HB8" s="86"/>
      <c r="HD8" s="55">
        <f t="shared" si="53"/>
        <v>8</v>
      </c>
      <c r="HE8" s="3">
        <f t="shared" si="53"/>
        <v>2</v>
      </c>
      <c r="HF8" s="56">
        <f t="shared" si="54"/>
        <v>0.2</v>
      </c>
      <c r="HG8" s="3">
        <f t="shared" si="55"/>
        <v>9</v>
      </c>
      <c r="HH8" s="3">
        <f t="shared" si="56"/>
        <v>1</v>
      </c>
      <c r="HI8" s="3">
        <f t="shared" si="57"/>
        <v>0</v>
      </c>
      <c r="HJ8" s="3">
        <f t="shared" si="58"/>
        <v>10</v>
      </c>
      <c r="HK8" s="12">
        <f t="shared" si="59"/>
        <v>0.1</v>
      </c>
      <c r="HL8" s="12">
        <f t="shared" si="60"/>
        <v>0</v>
      </c>
      <c r="HM8" s="3">
        <f t="shared" si="61"/>
        <v>0</v>
      </c>
      <c r="HN8" s="3">
        <f t="shared" si="62"/>
        <v>10</v>
      </c>
      <c r="HO8" s="57">
        <f t="shared" si="63"/>
        <v>0</v>
      </c>
      <c r="HP8" s="58">
        <f t="shared" si="64"/>
        <v>10</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thickBot="1" x14ac:dyDescent="0.3">
      <c r="A9" s="59">
        <v>0.33333333333333298</v>
      </c>
      <c r="B9" s="91">
        <v>2</v>
      </c>
      <c r="C9" s="92">
        <v>1</v>
      </c>
      <c r="D9" s="91">
        <v>3</v>
      </c>
      <c r="E9" s="92"/>
      <c r="F9" s="91"/>
      <c r="G9" s="92"/>
      <c r="H9" s="91">
        <v>1</v>
      </c>
      <c r="I9" s="92"/>
      <c r="J9" s="91"/>
      <c r="K9" s="92">
        <v>2</v>
      </c>
      <c r="L9" s="91"/>
      <c r="M9" s="92"/>
      <c r="N9" s="203"/>
      <c r="O9" s="192"/>
      <c r="P9" s="91">
        <v>1</v>
      </c>
      <c r="Q9" s="92"/>
      <c r="R9" s="91"/>
      <c r="S9" s="92"/>
      <c r="T9" s="91"/>
      <c r="U9" s="92"/>
      <c r="W9" s="55">
        <f t="shared" si="66"/>
        <v>7</v>
      </c>
      <c r="X9" s="3">
        <f t="shared" si="67"/>
        <v>3</v>
      </c>
      <c r="Y9" s="56">
        <f t="shared" si="68"/>
        <v>0.3</v>
      </c>
      <c r="Z9" s="3">
        <f t="shared" si="69"/>
        <v>3</v>
      </c>
      <c r="AA9" s="3">
        <f t="shared" si="70"/>
        <v>4</v>
      </c>
      <c r="AB9" s="3">
        <f t="shared" si="71"/>
        <v>1</v>
      </c>
      <c r="AC9" s="3">
        <f t="shared" si="72"/>
        <v>1</v>
      </c>
      <c r="AD9" s="3">
        <f t="shared" si="0"/>
        <v>8</v>
      </c>
      <c r="AE9" s="12">
        <f t="shared" si="1"/>
        <v>0.5714285714285714</v>
      </c>
      <c r="AF9" s="12">
        <f t="shared" si="73"/>
        <v>0.125</v>
      </c>
      <c r="AG9" s="3">
        <f t="shared" si="74"/>
        <v>2</v>
      </c>
      <c r="AH9" s="3">
        <f t="shared" si="75"/>
        <v>9</v>
      </c>
      <c r="AI9" s="57">
        <f t="shared" si="76"/>
        <v>1</v>
      </c>
      <c r="AJ9" s="58">
        <f t="shared" si="77"/>
        <v>10</v>
      </c>
      <c r="AM9" s="12">
        <f t="shared" si="2"/>
        <v>-0.41666666666666663</v>
      </c>
      <c r="AN9" s="12">
        <f t="shared" si="3"/>
        <v>-0.75</v>
      </c>
      <c r="AO9" s="12">
        <f t="shared" si="4"/>
        <v>-0.4</v>
      </c>
      <c r="AP9" s="12">
        <f t="shared" si="5"/>
        <v>-0.8125</v>
      </c>
      <c r="AQ9" s="12">
        <f t="shared" si="78"/>
        <v>-0.33333333333333337</v>
      </c>
      <c r="AR9" s="12">
        <f t="shared" si="6"/>
        <v>0</v>
      </c>
      <c r="AS9" s="12">
        <f t="shared" si="7"/>
        <v>-0.65217391304347827</v>
      </c>
      <c r="AT9" s="12">
        <f t="shared" si="8"/>
        <v>1.0952380952380953</v>
      </c>
      <c r="AU9" s="12">
        <f t="shared" si="9"/>
        <v>1.875</v>
      </c>
      <c r="AV9" s="12">
        <f t="shared" si="10"/>
        <v>1</v>
      </c>
      <c r="AW9" s="12">
        <f t="shared" si="11"/>
        <v>-0.4</v>
      </c>
      <c r="AX9" s="12">
        <f t="shared" si="12"/>
        <v>-0.88888888888888884</v>
      </c>
      <c r="AY9" s="12">
        <f t="shared" si="13"/>
        <v>-0.58333333333333326</v>
      </c>
      <c r="BA9" s="59">
        <v>0.33333333333333298</v>
      </c>
      <c r="BB9" s="91">
        <v>5</v>
      </c>
      <c r="BC9" s="92">
        <v>2</v>
      </c>
      <c r="BD9" s="91">
        <v>5</v>
      </c>
      <c r="BE9" s="92">
        <v>1</v>
      </c>
      <c r="BF9" s="91">
        <v>1</v>
      </c>
      <c r="BG9" s="92"/>
      <c r="BH9" s="91"/>
      <c r="BI9" s="92">
        <v>1</v>
      </c>
      <c r="BJ9" s="91">
        <v>1</v>
      </c>
      <c r="BK9" s="92">
        <v>8</v>
      </c>
      <c r="BL9" s="91"/>
      <c r="BM9" s="92"/>
      <c r="BN9" s="91"/>
      <c r="BO9" s="92"/>
      <c r="BP9" s="91"/>
      <c r="BQ9" s="92"/>
      <c r="BS9" s="55">
        <f t="shared" si="14"/>
        <v>12</v>
      </c>
      <c r="BT9" s="3">
        <f t="shared" si="14"/>
        <v>12</v>
      </c>
      <c r="BU9" s="56">
        <f t="shared" si="15"/>
        <v>0.5</v>
      </c>
      <c r="BV9" s="3">
        <f t="shared" si="16"/>
        <v>16</v>
      </c>
      <c r="BW9" s="3">
        <f t="shared" si="17"/>
        <v>6</v>
      </c>
      <c r="BX9" s="3">
        <f t="shared" si="18"/>
        <v>1</v>
      </c>
      <c r="BY9" s="3">
        <f t="shared" si="19"/>
        <v>23</v>
      </c>
      <c r="BZ9" s="12">
        <f t="shared" si="20"/>
        <v>0.27272727272727271</v>
      </c>
      <c r="CA9" s="12">
        <f t="shared" si="21"/>
        <v>4.3478260869565216E-2</v>
      </c>
      <c r="CB9" s="3">
        <f t="shared" si="22"/>
        <v>1</v>
      </c>
      <c r="CC9" s="3">
        <f t="shared" si="23"/>
        <v>15</v>
      </c>
      <c r="CD9" s="57">
        <f t="shared" si="24"/>
        <v>9</v>
      </c>
      <c r="CE9" s="58">
        <f t="shared" si="25"/>
        <v>24</v>
      </c>
      <c r="CH9" s="12">
        <f t="shared" si="26"/>
        <v>9.0909090909090828E-2</v>
      </c>
      <c r="CI9" s="12">
        <f t="shared" si="26"/>
        <v>5</v>
      </c>
      <c r="CJ9" s="12">
        <f t="shared" si="26"/>
        <v>2.25</v>
      </c>
      <c r="CK9" s="12">
        <f t="shared" si="26"/>
        <v>1</v>
      </c>
      <c r="CL9" s="12">
        <f t="shared" si="26"/>
        <v>5</v>
      </c>
      <c r="CM9" s="12">
        <f t="shared" si="26"/>
        <v>-0.5</v>
      </c>
      <c r="CN9" s="12">
        <f t="shared" si="26"/>
        <v>1.0909090909090908</v>
      </c>
      <c r="CO9" s="12">
        <f t="shared" si="26"/>
        <v>1.9999999999999996</v>
      </c>
      <c r="CP9" s="12">
        <f t="shared" si="26"/>
        <v>-0.76086956521739135</v>
      </c>
      <c r="CQ9" s="12">
        <f t="shared" si="26"/>
        <v>-0.5</v>
      </c>
      <c r="CR9" s="12">
        <f t="shared" si="26"/>
        <v>0.875</v>
      </c>
      <c r="CS9" s="12">
        <f t="shared" si="26"/>
        <v>0.8</v>
      </c>
      <c r="CT9" s="12">
        <f t="shared" si="26"/>
        <v>0.84615384615384626</v>
      </c>
      <c r="CV9" s="59">
        <v>0.33333333333333298</v>
      </c>
      <c r="CW9" s="91">
        <v>6</v>
      </c>
      <c r="CX9" s="92"/>
      <c r="CY9" s="91"/>
      <c r="CZ9" s="92">
        <v>1</v>
      </c>
      <c r="DA9" s="91">
        <v>1</v>
      </c>
      <c r="DB9" s="92"/>
      <c r="DC9" s="91"/>
      <c r="DD9" s="92"/>
      <c r="DE9" s="91">
        <v>2</v>
      </c>
      <c r="DF9" s="92"/>
      <c r="DG9" s="91"/>
      <c r="DH9" s="92"/>
      <c r="DI9" s="91">
        <v>1</v>
      </c>
      <c r="DJ9" s="92"/>
      <c r="DK9" s="91">
        <v>1</v>
      </c>
      <c r="DL9" s="92">
        <v>1</v>
      </c>
      <c r="DN9" s="55">
        <f t="shared" si="27"/>
        <v>11</v>
      </c>
      <c r="DO9" s="3">
        <f t="shared" si="27"/>
        <v>2</v>
      </c>
      <c r="DP9" s="56">
        <f t="shared" si="28"/>
        <v>0.15384615384615385</v>
      </c>
      <c r="DQ9" s="3">
        <f t="shared" si="29"/>
        <v>8</v>
      </c>
      <c r="DR9" s="3">
        <f t="shared" si="30"/>
        <v>1</v>
      </c>
      <c r="DS9" s="3">
        <f t="shared" si="31"/>
        <v>2</v>
      </c>
      <c r="DT9" s="3">
        <f t="shared" si="32"/>
        <v>11</v>
      </c>
      <c r="DU9" s="12">
        <f t="shared" si="33"/>
        <v>9.0909090909090912E-2</v>
      </c>
      <c r="DV9" s="12">
        <f t="shared" si="34"/>
        <v>0.18181818181818182</v>
      </c>
      <c r="DW9" s="3">
        <f t="shared" si="35"/>
        <v>2</v>
      </c>
      <c r="DX9" s="3">
        <f t="shared" si="36"/>
        <v>8</v>
      </c>
      <c r="DY9" s="57">
        <f t="shared" si="37"/>
        <v>5</v>
      </c>
      <c r="DZ9" s="58">
        <f t="shared" si="38"/>
        <v>13</v>
      </c>
      <c r="EC9" s="12">
        <f t="shared" si="39"/>
        <v>0.375</v>
      </c>
      <c r="ED9" s="12">
        <f t="shared" si="39"/>
        <v>-0.8</v>
      </c>
      <c r="EE9" s="12">
        <f t="shared" si="39"/>
        <v>-0.72307692307692306</v>
      </c>
      <c r="EF9" s="12">
        <f t="shared" si="39"/>
        <v>0.14285714285714279</v>
      </c>
      <c r="EG9" s="12">
        <f t="shared" si="39"/>
        <v>-0.66666666666666674</v>
      </c>
      <c r="EH9" s="12">
        <f t="shared" si="39"/>
        <v>1</v>
      </c>
      <c r="EI9" s="12">
        <f t="shared" si="39"/>
        <v>0</v>
      </c>
      <c r="EJ9" s="12">
        <f t="shared" si="39"/>
        <v>-0.66666666666666663</v>
      </c>
      <c r="EK9" s="12">
        <f t="shared" si="39"/>
        <v>1</v>
      </c>
      <c r="EL9" s="12">
        <f t="shared" si="39"/>
        <v>-0.7142857142857143</v>
      </c>
      <c r="EM9" s="12">
        <f t="shared" si="39"/>
        <v>-0.5</v>
      </c>
      <c r="EN9" s="12">
        <f t="shared" si="39"/>
        <v>1.5</v>
      </c>
      <c r="EO9" s="12">
        <f t="shared" si="39"/>
        <v>-0.27777777777777779</v>
      </c>
      <c r="EQ9" s="59">
        <v>0.33333333333333298</v>
      </c>
      <c r="ER9" s="91">
        <v>6</v>
      </c>
      <c r="ES9" s="92">
        <v>1</v>
      </c>
      <c r="ET9" s="91"/>
      <c r="EU9" s="92">
        <v>2</v>
      </c>
      <c r="EV9" s="91">
        <v>1</v>
      </c>
      <c r="EW9" s="92"/>
      <c r="EX9" s="91"/>
      <c r="EY9" s="92">
        <v>6</v>
      </c>
      <c r="EZ9" s="91"/>
      <c r="FA9" s="92"/>
      <c r="FB9" s="91"/>
      <c r="FC9" s="92">
        <v>1</v>
      </c>
      <c r="FD9" s="91"/>
      <c r="FE9" s="92"/>
      <c r="FF9" s="91">
        <v>1</v>
      </c>
      <c r="FG9" s="92"/>
      <c r="FI9" s="55">
        <f t="shared" si="40"/>
        <v>8</v>
      </c>
      <c r="FJ9" s="3">
        <f t="shared" si="40"/>
        <v>10</v>
      </c>
      <c r="FK9" s="56">
        <f t="shared" si="41"/>
        <v>0.55555555555555558</v>
      </c>
      <c r="FL9" s="3">
        <f t="shared" si="42"/>
        <v>7</v>
      </c>
      <c r="FM9" s="3">
        <f t="shared" si="43"/>
        <v>3</v>
      </c>
      <c r="FN9" s="3">
        <f t="shared" si="44"/>
        <v>1</v>
      </c>
      <c r="FO9" s="3">
        <f t="shared" si="45"/>
        <v>11</v>
      </c>
      <c r="FP9" s="12">
        <f t="shared" si="46"/>
        <v>0.27272727272727271</v>
      </c>
      <c r="FQ9" s="12">
        <f t="shared" si="47"/>
        <v>9.0909090909090912E-2</v>
      </c>
      <c r="FR9" s="3">
        <f t="shared" si="48"/>
        <v>7</v>
      </c>
      <c r="FS9" s="3">
        <f t="shared" si="49"/>
        <v>16</v>
      </c>
      <c r="FT9" s="57">
        <f t="shared" si="50"/>
        <v>2</v>
      </c>
      <c r="FU9" s="58">
        <f t="shared" si="51"/>
        <v>18</v>
      </c>
      <c r="FX9" s="12">
        <f t="shared" si="52"/>
        <v>-0.38461538461538458</v>
      </c>
      <c r="FY9" s="12">
        <f t="shared" si="52"/>
        <v>2.3333333333333335</v>
      </c>
      <c r="FZ9" s="12">
        <f t="shared" si="52"/>
        <v>1.9629629629629632</v>
      </c>
      <c r="GA9" s="12">
        <f t="shared" si="52"/>
        <v>-0.5</v>
      </c>
      <c r="GB9" s="12">
        <f t="shared" si="52"/>
        <v>2</v>
      </c>
      <c r="GC9" s="12" t="e">
        <f t="shared" si="52"/>
        <v>#DIV/0!</v>
      </c>
      <c r="GD9" s="12">
        <f t="shared" si="52"/>
        <v>-0.26666666666666672</v>
      </c>
      <c r="GE9" s="12">
        <f t="shared" si="52"/>
        <v>3.0909090909090908</v>
      </c>
      <c r="GF9" s="12" t="e">
        <f t="shared" si="52"/>
        <v>#DIV/0!</v>
      </c>
      <c r="GG9" s="12">
        <f t="shared" si="52"/>
        <v>6</v>
      </c>
      <c r="GH9" s="12">
        <f t="shared" si="52"/>
        <v>6.6666666666666652E-2</v>
      </c>
      <c r="GI9" s="12">
        <f t="shared" si="52"/>
        <v>1</v>
      </c>
      <c r="GJ9" s="12">
        <f t="shared" si="52"/>
        <v>0.125</v>
      </c>
      <c r="GL9" s="61">
        <v>0.33333333333333298</v>
      </c>
      <c r="GM9" s="60">
        <v>13</v>
      </c>
      <c r="GN9" s="86">
        <v>1</v>
      </c>
      <c r="GO9" s="127"/>
      <c r="GP9" s="128">
        <v>1</v>
      </c>
      <c r="GQ9" s="127"/>
      <c r="GR9" s="128"/>
      <c r="GS9" s="60"/>
      <c r="GT9" s="86"/>
      <c r="GU9" s="60"/>
      <c r="GV9" s="86"/>
      <c r="GW9" s="127"/>
      <c r="GX9" s="128"/>
      <c r="GY9" s="127"/>
      <c r="GZ9" s="128"/>
      <c r="HA9" s="60"/>
      <c r="HB9" s="86">
        <v>1</v>
      </c>
      <c r="HD9" s="55">
        <f t="shared" si="53"/>
        <v>13</v>
      </c>
      <c r="HE9" s="3">
        <f t="shared" si="53"/>
        <v>3</v>
      </c>
      <c r="HF9" s="56">
        <f t="shared" si="54"/>
        <v>0.1875</v>
      </c>
      <c r="HG9" s="3">
        <f t="shared" si="55"/>
        <v>14</v>
      </c>
      <c r="HH9" s="3">
        <f t="shared" si="56"/>
        <v>1</v>
      </c>
      <c r="HI9" s="3">
        <f t="shared" si="57"/>
        <v>0</v>
      </c>
      <c r="HJ9" s="3">
        <f t="shared" si="58"/>
        <v>15</v>
      </c>
      <c r="HK9" s="12">
        <f t="shared" si="59"/>
        <v>6.6666666666666666E-2</v>
      </c>
      <c r="HL9" s="12">
        <f t="shared" si="60"/>
        <v>0</v>
      </c>
      <c r="HM9" s="3">
        <f t="shared" si="61"/>
        <v>1</v>
      </c>
      <c r="HN9" s="3">
        <f t="shared" si="62"/>
        <v>15</v>
      </c>
      <c r="HO9" s="57">
        <f t="shared" si="63"/>
        <v>1</v>
      </c>
      <c r="HP9" s="58">
        <f t="shared" si="64"/>
        <v>16</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thickBot="1" x14ac:dyDescent="0.3">
      <c r="A10" s="64">
        <v>0.34375</v>
      </c>
      <c r="B10" s="91">
        <v>1</v>
      </c>
      <c r="C10" s="92"/>
      <c r="D10" s="91">
        <v>3</v>
      </c>
      <c r="E10" s="92"/>
      <c r="F10" s="91"/>
      <c r="G10" s="92"/>
      <c r="H10" s="91"/>
      <c r="I10" s="92"/>
      <c r="J10" s="48">
        <v>5</v>
      </c>
      <c r="K10" s="92">
        <v>6</v>
      </c>
      <c r="L10" s="91"/>
      <c r="M10" s="92"/>
      <c r="N10" s="203"/>
      <c r="O10" s="192"/>
      <c r="P10" s="91"/>
      <c r="Q10" s="92">
        <v>1</v>
      </c>
      <c r="R10" s="91"/>
      <c r="S10" s="92"/>
      <c r="T10" s="91"/>
      <c r="U10" s="92"/>
      <c r="W10" s="55">
        <f t="shared" si="66"/>
        <v>9</v>
      </c>
      <c r="X10" s="3">
        <f t="shared" si="67"/>
        <v>7</v>
      </c>
      <c r="Y10" s="56">
        <f t="shared" si="68"/>
        <v>0.4375</v>
      </c>
      <c r="Z10" s="3">
        <f t="shared" si="69"/>
        <v>1</v>
      </c>
      <c r="AA10" s="3">
        <f t="shared" si="70"/>
        <v>4</v>
      </c>
      <c r="AB10" s="3">
        <f>F10+G10+P10+Q10</f>
        <v>1</v>
      </c>
      <c r="AC10" s="3">
        <f t="shared" si="72"/>
        <v>0</v>
      </c>
      <c r="AD10" s="3">
        <f t="shared" si="0"/>
        <v>5</v>
      </c>
      <c r="AE10" s="12">
        <f t="shared" si="1"/>
        <v>0.8</v>
      </c>
      <c r="AF10" s="12">
        <f t="shared" si="73"/>
        <v>0</v>
      </c>
      <c r="AG10" s="3">
        <f t="shared" si="74"/>
        <v>11</v>
      </c>
      <c r="AH10" s="3">
        <f t="shared" si="75"/>
        <v>15</v>
      </c>
      <c r="AI10" s="57">
        <f t="shared" si="76"/>
        <v>1</v>
      </c>
      <c r="AJ10" s="58">
        <f t="shared" si="77"/>
        <v>16</v>
      </c>
      <c r="AM10" s="12">
        <f t="shared" si="2"/>
        <v>2</v>
      </c>
      <c r="AN10" s="12">
        <f t="shared" si="3"/>
        <v>6</v>
      </c>
      <c r="AO10" s="12">
        <f t="shared" si="4"/>
        <v>0.75</v>
      </c>
      <c r="AP10" s="12">
        <f t="shared" si="5"/>
        <v>0</v>
      </c>
      <c r="AQ10" s="12">
        <f t="shared" si="78"/>
        <v>0.33333333333333326</v>
      </c>
      <c r="AR10" s="12" t="e">
        <f t="shared" si="6"/>
        <v>#DIV/0!</v>
      </c>
      <c r="AS10" s="12">
        <f t="shared" si="7"/>
        <v>0.25</v>
      </c>
      <c r="AT10" s="12">
        <f t="shared" si="8"/>
        <v>6.6666666666666652E-2</v>
      </c>
      <c r="AU10" s="12" t="e">
        <f t="shared" si="9"/>
        <v>#DIV/0!</v>
      </c>
      <c r="AV10" s="12" t="e">
        <f t="shared" si="10"/>
        <v>#DIV/0!</v>
      </c>
      <c r="AW10" s="12">
        <f t="shared" si="11"/>
        <v>4</v>
      </c>
      <c r="AX10" s="12">
        <f t="shared" si="12"/>
        <v>0</v>
      </c>
      <c r="AY10" s="12">
        <f t="shared" si="13"/>
        <v>3</v>
      </c>
      <c r="BA10" s="64">
        <v>0.34375</v>
      </c>
      <c r="BB10" s="91"/>
      <c r="BC10" s="92">
        <v>1</v>
      </c>
      <c r="BD10" s="91">
        <v>2</v>
      </c>
      <c r="BE10" s="92"/>
      <c r="BF10" s="91"/>
      <c r="BG10" s="92"/>
      <c r="BH10" s="48"/>
      <c r="BI10" s="92"/>
      <c r="BJ10" s="91"/>
      <c r="BK10" s="92"/>
      <c r="BL10" s="91">
        <v>1</v>
      </c>
      <c r="BM10" s="92"/>
      <c r="BN10" s="91"/>
      <c r="BO10" s="92"/>
      <c r="BP10" s="91"/>
      <c r="BQ10" s="92"/>
      <c r="BS10" s="55">
        <f t="shared" si="14"/>
        <v>3</v>
      </c>
      <c r="BT10" s="3">
        <f t="shared" si="14"/>
        <v>1</v>
      </c>
      <c r="BU10" s="56">
        <f t="shared" si="15"/>
        <v>0.25</v>
      </c>
      <c r="BV10" s="3">
        <f t="shared" si="16"/>
        <v>1</v>
      </c>
      <c r="BW10" s="3">
        <f t="shared" si="17"/>
        <v>3</v>
      </c>
      <c r="BX10" s="3">
        <f t="shared" si="18"/>
        <v>0</v>
      </c>
      <c r="BY10" s="3">
        <f t="shared" si="19"/>
        <v>4</v>
      </c>
      <c r="BZ10" s="12">
        <f t="shared" si="20"/>
        <v>0.75</v>
      </c>
      <c r="CA10" s="12">
        <f t="shared" si="21"/>
        <v>0</v>
      </c>
      <c r="CB10" s="3">
        <f t="shared" si="22"/>
        <v>0</v>
      </c>
      <c r="CC10" s="3">
        <f t="shared" si="23"/>
        <v>3</v>
      </c>
      <c r="CD10" s="57">
        <f t="shared" si="24"/>
        <v>1</v>
      </c>
      <c r="CE10" s="58">
        <f t="shared" si="25"/>
        <v>4</v>
      </c>
      <c r="CH10" s="12">
        <f t="shared" si="26"/>
        <v>0</v>
      </c>
      <c r="CI10" s="12">
        <f t="shared" si="26"/>
        <v>-0.83333333333333337</v>
      </c>
      <c r="CJ10" s="12">
        <f t="shared" si="26"/>
        <v>-0.625</v>
      </c>
      <c r="CK10" s="12">
        <f t="shared" si="26"/>
        <v>-0.75</v>
      </c>
      <c r="CL10" s="12">
        <f t="shared" si="26"/>
        <v>-0.25</v>
      </c>
      <c r="CM10" s="12" t="e">
        <f t="shared" si="26"/>
        <v>#DIV/0!</v>
      </c>
      <c r="CN10" s="12">
        <f t="shared" si="26"/>
        <v>-0.5</v>
      </c>
      <c r="CO10" s="12">
        <f t="shared" si="26"/>
        <v>0.5</v>
      </c>
      <c r="CP10" s="12" t="e">
        <f t="shared" si="26"/>
        <v>#DIV/0!</v>
      </c>
      <c r="CQ10" s="12">
        <f t="shared" si="26"/>
        <v>-1</v>
      </c>
      <c r="CR10" s="12">
        <f t="shared" si="26"/>
        <v>-0.5</v>
      </c>
      <c r="CS10" s="12">
        <f t="shared" si="26"/>
        <v>-0.66666666666666674</v>
      </c>
      <c r="CT10" s="12">
        <f t="shared" si="26"/>
        <v>-0.55555555555555558</v>
      </c>
      <c r="CV10" s="64">
        <v>0.34375</v>
      </c>
      <c r="CW10" s="91"/>
      <c r="CX10" s="92">
        <v>2</v>
      </c>
      <c r="CY10" s="91">
        <v>3</v>
      </c>
      <c r="CZ10" s="92">
        <v>1</v>
      </c>
      <c r="DA10" s="91"/>
      <c r="DB10" s="92"/>
      <c r="DC10" s="48"/>
      <c r="DD10" s="92"/>
      <c r="DE10" s="91"/>
      <c r="DF10" s="92">
        <v>2</v>
      </c>
      <c r="DG10" s="91"/>
      <c r="DH10" s="92"/>
      <c r="DI10" s="91"/>
      <c r="DJ10" s="92"/>
      <c r="DK10" s="91"/>
      <c r="DL10" s="92">
        <v>1</v>
      </c>
      <c r="DN10" s="55">
        <f t="shared" si="27"/>
        <v>3</v>
      </c>
      <c r="DO10" s="3">
        <f t="shared" si="27"/>
        <v>6</v>
      </c>
      <c r="DP10" s="56">
        <f t="shared" si="28"/>
        <v>0.66666666666666663</v>
      </c>
      <c r="DQ10" s="3">
        <f t="shared" si="29"/>
        <v>4</v>
      </c>
      <c r="DR10" s="3">
        <f t="shared" si="30"/>
        <v>4</v>
      </c>
      <c r="DS10" s="3">
        <f t="shared" si="31"/>
        <v>0</v>
      </c>
      <c r="DT10" s="3">
        <f t="shared" si="32"/>
        <v>8</v>
      </c>
      <c r="DU10" s="12">
        <f t="shared" si="33"/>
        <v>0.5</v>
      </c>
      <c r="DV10" s="12">
        <f t="shared" si="34"/>
        <v>0</v>
      </c>
      <c r="DW10" s="3">
        <f t="shared" si="35"/>
        <v>1</v>
      </c>
      <c r="DX10" s="3">
        <f t="shared" si="36"/>
        <v>6</v>
      </c>
      <c r="DY10" s="57">
        <f t="shared" si="37"/>
        <v>3</v>
      </c>
      <c r="DZ10" s="58">
        <f t="shared" si="38"/>
        <v>9</v>
      </c>
      <c r="EC10" s="12">
        <f t="shared" si="39"/>
        <v>-0.4</v>
      </c>
      <c r="ED10" s="12" t="e">
        <f t="shared" si="39"/>
        <v>#DIV/0!</v>
      </c>
      <c r="EE10" s="12" t="e">
        <f t="shared" si="39"/>
        <v>#DIV/0!</v>
      </c>
      <c r="EF10" s="12">
        <f t="shared" si="39"/>
        <v>0</v>
      </c>
      <c r="EG10" s="12">
        <f t="shared" si="39"/>
        <v>3</v>
      </c>
      <c r="EH10" s="12" t="e">
        <f t="shared" si="39"/>
        <v>#DIV/0!</v>
      </c>
      <c r="EI10" s="12">
        <f t="shared" si="39"/>
        <v>0.60000000000000009</v>
      </c>
      <c r="EJ10" s="12">
        <f t="shared" si="39"/>
        <v>1.5</v>
      </c>
      <c r="EK10" s="12" t="e">
        <f t="shared" si="39"/>
        <v>#DIV/0!</v>
      </c>
      <c r="EL10" s="12" t="e">
        <f t="shared" si="39"/>
        <v>#DIV/0!</v>
      </c>
      <c r="EM10" s="12">
        <f t="shared" si="39"/>
        <v>0.5</v>
      </c>
      <c r="EN10" s="12">
        <f t="shared" si="39"/>
        <v>2</v>
      </c>
      <c r="EO10" s="12">
        <f t="shared" si="39"/>
        <v>0.8</v>
      </c>
      <c r="EQ10" s="64">
        <v>0.34375</v>
      </c>
      <c r="ER10" s="91">
        <v>3</v>
      </c>
      <c r="ES10" s="92"/>
      <c r="ET10" s="91">
        <v>1</v>
      </c>
      <c r="EU10" s="92"/>
      <c r="EV10" s="91"/>
      <c r="EW10" s="92"/>
      <c r="EX10" s="48"/>
      <c r="EY10" s="92"/>
      <c r="EZ10" s="91">
        <v>1</v>
      </c>
      <c r="FA10" s="92"/>
      <c r="FB10" s="91"/>
      <c r="FC10" s="92"/>
      <c r="FD10" s="91"/>
      <c r="FE10" s="92"/>
      <c r="FF10" s="91"/>
      <c r="FG10" s="92"/>
      <c r="FI10" s="55">
        <f t="shared" si="40"/>
        <v>5</v>
      </c>
      <c r="FJ10" s="3">
        <f t="shared" si="40"/>
        <v>0</v>
      </c>
      <c r="FK10" s="56">
        <f t="shared" si="41"/>
        <v>0</v>
      </c>
      <c r="FL10" s="3">
        <f t="shared" si="42"/>
        <v>4</v>
      </c>
      <c r="FM10" s="3">
        <f t="shared" si="43"/>
        <v>1</v>
      </c>
      <c r="FN10" s="3">
        <f t="shared" si="44"/>
        <v>0</v>
      </c>
      <c r="FO10" s="3">
        <f t="shared" si="45"/>
        <v>5</v>
      </c>
      <c r="FP10" s="12">
        <f t="shared" si="46"/>
        <v>0.2</v>
      </c>
      <c r="FQ10" s="12">
        <f t="shared" si="47"/>
        <v>0</v>
      </c>
      <c r="FR10" s="3">
        <f t="shared" si="48"/>
        <v>0</v>
      </c>
      <c r="FS10" s="3">
        <f t="shared" si="49"/>
        <v>4</v>
      </c>
      <c r="FT10" s="57">
        <f t="shared" si="50"/>
        <v>1</v>
      </c>
      <c r="FU10" s="58">
        <f t="shared" si="51"/>
        <v>5</v>
      </c>
      <c r="FX10" s="12">
        <f t="shared" si="52"/>
        <v>0.66666666666666674</v>
      </c>
      <c r="FY10" s="12">
        <f t="shared" si="52"/>
        <v>-1</v>
      </c>
      <c r="FZ10" s="12">
        <f t="shared" si="52"/>
        <v>-1</v>
      </c>
      <c r="GA10" s="12">
        <f t="shared" si="52"/>
        <v>0.33333333333333326</v>
      </c>
      <c r="GB10" s="12">
        <f t="shared" si="52"/>
        <v>0</v>
      </c>
      <c r="GC10" s="12" t="e">
        <f t="shared" si="52"/>
        <v>#DIV/0!</v>
      </c>
      <c r="GD10" s="12">
        <f t="shared" si="52"/>
        <v>0.25</v>
      </c>
      <c r="GE10" s="12">
        <f t="shared" si="52"/>
        <v>-0.19999999999999996</v>
      </c>
      <c r="GF10" s="12" t="e">
        <f t="shared" si="52"/>
        <v>#DIV/0!</v>
      </c>
      <c r="GG10" s="12" t="e">
        <f t="shared" si="52"/>
        <v>#DIV/0!</v>
      </c>
      <c r="GH10" s="12">
        <f t="shared" si="52"/>
        <v>0</v>
      </c>
      <c r="GI10" s="12" t="e">
        <f t="shared" si="52"/>
        <v>#DIV/0!</v>
      </c>
      <c r="GJ10" s="12">
        <f t="shared" si="52"/>
        <v>0.25</v>
      </c>
      <c r="GL10" s="65">
        <v>0.34375</v>
      </c>
      <c r="GM10" s="60">
        <v>3</v>
      </c>
      <c r="GN10" s="86"/>
      <c r="GO10" s="127"/>
      <c r="GP10" s="128">
        <v>1</v>
      </c>
      <c r="GQ10" s="127"/>
      <c r="GR10" s="128"/>
      <c r="GS10" s="42"/>
      <c r="GT10" s="86"/>
      <c r="GU10" s="60"/>
      <c r="GV10" s="86"/>
      <c r="GW10" s="127"/>
      <c r="GX10" s="128"/>
      <c r="GY10" s="127"/>
      <c r="GZ10" s="128"/>
      <c r="HA10" s="60"/>
      <c r="HB10" s="86"/>
      <c r="HD10" s="55">
        <f t="shared" si="53"/>
        <v>3</v>
      </c>
      <c r="HE10" s="3">
        <f t="shared" si="53"/>
        <v>1</v>
      </c>
      <c r="HF10" s="56">
        <f t="shared" si="54"/>
        <v>0.25</v>
      </c>
      <c r="HG10" s="3">
        <f t="shared" si="55"/>
        <v>3</v>
      </c>
      <c r="HH10" s="3">
        <f t="shared" si="56"/>
        <v>1</v>
      </c>
      <c r="HI10" s="3">
        <f t="shared" si="57"/>
        <v>0</v>
      </c>
      <c r="HJ10" s="3">
        <f t="shared" si="58"/>
        <v>4</v>
      </c>
      <c r="HK10" s="12">
        <f t="shared" si="59"/>
        <v>0.25</v>
      </c>
      <c r="HL10" s="12">
        <f t="shared" si="60"/>
        <v>0</v>
      </c>
      <c r="HM10" s="3">
        <f t="shared" si="61"/>
        <v>0</v>
      </c>
      <c r="HN10" s="3">
        <f t="shared" si="62"/>
        <v>4</v>
      </c>
      <c r="HO10" s="57">
        <f t="shared" si="63"/>
        <v>0</v>
      </c>
      <c r="HP10" s="58">
        <f t="shared" si="64"/>
        <v>4</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thickBot="1" x14ac:dyDescent="0.3">
      <c r="A11" s="64">
        <v>0.35416666666666702</v>
      </c>
      <c r="B11" s="91"/>
      <c r="C11" s="92"/>
      <c r="D11" s="91">
        <v>5</v>
      </c>
      <c r="E11" s="92">
        <v>2</v>
      </c>
      <c r="F11" s="91"/>
      <c r="G11" s="92"/>
      <c r="H11" s="91">
        <v>1</v>
      </c>
      <c r="I11" s="92"/>
      <c r="J11" s="91"/>
      <c r="K11" s="92"/>
      <c r="L11" s="91"/>
      <c r="M11" s="92"/>
      <c r="N11" s="203">
        <v>1</v>
      </c>
      <c r="O11" s="192"/>
      <c r="P11" s="91"/>
      <c r="Q11" s="92"/>
      <c r="R11" s="91"/>
      <c r="S11" s="92"/>
      <c r="T11" s="91"/>
      <c r="U11" s="92"/>
      <c r="W11" s="55">
        <f t="shared" si="66"/>
        <v>7</v>
      </c>
      <c r="X11" s="3">
        <f t="shared" si="67"/>
        <v>2</v>
      </c>
      <c r="Y11" s="56">
        <f t="shared" si="68"/>
        <v>0.22222222222222221</v>
      </c>
      <c r="Z11" s="3">
        <f t="shared" si="69"/>
        <v>0</v>
      </c>
      <c r="AA11" s="3">
        <f t="shared" si="70"/>
        <v>8</v>
      </c>
      <c r="AB11" s="3">
        <f t="shared" si="71"/>
        <v>0</v>
      </c>
      <c r="AC11" s="3">
        <f t="shared" si="72"/>
        <v>1</v>
      </c>
      <c r="AD11" s="3">
        <f t="shared" si="0"/>
        <v>9</v>
      </c>
      <c r="AE11" s="12">
        <f t="shared" si="1"/>
        <v>1</v>
      </c>
      <c r="AF11" s="12">
        <f t="shared" si="73"/>
        <v>0.1111111111111111</v>
      </c>
      <c r="AG11" s="3">
        <f t="shared" si="74"/>
        <v>0</v>
      </c>
      <c r="AH11" s="3">
        <f t="shared" si="75"/>
        <v>8</v>
      </c>
      <c r="AI11" s="57">
        <f t="shared" si="76"/>
        <v>1</v>
      </c>
      <c r="AJ11" s="58">
        <f t="shared" si="77"/>
        <v>9</v>
      </c>
      <c r="AM11" s="12">
        <f t="shared" si="2"/>
        <v>-0.125</v>
      </c>
      <c r="AN11" s="12">
        <f t="shared" si="3"/>
        <v>-0.7142857142857143</v>
      </c>
      <c r="AO11" s="12">
        <f t="shared" si="4"/>
        <v>-0.52380952380952384</v>
      </c>
      <c r="AP11" s="12">
        <f t="shared" si="5"/>
        <v>-1</v>
      </c>
      <c r="AQ11" s="12">
        <f t="shared" si="78"/>
        <v>0.60000000000000009</v>
      </c>
      <c r="AR11" s="12" t="e">
        <f t="shared" si="6"/>
        <v>#DIV/0!</v>
      </c>
      <c r="AS11" s="12">
        <f t="shared" si="7"/>
        <v>-0.4</v>
      </c>
      <c r="AT11" s="12">
        <f t="shared" si="8"/>
        <v>2</v>
      </c>
      <c r="AU11" s="12" t="e">
        <f t="shared" si="9"/>
        <v>#DIV/0!</v>
      </c>
      <c r="AV11" s="12" t="e">
        <f t="shared" si="10"/>
        <v>#DIV/0!</v>
      </c>
      <c r="AW11" s="12">
        <f t="shared" si="11"/>
        <v>0</v>
      </c>
      <c r="AX11" s="12">
        <f t="shared" si="12"/>
        <v>-0.85714285714285721</v>
      </c>
      <c r="AY11" s="12">
        <f t="shared" si="13"/>
        <v>-0.4</v>
      </c>
      <c r="BA11" s="64">
        <v>0.35416666666666702</v>
      </c>
      <c r="BB11" s="91">
        <v>2</v>
      </c>
      <c r="BC11" s="92">
        <v>2</v>
      </c>
      <c r="BD11" s="91">
        <v>2</v>
      </c>
      <c r="BE11" s="92">
        <v>2</v>
      </c>
      <c r="BF11" s="91"/>
      <c r="BG11" s="92"/>
      <c r="BH11" s="91"/>
      <c r="BI11" s="92"/>
      <c r="BJ11" s="91">
        <v>4</v>
      </c>
      <c r="BK11" s="92">
        <v>2</v>
      </c>
      <c r="BL11" s="91"/>
      <c r="BM11" s="92">
        <v>1</v>
      </c>
      <c r="BN11" s="91"/>
      <c r="BO11" s="92"/>
      <c r="BP11" s="91"/>
      <c r="BQ11" s="92"/>
      <c r="BS11" s="55">
        <f t="shared" si="14"/>
        <v>8</v>
      </c>
      <c r="BT11" s="3">
        <f t="shared" si="14"/>
        <v>7</v>
      </c>
      <c r="BU11" s="56">
        <f t="shared" si="15"/>
        <v>0.46666666666666667</v>
      </c>
      <c r="BV11" s="3">
        <f t="shared" si="16"/>
        <v>10</v>
      </c>
      <c r="BW11" s="3">
        <f t="shared" si="17"/>
        <v>5</v>
      </c>
      <c r="BX11" s="3">
        <f t="shared" si="18"/>
        <v>0</v>
      </c>
      <c r="BY11" s="3">
        <f t="shared" si="19"/>
        <v>15</v>
      </c>
      <c r="BZ11" s="12">
        <f t="shared" si="20"/>
        <v>0.33333333333333331</v>
      </c>
      <c r="CA11" s="12">
        <f t="shared" si="21"/>
        <v>0</v>
      </c>
      <c r="CB11" s="3">
        <f t="shared" si="22"/>
        <v>0</v>
      </c>
      <c r="CC11" s="3">
        <f t="shared" si="23"/>
        <v>8</v>
      </c>
      <c r="CD11" s="57">
        <f t="shared" si="24"/>
        <v>7</v>
      </c>
      <c r="CE11" s="58">
        <f t="shared" si="25"/>
        <v>15</v>
      </c>
      <c r="CH11" s="12">
        <f t="shared" si="26"/>
        <v>0.33333333333333326</v>
      </c>
      <c r="CI11" s="12">
        <f t="shared" si="26"/>
        <v>6</v>
      </c>
      <c r="CJ11" s="12">
        <f t="shared" si="26"/>
        <v>2.2666666666666671</v>
      </c>
      <c r="CK11" s="12">
        <f t="shared" si="26"/>
        <v>4</v>
      </c>
      <c r="CL11" s="12">
        <f t="shared" si="26"/>
        <v>4</v>
      </c>
      <c r="CM11" s="12">
        <f t="shared" si="26"/>
        <v>-1</v>
      </c>
      <c r="CN11" s="12">
        <f t="shared" si="26"/>
        <v>2.75</v>
      </c>
      <c r="CO11" s="12">
        <f t="shared" si="26"/>
        <v>0.33333333333333326</v>
      </c>
      <c r="CP11" s="12">
        <f t="shared" si="26"/>
        <v>-1</v>
      </c>
      <c r="CQ11" s="12">
        <f t="shared" si="26"/>
        <v>-1</v>
      </c>
      <c r="CR11" s="12">
        <f t="shared" si="26"/>
        <v>0.33333333333333326</v>
      </c>
      <c r="CS11" s="12">
        <f t="shared" si="26"/>
        <v>6</v>
      </c>
      <c r="CT11" s="12">
        <f t="shared" si="26"/>
        <v>1.1428571428571428</v>
      </c>
      <c r="CV11" s="64">
        <v>0.35416666666666702</v>
      </c>
      <c r="CW11" s="91">
        <v>2</v>
      </c>
      <c r="CX11" s="92"/>
      <c r="CY11" s="91">
        <v>1</v>
      </c>
      <c r="CZ11" s="92"/>
      <c r="DA11" s="91">
        <v>1</v>
      </c>
      <c r="DB11" s="92"/>
      <c r="DC11" s="91">
        <v>1</v>
      </c>
      <c r="DD11" s="92">
        <v>1</v>
      </c>
      <c r="DE11" s="91"/>
      <c r="DF11" s="92"/>
      <c r="DG11" s="91"/>
      <c r="DH11" s="92"/>
      <c r="DI11" s="91"/>
      <c r="DJ11" s="92"/>
      <c r="DK11" s="91">
        <v>1</v>
      </c>
      <c r="DL11" s="92"/>
      <c r="DN11" s="55">
        <f t="shared" si="27"/>
        <v>6</v>
      </c>
      <c r="DO11" s="3">
        <f t="shared" si="27"/>
        <v>1</v>
      </c>
      <c r="DP11" s="56">
        <f t="shared" si="28"/>
        <v>0.14285714285714285</v>
      </c>
      <c r="DQ11" s="3">
        <f t="shared" si="29"/>
        <v>2</v>
      </c>
      <c r="DR11" s="3">
        <f t="shared" si="30"/>
        <v>1</v>
      </c>
      <c r="DS11" s="3">
        <f t="shared" si="31"/>
        <v>1</v>
      </c>
      <c r="DT11" s="3">
        <f t="shared" si="32"/>
        <v>4</v>
      </c>
      <c r="DU11" s="12">
        <f t="shared" si="33"/>
        <v>0.25</v>
      </c>
      <c r="DV11" s="12">
        <f t="shared" si="34"/>
        <v>0.25</v>
      </c>
      <c r="DW11" s="3">
        <f t="shared" si="35"/>
        <v>3</v>
      </c>
      <c r="DX11" s="3">
        <f t="shared" si="36"/>
        <v>6</v>
      </c>
      <c r="DY11" s="57">
        <f t="shared" si="37"/>
        <v>1</v>
      </c>
      <c r="DZ11" s="58">
        <f t="shared" si="38"/>
        <v>7</v>
      </c>
      <c r="EC11" s="12">
        <f t="shared" si="39"/>
        <v>0.19999999999999996</v>
      </c>
      <c r="ED11" s="12">
        <f t="shared" si="39"/>
        <v>-0.8</v>
      </c>
      <c r="EE11" s="12">
        <f t="shared" si="39"/>
        <v>-0.7142857142857143</v>
      </c>
      <c r="EF11" s="12">
        <f t="shared" si="39"/>
        <v>-0.5</v>
      </c>
      <c r="EG11" s="12">
        <f t="shared" si="39"/>
        <v>-0.5</v>
      </c>
      <c r="EH11" s="12">
        <f t="shared" si="39"/>
        <v>0</v>
      </c>
      <c r="EI11" s="12">
        <f t="shared" si="39"/>
        <v>-0.4285714285714286</v>
      </c>
      <c r="EJ11" s="12">
        <f t="shared" si="39"/>
        <v>-0.125</v>
      </c>
      <c r="EK11" s="12">
        <f t="shared" si="39"/>
        <v>0.75</v>
      </c>
      <c r="EL11" s="12">
        <f t="shared" si="39"/>
        <v>0</v>
      </c>
      <c r="EM11" s="12">
        <f t="shared" si="39"/>
        <v>-0.1428571428571429</v>
      </c>
      <c r="EN11" s="12">
        <f t="shared" si="39"/>
        <v>-0.66666666666666674</v>
      </c>
      <c r="EO11" s="12">
        <f t="shared" si="39"/>
        <v>-0.30000000000000004</v>
      </c>
      <c r="EQ11" s="64">
        <v>0.35416666666666702</v>
      </c>
      <c r="ER11" s="91">
        <v>1</v>
      </c>
      <c r="ES11" s="92">
        <v>2</v>
      </c>
      <c r="ET11" s="91"/>
      <c r="EU11" s="92"/>
      <c r="EV11" s="91">
        <v>1</v>
      </c>
      <c r="EW11" s="92"/>
      <c r="EX11" s="91">
        <v>1</v>
      </c>
      <c r="EY11" s="92">
        <v>2</v>
      </c>
      <c r="EZ11" s="91">
        <v>1</v>
      </c>
      <c r="FA11" s="92"/>
      <c r="FB11" s="91">
        <v>1</v>
      </c>
      <c r="FC11" s="92">
        <v>1</v>
      </c>
      <c r="FD11" s="91"/>
      <c r="FE11" s="92"/>
      <c r="FF11" s="91"/>
      <c r="FG11" s="92"/>
      <c r="FI11" s="55">
        <f t="shared" si="40"/>
        <v>5</v>
      </c>
      <c r="FJ11" s="3">
        <f t="shared" si="40"/>
        <v>5</v>
      </c>
      <c r="FK11" s="56">
        <f t="shared" si="41"/>
        <v>0.5</v>
      </c>
      <c r="FL11" s="3">
        <f t="shared" si="42"/>
        <v>4</v>
      </c>
      <c r="FM11" s="3">
        <f t="shared" si="43"/>
        <v>2</v>
      </c>
      <c r="FN11" s="3">
        <f t="shared" si="44"/>
        <v>1</v>
      </c>
      <c r="FO11" s="3">
        <f t="shared" si="45"/>
        <v>7</v>
      </c>
      <c r="FP11" s="12">
        <f t="shared" si="46"/>
        <v>0.2857142857142857</v>
      </c>
      <c r="FQ11" s="12">
        <f t="shared" si="47"/>
        <v>0.14285714285714285</v>
      </c>
      <c r="FR11" s="3">
        <f t="shared" si="48"/>
        <v>3</v>
      </c>
      <c r="FS11" s="3">
        <f t="shared" si="49"/>
        <v>7</v>
      </c>
      <c r="FT11" s="57">
        <f t="shared" si="50"/>
        <v>3</v>
      </c>
      <c r="FU11" s="58">
        <f t="shared" si="51"/>
        <v>10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c r="GL11" s="65">
        <v>0.35416666666666702</v>
      </c>
      <c r="GM11" s="60"/>
      <c r="GN11" s="86"/>
      <c r="GO11" s="127"/>
      <c r="GP11" s="128"/>
      <c r="GQ11" s="127"/>
      <c r="GR11" s="128"/>
      <c r="GS11" s="60"/>
      <c r="GT11" s="86"/>
      <c r="GU11" s="60"/>
      <c r="GV11" s="86"/>
      <c r="GW11" s="127"/>
      <c r="GX11" s="128"/>
      <c r="GY11" s="127"/>
      <c r="GZ11" s="128"/>
      <c r="HA11" s="60"/>
      <c r="HB11" s="86"/>
      <c r="HD11" s="55">
        <f t="shared" si="53"/>
        <v>0</v>
      </c>
      <c r="HE11" s="3">
        <f t="shared" si="53"/>
        <v>0</v>
      </c>
      <c r="HF11" s="56" t="e">
        <f t="shared" si="54"/>
        <v>#DIV/0!</v>
      </c>
      <c r="HG11" s="3">
        <f t="shared" si="55"/>
        <v>0</v>
      </c>
      <c r="HH11" s="3">
        <f t="shared" si="56"/>
        <v>0</v>
      </c>
      <c r="HI11" s="3">
        <f t="shared" si="57"/>
        <v>0</v>
      </c>
      <c r="HJ11" s="3">
        <f t="shared" si="58"/>
        <v>0</v>
      </c>
      <c r="HK11" s="12" t="e">
        <f t="shared" si="59"/>
        <v>#DIV/0!</v>
      </c>
      <c r="HL11" s="12" t="e">
        <f t="shared" si="60"/>
        <v>#DIV/0!</v>
      </c>
      <c r="HM11" s="3">
        <f t="shared" si="61"/>
        <v>0</v>
      </c>
      <c r="HN11" s="3">
        <f t="shared" si="62"/>
        <v>0</v>
      </c>
      <c r="HO11" s="57">
        <f t="shared" si="63"/>
        <v>0</v>
      </c>
      <c r="HP11" s="58">
        <f t="shared" si="64"/>
        <v>0</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c r="C12" s="92"/>
      <c r="D12" s="91"/>
      <c r="E12" s="92"/>
      <c r="F12" s="91"/>
      <c r="G12" s="92"/>
      <c r="H12" s="91"/>
      <c r="I12" s="92"/>
      <c r="J12" s="91">
        <v>2</v>
      </c>
      <c r="K12" s="92">
        <v>5</v>
      </c>
      <c r="L12" s="91"/>
      <c r="M12" s="92"/>
      <c r="N12" s="203"/>
      <c r="O12" s="192"/>
      <c r="P12" s="91"/>
      <c r="Q12" s="92"/>
      <c r="R12" s="91"/>
      <c r="S12" s="92"/>
      <c r="T12" s="91"/>
      <c r="U12" s="92"/>
      <c r="W12" s="55">
        <f t="shared" si="66"/>
        <v>2</v>
      </c>
      <c r="X12" s="3">
        <f t="shared" si="67"/>
        <v>5</v>
      </c>
      <c r="Y12" s="56">
        <f t="shared" si="68"/>
        <v>0.7142857142857143</v>
      </c>
      <c r="Z12" s="3">
        <f t="shared" si="69"/>
        <v>0</v>
      </c>
      <c r="AA12" s="3">
        <f t="shared" si="70"/>
        <v>0</v>
      </c>
      <c r="AB12" s="3">
        <f t="shared" si="71"/>
        <v>0</v>
      </c>
      <c r="AC12" s="3">
        <f t="shared" si="72"/>
        <v>0</v>
      </c>
      <c r="AD12" s="3">
        <f t="shared" si="0"/>
        <v>0</v>
      </c>
      <c r="AE12" s="12" t="e">
        <f t="shared" si="1"/>
        <v>#DIV/0!</v>
      </c>
      <c r="AF12" s="12" t="e">
        <f t="shared" si="73"/>
        <v>#DIV/0!</v>
      </c>
      <c r="AG12" s="3">
        <f t="shared" si="74"/>
        <v>7</v>
      </c>
      <c r="AH12" s="3">
        <f t="shared" si="75"/>
        <v>7</v>
      </c>
      <c r="AI12" s="57">
        <f t="shared" si="76"/>
        <v>0</v>
      </c>
      <c r="AJ12" s="58">
        <f t="shared" si="77"/>
        <v>7</v>
      </c>
      <c r="AM12" s="12">
        <f t="shared" si="2"/>
        <v>-0.6</v>
      </c>
      <c r="AN12" s="12">
        <f t="shared" si="3"/>
        <v>4</v>
      </c>
      <c r="AO12" s="12">
        <f t="shared" si="4"/>
        <v>3.2857142857142865</v>
      </c>
      <c r="AP12" s="12">
        <f t="shared" si="5"/>
        <v>-1</v>
      </c>
      <c r="AQ12" s="12">
        <f t="shared" si="78"/>
        <v>-1</v>
      </c>
      <c r="AR12" s="12">
        <f t="shared" si="6"/>
        <v>-1</v>
      </c>
      <c r="AS12" s="12">
        <f t="shared" si="7"/>
        <v>-1</v>
      </c>
      <c r="AT12" s="12" t="e">
        <f t="shared" si="8"/>
        <v>#DIV/0!</v>
      </c>
      <c r="AU12" s="12" t="e">
        <f t="shared" si="9"/>
        <v>#DIV/0!</v>
      </c>
      <c r="AV12" s="12">
        <f t="shared" si="10"/>
        <v>6</v>
      </c>
      <c r="AW12" s="12">
        <f t="shared" si="11"/>
        <v>0.39999999999999991</v>
      </c>
      <c r="AX12" s="12">
        <f t="shared" si="12"/>
        <v>-1</v>
      </c>
      <c r="AY12" s="12">
        <f t="shared" si="13"/>
        <v>0.16666666666666674</v>
      </c>
      <c r="BA12" s="64">
        <v>0.36458333333333298</v>
      </c>
      <c r="BB12" s="91">
        <v>3</v>
      </c>
      <c r="BC12" s="92"/>
      <c r="BD12" s="91">
        <v>1</v>
      </c>
      <c r="BE12" s="92"/>
      <c r="BF12" s="91">
        <v>1</v>
      </c>
      <c r="BG12" s="92"/>
      <c r="BH12" s="91"/>
      <c r="BI12" s="92"/>
      <c r="BJ12" s="91"/>
      <c r="BK12" s="92"/>
      <c r="BL12" s="91"/>
      <c r="BM12" s="92"/>
      <c r="BN12" s="91"/>
      <c r="BO12" s="92"/>
      <c r="BP12" s="91"/>
      <c r="BQ12" s="92">
        <v>1</v>
      </c>
      <c r="BS12" s="55">
        <f t="shared" si="14"/>
        <v>5</v>
      </c>
      <c r="BT12" s="3">
        <f t="shared" si="14"/>
        <v>1</v>
      </c>
      <c r="BU12" s="56">
        <f t="shared" si="15"/>
        <v>0.16666666666666666</v>
      </c>
      <c r="BV12" s="3">
        <f t="shared" si="16"/>
        <v>3</v>
      </c>
      <c r="BW12" s="3">
        <f t="shared" si="17"/>
        <v>1</v>
      </c>
      <c r="BX12" s="3">
        <f t="shared" si="18"/>
        <v>1</v>
      </c>
      <c r="BY12" s="3">
        <f t="shared" si="19"/>
        <v>5</v>
      </c>
      <c r="BZ12" s="12">
        <f t="shared" si="20"/>
        <v>0.25</v>
      </c>
      <c r="CA12" s="12">
        <f t="shared" si="21"/>
        <v>0.2</v>
      </c>
      <c r="CB12" s="3">
        <f t="shared" si="22"/>
        <v>1</v>
      </c>
      <c r="CC12" s="3">
        <f t="shared" si="23"/>
        <v>5</v>
      </c>
      <c r="CD12" s="57">
        <f t="shared" si="24"/>
        <v>1</v>
      </c>
      <c r="CE12" s="58">
        <f t="shared" si="25"/>
        <v>6</v>
      </c>
      <c r="CH12" s="12">
        <f t="shared" si="26"/>
        <v>0.25</v>
      </c>
      <c r="CI12" s="12">
        <f t="shared" si="26"/>
        <v>-0.75</v>
      </c>
      <c r="CJ12" s="12">
        <f t="shared" si="26"/>
        <v>-0.66666666666666674</v>
      </c>
      <c r="CK12" s="12">
        <f t="shared" si="26"/>
        <v>0.5</v>
      </c>
      <c r="CL12" s="12">
        <f t="shared" si="26"/>
        <v>-0.5</v>
      </c>
      <c r="CM12" s="12">
        <f t="shared" si="26"/>
        <v>0</v>
      </c>
      <c r="CN12" s="12">
        <f t="shared" si="26"/>
        <v>0</v>
      </c>
      <c r="CO12" s="12">
        <f t="shared" si="26"/>
        <v>-0.375</v>
      </c>
      <c r="CP12" s="12">
        <f t="shared" si="26"/>
        <v>0</v>
      </c>
      <c r="CQ12" s="12">
        <f t="shared" si="26"/>
        <v>-0.66666666666666674</v>
      </c>
      <c r="CR12" s="12">
        <f t="shared" si="26"/>
        <v>0</v>
      </c>
      <c r="CS12" s="12">
        <f t="shared" si="26"/>
        <v>-0.66666666666666674</v>
      </c>
      <c r="CT12" s="12">
        <f t="shared" si="26"/>
        <v>-0.25</v>
      </c>
      <c r="CV12" s="64">
        <v>0.36458333333333298</v>
      </c>
      <c r="CW12" s="91"/>
      <c r="CX12" s="92">
        <v>2</v>
      </c>
      <c r="CY12" s="91">
        <v>1</v>
      </c>
      <c r="CZ12" s="92">
        <v>1</v>
      </c>
      <c r="DA12" s="91">
        <v>1</v>
      </c>
      <c r="DB12" s="92"/>
      <c r="DC12" s="91"/>
      <c r="DD12" s="92"/>
      <c r="DE12" s="91"/>
      <c r="DF12" s="92"/>
      <c r="DG12" s="91"/>
      <c r="DH12" s="92"/>
      <c r="DI12" s="91"/>
      <c r="DJ12" s="92"/>
      <c r="DK12" s="91">
        <v>2</v>
      </c>
      <c r="DL12" s="92">
        <v>1</v>
      </c>
      <c r="DN12" s="55">
        <f t="shared" si="27"/>
        <v>4</v>
      </c>
      <c r="DO12" s="3">
        <f t="shared" si="27"/>
        <v>4</v>
      </c>
      <c r="DP12" s="56">
        <f t="shared" si="28"/>
        <v>0.5</v>
      </c>
      <c r="DQ12" s="3">
        <f t="shared" si="29"/>
        <v>2</v>
      </c>
      <c r="DR12" s="3">
        <f t="shared" si="30"/>
        <v>2</v>
      </c>
      <c r="DS12" s="3">
        <f t="shared" si="31"/>
        <v>1</v>
      </c>
      <c r="DT12" s="3">
        <f t="shared" si="32"/>
        <v>5</v>
      </c>
      <c r="DU12" s="12">
        <f t="shared" si="33"/>
        <v>0.4</v>
      </c>
      <c r="DV12" s="12">
        <f t="shared" si="34"/>
        <v>0.2</v>
      </c>
      <c r="DW12" s="3">
        <f t="shared" si="35"/>
        <v>3</v>
      </c>
      <c r="DX12" s="3">
        <f t="shared" si="36"/>
        <v>5</v>
      </c>
      <c r="DY12" s="57">
        <f t="shared" si="37"/>
        <v>3</v>
      </c>
      <c r="DZ12" s="58">
        <f t="shared" si="38"/>
        <v>8</v>
      </c>
      <c r="EC12" s="12">
        <f t="shared" si="39"/>
        <v>-0.33333333333333337</v>
      </c>
      <c r="ED12" s="12" t="e">
        <f t="shared" si="39"/>
        <v>#DIV/0!</v>
      </c>
      <c r="EE12" s="12" t="e">
        <f t="shared" si="39"/>
        <v>#DIV/0!</v>
      </c>
      <c r="EF12" s="12">
        <f t="shared" si="39"/>
        <v>-0.33333333333333337</v>
      </c>
      <c r="EG12" s="12">
        <f t="shared" si="39"/>
        <v>0</v>
      </c>
      <c r="EH12" s="12" t="e">
        <f t="shared" si="39"/>
        <v>#DIV/0!</v>
      </c>
      <c r="EI12" s="12">
        <f t="shared" si="39"/>
        <v>0</v>
      </c>
      <c r="EJ12" s="12">
        <f t="shared" si="39"/>
        <v>0</v>
      </c>
      <c r="EK12" s="12" t="e">
        <f t="shared" si="39"/>
        <v>#DIV/0!</v>
      </c>
      <c r="EL12" s="12">
        <f t="shared" si="39"/>
        <v>2</v>
      </c>
      <c r="EM12" s="12">
        <f t="shared" si="39"/>
        <v>0.25</v>
      </c>
      <c r="EN12" s="12">
        <f t="shared" si="39"/>
        <v>0.5</v>
      </c>
      <c r="EO12" s="12">
        <f t="shared" si="39"/>
        <v>0.33333333333333326</v>
      </c>
      <c r="EQ12" s="64">
        <v>0.36458333333333298</v>
      </c>
      <c r="ER12" s="91">
        <v>1</v>
      </c>
      <c r="ES12" s="92"/>
      <c r="ET12" s="91">
        <v>2</v>
      </c>
      <c r="EU12" s="92"/>
      <c r="EV12" s="91"/>
      <c r="EW12" s="92"/>
      <c r="EX12" s="91">
        <v>1</v>
      </c>
      <c r="EY12" s="92"/>
      <c r="EZ12" s="91">
        <v>2</v>
      </c>
      <c r="FA12" s="92"/>
      <c r="FB12" s="91"/>
      <c r="FC12" s="92"/>
      <c r="FD12" s="91"/>
      <c r="FE12" s="92"/>
      <c r="FF12" s="91"/>
      <c r="FG12" s="92"/>
      <c r="FI12" s="55">
        <f t="shared" si="40"/>
        <v>6</v>
      </c>
      <c r="FJ12" s="3">
        <f t="shared" si="40"/>
        <v>0</v>
      </c>
      <c r="FK12" s="56">
        <f t="shared" si="41"/>
        <v>0</v>
      </c>
      <c r="FL12" s="3">
        <f t="shared" si="42"/>
        <v>3</v>
      </c>
      <c r="FM12" s="3">
        <f t="shared" si="43"/>
        <v>2</v>
      </c>
      <c r="FN12" s="3">
        <f t="shared" si="44"/>
        <v>0</v>
      </c>
      <c r="FO12" s="3">
        <f t="shared" si="45"/>
        <v>5</v>
      </c>
      <c r="FP12" s="12">
        <f t="shared" si="46"/>
        <v>0.4</v>
      </c>
      <c r="FQ12" s="12">
        <f t="shared" si="47"/>
        <v>0</v>
      </c>
      <c r="FR12" s="3">
        <f t="shared" si="48"/>
        <v>1</v>
      </c>
      <c r="FS12" s="3">
        <f t="shared" si="49"/>
        <v>4</v>
      </c>
      <c r="FT12" s="57">
        <f t="shared" si="50"/>
        <v>2</v>
      </c>
      <c r="FU12" s="58">
        <f t="shared" si="51"/>
        <v>6</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c r="GL12" s="65">
        <v>0.36458333333333298</v>
      </c>
      <c r="GM12" s="129"/>
      <c r="GN12" s="130"/>
      <c r="GO12" s="131"/>
      <c r="GP12" s="132"/>
      <c r="GQ12" s="131"/>
      <c r="GR12" s="132"/>
      <c r="GS12" s="129"/>
      <c r="GT12" s="130"/>
      <c r="GU12" s="129"/>
      <c r="GV12" s="130"/>
      <c r="GW12" s="131"/>
      <c r="GX12" s="132"/>
      <c r="GY12" s="131"/>
      <c r="GZ12" s="132"/>
      <c r="HA12" s="129"/>
      <c r="HB12" s="130"/>
      <c r="HD12" s="55">
        <f t="shared" si="53"/>
        <v>0</v>
      </c>
      <c r="HE12" s="3">
        <f t="shared" si="53"/>
        <v>0</v>
      </c>
      <c r="HF12" s="56" t="e">
        <f t="shared" si="54"/>
        <v>#DIV/0!</v>
      </c>
      <c r="HG12" s="3">
        <f t="shared" si="55"/>
        <v>0</v>
      </c>
      <c r="HH12" s="3">
        <f t="shared" si="56"/>
        <v>0</v>
      </c>
      <c r="HI12" s="3">
        <f t="shared" si="57"/>
        <v>0</v>
      </c>
      <c r="HJ12" s="3">
        <f t="shared" si="58"/>
        <v>0</v>
      </c>
      <c r="HK12" s="12" t="e">
        <f t="shared" si="59"/>
        <v>#DIV/0!</v>
      </c>
      <c r="HL12" s="12" t="e">
        <f t="shared" si="60"/>
        <v>#DIV/0!</v>
      </c>
      <c r="HM12" s="3">
        <f t="shared" si="61"/>
        <v>0</v>
      </c>
      <c r="HN12" s="3">
        <f t="shared" si="62"/>
        <v>0</v>
      </c>
      <c r="HO12" s="57">
        <f t="shared" si="63"/>
        <v>0</v>
      </c>
      <c r="HP12" s="58">
        <f t="shared" si="64"/>
        <v>0</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v>2</v>
      </c>
      <c r="BC13" s="86">
        <v>1</v>
      </c>
      <c r="BD13" s="60">
        <v>1</v>
      </c>
      <c r="BE13" s="86">
        <v>1</v>
      </c>
      <c r="BF13" s="60"/>
      <c r="BG13" s="86"/>
      <c r="BH13" s="60">
        <v>1</v>
      </c>
      <c r="BI13" s="86">
        <v>1</v>
      </c>
      <c r="BJ13" s="60">
        <v>3</v>
      </c>
      <c r="BK13" s="86">
        <v>1</v>
      </c>
      <c r="BL13" s="60"/>
      <c r="BM13" s="86"/>
      <c r="BN13" s="60"/>
      <c r="BO13" s="86"/>
      <c r="BP13" s="60"/>
      <c r="BQ13" s="86">
        <v>1</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U13" s="133"/>
      <c r="GV13" s="134"/>
      <c r="GW13" s="135"/>
      <c r="GX13" s="135"/>
      <c r="GY13" s="135"/>
      <c r="GZ13" s="135"/>
      <c r="HA13" s="133"/>
      <c r="HB13" s="134"/>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17</v>
      </c>
      <c r="C14" s="72">
        <f t="shared" si="79"/>
        <v>8</v>
      </c>
      <c r="D14" s="72">
        <f t="shared" si="79"/>
        <v>18</v>
      </c>
      <c r="E14" s="72">
        <f t="shared" si="79"/>
        <v>14</v>
      </c>
      <c r="F14" s="72">
        <f>SUM(F5:F12)</f>
        <v>5</v>
      </c>
      <c r="G14" s="72">
        <f>SUM(G5:G12)</f>
        <v>6</v>
      </c>
      <c r="H14" s="72">
        <f t="shared" si="79"/>
        <v>4</v>
      </c>
      <c r="I14" s="72">
        <f t="shared" si="79"/>
        <v>1</v>
      </c>
      <c r="J14" s="72">
        <f t="shared" si="79"/>
        <v>12</v>
      </c>
      <c r="K14" s="72">
        <f t="shared" si="79"/>
        <v>23</v>
      </c>
      <c r="L14" s="72">
        <f>SUM(L5:L12)</f>
        <v>1</v>
      </c>
      <c r="M14" s="72">
        <f t="shared" si="79"/>
        <v>0</v>
      </c>
      <c r="N14" s="72">
        <f>SUM(N5:N12)</f>
        <v>1</v>
      </c>
      <c r="O14" s="72">
        <f t="shared" si="79"/>
        <v>2</v>
      </c>
      <c r="P14" s="72">
        <f>SUM(P5:P12)</f>
        <v>1</v>
      </c>
      <c r="Q14" s="72">
        <f>SUM(Q5:Q12)</f>
        <v>1</v>
      </c>
      <c r="R14" s="72">
        <f t="shared" si="79"/>
        <v>0</v>
      </c>
      <c r="S14" s="72">
        <f t="shared" si="79"/>
        <v>0</v>
      </c>
      <c r="T14" s="72">
        <f t="shared" si="79"/>
        <v>0</v>
      </c>
      <c r="U14" s="72">
        <f t="shared" si="79"/>
        <v>0</v>
      </c>
      <c r="W14" s="73">
        <f>B14+D14+H14+J14+L14+N14+R14+T14</f>
        <v>53</v>
      </c>
      <c r="X14" s="74">
        <f>C14+E14+I14+K14+M14+O14+S14+U14</f>
        <v>48</v>
      </c>
      <c r="Y14" s="75">
        <f>X14/(X14+W14)</f>
        <v>0.47524752475247523</v>
      </c>
      <c r="Z14" s="74">
        <f>B14+C14+L14+M14</f>
        <v>26</v>
      </c>
      <c r="AA14" s="74">
        <f>D14+E14+N14+O14+F14+G14+P14+Q14</f>
        <v>48</v>
      </c>
      <c r="AB14" s="74">
        <f t="shared" si="71"/>
        <v>13</v>
      </c>
      <c r="AC14" s="74">
        <f>H14+I14+R14+S14</f>
        <v>5</v>
      </c>
      <c r="AD14" s="74">
        <f>Z14+AA14+AC14</f>
        <v>79</v>
      </c>
      <c r="AE14" s="12">
        <f>AA14/(Z14+AA14)</f>
        <v>0.64864864864864868</v>
      </c>
      <c r="AF14" s="12">
        <f>AC14/AD14</f>
        <v>6.3291139240506333E-2</v>
      </c>
      <c r="AG14" s="74">
        <f>J14+K14+T14+U14</f>
        <v>35</v>
      </c>
      <c r="AH14" s="74">
        <f>SUM(B14:K14)</f>
        <v>108</v>
      </c>
      <c r="AI14" s="76">
        <f>SUM(L14:U14)</f>
        <v>6</v>
      </c>
      <c r="AJ14" s="77">
        <f>SUM(B14:U14)</f>
        <v>114</v>
      </c>
      <c r="AM14" s="12">
        <f t="shared" ref="AM14:AQ15" si="80">(W14/BS14) - 1</f>
        <v>-5.3571428571428603E-2</v>
      </c>
      <c r="AN14" s="12">
        <f t="shared" si="80"/>
        <v>0.14285714285714279</v>
      </c>
      <c r="AO14" s="12">
        <f t="shared" si="80"/>
        <v>0.10891089108910901</v>
      </c>
      <c r="AP14" s="12">
        <f t="shared" si="80"/>
        <v>-0.58064516129032251</v>
      </c>
      <c r="AQ14" s="12">
        <f t="shared" si="80"/>
        <v>0.77777777777777768</v>
      </c>
      <c r="AR14" s="12">
        <f t="shared" ref="AR14:AY15" si="81">(AC14/BX14) - 1</f>
        <v>1.5</v>
      </c>
      <c r="AS14" s="12">
        <f t="shared" si="81"/>
        <v>-0.13186813186813184</v>
      </c>
      <c r="AT14" s="12">
        <f t="shared" si="81"/>
        <v>1.1381381381381379</v>
      </c>
      <c r="AU14" s="12">
        <f t="shared" si="81"/>
        <v>1.8797468354430378</v>
      </c>
      <c r="AV14" s="12">
        <f t="shared" si="81"/>
        <v>4</v>
      </c>
      <c r="AW14" s="12">
        <f t="shared" si="81"/>
        <v>0.61194029850746268</v>
      </c>
      <c r="AX14" s="12">
        <f t="shared" si="81"/>
        <v>-0.80645161290322576</v>
      </c>
      <c r="AY14" s="12">
        <f t="shared" si="81"/>
        <v>0.16326530612244894</v>
      </c>
      <c r="BA14" s="71" t="s">
        <v>17</v>
      </c>
      <c r="BB14" s="72">
        <f t="shared" ref="BB14:BQ14" si="82">SUM(BB5:BB12)</f>
        <v>23</v>
      </c>
      <c r="BC14" s="72">
        <f t="shared" si="82"/>
        <v>12</v>
      </c>
      <c r="BD14" s="72">
        <f t="shared" si="82"/>
        <v>16</v>
      </c>
      <c r="BE14" s="72">
        <f t="shared" si="82"/>
        <v>9</v>
      </c>
      <c r="BF14" s="72">
        <f t="shared" si="82"/>
        <v>2</v>
      </c>
      <c r="BG14" s="72">
        <f t="shared" si="82"/>
        <v>0</v>
      </c>
      <c r="BH14" s="72">
        <f t="shared" si="82"/>
        <v>2</v>
      </c>
      <c r="BI14" s="72">
        <f t="shared" si="82"/>
        <v>3</v>
      </c>
      <c r="BJ14" s="72">
        <f t="shared" si="82"/>
        <v>12</v>
      </c>
      <c r="BK14" s="72">
        <f t="shared" si="82"/>
        <v>15</v>
      </c>
      <c r="BL14" s="72">
        <f t="shared" si="82"/>
        <v>1</v>
      </c>
      <c r="BM14" s="72">
        <f t="shared" si="82"/>
        <v>1</v>
      </c>
      <c r="BN14" s="72">
        <f t="shared" si="82"/>
        <v>0</v>
      </c>
      <c r="BO14" s="72">
        <f t="shared" si="82"/>
        <v>0</v>
      </c>
      <c r="BP14" s="72">
        <f t="shared" si="82"/>
        <v>0</v>
      </c>
      <c r="BQ14" s="72">
        <f t="shared" si="82"/>
        <v>2</v>
      </c>
      <c r="BS14" s="73">
        <f>BB14+BD14+BF14+BH14+BJ14+BL14+BN14+BP14</f>
        <v>56</v>
      </c>
      <c r="BT14" s="74">
        <f>BC14+BE14+BG14+BI14+BK14+BM14+BO14+BQ14</f>
        <v>42</v>
      </c>
      <c r="BU14" s="75">
        <f>BT14/(BT14+BS14)</f>
        <v>0.42857142857142855</v>
      </c>
      <c r="BV14" s="74">
        <f>BB14+BC14+BJ14+BK14</f>
        <v>62</v>
      </c>
      <c r="BW14" s="74">
        <f>BD14+BE14+BL14+BM14</f>
        <v>27</v>
      </c>
      <c r="BX14" s="74">
        <f>BF14+BG14+BN14+BO14</f>
        <v>2</v>
      </c>
      <c r="BY14" s="74">
        <f>SUM(BV14:BX14)</f>
        <v>91</v>
      </c>
      <c r="BZ14" s="12">
        <f>BW14/(BW14+BV14)</f>
        <v>0.30337078651685395</v>
      </c>
      <c r="CA14" s="12">
        <f>BX14/BY14</f>
        <v>2.197802197802198E-2</v>
      </c>
      <c r="CB14" s="74">
        <f>BH14+BI14+BP14+BQ14</f>
        <v>7</v>
      </c>
      <c r="CC14" s="74">
        <f>SUM(BB14:BI14)</f>
        <v>67</v>
      </c>
      <c r="CD14" s="76">
        <f>SUM(BJ14:BQ14)</f>
        <v>31</v>
      </c>
      <c r="CE14" s="77">
        <f>SUM(BB14:BQ14)</f>
        <v>98</v>
      </c>
      <c r="CH14" s="12">
        <f t="shared" ref="CH14:CT15" si="83">(BS14/DN14) - 1</f>
        <v>1.8181818181818077E-2</v>
      </c>
      <c r="CI14" s="12">
        <f t="shared" si="83"/>
        <v>0.5</v>
      </c>
      <c r="CJ14" s="12">
        <f t="shared" si="83"/>
        <v>0.27040816326530615</v>
      </c>
      <c r="CK14" s="12">
        <f t="shared" si="83"/>
        <v>0.34782608695652173</v>
      </c>
      <c r="CL14" s="12">
        <f t="shared" si="83"/>
        <v>0.42105263157894735</v>
      </c>
      <c r="CM14" s="12">
        <f t="shared" si="83"/>
        <v>-0.6</v>
      </c>
      <c r="CN14" s="12">
        <f t="shared" si="83"/>
        <v>0.30000000000000004</v>
      </c>
      <c r="CO14" s="12">
        <f t="shared" si="83"/>
        <v>0.11768184506209356</v>
      </c>
      <c r="CP14" s="12">
        <f t="shared" si="83"/>
        <v>-0.69230769230769229</v>
      </c>
      <c r="CQ14" s="12">
        <f t="shared" si="83"/>
        <v>-0.46153846153846156</v>
      </c>
      <c r="CR14" s="12">
        <f t="shared" si="83"/>
        <v>0</v>
      </c>
      <c r="CS14" s="12">
        <f t="shared" si="83"/>
        <v>0.9375</v>
      </c>
      <c r="CT14" s="12">
        <f t="shared" si="83"/>
        <v>0.18072289156626509</v>
      </c>
      <c r="CV14" s="71" t="s">
        <v>17</v>
      </c>
      <c r="CW14" s="72">
        <f t="shared" ref="CW14:DL14" si="84">SUM(CW5:CW12)</f>
        <v>24</v>
      </c>
      <c r="CX14" s="72">
        <f t="shared" si="84"/>
        <v>15</v>
      </c>
      <c r="CY14" s="72">
        <f t="shared" si="84"/>
        <v>13</v>
      </c>
      <c r="CZ14" s="72">
        <f t="shared" si="84"/>
        <v>6</v>
      </c>
      <c r="DA14" s="72">
        <f t="shared" si="84"/>
        <v>4</v>
      </c>
      <c r="DB14" s="72">
        <f t="shared" si="84"/>
        <v>0</v>
      </c>
      <c r="DC14" s="72">
        <f t="shared" si="84"/>
        <v>4</v>
      </c>
      <c r="DD14" s="72">
        <f t="shared" si="84"/>
        <v>1</v>
      </c>
      <c r="DE14" s="72">
        <f t="shared" si="84"/>
        <v>4</v>
      </c>
      <c r="DF14" s="72">
        <f t="shared" si="84"/>
        <v>3</v>
      </c>
      <c r="DG14" s="72">
        <f t="shared" si="84"/>
        <v>0</v>
      </c>
      <c r="DH14" s="72">
        <f t="shared" si="84"/>
        <v>0</v>
      </c>
      <c r="DI14" s="72">
        <f t="shared" si="84"/>
        <v>1</v>
      </c>
      <c r="DJ14" s="72">
        <f t="shared" si="84"/>
        <v>0</v>
      </c>
      <c r="DK14" s="72">
        <f t="shared" si="84"/>
        <v>5</v>
      </c>
      <c r="DL14" s="72">
        <f t="shared" si="84"/>
        <v>3</v>
      </c>
      <c r="DN14" s="73">
        <f>CW14+CY14+DA14+DC14+DE14+DG14+DI14+DK14</f>
        <v>55</v>
      </c>
      <c r="DO14" s="74">
        <f>CX14+CZ14+DB14+DD14+DF14+DH14+DJ14+DL14</f>
        <v>28</v>
      </c>
      <c r="DP14" s="75">
        <f>DO14/(DO14+DN14)</f>
        <v>0.33734939759036142</v>
      </c>
      <c r="DQ14" s="74">
        <f>CW14+CX14+DE14+DF14</f>
        <v>46</v>
      </c>
      <c r="DR14" s="74">
        <f>CY14+CZ14+DG14+DH14</f>
        <v>19</v>
      </c>
      <c r="DS14" s="74">
        <f>DA14+DB14+DI14+DJ14</f>
        <v>5</v>
      </c>
      <c r="DT14" s="74">
        <f>SUM(DQ14:DS14)</f>
        <v>70</v>
      </c>
      <c r="DU14" s="12">
        <f>DR14/DT14</f>
        <v>0.27142857142857141</v>
      </c>
      <c r="DV14" s="12">
        <f>DS14/DT14</f>
        <v>7.1428571428571425E-2</v>
      </c>
      <c r="DW14" s="74">
        <f>DC14+DD14+DK14+DL14</f>
        <v>13</v>
      </c>
      <c r="DX14" s="74">
        <f>SUM(CW14:DD14)</f>
        <v>67</v>
      </c>
      <c r="DY14" s="76">
        <f>SUM(DE14:DL14)</f>
        <v>16</v>
      </c>
      <c r="DZ14" s="77">
        <f>SUM(CW14:DL14)</f>
        <v>83</v>
      </c>
      <c r="EC14" s="12">
        <f t="shared" ref="EC14:EO15" si="85">(DN14/FI14) - 1</f>
        <v>0.375</v>
      </c>
      <c r="ED14" s="12">
        <f t="shared" si="85"/>
        <v>3.7037037037036979E-2</v>
      </c>
      <c r="EE14" s="12">
        <f t="shared" si="85"/>
        <v>-0.16287371709058462</v>
      </c>
      <c r="EF14" s="12">
        <f t="shared" si="85"/>
        <v>0.53333333333333344</v>
      </c>
      <c r="EG14" s="12">
        <f t="shared" si="85"/>
        <v>0.46153846153846145</v>
      </c>
      <c r="EH14" s="12">
        <f t="shared" si="85"/>
        <v>1.5</v>
      </c>
      <c r="EI14" s="12">
        <f t="shared" si="85"/>
        <v>0.55555555555555558</v>
      </c>
      <c r="EJ14" s="12">
        <f t="shared" si="85"/>
        <v>-6.0439560439560447E-2</v>
      </c>
      <c r="EK14" s="12">
        <f t="shared" si="85"/>
        <v>0.60714285714285698</v>
      </c>
      <c r="EL14" s="12">
        <f t="shared" si="85"/>
        <v>-0.40909090909090906</v>
      </c>
      <c r="EM14" s="12">
        <f t="shared" si="85"/>
        <v>0.15517241379310343</v>
      </c>
      <c r="EN14" s="12">
        <f t="shared" si="85"/>
        <v>0.77777777777777768</v>
      </c>
      <c r="EO14" s="12">
        <f t="shared" si="85"/>
        <v>0.23880597014925375</v>
      </c>
      <c r="EQ14" s="71" t="s">
        <v>17</v>
      </c>
      <c r="ER14" s="72">
        <f t="shared" ref="ER14:FG14" si="86">SUM(ER5:ER12)</f>
        <v>19</v>
      </c>
      <c r="ES14" s="72">
        <f t="shared" si="86"/>
        <v>6</v>
      </c>
      <c r="ET14" s="72">
        <f t="shared" si="86"/>
        <v>7</v>
      </c>
      <c r="EU14" s="72">
        <f t="shared" si="86"/>
        <v>3</v>
      </c>
      <c r="EV14" s="72">
        <f t="shared" si="86"/>
        <v>2</v>
      </c>
      <c r="EW14" s="72">
        <f t="shared" si="86"/>
        <v>0</v>
      </c>
      <c r="EX14" s="72">
        <f t="shared" si="86"/>
        <v>5</v>
      </c>
      <c r="EY14" s="72">
        <f t="shared" si="86"/>
        <v>16</v>
      </c>
      <c r="EZ14" s="72">
        <f t="shared" si="86"/>
        <v>5</v>
      </c>
      <c r="FA14" s="72">
        <f t="shared" si="86"/>
        <v>0</v>
      </c>
      <c r="FB14" s="72">
        <f t="shared" si="86"/>
        <v>1</v>
      </c>
      <c r="FC14" s="72">
        <f t="shared" si="86"/>
        <v>2</v>
      </c>
      <c r="FD14" s="72">
        <f t="shared" si="86"/>
        <v>0</v>
      </c>
      <c r="FE14" s="72">
        <f t="shared" si="86"/>
        <v>0</v>
      </c>
      <c r="FF14" s="72">
        <f t="shared" si="86"/>
        <v>1</v>
      </c>
      <c r="FG14" s="72">
        <f t="shared" si="86"/>
        <v>0</v>
      </c>
      <c r="FI14" s="73">
        <f>ER14+ET14+EV14+EX14+EZ14+FB14+FD14+FF14</f>
        <v>40</v>
      </c>
      <c r="FJ14" s="74">
        <f>ES14+EU14+EW14+EY14+FA14+FC14+FE14+FG14</f>
        <v>27</v>
      </c>
      <c r="FK14" s="75">
        <f>FJ14/(FJ14+FI14)</f>
        <v>0.40298507462686567</v>
      </c>
      <c r="FL14" s="74">
        <f>ER14+ES14+EZ14+FA14</f>
        <v>30</v>
      </c>
      <c r="FM14" s="74">
        <f>ET14+EU14+FB14+FC14</f>
        <v>13</v>
      </c>
      <c r="FN14" s="74">
        <f>EV14+EW14+FD14+FE14</f>
        <v>2</v>
      </c>
      <c r="FO14" s="74">
        <f>SUM(FL14:FN14)</f>
        <v>45</v>
      </c>
      <c r="FP14" s="12">
        <f>FM14/FO14</f>
        <v>0.28888888888888886</v>
      </c>
      <c r="FQ14" s="12">
        <f>FN14/FO14</f>
        <v>4.4444444444444446E-2</v>
      </c>
      <c r="FR14" s="74">
        <f>EX14+EY14+FF14+FG14</f>
        <v>22</v>
      </c>
      <c r="FS14" s="74">
        <f>SUM(ER14:EY14)</f>
        <v>58</v>
      </c>
      <c r="FT14" s="76">
        <f>SUM(EZ14:FG14)</f>
        <v>9</v>
      </c>
      <c r="FU14" s="77">
        <f>SUM(ER14:FG14)</f>
        <v>67</v>
      </c>
      <c r="FX14" s="12">
        <f t="shared" ref="FX14:GJ15" si="87">(FI14/HD14) - 1</f>
        <v>0.11111111111111116</v>
      </c>
      <c r="FY14" s="12">
        <f t="shared" si="87"/>
        <v>1.25</v>
      </c>
      <c r="FZ14" s="12">
        <f t="shared" si="87"/>
        <v>0.61194029850746268</v>
      </c>
      <c r="GA14" s="12">
        <f t="shared" si="87"/>
        <v>-0.18918918918918914</v>
      </c>
      <c r="GB14" s="12">
        <f t="shared" si="87"/>
        <v>0.44444444444444442</v>
      </c>
      <c r="GC14" s="12">
        <f t="shared" si="87"/>
        <v>1</v>
      </c>
      <c r="GD14" s="12">
        <f t="shared" si="87"/>
        <v>-4.2553191489361653E-2</v>
      </c>
      <c r="GE14" s="12">
        <f t="shared" si="87"/>
        <v>0.50864197530864175</v>
      </c>
      <c r="GF14" s="12">
        <f t="shared" si="87"/>
        <v>1.088888888888889</v>
      </c>
      <c r="GG14" s="12">
        <f t="shared" si="87"/>
        <v>21</v>
      </c>
      <c r="GH14" s="12">
        <f t="shared" si="87"/>
        <v>0.28888888888888897</v>
      </c>
      <c r="GI14" s="12">
        <f t="shared" si="87"/>
        <v>2</v>
      </c>
      <c r="GJ14" s="12">
        <f t="shared" si="87"/>
        <v>0.39583333333333326</v>
      </c>
      <c r="GL14" s="71" t="s">
        <v>17</v>
      </c>
      <c r="GM14" s="78">
        <f t="shared" ref="GM14:HB14" si="88">SUM(GM5:GM12)</f>
        <v>31</v>
      </c>
      <c r="GN14" s="78">
        <f t="shared" si="88"/>
        <v>5</v>
      </c>
      <c r="GO14" s="78">
        <f t="shared" si="88"/>
        <v>3</v>
      </c>
      <c r="GP14" s="78">
        <f t="shared" si="88"/>
        <v>6</v>
      </c>
      <c r="GQ14" s="78">
        <f t="shared" si="88"/>
        <v>0</v>
      </c>
      <c r="GR14" s="78">
        <f t="shared" si="88"/>
        <v>0</v>
      </c>
      <c r="GS14" s="78">
        <f t="shared" si="88"/>
        <v>0</v>
      </c>
      <c r="GT14" s="78">
        <f t="shared" si="88"/>
        <v>0</v>
      </c>
      <c r="GU14" s="78">
        <f t="shared" si="88"/>
        <v>1</v>
      </c>
      <c r="GV14" s="78">
        <f t="shared" si="88"/>
        <v>0</v>
      </c>
      <c r="GW14" s="78">
        <f t="shared" si="88"/>
        <v>0</v>
      </c>
      <c r="GX14" s="78">
        <f t="shared" si="88"/>
        <v>0</v>
      </c>
      <c r="GY14" s="78">
        <f t="shared" si="88"/>
        <v>1</v>
      </c>
      <c r="GZ14" s="78">
        <f t="shared" si="88"/>
        <v>0</v>
      </c>
      <c r="HA14" s="78">
        <f t="shared" si="88"/>
        <v>0</v>
      </c>
      <c r="HB14" s="78">
        <f t="shared" si="88"/>
        <v>1</v>
      </c>
      <c r="HD14" s="73">
        <f>GM14+GO14+GQ14+GS14+GU14+GW14+GY14+HA14</f>
        <v>36</v>
      </c>
      <c r="HE14" s="74">
        <f>GN14+GP14+GR14+GT14+GV14+GX14+GZ14+HB14</f>
        <v>12</v>
      </c>
      <c r="HF14" s="75">
        <f>HE14/(HE14+HD14)</f>
        <v>0.25</v>
      </c>
      <c r="HG14" s="74">
        <f>GM14+GN14+GU14+GV14</f>
        <v>37</v>
      </c>
      <c r="HH14" s="74">
        <f>GO14+GP14+GW14+GX14</f>
        <v>9</v>
      </c>
      <c r="HI14" s="74">
        <f>GQ14+GR14+GY14+GZ14</f>
        <v>1</v>
      </c>
      <c r="HJ14" s="74">
        <f>SUM(HG14:HI14)</f>
        <v>47</v>
      </c>
      <c r="HK14" s="12">
        <f>HH14/HJ14</f>
        <v>0.19148936170212766</v>
      </c>
      <c r="HL14" s="12">
        <f>HI14/HJ14</f>
        <v>2.1276595744680851E-2</v>
      </c>
      <c r="HM14" s="74">
        <f>GS14+GT14+HA14+HB14</f>
        <v>1</v>
      </c>
      <c r="HN14" s="74">
        <f>SUM(GM14:GT14)</f>
        <v>45</v>
      </c>
      <c r="HO14" s="76">
        <f>SUM(GU14:HB14)</f>
        <v>3</v>
      </c>
      <c r="HP14" s="77">
        <f>SUM(GM14:HB14)</f>
        <v>48</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12</v>
      </c>
      <c r="C15" s="71">
        <f t="shared" si="90"/>
        <v>8</v>
      </c>
      <c r="D15" s="71">
        <f t="shared" si="90"/>
        <v>11</v>
      </c>
      <c r="E15" s="71">
        <f t="shared" si="90"/>
        <v>8</v>
      </c>
      <c r="F15" s="71">
        <f>SUM(F7:F10)</f>
        <v>4</v>
      </c>
      <c r="G15" s="71">
        <f>SUM(G7:G10)</f>
        <v>4</v>
      </c>
      <c r="H15" s="71">
        <f t="shared" si="90"/>
        <v>3</v>
      </c>
      <c r="I15" s="71">
        <f t="shared" si="90"/>
        <v>0</v>
      </c>
      <c r="J15" s="71">
        <f t="shared" si="90"/>
        <v>9</v>
      </c>
      <c r="K15" s="71">
        <f t="shared" si="90"/>
        <v>14</v>
      </c>
      <c r="L15" s="71">
        <f>SUM(L7:L10)</f>
        <v>0</v>
      </c>
      <c r="M15" s="71">
        <f t="shared" si="90"/>
        <v>0</v>
      </c>
      <c r="N15" s="71">
        <f>SUM(N7:N10)</f>
        <v>0</v>
      </c>
      <c r="O15" s="71">
        <f t="shared" si="90"/>
        <v>2</v>
      </c>
      <c r="P15" s="71">
        <f>SUM(P7:P10)</f>
        <v>1</v>
      </c>
      <c r="Q15" s="71">
        <f>SUM(Q7:Q10)</f>
        <v>1</v>
      </c>
      <c r="R15" s="71">
        <f t="shared" si="90"/>
        <v>0</v>
      </c>
      <c r="S15" s="71">
        <f t="shared" si="90"/>
        <v>0</v>
      </c>
      <c r="T15" s="71">
        <f t="shared" si="90"/>
        <v>0</v>
      </c>
      <c r="U15" s="71">
        <f t="shared" si="90"/>
        <v>0</v>
      </c>
      <c r="W15" s="79">
        <f>B15+D15+H15+J15+L15+N15+R15+T15</f>
        <v>35</v>
      </c>
      <c r="X15" s="78">
        <f>C15+E15+I15+K15+M15+O15+S15+U15</f>
        <v>32</v>
      </c>
      <c r="Y15" s="80">
        <f>X15/(X15+W15)</f>
        <v>0.47761194029850745</v>
      </c>
      <c r="Z15" s="78">
        <f>B15+C15+L15+M15</f>
        <v>20</v>
      </c>
      <c r="AA15" s="78">
        <f>D15+E15+N15+O15+F15+G15+P15+Q15</f>
        <v>31</v>
      </c>
      <c r="AB15" s="78">
        <f t="shared" si="71"/>
        <v>10</v>
      </c>
      <c r="AC15" s="78">
        <f>H15+I15+R15+S15</f>
        <v>3</v>
      </c>
      <c r="AD15" s="78">
        <f>Z15+AA15+AC15</f>
        <v>54</v>
      </c>
      <c r="AE15" s="81">
        <f>AA15/(Z15+AA15)</f>
        <v>0.60784313725490191</v>
      </c>
      <c r="AF15" s="81">
        <f>AC15/AD15</f>
        <v>5.5555555555555552E-2</v>
      </c>
      <c r="AG15" s="78">
        <f>J15+K15+T15+U15</f>
        <v>23</v>
      </c>
      <c r="AH15" s="78">
        <f>SUM(B15:K15)</f>
        <v>73</v>
      </c>
      <c r="AI15" s="82">
        <f>SUM(L15:U15)</f>
        <v>4</v>
      </c>
      <c r="AJ15" s="29">
        <f>SUM(B15:U15)</f>
        <v>77</v>
      </c>
      <c r="AM15" s="12">
        <f t="shared" si="80"/>
        <v>0.12903225806451624</v>
      </c>
      <c r="AN15" s="12">
        <f t="shared" si="80"/>
        <v>0.28000000000000003</v>
      </c>
      <c r="AO15" s="12">
        <f t="shared" si="80"/>
        <v>6.9850746268656616E-2</v>
      </c>
      <c r="AP15" s="12">
        <f t="shared" si="80"/>
        <v>-0.47368421052631582</v>
      </c>
      <c r="AQ15" s="12">
        <f t="shared" si="80"/>
        <v>1.0666666666666669</v>
      </c>
      <c r="AR15" s="12">
        <f t="shared" si="81"/>
        <v>2</v>
      </c>
      <c r="AS15" s="12">
        <f t="shared" si="81"/>
        <v>0</v>
      </c>
      <c r="AT15" s="12">
        <f t="shared" si="81"/>
        <v>1.1477124183006535</v>
      </c>
      <c r="AU15" s="12">
        <f t="shared" si="81"/>
        <v>2</v>
      </c>
      <c r="AV15" s="12">
        <f t="shared" si="81"/>
        <v>10.5</v>
      </c>
      <c r="AW15" s="12">
        <f t="shared" si="81"/>
        <v>0.92105263157894735</v>
      </c>
      <c r="AX15" s="12">
        <f t="shared" si="81"/>
        <v>-0.77777777777777779</v>
      </c>
      <c r="AY15" s="12">
        <f t="shared" si="81"/>
        <v>0.375</v>
      </c>
      <c r="BA15" s="71" t="s">
        <v>117</v>
      </c>
      <c r="BB15" s="71">
        <f t="shared" ref="BB15:BQ15" si="91">SUM(BB7:BB10)</f>
        <v>13</v>
      </c>
      <c r="BC15" s="71">
        <f t="shared" si="91"/>
        <v>8</v>
      </c>
      <c r="BD15" s="71">
        <f t="shared" si="91"/>
        <v>10</v>
      </c>
      <c r="BE15" s="71">
        <f t="shared" si="91"/>
        <v>4</v>
      </c>
      <c r="BF15" s="71">
        <f t="shared" si="91"/>
        <v>1</v>
      </c>
      <c r="BG15" s="71">
        <f t="shared" si="91"/>
        <v>0</v>
      </c>
      <c r="BH15" s="71">
        <f t="shared" si="91"/>
        <v>1</v>
      </c>
      <c r="BI15" s="71">
        <f t="shared" si="91"/>
        <v>1</v>
      </c>
      <c r="BJ15" s="71">
        <f t="shared" si="91"/>
        <v>5</v>
      </c>
      <c r="BK15" s="71">
        <f t="shared" si="91"/>
        <v>12</v>
      </c>
      <c r="BL15" s="71">
        <f t="shared" si="91"/>
        <v>1</v>
      </c>
      <c r="BM15" s="71">
        <f t="shared" si="91"/>
        <v>0</v>
      </c>
      <c r="BN15" s="71">
        <f t="shared" si="91"/>
        <v>0</v>
      </c>
      <c r="BO15" s="71">
        <f t="shared" si="91"/>
        <v>0</v>
      </c>
      <c r="BP15" s="71">
        <f t="shared" si="91"/>
        <v>0</v>
      </c>
      <c r="BQ15" s="71">
        <f t="shared" si="91"/>
        <v>0</v>
      </c>
      <c r="BS15" s="79">
        <f>BB15+BD15+BF15+BH15+BJ15+BL15+BN15+BP15</f>
        <v>31</v>
      </c>
      <c r="BT15" s="78">
        <f>BC15+BE15+BG15+BI15+BK15+BM15+BO15+BQ15</f>
        <v>25</v>
      </c>
      <c r="BU15" s="80">
        <f>BT15/(BT15+BS15)</f>
        <v>0.44642857142857145</v>
      </c>
      <c r="BV15" s="78">
        <f>BB15+BC15+BJ15+BK15</f>
        <v>38</v>
      </c>
      <c r="BW15" s="78">
        <f>BD15+BE15+BL15+BM15</f>
        <v>15</v>
      </c>
      <c r="BX15" s="78">
        <f>BF15+BG15+BN15+BO15</f>
        <v>1</v>
      </c>
      <c r="BY15" s="78">
        <f>SUM(BV15:BX15)</f>
        <v>54</v>
      </c>
      <c r="BZ15" s="81">
        <f>BW15/(BW15+BV15)</f>
        <v>0.28301886792452829</v>
      </c>
      <c r="CA15" s="81">
        <f>BX15/BY15</f>
        <v>1.8518518518518517E-2</v>
      </c>
      <c r="CB15" s="78">
        <f>BH15+BI15+BP15+BQ15</f>
        <v>2</v>
      </c>
      <c r="CC15" s="78">
        <f>SUM(BB15:BI15)</f>
        <v>38</v>
      </c>
      <c r="CD15" s="82">
        <f>SUM(BJ15:BQ15)</f>
        <v>18</v>
      </c>
      <c r="CE15" s="29">
        <f>SUM(BB15:BQ15)</f>
        <v>56</v>
      </c>
      <c r="CH15" s="12">
        <f t="shared" si="83"/>
        <v>-3.125E-2</v>
      </c>
      <c r="CI15" s="12">
        <f t="shared" si="83"/>
        <v>0.31578947368421062</v>
      </c>
      <c r="CJ15" s="12">
        <f t="shared" si="83"/>
        <v>0.19830827067669166</v>
      </c>
      <c r="CK15" s="12">
        <f t="shared" si="83"/>
        <v>8.5714285714285632E-2</v>
      </c>
      <c r="CL15" s="12">
        <f t="shared" si="83"/>
        <v>0.66666666666666674</v>
      </c>
      <c r="CM15" s="12">
        <f t="shared" si="83"/>
        <v>-0.66666666666666674</v>
      </c>
      <c r="CN15" s="12">
        <f t="shared" si="83"/>
        <v>0.14893617021276606</v>
      </c>
      <c r="CO15" s="12">
        <f t="shared" si="83"/>
        <v>0.47798742138364769</v>
      </c>
      <c r="CP15" s="12">
        <f t="shared" si="83"/>
        <v>-0.70987654320987659</v>
      </c>
      <c r="CQ15" s="12">
        <f t="shared" si="83"/>
        <v>-0.5</v>
      </c>
      <c r="CR15" s="12">
        <f t="shared" si="83"/>
        <v>-5.0000000000000044E-2</v>
      </c>
      <c r="CS15" s="12">
        <f t="shared" si="83"/>
        <v>0.63636363636363646</v>
      </c>
      <c r="CT15" s="12">
        <f t="shared" si="83"/>
        <v>9.8039215686274606E-2</v>
      </c>
      <c r="CV15" s="71" t="s">
        <v>117</v>
      </c>
      <c r="CW15" s="71">
        <f t="shared" ref="CW15:DL15" si="92">SUM(CW7:CW10)</f>
        <v>18</v>
      </c>
      <c r="CX15" s="71">
        <f t="shared" si="92"/>
        <v>11</v>
      </c>
      <c r="CY15" s="71">
        <f t="shared" si="92"/>
        <v>6</v>
      </c>
      <c r="CZ15" s="71">
        <f t="shared" si="92"/>
        <v>3</v>
      </c>
      <c r="DA15" s="71">
        <f t="shared" si="92"/>
        <v>2</v>
      </c>
      <c r="DB15" s="71">
        <f t="shared" si="92"/>
        <v>0</v>
      </c>
      <c r="DC15" s="71">
        <f t="shared" si="92"/>
        <v>0</v>
      </c>
      <c r="DD15" s="71">
        <f t="shared" si="92"/>
        <v>0</v>
      </c>
      <c r="DE15" s="71">
        <f t="shared" si="92"/>
        <v>3</v>
      </c>
      <c r="DF15" s="71">
        <f t="shared" si="92"/>
        <v>3</v>
      </c>
      <c r="DG15" s="71">
        <f t="shared" si="92"/>
        <v>0</v>
      </c>
      <c r="DH15" s="71">
        <f t="shared" si="92"/>
        <v>0</v>
      </c>
      <c r="DI15" s="71">
        <f t="shared" si="92"/>
        <v>1</v>
      </c>
      <c r="DJ15" s="71">
        <f t="shared" si="92"/>
        <v>0</v>
      </c>
      <c r="DK15" s="71">
        <f t="shared" si="92"/>
        <v>2</v>
      </c>
      <c r="DL15" s="71">
        <f t="shared" si="92"/>
        <v>2</v>
      </c>
      <c r="DN15" s="79">
        <f>CW15+CY15+DA15+DC15+DE15+DG15+DI15+DK15</f>
        <v>32</v>
      </c>
      <c r="DO15" s="78">
        <f>CX15+CZ15+DB15+DD15+DF15+DH15+DJ15+DL15</f>
        <v>19</v>
      </c>
      <c r="DP15" s="80">
        <f>DO15/(DO15+DN15)</f>
        <v>0.37254901960784315</v>
      </c>
      <c r="DQ15" s="78">
        <f>CW15+CX15+DE15+DF15</f>
        <v>35</v>
      </c>
      <c r="DR15" s="78">
        <f>CY15+CZ15+DG15+DH15</f>
        <v>9</v>
      </c>
      <c r="DS15" s="78">
        <f>DA15+DB15+DI15+DJ15</f>
        <v>3</v>
      </c>
      <c r="DT15" s="78">
        <f>SUM(DQ15:DS15)</f>
        <v>47</v>
      </c>
      <c r="DU15" s="81">
        <f>DR15/DT15</f>
        <v>0.19148936170212766</v>
      </c>
      <c r="DV15" s="81">
        <f>DS15/DT15</f>
        <v>6.3829787234042548E-2</v>
      </c>
      <c r="DW15" s="78">
        <f>DC15+DD15+DK15+DL15</f>
        <v>4</v>
      </c>
      <c r="DX15" s="78">
        <f>SUM(CW15:DD15)</f>
        <v>40</v>
      </c>
      <c r="DY15" s="82">
        <f>SUM(DE15:DL15)</f>
        <v>11</v>
      </c>
      <c r="DZ15" s="29">
        <f>SUM(CW15:DL15)</f>
        <v>51</v>
      </c>
      <c r="EC15" s="12">
        <f t="shared" si="85"/>
        <v>0.68421052631578938</v>
      </c>
      <c r="ED15" s="12">
        <f t="shared" si="85"/>
        <v>0.11764705882352944</v>
      </c>
      <c r="EE15" s="12">
        <f t="shared" si="85"/>
        <v>-0.21107266435986161</v>
      </c>
      <c r="EF15" s="12">
        <f t="shared" si="85"/>
        <v>0.94444444444444442</v>
      </c>
      <c r="EG15" s="12">
        <f t="shared" si="85"/>
        <v>0.8</v>
      </c>
      <c r="EH15" s="12">
        <f t="shared" si="85"/>
        <v>2</v>
      </c>
      <c r="EI15" s="12">
        <f t="shared" si="85"/>
        <v>0.95833333333333326</v>
      </c>
      <c r="EJ15" s="12">
        <f t="shared" si="85"/>
        <v>-8.085106382978724E-2</v>
      </c>
      <c r="EK15" s="12">
        <f t="shared" si="85"/>
        <v>0.53191489361702127</v>
      </c>
      <c r="EL15" s="12">
        <f t="shared" si="85"/>
        <v>-0.66666666666666674</v>
      </c>
      <c r="EM15" s="12">
        <f t="shared" si="85"/>
        <v>0.21212121212121215</v>
      </c>
      <c r="EN15" s="12">
        <f t="shared" si="85"/>
        <v>2.6666666666666665</v>
      </c>
      <c r="EO15" s="12">
        <f t="shared" si="85"/>
        <v>0.41666666666666674</v>
      </c>
      <c r="EQ15" s="71" t="s">
        <v>117</v>
      </c>
      <c r="ER15" s="71">
        <f t="shared" ref="ER15:FG15" si="93">SUM(ER7:ER10)</f>
        <v>14</v>
      </c>
      <c r="ES15" s="71">
        <f t="shared" si="93"/>
        <v>3</v>
      </c>
      <c r="ET15" s="71">
        <f t="shared" si="93"/>
        <v>1</v>
      </c>
      <c r="EU15" s="71">
        <f t="shared" si="93"/>
        <v>3</v>
      </c>
      <c r="EV15" s="71">
        <f t="shared" si="93"/>
        <v>1</v>
      </c>
      <c r="EW15" s="71">
        <f t="shared" si="93"/>
        <v>0</v>
      </c>
      <c r="EX15" s="71">
        <f t="shared" si="93"/>
        <v>1</v>
      </c>
      <c r="EY15" s="71">
        <f t="shared" si="93"/>
        <v>10</v>
      </c>
      <c r="EZ15" s="71">
        <f t="shared" si="93"/>
        <v>1</v>
      </c>
      <c r="FA15" s="71">
        <f t="shared" si="93"/>
        <v>0</v>
      </c>
      <c r="FB15" s="71">
        <f t="shared" si="93"/>
        <v>0</v>
      </c>
      <c r="FC15" s="71">
        <f t="shared" si="93"/>
        <v>1</v>
      </c>
      <c r="FD15" s="71">
        <f t="shared" si="93"/>
        <v>0</v>
      </c>
      <c r="FE15" s="71">
        <f t="shared" si="93"/>
        <v>0</v>
      </c>
      <c r="FF15" s="71">
        <f t="shared" si="93"/>
        <v>1</v>
      </c>
      <c r="FG15" s="71">
        <f t="shared" si="93"/>
        <v>0</v>
      </c>
      <c r="FI15" s="79">
        <f>ER15+ET15+EV15+EX15+EZ15+FB15+FD15+FF15</f>
        <v>19</v>
      </c>
      <c r="FJ15" s="78">
        <f>ES15+EU15+EW15+EY15+FA15+FC15+FE15+FG15</f>
        <v>17</v>
      </c>
      <c r="FK15" s="80">
        <f>FJ15/(FJ15+FI15)</f>
        <v>0.47222222222222221</v>
      </c>
      <c r="FL15" s="78">
        <f>ER15+ES15+EZ15+FA15</f>
        <v>18</v>
      </c>
      <c r="FM15" s="78">
        <f>ET15+EU15+FB15+FC15</f>
        <v>5</v>
      </c>
      <c r="FN15" s="78">
        <f>EV15+EW15+FD15+FE15</f>
        <v>1</v>
      </c>
      <c r="FO15" s="78">
        <f>SUM(FL15:FN15)</f>
        <v>24</v>
      </c>
      <c r="FP15" s="81">
        <f>FM15/FO15</f>
        <v>0.20833333333333334</v>
      </c>
      <c r="FQ15" s="81">
        <f>FN15/FO15</f>
        <v>4.1666666666666664E-2</v>
      </c>
      <c r="FR15" s="78">
        <f>EX15+EY15+FF15+FG15</f>
        <v>12</v>
      </c>
      <c r="FS15" s="78">
        <f>SUM(ER15:EY15)</f>
        <v>33</v>
      </c>
      <c r="FT15" s="82">
        <f>SUM(EZ15:FG15)</f>
        <v>3</v>
      </c>
      <c r="FU15" s="29">
        <f>SUM(ER15:FG15)</f>
        <v>36</v>
      </c>
      <c r="FX15" s="12">
        <f t="shared" si="87"/>
        <v>-0.3214285714285714</v>
      </c>
      <c r="FY15" s="12">
        <f t="shared" si="87"/>
        <v>0.54545454545454541</v>
      </c>
      <c r="FZ15" s="12">
        <f t="shared" si="87"/>
        <v>0.67424242424242431</v>
      </c>
      <c r="GA15" s="12">
        <f t="shared" si="87"/>
        <v>-0.4</v>
      </c>
      <c r="GB15" s="12">
        <f t="shared" si="87"/>
        <v>-0.375</v>
      </c>
      <c r="GC15" s="12" t="e">
        <f t="shared" si="87"/>
        <v>#DIV/0!</v>
      </c>
      <c r="GD15" s="12">
        <f t="shared" si="87"/>
        <v>-0.36842105263157898</v>
      </c>
      <c r="GE15" s="12">
        <f t="shared" si="87"/>
        <v>-1.0416666666666519E-2</v>
      </c>
      <c r="GF15" s="12" t="e">
        <f t="shared" si="87"/>
        <v>#DIV/0!</v>
      </c>
      <c r="GG15" s="12">
        <f t="shared" si="87"/>
        <v>11</v>
      </c>
      <c r="GH15" s="12">
        <f t="shared" si="87"/>
        <v>-0.13157894736842102</v>
      </c>
      <c r="GI15" s="12">
        <f t="shared" si="87"/>
        <v>2</v>
      </c>
      <c r="GJ15" s="12">
        <f t="shared" si="87"/>
        <v>-7.6923076923076872E-2</v>
      </c>
      <c r="GL15" s="71" t="s">
        <v>117</v>
      </c>
      <c r="GM15" s="71">
        <f t="shared" ref="GM15:HB15" si="94">SUM(GM7:GM10)</f>
        <v>26</v>
      </c>
      <c r="GN15" s="71">
        <f t="shared" si="94"/>
        <v>4</v>
      </c>
      <c r="GO15" s="71">
        <f t="shared" si="94"/>
        <v>2</v>
      </c>
      <c r="GP15" s="71">
        <f t="shared" si="94"/>
        <v>6</v>
      </c>
      <c r="GQ15" s="71">
        <f t="shared" si="94"/>
        <v>0</v>
      </c>
      <c r="GR15" s="71">
        <f t="shared" si="94"/>
        <v>0</v>
      </c>
      <c r="GS15" s="71">
        <f t="shared" si="94"/>
        <v>0</v>
      </c>
      <c r="GT15" s="71">
        <f t="shared" si="94"/>
        <v>0</v>
      </c>
      <c r="GU15" s="71">
        <f t="shared" si="94"/>
        <v>0</v>
      </c>
      <c r="GV15" s="71">
        <f t="shared" si="94"/>
        <v>0</v>
      </c>
      <c r="GW15" s="71">
        <f t="shared" si="94"/>
        <v>0</v>
      </c>
      <c r="GX15" s="71">
        <f t="shared" si="94"/>
        <v>0</v>
      </c>
      <c r="GY15" s="71">
        <f t="shared" si="94"/>
        <v>0</v>
      </c>
      <c r="GZ15" s="71">
        <f t="shared" si="94"/>
        <v>0</v>
      </c>
      <c r="HA15" s="71">
        <f t="shared" si="94"/>
        <v>0</v>
      </c>
      <c r="HB15" s="71">
        <f t="shared" si="94"/>
        <v>1</v>
      </c>
      <c r="HD15" s="79">
        <f>GM15+GO15+GQ15+GS15+GU15+GW15+GY15+HA15</f>
        <v>28</v>
      </c>
      <c r="HE15" s="78">
        <f>GN15+GP15+GR15+GT15+GV15+GX15+GZ15+HB15</f>
        <v>11</v>
      </c>
      <c r="HF15" s="80">
        <f>HE15/(HE15+HD15)</f>
        <v>0.28205128205128205</v>
      </c>
      <c r="HG15" s="78">
        <f>GM15+GN15+GU15+GV15</f>
        <v>30</v>
      </c>
      <c r="HH15" s="78">
        <f>GO15+GP15+GW15+GX15</f>
        <v>8</v>
      </c>
      <c r="HI15" s="78">
        <f>GQ15+GR15+GY15+GZ15</f>
        <v>0</v>
      </c>
      <c r="HJ15" s="78">
        <f>SUM(HG15:HI15)</f>
        <v>38</v>
      </c>
      <c r="HK15" s="81">
        <f>HH15/HJ15</f>
        <v>0.21052631578947367</v>
      </c>
      <c r="HL15" s="81">
        <f>HI15/HJ15</f>
        <v>0</v>
      </c>
      <c r="HM15" s="78">
        <f>GS15+GT15+HA15+HB15</f>
        <v>1</v>
      </c>
      <c r="HN15" s="78">
        <f>SUM(GM15:GT15)</f>
        <v>38</v>
      </c>
      <c r="HO15" s="82">
        <f>SUM(GU15:HB15)</f>
        <v>1</v>
      </c>
      <c r="HP15" s="29">
        <f>SUM(GM15:HB15)</f>
        <v>39</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14</v>
      </c>
      <c r="C17">
        <f>SUM(C5:C8)</f>
        <v>7</v>
      </c>
      <c r="D17">
        <f t="shared" ref="D17:U17" si="95">SUM(D5:D8)</f>
        <v>7</v>
      </c>
      <c r="E17">
        <f t="shared" si="95"/>
        <v>12</v>
      </c>
      <c r="F17">
        <f t="shared" si="95"/>
        <v>5</v>
      </c>
      <c r="G17">
        <f t="shared" si="95"/>
        <v>6</v>
      </c>
      <c r="H17">
        <f t="shared" si="95"/>
        <v>2</v>
      </c>
      <c r="I17">
        <f t="shared" si="95"/>
        <v>1</v>
      </c>
      <c r="J17">
        <f t="shared" si="95"/>
        <v>5</v>
      </c>
      <c r="K17">
        <f t="shared" si="95"/>
        <v>10</v>
      </c>
      <c r="L17">
        <f t="shared" si="95"/>
        <v>1</v>
      </c>
      <c r="M17">
        <f t="shared" si="95"/>
        <v>0</v>
      </c>
      <c r="N17">
        <f t="shared" si="95"/>
        <v>0</v>
      </c>
      <c r="O17">
        <f t="shared" si="95"/>
        <v>2</v>
      </c>
      <c r="P17">
        <f t="shared" si="95"/>
        <v>0</v>
      </c>
      <c r="Q17">
        <f t="shared" si="95"/>
        <v>0</v>
      </c>
      <c r="R17">
        <f t="shared" si="95"/>
        <v>0</v>
      </c>
      <c r="S17">
        <f t="shared" si="95"/>
        <v>0</v>
      </c>
      <c r="T17">
        <f t="shared" si="95"/>
        <v>0</v>
      </c>
      <c r="U17">
        <f t="shared" si="95"/>
        <v>0</v>
      </c>
      <c r="BA17" t="s">
        <v>118</v>
      </c>
      <c r="BB17">
        <f t="shared" ref="BB17:BQ17" si="96">SUM(BB5:BB8)</f>
        <v>13</v>
      </c>
      <c r="BC17">
        <f t="shared" si="96"/>
        <v>7</v>
      </c>
      <c r="BD17">
        <f t="shared" si="96"/>
        <v>6</v>
      </c>
      <c r="BE17">
        <f t="shared" si="96"/>
        <v>6</v>
      </c>
      <c r="BF17">
        <f t="shared" si="96"/>
        <v>0</v>
      </c>
      <c r="BG17">
        <f t="shared" si="96"/>
        <v>0</v>
      </c>
      <c r="BH17">
        <f t="shared" si="96"/>
        <v>2</v>
      </c>
      <c r="BI17">
        <f t="shared" si="96"/>
        <v>2</v>
      </c>
      <c r="BJ17">
        <f t="shared" si="96"/>
        <v>7</v>
      </c>
      <c r="BK17">
        <f t="shared" si="96"/>
        <v>5</v>
      </c>
      <c r="BL17">
        <f t="shared" si="96"/>
        <v>0</v>
      </c>
      <c r="BM17">
        <f t="shared" si="96"/>
        <v>0</v>
      </c>
      <c r="BN17">
        <f t="shared" si="96"/>
        <v>0</v>
      </c>
      <c r="BO17">
        <f t="shared" si="96"/>
        <v>0</v>
      </c>
      <c r="BP17">
        <f t="shared" si="96"/>
        <v>0</v>
      </c>
      <c r="BQ17">
        <f t="shared" si="96"/>
        <v>1</v>
      </c>
      <c r="CV17" t="s">
        <v>118</v>
      </c>
      <c r="CW17">
        <f t="shared" ref="CW17:DL17" si="97">SUM(CW5:CW8)</f>
        <v>16</v>
      </c>
      <c r="CX17">
        <f t="shared" si="97"/>
        <v>11</v>
      </c>
      <c r="CY17">
        <f t="shared" si="97"/>
        <v>8</v>
      </c>
      <c r="CZ17">
        <f t="shared" si="97"/>
        <v>3</v>
      </c>
      <c r="DA17">
        <f t="shared" si="97"/>
        <v>1</v>
      </c>
      <c r="DB17">
        <f t="shared" si="97"/>
        <v>0</v>
      </c>
      <c r="DC17">
        <f t="shared" si="97"/>
        <v>3</v>
      </c>
      <c r="DD17">
        <f t="shared" si="97"/>
        <v>0</v>
      </c>
      <c r="DE17">
        <f t="shared" si="97"/>
        <v>2</v>
      </c>
      <c r="DF17">
        <f t="shared" si="97"/>
        <v>1</v>
      </c>
      <c r="DG17">
        <f t="shared" si="97"/>
        <v>0</v>
      </c>
      <c r="DH17">
        <f t="shared" si="97"/>
        <v>0</v>
      </c>
      <c r="DI17">
        <f t="shared" si="97"/>
        <v>0</v>
      </c>
      <c r="DJ17">
        <f t="shared" si="97"/>
        <v>0</v>
      </c>
      <c r="DK17">
        <f t="shared" si="97"/>
        <v>1</v>
      </c>
      <c r="DL17">
        <f t="shared" si="97"/>
        <v>0</v>
      </c>
      <c r="EQ17" t="s">
        <v>118</v>
      </c>
      <c r="ER17">
        <f t="shared" ref="ER17:FG17" si="98">SUM(ER5:ER8)</f>
        <v>8</v>
      </c>
      <c r="ES17">
        <f t="shared" si="98"/>
        <v>3</v>
      </c>
      <c r="ET17">
        <f t="shared" si="98"/>
        <v>4</v>
      </c>
      <c r="EU17">
        <f t="shared" si="98"/>
        <v>1</v>
      </c>
      <c r="EV17">
        <f t="shared" si="98"/>
        <v>0</v>
      </c>
      <c r="EW17">
        <f t="shared" si="98"/>
        <v>0</v>
      </c>
      <c r="EX17">
        <f t="shared" si="98"/>
        <v>3</v>
      </c>
      <c r="EY17">
        <f t="shared" si="98"/>
        <v>8</v>
      </c>
      <c r="EZ17">
        <f t="shared" si="98"/>
        <v>1</v>
      </c>
      <c r="FA17">
        <f t="shared" si="98"/>
        <v>0</v>
      </c>
      <c r="FB17">
        <f t="shared" si="98"/>
        <v>0</v>
      </c>
      <c r="FC17">
        <f t="shared" si="98"/>
        <v>0</v>
      </c>
      <c r="FD17">
        <f t="shared" si="98"/>
        <v>0</v>
      </c>
      <c r="FE17">
        <f t="shared" si="98"/>
        <v>0</v>
      </c>
      <c r="FF17">
        <f t="shared" si="98"/>
        <v>0</v>
      </c>
      <c r="FG17">
        <f t="shared" si="98"/>
        <v>0</v>
      </c>
      <c r="GL17" t="s">
        <v>120</v>
      </c>
      <c r="GM17">
        <f t="shared" ref="GM17:HB17" si="99">SUM(GM5:GM8)</f>
        <v>15</v>
      </c>
      <c r="GN17">
        <f t="shared" si="99"/>
        <v>4</v>
      </c>
      <c r="GO17">
        <f t="shared" si="99"/>
        <v>3</v>
      </c>
      <c r="GP17">
        <f t="shared" si="99"/>
        <v>4</v>
      </c>
      <c r="GQ17">
        <f t="shared" si="99"/>
        <v>0</v>
      </c>
      <c r="GR17">
        <f t="shared" si="99"/>
        <v>0</v>
      </c>
      <c r="GS17">
        <f t="shared" si="99"/>
        <v>0</v>
      </c>
      <c r="GT17">
        <f t="shared" si="99"/>
        <v>0</v>
      </c>
      <c r="GU17">
        <f t="shared" si="99"/>
        <v>1</v>
      </c>
      <c r="GV17">
        <f t="shared" si="99"/>
        <v>0</v>
      </c>
      <c r="GW17">
        <f t="shared" si="99"/>
        <v>0</v>
      </c>
      <c r="GX17">
        <f t="shared" si="99"/>
        <v>0</v>
      </c>
      <c r="GY17">
        <f t="shared" si="99"/>
        <v>1</v>
      </c>
      <c r="GZ17">
        <f t="shared" si="99"/>
        <v>0</v>
      </c>
      <c r="HA17">
        <f t="shared" si="99"/>
        <v>0</v>
      </c>
      <c r="HB17">
        <f t="shared" si="99"/>
        <v>0</v>
      </c>
    </row>
    <row r="18" spans="1:210" x14ac:dyDescent="0.25">
      <c r="A18" t="s">
        <v>119</v>
      </c>
      <c r="B18">
        <f>SUM(B9:B12)</f>
        <v>3</v>
      </c>
      <c r="C18">
        <f>SUM(C9:C12)</f>
        <v>1</v>
      </c>
      <c r="D18">
        <f t="shared" ref="D18:U18" si="100">SUM(D9:D12)</f>
        <v>11</v>
      </c>
      <c r="E18">
        <f t="shared" si="100"/>
        <v>2</v>
      </c>
      <c r="F18">
        <f t="shared" si="100"/>
        <v>0</v>
      </c>
      <c r="G18">
        <f t="shared" si="100"/>
        <v>0</v>
      </c>
      <c r="H18">
        <f t="shared" si="100"/>
        <v>2</v>
      </c>
      <c r="I18">
        <f t="shared" si="100"/>
        <v>0</v>
      </c>
      <c r="J18">
        <f t="shared" si="100"/>
        <v>7</v>
      </c>
      <c r="K18">
        <f t="shared" si="100"/>
        <v>13</v>
      </c>
      <c r="L18">
        <f t="shared" si="100"/>
        <v>0</v>
      </c>
      <c r="M18">
        <f t="shared" si="100"/>
        <v>0</v>
      </c>
      <c r="N18">
        <f t="shared" si="100"/>
        <v>1</v>
      </c>
      <c r="O18">
        <f t="shared" si="100"/>
        <v>0</v>
      </c>
      <c r="P18">
        <f t="shared" si="100"/>
        <v>1</v>
      </c>
      <c r="Q18">
        <f t="shared" si="100"/>
        <v>1</v>
      </c>
      <c r="R18">
        <f t="shared" si="100"/>
        <v>0</v>
      </c>
      <c r="S18">
        <f t="shared" si="100"/>
        <v>0</v>
      </c>
      <c r="T18">
        <f t="shared" si="100"/>
        <v>0</v>
      </c>
      <c r="U18">
        <f t="shared" si="100"/>
        <v>0</v>
      </c>
      <c r="BA18" t="s">
        <v>119</v>
      </c>
      <c r="BB18">
        <f t="shared" ref="BB18:BQ18" si="101">SUM(BB9:BB12)</f>
        <v>10</v>
      </c>
      <c r="BC18">
        <f t="shared" si="101"/>
        <v>5</v>
      </c>
      <c r="BD18">
        <f t="shared" si="101"/>
        <v>10</v>
      </c>
      <c r="BE18">
        <f t="shared" si="101"/>
        <v>3</v>
      </c>
      <c r="BF18">
        <f t="shared" si="101"/>
        <v>2</v>
      </c>
      <c r="BG18">
        <f t="shared" si="101"/>
        <v>0</v>
      </c>
      <c r="BH18">
        <f t="shared" si="101"/>
        <v>0</v>
      </c>
      <c r="BI18">
        <f t="shared" si="101"/>
        <v>1</v>
      </c>
      <c r="BJ18">
        <f t="shared" si="101"/>
        <v>5</v>
      </c>
      <c r="BK18">
        <f t="shared" si="101"/>
        <v>10</v>
      </c>
      <c r="BL18">
        <f t="shared" si="101"/>
        <v>1</v>
      </c>
      <c r="BM18">
        <f t="shared" si="101"/>
        <v>1</v>
      </c>
      <c r="BN18">
        <f t="shared" si="101"/>
        <v>0</v>
      </c>
      <c r="BO18">
        <f t="shared" si="101"/>
        <v>0</v>
      </c>
      <c r="BP18">
        <f t="shared" si="101"/>
        <v>0</v>
      </c>
      <c r="BQ18">
        <f t="shared" si="101"/>
        <v>1</v>
      </c>
      <c r="CV18" t="s">
        <v>119</v>
      </c>
      <c r="CW18">
        <f t="shared" ref="CW18:DL18" si="102">SUM(CW9:CW12)</f>
        <v>8</v>
      </c>
      <c r="CX18">
        <f t="shared" si="102"/>
        <v>4</v>
      </c>
      <c r="CY18">
        <f t="shared" si="102"/>
        <v>5</v>
      </c>
      <c r="CZ18">
        <f t="shared" si="102"/>
        <v>3</v>
      </c>
      <c r="DA18">
        <f t="shared" si="102"/>
        <v>3</v>
      </c>
      <c r="DB18">
        <f t="shared" si="102"/>
        <v>0</v>
      </c>
      <c r="DC18">
        <f t="shared" si="102"/>
        <v>1</v>
      </c>
      <c r="DD18">
        <f t="shared" si="102"/>
        <v>1</v>
      </c>
      <c r="DE18">
        <f t="shared" si="102"/>
        <v>2</v>
      </c>
      <c r="DF18">
        <f t="shared" si="102"/>
        <v>2</v>
      </c>
      <c r="DG18">
        <f t="shared" si="102"/>
        <v>0</v>
      </c>
      <c r="DH18">
        <f t="shared" si="102"/>
        <v>0</v>
      </c>
      <c r="DI18">
        <f t="shared" si="102"/>
        <v>1</v>
      </c>
      <c r="DJ18">
        <f t="shared" si="102"/>
        <v>0</v>
      </c>
      <c r="DK18">
        <f t="shared" si="102"/>
        <v>4</v>
      </c>
      <c r="DL18">
        <f t="shared" si="102"/>
        <v>3</v>
      </c>
      <c r="EQ18" t="s">
        <v>119</v>
      </c>
      <c r="ER18">
        <f t="shared" ref="ER18:FG18" si="103">SUM(ER9:ER12)</f>
        <v>11</v>
      </c>
      <c r="ES18">
        <f t="shared" si="103"/>
        <v>3</v>
      </c>
      <c r="ET18">
        <f t="shared" si="103"/>
        <v>3</v>
      </c>
      <c r="EU18">
        <f t="shared" si="103"/>
        <v>2</v>
      </c>
      <c r="EV18">
        <f t="shared" si="103"/>
        <v>2</v>
      </c>
      <c r="EW18">
        <f t="shared" si="103"/>
        <v>0</v>
      </c>
      <c r="EX18">
        <f t="shared" si="103"/>
        <v>2</v>
      </c>
      <c r="EY18">
        <f t="shared" si="103"/>
        <v>8</v>
      </c>
      <c r="EZ18">
        <f t="shared" si="103"/>
        <v>4</v>
      </c>
      <c r="FA18">
        <f t="shared" si="103"/>
        <v>0</v>
      </c>
      <c r="FB18">
        <f t="shared" si="103"/>
        <v>1</v>
      </c>
      <c r="FC18">
        <f t="shared" si="103"/>
        <v>2</v>
      </c>
      <c r="FD18">
        <f t="shared" si="103"/>
        <v>0</v>
      </c>
      <c r="FE18">
        <f t="shared" si="103"/>
        <v>0</v>
      </c>
      <c r="FF18">
        <f t="shared" si="103"/>
        <v>1</v>
      </c>
      <c r="FG18">
        <f t="shared" si="103"/>
        <v>0</v>
      </c>
      <c r="GL18" t="s">
        <v>121</v>
      </c>
      <c r="GM18">
        <f t="shared" ref="GM18:HB18" si="104">SUM(GM9:GM12)</f>
        <v>16</v>
      </c>
      <c r="GN18">
        <f t="shared" si="104"/>
        <v>1</v>
      </c>
      <c r="GO18">
        <f t="shared" si="104"/>
        <v>0</v>
      </c>
      <c r="GP18">
        <f t="shared" si="104"/>
        <v>2</v>
      </c>
      <c r="GQ18">
        <f t="shared" si="104"/>
        <v>0</v>
      </c>
      <c r="GR18">
        <f t="shared" si="104"/>
        <v>0</v>
      </c>
      <c r="GS18">
        <f t="shared" si="104"/>
        <v>0</v>
      </c>
      <c r="GT18">
        <f t="shared" si="104"/>
        <v>0</v>
      </c>
      <c r="GU18">
        <f t="shared" si="104"/>
        <v>0</v>
      </c>
      <c r="GV18">
        <f t="shared" si="104"/>
        <v>0</v>
      </c>
      <c r="GW18">
        <f t="shared" si="104"/>
        <v>0</v>
      </c>
      <c r="GX18">
        <f t="shared" si="104"/>
        <v>0</v>
      </c>
      <c r="GY18">
        <f t="shared" si="104"/>
        <v>0</v>
      </c>
      <c r="GZ18">
        <f t="shared" si="104"/>
        <v>0</v>
      </c>
      <c r="HA18">
        <f t="shared" si="104"/>
        <v>0</v>
      </c>
      <c r="HB18">
        <f t="shared" si="104"/>
        <v>1</v>
      </c>
    </row>
    <row r="20" spans="1:210" x14ac:dyDescent="0.25">
      <c r="EQ20" t="s">
        <v>123</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x14ac:dyDescent="0.25">
      <c r="W24" s="32">
        <f>AD14</f>
        <v>79</v>
      </c>
      <c r="X24" s="32">
        <f>AD15</f>
        <v>54</v>
      </c>
      <c r="Y24" s="33">
        <f>Z24/W24</f>
        <v>0.60759493670886078</v>
      </c>
      <c r="Z24" s="34">
        <f>AA14</f>
        <v>48</v>
      </c>
      <c r="AA24" s="33">
        <f>AC24/W24</f>
        <v>0.31645569620253167</v>
      </c>
      <c r="AB24" s="33"/>
      <c r="AC24" s="34">
        <f>C14+E14+I14+M14+O14+S14</f>
        <v>25</v>
      </c>
      <c r="AD24" s="33">
        <f>AE24/AC24</f>
        <v>0.64</v>
      </c>
      <c r="AE24" s="34">
        <f>E14+O14</f>
        <v>16</v>
      </c>
      <c r="AF24" s="35">
        <f>AC14</f>
        <v>5</v>
      </c>
      <c r="AG24" s="35">
        <f>AC15</f>
        <v>3</v>
      </c>
      <c r="AH24" s="35">
        <f>AG14</f>
        <v>35</v>
      </c>
      <c r="AI24" s="35">
        <f>AG15</f>
        <v>23</v>
      </c>
      <c r="AJ24" s="32">
        <f>AH14</f>
        <v>108</v>
      </c>
      <c r="AK24" s="32">
        <f>AH15</f>
        <v>73</v>
      </c>
      <c r="AL24" s="32">
        <f>AI14</f>
        <v>6</v>
      </c>
      <c r="AM24" s="32">
        <f>AI15</f>
        <v>4</v>
      </c>
      <c r="BS24" s="32">
        <f>BY14</f>
        <v>91</v>
      </c>
      <c r="BT24" s="32">
        <f>BY15</f>
        <v>54</v>
      </c>
      <c r="BU24" s="33">
        <f>BV24/BS24</f>
        <v>0.2967032967032967</v>
      </c>
      <c r="BV24" s="34">
        <f>BW14</f>
        <v>27</v>
      </c>
      <c r="BW24" s="33">
        <f>BX24/BS24</f>
        <v>0.40659340659340659</v>
      </c>
      <c r="BX24" s="34">
        <f>BC14+BE14+BG14+BK14+BM14+BO14</f>
        <v>37</v>
      </c>
      <c r="BY24" s="33">
        <f>BZ24/BX24</f>
        <v>0.27027027027027029</v>
      </c>
      <c r="BZ24" s="34">
        <f>BE14+BM14</f>
        <v>10</v>
      </c>
      <c r="CA24" s="35">
        <f>BX14</f>
        <v>2</v>
      </c>
      <c r="CB24" s="35">
        <f>BX15</f>
        <v>1</v>
      </c>
      <c r="CC24" s="35">
        <f>CB14</f>
        <v>7</v>
      </c>
      <c r="CD24" s="35">
        <f>CB15</f>
        <v>2</v>
      </c>
      <c r="CE24" s="32">
        <f>CC14</f>
        <v>67</v>
      </c>
      <c r="CF24" s="32">
        <f>CC15</f>
        <v>38</v>
      </c>
      <c r="CG24" s="32">
        <f>CD14</f>
        <v>31</v>
      </c>
      <c r="CH24" s="32">
        <f>CD15</f>
        <v>18</v>
      </c>
      <c r="DN24" s="32">
        <f>DT14</f>
        <v>70</v>
      </c>
      <c r="DO24" s="32">
        <f>DT15</f>
        <v>47</v>
      </c>
      <c r="DP24" s="33">
        <f>DQ24/DN24</f>
        <v>0.27142857142857141</v>
      </c>
      <c r="DQ24" s="34">
        <f>DR14</f>
        <v>19</v>
      </c>
      <c r="DR24" s="33">
        <f>DS24/DN24</f>
        <v>0.34285714285714286</v>
      </c>
      <c r="DS24" s="34">
        <f>CX14+CZ14+DB14+DF14+DH14+DJ14</f>
        <v>24</v>
      </c>
      <c r="DT24" s="33">
        <f>DU24/DS24</f>
        <v>0.25</v>
      </c>
      <c r="DU24" s="34">
        <f>CZ14+DH14</f>
        <v>6</v>
      </c>
      <c r="DV24" s="35">
        <f>DS14</f>
        <v>5</v>
      </c>
      <c r="DW24" s="35">
        <f>DS15</f>
        <v>3</v>
      </c>
      <c r="DX24" s="35">
        <f>DW14</f>
        <v>13</v>
      </c>
      <c r="DY24" s="35">
        <f>DW15</f>
        <v>4</v>
      </c>
      <c r="DZ24" s="32">
        <f>DX14</f>
        <v>67</v>
      </c>
      <c r="EA24" s="32">
        <f>DX15</f>
        <v>40</v>
      </c>
      <c r="EB24" s="32">
        <f>DY14</f>
        <v>16</v>
      </c>
      <c r="EC24" s="32">
        <f>DY15</f>
        <v>11</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0"/>
  </sheetPr>
  <dimension ref="A1:IR24"/>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252" ht="27" thickBot="1" x14ac:dyDescent="0.45">
      <c r="A1" s="36">
        <v>2025</v>
      </c>
      <c r="B1" s="37" t="s">
        <v>106</v>
      </c>
      <c r="C1" s="38" t="str">
        <f t="array" aca="1" ref="C1" ca="1">MID(CELL("filename",A1),FIND("]",CELL("filename",A1))+1,255)</f>
        <v>Crassier Voie Verte</v>
      </c>
      <c r="BA1" s="36">
        <v>2024</v>
      </c>
      <c r="BB1" s="37" t="s">
        <v>106</v>
      </c>
      <c r="BC1" s="38" t="str">
        <f t="array" aca="1" ref="BC1" ca="1">MID(CELL("filename",BA1),FIND("]",CELL("filename",BA1))+1,255)</f>
        <v>Crassier Voie Verte</v>
      </c>
      <c r="CV1" s="36">
        <v>2023</v>
      </c>
      <c r="CW1" s="37" t="s">
        <v>106</v>
      </c>
      <c r="CX1" s="38" t="str">
        <f t="array" aca="1" ref="CX1" ca="1">MID(CELL("filename",CV1),FIND("]",CELL("filename",CV1))+1,255)</f>
        <v>Crassier Voie Verte</v>
      </c>
      <c r="EQ1" s="36">
        <v>2022</v>
      </c>
      <c r="ER1" s="37" t="s">
        <v>106</v>
      </c>
      <c r="ES1" s="38" t="str">
        <f t="array" aca="1" ref="ES1" ca="1">MID(CELL("filename",EQ1),FIND("]",CELL("filename",EQ1))+1,255)</f>
        <v>Crassier Voie Verte</v>
      </c>
      <c r="GL1" s="39">
        <v>2021</v>
      </c>
      <c r="GM1" s="40" t="s">
        <v>106</v>
      </c>
      <c r="GN1" s="38" t="s">
        <v>58</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Crassier Voie Verte</v>
      </c>
      <c r="X2" s="225"/>
      <c r="Y2" s="225"/>
      <c r="Z2" s="225"/>
      <c r="AA2" s="225"/>
      <c r="AB2" s="225"/>
      <c r="AC2" s="225"/>
      <c r="AD2" s="225"/>
      <c r="AE2" s="225"/>
      <c r="AF2" s="225"/>
      <c r="AG2" s="225"/>
      <c r="AH2" s="225"/>
      <c r="AI2" s="225"/>
      <c r="AM2" s="226" t="str">
        <f ca="1">"Changement depuis " &amp; (A1 - 1) &amp; " " &amp; $C1</f>
        <v>Changement depuis 2024 Crassier Voie Verte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Crassier Voie Verte</v>
      </c>
      <c r="BT2" s="225"/>
      <c r="BU2" s="225"/>
      <c r="BV2" s="225"/>
      <c r="BW2" s="225"/>
      <c r="BX2" s="225"/>
      <c r="BY2" s="225"/>
      <c r="BZ2" s="225"/>
      <c r="CA2" s="225"/>
      <c r="CB2" s="225"/>
      <c r="CC2" s="225"/>
      <c r="CD2" s="225"/>
      <c r="CH2" s="226" t="str">
        <f ca="1">"Changement depuis 2023 " &amp; $CX1</f>
        <v>Changement depuis 2023 Crassier Voie Verte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Crassier Voie Verte</v>
      </c>
      <c r="DO2" s="225"/>
      <c r="DP2" s="225"/>
      <c r="DQ2" s="225"/>
      <c r="DR2" s="225"/>
      <c r="DS2" s="225"/>
      <c r="DT2" s="225"/>
      <c r="DU2" s="225"/>
      <c r="DV2" s="225"/>
      <c r="DW2" s="225"/>
      <c r="DX2" s="225"/>
      <c r="DY2" s="225"/>
      <c r="EC2" s="226" t="str">
        <f ca="1">"Changement depuis 2022 " &amp; $CX1</f>
        <v>Changement depuis 2022 Crassier Voie Verte</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Crassier Voie Verte</v>
      </c>
      <c r="FJ2" s="225"/>
      <c r="FK2" s="225"/>
      <c r="FL2" s="225"/>
      <c r="FM2" s="225"/>
      <c r="FN2" s="225"/>
      <c r="FO2" s="225"/>
      <c r="FP2" s="225"/>
      <c r="FQ2" s="225"/>
      <c r="FR2" s="225"/>
      <c r="FS2" s="225"/>
      <c r="FT2" s="225"/>
      <c r="FX2" s="226" t="str">
        <f ca="1">"Changement depuis 2021 " &amp; $ES1</f>
        <v>Changement depuis 2021 Crassier Voie Verte</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Crassier Voie Verte</v>
      </c>
      <c r="HE2" s="225"/>
      <c r="HF2" s="225"/>
      <c r="HG2" s="225"/>
      <c r="HH2" s="225"/>
      <c r="HI2" s="225"/>
      <c r="HJ2" s="225"/>
      <c r="HK2" s="225"/>
      <c r="HL2" s="225"/>
      <c r="HM2" s="225"/>
      <c r="HN2" s="225"/>
      <c r="HO2" s="225"/>
      <c r="HR2" s="225" t="str">
        <f>"Totaux 2020 " &amp; $GN1</f>
        <v>Totaux 2020 Crassier Voie Verte</v>
      </c>
      <c r="HS2" s="225"/>
      <c r="HT2" s="225"/>
      <c r="HU2" s="225"/>
      <c r="HV2" s="225"/>
      <c r="HW2" s="225"/>
      <c r="HX2" s="225"/>
      <c r="HY2" s="225"/>
      <c r="HZ2" s="225"/>
      <c r="IA2" s="225"/>
      <c r="IB2" s="225"/>
      <c r="IC2" s="225"/>
      <c r="IF2" s="226" t="str">
        <f>"Changement depuis 2020 " &amp; $GN1</f>
        <v>Changement depuis 2020 Crassier Voie Verte</v>
      </c>
      <c r="IG2" s="226"/>
      <c r="IH2" s="226"/>
      <c r="II2" s="226"/>
      <c r="IJ2" s="226"/>
      <c r="IK2" s="226"/>
      <c r="IL2" s="226"/>
      <c r="IM2" s="226"/>
      <c r="IN2" s="226"/>
      <c r="IO2" s="226"/>
      <c r="IP2" s="226"/>
      <c r="IQ2" s="226"/>
      <c r="IR2" s="43"/>
    </row>
    <row r="3" spans="1:25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x14ac:dyDescent="0.25">
      <c r="A5" s="59">
        <v>0.29166666666666702</v>
      </c>
      <c r="B5" s="60">
        <v>3</v>
      </c>
      <c r="C5" s="86">
        <v>3</v>
      </c>
      <c r="D5" s="60">
        <v>2</v>
      </c>
      <c r="E5" s="86">
        <v>4</v>
      </c>
      <c r="F5" s="60"/>
      <c r="G5" s="86"/>
      <c r="H5" s="60"/>
      <c r="I5" s="86"/>
      <c r="J5" s="60"/>
      <c r="K5" s="86"/>
      <c r="L5" s="60"/>
      <c r="M5" s="86"/>
      <c r="N5" s="203"/>
      <c r="O5" s="192"/>
      <c r="P5" s="60"/>
      <c r="Q5" s="86"/>
      <c r="R5" s="60"/>
      <c r="S5" s="86"/>
      <c r="T5" s="60"/>
      <c r="U5" s="86"/>
      <c r="W5" s="55">
        <f>B5+D5+F5+H5+J5+L5+N5+P5+R5+T5</f>
        <v>5</v>
      </c>
      <c r="X5" s="3">
        <f>C5+E5+G5+I5+K5+M5+O5+Q5+S5+U5</f>
        <v>7</v>
      </c>
      <c r="Y5" s="56">
        <f>X5/(X5+W5)</f>
        <v>0.58333333333333337</v>
      </c>
      <c r="Z5" s="3">
        <f>B5+C5+L5+M5</f>
        <v>6</v>
      </c>
      <c r="AA5" s="3">
        <f>D5+E5+N5+O5+F5+G5+P5+Q5</f>
        <v>6</v>
      </c>
      <c r="AB5" s="3">
        <f>F5+G5+P5+Q5</f>
        <v>0</v>
      </c>
      <c r="AC5" s="3">
        <f>H5+I5+R5+S5</f>
        <v>0</v>
      </c>
      <c r="AD5" s="3">
        <f t="shared" ref="AD5:AD12" si="0">Z5+AA5+AC5</f>
        <v>12</v>
      </c>
      <c r="AE5" s="12">
        <f t="shared" ref="AE5:AE12" si="1">AA5/(Z5+AA5)</f>
        <v>0.5</v>
      </c>
      <c r="AF5" s="12">
        <f>AC5/AD5</f>
        <v>0</v>
      </c>
      <c r="AG5" s="3">
        <f>J5+K5+T5+U5</f>
        <v>0</v>
      </c>
      <c r="AH5" s="3">
        <f>SUM(B5:K5)</f>
        <v>12</v>
      </c>
      <c r="AI5" s="57">
        <f>SUM(L5:U5)</f>
        <v>0</v>
      </c>
      <c r="AJ5" s="58">
        <f>SUM(B5:U5)</f>
        <v>12</v>
      </c>
      <c r="AM5" s="12">
        <f t="shared" ref="AM5:AM12" si="2">(W5/BS5) - 1</f>
        <v>-0.16666666666666663</v>
      </c>
      <c r="AN5" s="12">
        <f t="shared" ref="AN5:AN12" si="3">(X5/BT5) - 1</f>
        <v>1.3333333333333335</v>
      </c>
      <c r="AO5" s="12">
        <f t="shared" ref="AO5:AO12" si="4">(Y5/BU5) - 1</f>
        <v>0.75000000000000022</v>
      </c>
      <c r="AP5" s="12">
        <f t="shared" ref="AP5:AP12" si="5">(Z5/BV5) - 1</f>
        <v>0.5</v>
      </c>
      <c r="AQ5" s="12">
        <f>(AA5/BW5) - 1</f>
        <v>2</v>
      </c>
      <c r="AR5" s="12" t="e">
        <f t="shared" ref="AR5:AR12" si="6">(AC5/BX5) - 1</f>
        <v>#DIV/0!</v>
      </c>
      <c r="AS5" s="12">
        <f t="shared" ref="AS5:AS12" si="7">(AD5/BY5) - 1</f>
        <v>1</v>
      </c>
      <c r="AT5" s="12">
        <f t="shared" ref="AT5:AT12" si="8">(AE5/BZ5) - 1</f>
        <v>0.5</v>
      </c>
      <c r="AU5" s="12" t="e">
        <f t="shared" ref="AU5:AU12" si="9">(AF5/CA5) - 1</f>
        <v>#DIV/0!</v>
      </c>
      <c r="AV5" s="12">
        <f t="shared" ref="AV5:AV12" si="10">(AG5/CB5) - 1</f>
        <v>-1</v>
      </c>
      <c r="AW5" s="12">
        <f t="shared" ref="AW5:AW12" si="11">(AH5/CC5) - 1</f>
        <v>0.5</v>
      </c>
      <c r="AX5" s="12">
        <f t="shared" ref="AX5:AX12" si="12">(AI5/CD5) - 1</f>
        <v>-1</v>
      </c>
      <c r="AY5" s="12">
        <f t="shared" ref="AY5:AY12" si="13">(AJ5/CE5) - 1</f>
        <v>0.33333333333333326</v>
      </c>
      <c r="BA5" s="59">
        <v>0.29166666666666702</v>
      </c>
      <c r="BB5" s="60">
        <v>3</v>
      </c>
      <c r="BC5" s="86">
        <v>1</v>
      </c>
      <c r="BD5" s="60">
        <v>1</v>
      </c>
      <c r="BE5" s="86">
        <v>1</v>
      </c>
      <c r="BF5" s="60"/>
      <c r="BG5" s="86"/>
      <c r="BH5" s="60">
        <v>1</v>
      </c>
      <c r="BI5" s="86">
        <v>1</v>
      </c>
      <c r="BJ5" s="60"/>
      <c r="BK5" s="86"/>
      <c r="BL5" s="60"/>
      <c r="BM5" s="86"/>
      <c r="BN5" s="60"/>
      <c r="BO5" s="86"/>
      <c r="BP5" s="60">
        <v>1</v>
      </c>
      <c r="BQ5" s="86"/>
      <c r="BS5" s="55">
        <f t="shared" ref="BS5:BT12" si="14">BB5+BD5+BF5+BH5+BJ5+BL5+BN5+BP5</f>
        <v>6</v>
      </c>
      <c r="BT5" s="3">
        <f t="shared" si="14"/>
        <v>3</v>
      </c>
      <c r="BU5" s="56">
        <f t="shared" ref="BU5:BU12" si="15">BT5/(BT5+BS5)</f>
        <v>0.33333333333333331</v>
      </c>
      <c r="BV5" s="3">
        <f t="shared" ref="BV5:BV12" si="16">BB5+BC5+BJ5+BK5</f>
        <v>4</v>
      </c>
      <c r="BW5" s="3">
        <f t="shared" ref="BW5:BW12" si="17">BD5+BE5+BL5+BM5</f>
        <v>2</v>
      </c>
      <c r="BX5" s="3">
        <f t="shared" ref="BX5:BX12" si="18">BF5+BG5+BN5+BO5</f>
        <v>0</v>
      </c>
      <c r="BY5" s="3">
        <f t="shared" ref="BY5:BY12" si="19">SUM(BV5:BX5)</f>
        <v>6</v>
      </c>
      <c r="BZ5" s="12">
        <f t="shared" ref="BZ5:BZ12" si="20">BW5/(BW5+BV5)</f>
        <v>0.33333333333333331</v>
      </c>
      <c r="CA5" s="12">
        <f t="shared" ref="CA5:CA12" si="21">BX5/BY5</f>
        <v>0</v>
      </c>
      <c r="CB5" s="3">
        <f t="shared" ref="CB5:CB12" si="22">BH5+BI5+BP5+BQ5</f>
        <v>3</v>
      </c>
      <c r="CC5" s="3">
        <f t="shared" ref="CC5:CC12" si="23">SUM(BB5:BI5)</f>
        <v>8</v>
      </c>
      <c r="CD5" s="57">
        <f t="shared" ref="CD5:CD12" si="24">SUM(BJ5:BQ5)</f>
        <v>1</v>
      </c>
      <c r="CE5" s="58">
        <f t="shared" ref="CE5:CE12" si="25">SUM(BB5:BQ5)</f>
        <v>9</v>
      </c>
      <c r="CH5" s="12">
        <f t="shared" ref="CH5:CT12" si="26">(BS5/DN5) - 1</f>
        <v>-0.45454545454545459</v>
      </c>
      <c r="CI5" s="12">
        <f t="shared" si="26"/>
        <v>0.5</v>
      </c>
      <c r="CJ5" s="12">
        <f t="shared" si="26"/>
        <v>1.1666666666666665</v>
      </c>
      <c r="CK5" s="12">
        <f t="shared" si="26"/>
        <v>-0.33333333333333337</v>
      </c>
      <c r="CL5" s="12">
        <f t="shared" si="26"/>
        <v>-0.33333333333333337</v>
      </c>
      <c r="CM5" s="12">
        <f t="shared" si="26"/>
        <v>-1</v>
      </c>
      <c r="CN5" s="12">
        <f t="shared" si="26"/>
        <v>-0.45454545454545459</v>
      </c>
      <c r="CO5" s="12">
        <f t="shared" si="26"/>
        <v>0.22222222222222232</v>
      </c>
      <c r="CP5" s="12">
        <f t="shared" si="26"/>
        <v>-1</v>
      </c>
      <c r="CQ5" s="12">
        <f t="shared" si="26"/>
        <v>0.5</v>
      </c>
      <c r="CR5" s="12">
        <f t="shared" si="26"/>
        <v>-0.27272727272727271</v>
      </c>
      <c r="CS5" s="12">
        <f t="shared" si="26"/>
        <v>-0.5</v>
      </c>
      <c r="CT5" s="12">
        <f t="shared" si="26"/>
        <v>-0.30769230769230771</v>
      </c>
      <c r="CV5" s="59">
        <v>0.29166666666666702</v>
      </c>
      <c r="CW5" s="60">
        <v>4</v>
      </c>
      <c r="CX5" s="86"/>
      <c r="CY5" s="60">
        <v>1</v>
      </c>
      <c r="CZ5" s="86">
        <v>2</v>
      </c>
      <c r="DA5" s="60">
        <v>2</v>
      </c>
      <c r="DB5" s="86"/>
      <c r="DC5" s="60">
        <v>2</v>
      </c>
      <c r="DD5" s="86"/>
      <c r="DE5" s="60">
        <v>2</v>
      </c>
      <c r="DF5" s="86"/>
      <c r="DG5" s="60"/>
      <c r="DH5" s="86"/>
      <c r="DI5" s="60"/>
      <c r="DJ5" s="86"/>
      <c r="DK5" s="60"/>
      <c r="DL5" s="86"/>
      <c r="DN5" s="55">
        <f t="shared" ref="DN5:DO12" si="27">CW5+CY5+DA5+DC5+DE5+DG5+DI5+DK5</f>
        <v>11</v>
      </c>
      <c r="DO5" s="3">
        <f t="shared" si="27"/>
        <v>2</v>
      </c>
      <c r="DP5" s="56">
        <f t="shared" ref="DP5:DP12" si="28">DO5/(DO5+DN5)</f>
        <v>0.15384615384615385</v>
      </c>
      <c r="DQ5" s="3">
        <f t="shared" ref="DQ5:DQ12" si="29">CW5+CX5+DE5+DF5</f>
        <v>6</v>
      </c>
      <c r="DR5" s="3">
        <f t="shared" ref="DR5:DR12" si="30">CY5+CZ5+DG5+DH5</f>
        <v>3</v>
      </c>
      <c r="DS5" s="3">
        <f t="shared" ref="DS5:DS12" si="31">DA5+DB5+DI5+DJ5</f>
        <v>2</v>
      </c>
      <c r="DT5" s="3">
        <f t="shared" ref="DT5:DT12" si="32">SUM(DQ5:DS5)</f>
        <v>11</v>
      </c>
      <c r="DU5" s="12">
        <f t="shared" ref="DU5:DU12" si="33">DR5/DT5</f>
        <v>0.27272727272727271</v>
      </c>
      <c r="DV5" s="12">
        <f t="shared" ref="DV5:DV12" si="34">DS5/DT5</f>
        <v>0.18181818181818182</v>
      </c>
      <c r="DW5" s="3">
        <f t="shared" ref="DW5:DW12" si="35">DC5+DD5+DK5+DL5</f>
        <v>2</v>
      </c>
      <c r="DX5" s="3">
        <f t="shared" ref="DX5:DX12" si="36">SUM(CW5:DD5)</f>
        <v>11</v>
      </c>
      <c r="DY5" s="57">
        <f t="shared" ref="DY5:DY12" si="37">SUM(DE5:DL5)</f>
        <v>2</v>
      </c>
      <c r="DZ5" s="58">
        <f t="shared" ref="DZ5:DZ12" si="38">SUM(CW5:DL5)</f>
        <v>13</v>
      </c>
      <c r="EC5" s="12">
        <f t="shared" ref="EC5:EO12" si="39">(DN5/FI5) - 1</f>
        <v>1.75</v>
      </c>
      <c r="ED5" s="12">
        <f t="shared" si="39"/>
        <v>0</v>
      </c>
      <c r="EE5" s="12">
        <f t="shared" si="39"/>
        <v>-0.53846153846153844</v>
      </c>
      <c r="EF5" s="12">
        <f t="shared" si="39"/>
        <v>0.5</v>
      </c>
      <c r="EG5" s="12">
        <f t="shared" si="39"/>
        <v>2</v>
      </c>
      <c r="EH5" s="12" t="e">
        <f t="shared" si="39"/>
        <v>#DIV/0!</v>
      </c>
      <c r="EI5" s="12">
        <f t="shared" si="39"/>
        <v>1.2000000000000002</v>
      </c>
      <c r="EJ5" s="12">
        <f t="shared" si="39"/>
        <v>0.36363636363636354</v>
      </c>
      <c r="EK5" s="12" t="e">
        <f t="shared" si="39"/>
        <v>#DIV/0!</v>
      </c>
      <c r="EL5" s="12">
        <f t="shared" si="39"/>
        <v>1</v>
      </c>
      <c r="EM5" s="12">
        <f t="shared" si="39"/>
        <v>0.83333333333333326</v>
      </c>
      <c r="EN5" s="12" t="e">
        <f t="shared" si="39"/>
        <v>#DIV/0!</v>
      </c>
      <c r="EO5" s="12">
        <f t="shared" si="39"/>
        <v>1.1666666666666665</v>
      </c>
      <c r="EQ5" s="59">
        <v>0.29166666666666702</v>
      </c>
      <c r="ER5" s="145">
        <v>3</v>
      </c>
      <c r="ES5" s="145">
        <v>1</v>
      </c>
      <c r="ET5" s="145"/>
      <c r="EU5" s="145">
        <v>1</v>
      </c>
      <c r="EV5" s="145"/>
      <c r="EW5" s="145"/>
      <c r="EX5" s="145">
        <v>1</v>
      </c>
      <c r="EY5" s="145"/>
      <c r="EZ5" s="145"/>
      <c r="FA5" s="145"/>
      <c r="FB5" s="145"/>
      <c r="FC5" s="145"/>
      <c r="FD5" s="145"/>
      <c r="FE5" s="145"/>
      <c r="FF5" s="145"/>
      <c r="FG5" s="88"/>
      <c r="FI5" s="55">
        <f t="shared" ref="FI5:FJ12" si="40">ER5+ET5+EV5+EX5+EZ5+FB5+FD5+FF5</f>
        <v>4</v>
      </c>
      <c r="FJ5" s="3">
        <f t="shared" si="40"/>
        <v>2</v>
      </c>
      <c r="FK5" s="56">
        <f t="shared" ref="FK5:FK12" si="41">FJ5/(FJ5+FI5)</f>
        <v>0.33333333333333331</v>
      </c>
      <c r="FL5" s="3">
        <f t="shared" ref="FL5:FL12" si="42">ER5+ES5+EZ5+FA5</f>
        <v>4</v>
      </c>
      <c r="FM5" s="3">
        <f t="shared" ref="FM5:FM12" si="43">ET5+EU5+FB5+FC5</f>
        <v>1</v>
      </c>
      <c r="FN5" s="3">
        <f t="shared" ref="FN5:FN12" si="44">EV5+EW5+FD5+FE5</f>
        <v>0</v>
      </c>
      <c r="FO5" s="3">
        <f t="shared" ref="FO5:FO12" si="45">SUM(FL5:FN5)</f>
        <v>5</v>
      </c>
      <c r="FP5" s="12">
        <f t="shared" ref="FP5:FP12" si="46">FM5/FO5</f>
        <v>0.2</v>
      </c>
      <c r="FQ5" s="12">
        <f t="shared" ref="FQ5:FQ12" si="47">FN5/FO5</f>
        <v>0</v>
      </c>
      <c r="FR5" s="3">
        <f t="shared" ref="FR5:FR12" si="48">EX5+EY5+FF5+FG5</f>
        <v>1</v>
      </c>
      <c r="FS5" s="3">
        <f t="shared" ref="FS5:FS12" si="49">SUM(ER5:EY5)</f>
        <v>6</v>
      </c>
      <c r="FT5" s="57">
        <f t="shared" ref="FT5:FT12" si="50">SUM(EZ5:FG5)</f>
        <v>0</v>
      </c>
      <c r="FU5" s="58">
        <f t="shared" ref="FU5:FU12" si="51">SUM(ER5:FG5)</f>
        <v>6</v>
      </c>
      <c r="FX5" s="12">
        <f t="shared" ref="FX5:GJ12" si="52">(FI5/HD5) - 1</f>
        <v>0.33333333333333326</v>
      </c>
      <c r="FY5" s="12">
        <f t="shared" si="52"/>
        <v>1</v>
      </c>
      <c r="FZ5" s="12">
        <f t="shared" si="52"/>
        <v>0.33333333333333326</v>
      </c>
      <c r="GA5" s="12">
        <f t="shared" si="52"/>
        <v>1</v>
      </c>
      <c r="GB5" s="12">
        <f t="shared" si="52"/>
        <v>-0.5</v>
      </c>
      <c r="GC5" s="12" t="e">
        <f t="shared" si="52"/>
        <v>#DIV/0!</v>
      </c>
      <c r="GD5" s="12">
        <f t="shared" si="52"/>
        <v>0.25</v>
      </c>
      <c r="GE5" s="12">
        <f t="shared" si="52"/>
        <v>-0.6</v>
      </c>
      <c r="GF5" s="12" t="e">
        <f t="shared" si="52"/>
        <v>#DIV/0!</v>
      </c>
      <c r="GG5" s="12" t="e">
        <f t="shared" si="52"/>
        <v>#DIV/0!</v>
      </c>
      <c r="GH5" s="12">
        <f t="shared" si="52"/>
        <v>1</v>
      </c>
      <c r="GI5" s="12">
        <f t="shared" si="52"/>
        <v>-1</v>
      </c>
      <c r="GJ5" s="12">
        <f t="shared" si="52"/>
        <v>0.5</v>
      </c>
      <c r="GL5" s="61">
        <v>0.29166666666666702</v>
      </c>
      <c r="GM5" s="60">
        <v>1</v>
      </c>
      <c r="GN5" s="86"/>
      <c r="GO5" s="60">
        <v>1</v>
      </c>
      <c r="GP5" s="86">
        <v>1</v>
      </c>
      <c r="GQ5" s="60"/>
      <c r="GR5" s="86"/>
      <c r="GS5" s="60"/>
      <c r="GT5" s="86"/>
      <c r="GU5" s="60">
        <v>1</v>
      </c>
      <c r="GV5" s="86"/>
      <c r="GW5" s="60"/>
      <c r="GX5" s="86"/>
      <c r="GY5" s="60"/>
      <c r="GZ5" s="86"/>
      <c r="HA5" s="60"/>
      <c r="HB5" s="86"/>
      <c r="HD5" s="55">
        <f t="shared" ref="HD5:HE12" si="53">GM5+GO5+GQ5+GS5+GU5+GW5+GY5+HA5</f>
        <v>3</v>
      </c>
      <c r="HE5" s="3">
        <f t="shared" si="53"/>
        <v>1</v>
      </c>
      <c r="HF5" s="56">
        <f t="shared" ref="HF5:HF12" si="54">HE5/(HE5+HD5)</f>
        <v>0.25</v>
      </c>
      <c r="HG5" s="3">
        <f t="shared" ref="HG5:HG12" si="55">GM5+GN5+GU5+GV5</f>
        <v>2</v>
      </c>
      <c r="HH5" s="3">
        <f t="shared" ref="HH5:HH12" si="56">GO5+GP5+GW5+GX5</f>
        <v>2</v>
      </c>
      <c r="HI5" s="3">
        <f t="shared" ref="HI5:HI12" si="57">GQ5+GR5+GY5+GZ5</f>
        <v>0</v>
      </c>
      <c r="HJ5" s="3">
        <f t="shared" ref="HJ5:HJ12" si="58">SUM(HG5:HI5)</f>
        <v>4</v>
      </c>
      <c r="HK5" s="12">
        <f t="shared" ref="HK5:HK12" si="59">HH5/HJ5</f>
        <v>0.5</v>
      </c>
      <c r="HL5" s="12">
        <f t="shared" ref="HL5:HL12" si="60">HI5/HJ5</f>
        <v>0</v>
      </c>
      <c r="HM5" s="3">
        <f t="shared" ref="HM5:HM12" si="61">GS5+GT5+HA5+HB5</f>
        <v>0</v>
      </c>
      <c r="HN5" s="3">
        <f t="shared" ref="HN5:HN12" si="62">SUM(GM5:GT5)</f>
        <v>3</v>
      </c>
      <c r="HO5" s="57">
        <f t="shared" ref="HO5:HO12" si="63">SUM(GU5:HB5)</f>
        <v>1</v>
      </c>
      <c r="HP5" s="58">
        <f t="shared" ref="HP5:HP12" si="64">SUM(GM5:HB5)</f>
        <v>4</v>
      </c>
      <c r="HR5">
        <v>3</v>
      </c>
      <c r="HS5">
        <v>0</v>
      </c>
      <c r="HT5">
        <v>0</v>
      </c>
      <c r="HU5">
        <v>3</v>
      </c>
      <c r="HV5">
        <v>0</v>
      </c>
      <c r="HW5">
        <v>0</v>
      </c>
      <c r="HX5">
        <v>3</v>
      </c>
      <c r="HY5">
        <v>0</v>
      </c>
      <c r="HZ5">
        <v>0</v>
      </c>
      <c r="IA5">
        <v>0</v>
      </c>
      <c r="IB5">
        <v>2</v>
      </c>
      <c r="IC5">
        <v>1</v>
      </c>
      <c r="ID5">
        <v>3</v>
      </c>
      <c r="IF5" s="62">
        <f t="shared" ref="IF5:IR12" si="65">(HD5/HR5) - 1</f>
        <v>0</v>
      </c>
      <c r="IG5" s="12" t="e">
        <f t="shared" si="65"/>
        <v>#DIV/0!</v>
      </c>
      <c r="IH5" s="12" t="e">
        <f t="shared" si="65"/>
        <v>#DIV/0!</v>
      </c>
      <c r="II5" s="12">
        <f t="shared" si="65"/>
        <v>-0.33333333333333337</v>
      </c>
      <c r="IJ5" s="12" t="e">
        <f t="shared" si="65"/>
        <v>#DIV/0!</v>
      </c>
      <c r="IK5" s="12" t="e">
        <f t="shared" si="65"/>
        <v>#DIV/0!</v>
      </c>
      <c r="IL5" s="12">
        <f t="shared" si="65"/>
        <v>0.33333333333333326</v>
      </c>
      <c r="IM5" s="12" t="e">
        <f t="shared" si="65"/>
        <v>#DIV/0!</v>
      </c>
      <c r="IN5" s="12" t="e">
        <f t="shared" si="65"/>
        <v>#DIV/0!</v>
      </c>
      <c r="IO5" s="12" t="e">
        <f t="shared" si="65"/>
        <v>#DIV/0!</v>
      </c>
      <c r="IP5" s="12">
        <f t="shared" si="65"/>
        <v>0.5</v>
      </c>
      <c r="IQ5" s="12">
        <f t="shared" si="65"/>
        <v>0</v>
      </c>
      <c r="IR5" s="63">
        <f t="shared" si="65"/>
        <v>0.33333333333333326</v>
      </c>
    </row>
    <row r="6" spans="1:252" ht="21" x14ac:dyDescent="0.25">
      <c r="A6" s="64">
        <v>0.30208333333333298</v>
      </c>
      <c r="B6" s="91"/>
      <c r="C6" s="92">
        <v>2</v>
      </c>
      <c r="D6" s="91">
        <v>1</v>
      </c>
      <c r="E6" s="92"/>
      <c r="F6" s="91">
        <v>1</v>
      </c>
      <c r="G6" s="92"/>
      <c r="H6" s="91"/>
      <c r="I6" s="92"/>
      <c r="J6" s="91">
        <v>3</v>
      </c>
      <c r="K6" s="92"/>
      <c r="L6" s="91">
        <v>1</v>
      </c>
      <c r="M6" s="92"/>
      <c r="N6" s="203"/>
      <c r="O6" s="192"/>
      <c r="P6" s="91"/>
      <c r="Q6" s="92"/>
      <c r="R6" s="91"/>
      <c r="S6" s="92"/>
      <c r="T6" s="91"/>
      <c r="U6" s="92"/>
      <c r="W6" s="55">
        <f t="shared" ref="W6:W12" si="66">B6+D6+F6+H6+J6+L6+N6+P6+R6+T6</f>
        <v>6</v>
      </c>
      <c r="X6" s="3">
        <f t="shared" ref="X6:X12" si="67">C6+E6+G6+I6+K6+M6+O6+Q6+S6+U6</f>
        <v>2</v>
      </c>
      <c r="Y6" s="56">
        <f t="shared" ref="Y6:Y12" si="68">X6/(X6+W6)</f>
        <v>0.25</v>
      </c>
      <c r="Z6" s="3">
        <f t="shared" ref="Z6:Z12" si="69">B6+C6+L6+M6</f>
        <v>3</v>
      </c>
      <c r="AA6" s="3">
        <f t="shared" ref="AA6:AA12" si="70">D6+E6+N6+O6+F6+G6+P6+Q6</f>
        <v>2</v>
      </c>
      <c r="AB6" s="3">
        <f t="shared" ref="AB6:AB15" si="71">F6+G6+P6+Q6</f>
        <v>1</v>
      </c>
      <c r="AC6" s="3">
        <f t="shared" ref="AC6:AC12" si="72">H6+I6+R6+S6</f>
        <v>0</v>
      </c>
      <c r="AD6" s="3">
        <f t="shared" si="0"/>
        <v>5</v>
      </c>
      <c r="AE6" s="12">
        <f t="shared" si="1"/>
        <v>0.4</v>
      </c>
      <c r="AF6" s="12">
        <f t="shared" ref="AF6:AF12" si="73">AC6/AD6</f>
        <v>0</v>
      </c>
      <c r="AG6" s="3">
        <f t="shared" ref="AG6:AG12" si="74">J6+K6+T6+U6</f>
        <v>3</v>
      </c>
      <c r="AH6" s="3">
        <f t="shared" ref="AH6:AH12" si="75">SUM(B6:K6)</f>
        <v>7</v>
      </c>
      <c r="AI6" s="57">
        <f t="shared" ref="AI6:AI12" si="76">SUM(L6:U6)</f>
        <v>1</v>
      </c>
      <c r="AJ6" s="58">
        <f t="shared" ref="AJ6:AJ12" si="77">SUM(B6:U6)</f>
        <v>8</v>
      </c>
      <c r="AM6" s="12">
        <f t="shared" si="2"/>
        <v>1</v>
      </c>
      <c r="AN6" s="12" t="e">
        <f t="shared" si="3"/>
        <v>#DIV/0!</v>
      </c>
      <c r="AO6" s="12" t="e">
        <f t="shared" si="4"/>
        <v>#DIV/0!</v>
      </c>
      <c r="AP6" s="12">
        <f t="shared" si="5"/>
        <v>0.5</v>
      </c>
      <c r="AQ6" s="12">
        <f t="shared" ref="AQ6:AQ12" si="78">(AA6/BW6) - 1</f>
        <v>1</v>
      </c>
      <c r="AR6" s="12" t="e">
        <f t="shared" si="6"/>
        <v>#DIV/0!</v>
      </c>
      <c r="AS6" s="12">
        <f t="shared" si="7"/>
        <v>0.66666666666666674</v>
      </c>
      <c r="AT6" s="12">
        <f t="shared" si="8"/>
        <v>0.20000000000000018</v>
      </c>
      <c r="AU6" s="12" t="e">
        <f t="shared" si="9"/>
        <v>#DIV/0!</v>
      </c>
      <c r="AV6" s="12" t="e">
        <f t="shared" si="10"/>
        <v>#DIV/0!</v>
      </c>
      <c r="AW6" s="12">
        <f t="shared" si="11"/>
        <v>1.3333333333333335</v>
      </c>
      <c r="AX6" s="12" t="e">
        <f t="shared" si="12"/>
        <v>#DIV/0!</v>
      </c>
      <c r="AY6" s="12">
        <f t="shared" si="13"/>
        <v>1.6666666666666665</v>
      </c>
      <c r="BA6" s="64">
        <v>0.30208333333333298</v>
      </c>
      <c r="BB6" s="91">
        <v>2</v>
      </c>
      <c r="BC6" s="92"/>
      <c r="BD6" s="91">
        <v>1</v>
      </c>
      <c r="BE6" s="92"/>
      <c r="BF6" s="91"/>
      <c r="BG6" s="92"/>
      <c r="BH6" s="91"/>
      <c r="BI6" s="92"/>
      <c r="BJ6" s="91"/>
      <c r="BK6" s="92"/>
      <c r="BL6" s="91"/>
      <c r="BM6" s="92"/>
      <c r="BN6" s="91"/>
      <c r="BO6" s="92"/>
      <c r="BP6" s="91"/>
      <c r="BQ6" s="92"/>
      <c r="BS6" s="55">
        <f t="shared" si="14"/>
        <v>3</v>
      </c>
      <c r="BT6" s="3">
        <f t="shared" si="14"/>
        <v>0</v>
      </c>
      <c r="BU6" s="56">
        <f t="shared" si="15"/>
        <v>0</v>
      </c>
      <c r="BV6" s="3">
        <f t="shared" si="16"/>
        <v>2</v>
      </c>
      <c r="BW6" s="3">
        <f t="shared" si="17"/>
        <v>1</v>
      </c>
      <c r="BX6" s="3">
        <f t="shared" si="18"/>
        <v>0</v>
      </c>
      <c r="BY6" s="3">
        <f t="shared" si="19"/>
        <v>3</v>
      </c>
      <c r="BZ6" s="12">
        <f t="shared" si="20"/>
        <v>0.33333333333333331</v>
      </c>
      <c r="CA6" s="12">
        <f t="shared" si="21"/>
        <v>0</v>
      </c>
      <c r="CB6" s="3">
        <f t="shared" si="22"/>
        <v>0</v>
      </c>
      <c r="CC6" s="3">
        <f t="shared" si="23"/>
        <v>3</v>
      </c>
      <c r="CD6" s="57">
        <f t="shared" si="24"/>
        <v>0</v>
      </c>
      <c r="CE6" s="58">
        <f t="shared" si="25"/>
        <v>3</v>
      </c>
      <c r="CH6" s="12">
        <f t="shared" si="26"/>
        <v>0</v>
      </c>
      <c r="CI6" s="12" t="e">
        <f t="shared" si="26"/>
        <v>#DIV/0!</v>
      </c>
      <c r="CJ6" s="12" t="e">
        <f t="shared" si="26"/>
        <v>#DIV/0!</v>
      </c>
      <c r="CK6" s="12">
        <f t="shared" si="26"/>
        <v>0</v>
      </c>
      <c r="CL6" s="12">
        <f t="shared" si="26"/>
        <v>0</v>
      </c>
      <c r="CM6" s="12" t="e">
        <f t="shared" si="26"/>
        <v>#DIV/0!</v>
      </c>
      <c r="CN6" s="12">
        <f t="shared" si="26"/>
        <v>0</v>
      </c>
      <c r="CO6" s="12">
        <f t="shared" si="26"/>
        <v>0</v>
      </c>
      <c r="CP6" s="12" t="e">
        <f t="shared" si="26"/>
        <v>#DIV/0!</v>
      </c>
      <c r="CQ6" s="12" t="e">
        <f t="shared" si="26"/>
        <v>#DIV/0!</v>
      </c>
      <c r="CR6" s="12">
        <f t="shared" si="26"/>
        <v>0</v>
      </c>
      <c r="CS6" s="12" t="e">
        <f t="shared" si="26"/>
        <v>#DIV/0!</v>
      </c>
      <c r="CT6" s="12">
        <f t="shared" si="26"/>
        <v>0</v>
      </c>
      <c r="CV6" s="64">
        <v>0.30208333333333298</v>
      </c>
      <c r="CW6" s="91">
        <v>2</v>
      </c>
      <c r="CX6" s="92"/>
      <c r="CY6" s="91">
        <v>1</v>
      </c>
      <c r="CZ6" s="92"/>
      <c r="DA6" s="91"/>
      <c r="DB6" s="92"/>
      <c r="DC6" s="91"/>
      <c r="DD6" s="92"/>
      <c r="DE6" s="91"/>
      <c r="DF6" s="92"/>
      <c r="DG6" s="91"/>
      <c r="DH6" s="92"/>
      <c r="DI6" s="91"/>
      <c r="DJ6" s="92"/>
      <c r="DK6" s="91"/>
      <c r="DL6" s="92"/>
      <c r="DN6" s="55">
        <f t="shared" si="27"/>
        <v>3</v>
      </c>
      <c r="DO6" s="3">
        <f t="shared" si="27"/>
        <v>0</v>
      </c>
      <c r="DP6" s="56">
        <f t="shared" si="28"/>
        <v>0</v>
      </c>
      <c r="DQ6" s="3">
        <f t="shared" si="29"/>
        <v>2</v>
      </c>
      <c r="DR6" s="3">
        <f t="shared" si="30"/>
        <v>1</v>
      </c>
      <c r="DS6" s="3">
        <f t="shared" si="31"/>
        <v>0</v>
      </c>
      <c r="DT6" s="3">
        <f t="shared" si="32"/>
        <v>3</v>
      </c>
      <c r="DU6" s="12">
        <f t="shared" si="33"/>
        <v>0.33333333333333331</v>
      </c>
      <c r="DV6" s="12">
        <f t="shared" si="34"/>
        <v>0</v>
      </c>
      <c r="DW6" s="3">
        <f t="shared" si="35"/>
        <v>0</v>
      </c>
      <c r="DX6" s="3">
        <f t="shared" si="36"/>
        <v>3</v>
      </c>
      <c r="DY6" s="57">
        <f t="shared" si="37"/>
        <v>0</v>
      </c>
      <c r="DZ6" s="58">
        <f t="shared" si="38"/>
        <v>3</v>
      </c>
      <c r="EC6" s="12">
        <f t="shared" si="39"/>
        <v>2</v>
      </c>
      <c r="ED6" s="12">
        <f t="shared" si="39"/>
        <v>-1</v>
      </c>
      <c r="EE6" s="12">
        <f t="shared" si="39"/>
        <v>-1</v>
      </c>
      <c r="EF6" s="12">
        <f t="shared" si="39"/>
        <v>1</v>
      </c>
      <c r="EG6" s="12" t="e">
        <f t="shared" si="39"/>
        <v>#DIV/0!</v>
      </c>
      <c r="EH6" s="12" t="e">
        <f t="shared" si="39"/>
        <v>#DIV/0!</v>
      </c>
      <c r="EI6" s="12">
        <f t="shared" si="39"/>
        <v>2</v>
      </c>
      <c r="EJ6" s="12" t="e">
        <f t="shared" si="39"/>
        <v>#DIV/0!</v>
      </c>
      <c r="EK6" s="12" t="e">
        <f t="shared" si="39"/>
        <v>#DIV/0!</v>
      </c>
      <c r="EL6" s="12">
        <f t="shared" si="39"/>
        <v>-1</v>
      </c>
      <c r="EM6" s="12">
        <f t="shared" si="39"/>
        <v>0.5</v>
      </c>
      <c r="EN6" s="12" t="e">
        <f t="shared" si="39"/>
        <v>#DIV/0!</v>
      </c>
      <c r="EO6" s="12">
        <f t="shared" si="39"/>
        <v>0.5</v>
      </c>
      <c r="EQ6" s="64">
        <v>0.30208333333333298</v>
      </c>
      <c r="ER6" s="148">
        <v>1</v>
      </c>
      <c r="ES6" s="148"/>
      <c r="ET6" s="148"/>
      <c r="EU6" s="148"/>
      <c r="EV6" s="148"/>
      <c r="EW6" s="148"/>
      <c r="EX6" s="148"/>
      <c r="EY6" s="148">
        <v>1</v>
      </c>
      <c r="EZ6" s="148"/>
      <c r="FA6" s="148"/>
      <c r="FB6" s="148"/>
      <c r="FC6" s="148"/>
      <c r="FD6" s="148"/>
      <c r="FE6" s="148"/>
      <c r="FF6" s="148"/>
      <c r="FG6" s="149"/>
      <c r="FI6" s="55">
        <f t="shared" si="40"/>
        <v>1</v>
      </c>
      <c r="FJ6" s="3">
        <f t="shared" si="40"/>
        <v>1</v>
      </c>
      <c r="FK6" s="56">
        <f t="shared" si="41"/>
        <v>0.5</v>
      </c>
      <c r="FL6" s="3">
        <f t="shared" si="42"/>
        <v>1</v>
      </c>
      <c r="FM6" s="3">
        <f t="shared" si="43"/>
        <v>0</v>
      </c>
      <c r="FN6" s="3">
        <f t="shared" si="44"/>
        <v>0</v>
      </c>
      <c r="FO6" s="3">
        <f t="shared" si="45"/>
        <v>1</v>
      </c>
      <c r="FP6" s="12">
        <f t="shared" si="46"/>
        <v>0</v>
      </c>
      <c r="FQ6" s="12">
        <f t="shared" si="47"/>
        <v>0</v>
      </c>
      <c r="FR6" s="3">
        <f t="shared" si="48"/>
        <v>1</v>
      </c>
      <c r="FS6" s="3">
        <f t="shared" si="49"/>
        <v>2</v>
      </c>
      <c r="FT6" s="57">
        <f t="shared" si="50"/>
        <v>0</v>
      </c>
      <c r="FU6" s="58">
        <f t="shared" si="51"/>
        <v>2</v>
      </c>
      <c r="FX6" s="12">
        <f t="shared" si="52"/>
        <v>-0.66666666666666674</v>
      </c>
      <c r="FY6" s="12">
        <f t="shared" si="52"/>
        <v>0</v>
      </c>
      <c r="FZ6" s="12">
        <f t="shared" si="52"/>
        <v>1</v>
      </c>
      <c r="GA6" s="12">
        <f t="shared" si="52"/>
        <v>-0.5</v>
      </c>
      <c r="GB6" s="12">
        <f t="shared" si="52"/>
        <v>-1</v>
      </c>
      <c r="GC6" s="12" t="e">
        <f t="shared" si="52"/>
        <v>#DIV/0!</v>
      </c>
      <c r="GD6" s="12">
        <f t="shared" si="52"/>
        <v>-0.75</v>
      </c>
      <c r="GE6" s="12">
        <f t="shared" si="52"/>
        <v>-1</v>
      </c>
      <c r="GF6" s="12" t="e">
        <f t="shared" si="52"/>
        <v>#DIV/0!</v>
      </c>
      <c r="GG6" s="12" t="e">
        <f t="shared" si="52"/>
        <v>#DIV/0!</v>
      </c>
      <c r="GH6" s="12">
        <f t="shared" si="52"/>
        <v>-0.33333333333333337</v>
      </c>
      <c r="GI6" s="12">
        <f t="shared" si="52"/>
        <v>-1</v>
      </c>
      <c r="GJ6" s="12">
        <f t="shared" si="52"/>
        <v>-0.5</v>
      </c>
      <c r="GL6" s="65">
        <v>0.30208333333333298</v>
      </c>
      <c r="GM6" s="91">
        <v>2</v>
      </c>
      <c r="GN6" s="92"/>
      <c r="GO6" s="91"/>
      <c r="GP6" s="92">
        <v>1</v>
      </c>
      <c r="GQ6" s="91"/>
      <c r="GR6" s="92"/>
      <c r="GS6" s="91"/>
      <c r="GT6" s="92"/>
      <c r="GU6" s="91"/>
      <c r="GV6" s="92"/>
      <c r="GW6" s="91">
        <v>1</v>
      </c>
      <c r="GX6" s="92"/>
      <c r="GY6" s="91"/>
      <c r="GZ6" s="92"/>
      <c r="HA6" s="91"/>
      <c r="HB6" s="92"/>
      <c r="HD6" s="55">
        <f t="shared" si="53"/>
        <v>3</v>
      </c>
      <c r="HE6" s="3">
        <f t="shared" si="53"/>
        <v>1</v>
      </c>
      <c r="HF6" s="56">
        <f t="shared" si="54"/>
        <v>0.25</v>
      </c>
      <c r="HG6" s="3">
        <f t="shared" si="55"/>
        <v>2</v>
      </c>
      <c r="HH6" s="3">
        <f t="shared" si="56"/>
        <v>2</v>
      </c>
      <c r="HI6" s="3">
        <f t="shared" si="57"/>
        <v>0</v>
      </c>
      <c r="HJ6" s="3">
        <f t="shared" si="58"/>
        <v>4</v>
      </c>
      <c r="HK6" s="12">
        <f t="shared" si="59"/>
        <v>0.5</v>
      </c>
      <c r="HL6" s="12">
        <f t="shared" si="60"/>
        <v>0</v>
      </c>
      <c r="HM6" s="3">
        <f t="shared" si="61"/>
        <v>0</v>
      </c>
      <c r="HN6" s="3">
        <f t="shared" si="62"/>
        <v>3</v>
      </c>
      <c r="HO6" s="57">
        <f t="shared" si="63"/>
        <v>1</v>
      </c>
      <c r="HP6" s="58">
        <f t="shared" si="64"/>
        <v>4</v>
      </c>
      <c r="HR6">
        <v>4</v>
      </c>
      <c r="HS6">
        <v>0</v>
      </c>
      <c r="HT6">
        <v>0</v>
      </c>
      <c r="HU6">
        <v>3</v>
      </c>
      <c r="HV6">
        <v>0</v>
      </c>
      <c r="HW6">
        <v>1</v>
      </c>
      <c r="HX6">
        <v>4</v>
      </c>
      <c r="HY6">
        <v>0</v>
      </c>
      <c r="HZ6">
        <v>0.25</v>
      </c>
      <c r="IA6">
        <v>0</v>
      </c>
      <c r="IB6">
        <v>3</v>
      </c>
      <c r="IC6">
        <v>1</v>
      </c>
      <c r="ID6">
        <v>4</v>
      </c>
      <c r="IF6" s="62">
        <f t="shared" si="65"/>
        <v>-0.25</v>
      </c>
      <c r="IG6" s="12" t="e">
        <f t="shared" si="65"/>
        <v>#DIV/0!</v>
      </c>
      <c r="IH6" s="12" t="e">
        <f t="shared" si="65"/>
        <v>#DIV/0!</v>
      </c>
      <c r="II6" s="12">
        <f t="shared" si="65"/>
        <v>-0.33333333333333337</v>
      </c>
      <c r="IJ6" s="12" t="e">
        <f t="shared" si="65"/>
        <v>#DIV/0!</v>
      </c>
      <c r="IK6" s="12">
        <f t="shared" si="65"/>
        <v>-1</v>
      </c>
      <c r="IL6" s="12">
        <f t="shared" si="65"/>
        <v>0</v>
      </c>
      <c r="IM6" s="12" t="e">
        <f t="shared" si="65"/>
        <v>#DIV/0!</v>
      </c>
      <c r="IN6" s="12">
        <f t="shared" si="65"/>
        <v>-1</v>
      </c>
      <c r="IO6" s="12" t="e">
        <f t="shared" si="65"/>
        <v>#DIV/0!</v>
      </c>
      <c r="IP6" s="12">
        <f t="shared" si="65"/>
        <v>0</v>
      </c>
      <c r="IQ6" s="12">
        <f t="shared" si="65"/>
        <v>0</v>
      </c>
      <c r="IR6" s="63">
        <f t="shared" si="65"/>
        <v>0</v>
      </c>
    </row>
    <row r="7" spans="1:252" ht="21" x14ac:dyDescent="0.25">
      <c r="A7" s="64">
        <v>0.3125</v>
      </c>
      <c r="B7" s="91"/>
      <c r="C7" s="92">
        <v>2</v>
      </c>
      <c r="D7" s="91">
        <v>1</v>
      </c>
      <c r="E7" s="92">
        <v>5</v>
      </c>
      <c r="F7" s="91"/>
      <c r="G7" s="92"/>
      <c r="H7" s="91"/>
      <c r="I7" s="92"/>
      <c r="J7" s="91">
        <v>1</v>
      </c>
      <c r="K7" s="92"/>
      <c r="L7" s="91">
        <v>1</v>
      </c>
      <c r="M7" s="92"/>
      <c r="N7" s="203">
        <v>1</v>
      </c>
      <c r="O7" s="192"/>
      <c r="P7" s="91"/>
      <c r="Q7" s="92"/>
      <c r="R7" s="91"/>
      <c r="S7" s="92"/>
      <c r="T7" s="91"/>
      <c r="U7" s="92"/>
      <c r="W7" s="55">
        <f t="shared" si="66"/>
        <v>4</v>
      </c>
      <c r="X7" s="3">
        <f t="shared" si="67"/>
        <v>7</v>
      </c>
      <c r="Y7" s="56">
        <f t="shared" si="68"/>
        <v>0.63636363636363635</v>
      </c>
      <c r="Z7" s="3">
        <f t="shared" si="69"/>
        <v>3</v>
      </c>
      <c r="AA7" s="3">
        <f t="shared" si="70"/>
        <v>7</v>
      </c>
      <c r="AB7" s="3">
        <f t="shared" si="71"/>
        <v>0</v>
      </c>
      <c r="AC7" s="3">
        <f t="shared" si="72"/>
        <v>0</v>
      </c>
      <c r="AD7" s="3">
        <f t="shared" si="0"/>
        <v>10</v>
      </c>
      <c r="AE7" s="12">
        <f t="shared" si="1"/>
        <v>0.7</v>
      </c>
      <c r="AF7" s="12">
        <f t="shared" si="73"/>
        <v>0</v>
      </c>
      <c r="AG7" s="3">
        <f t="shared" si="74"/>
        <v>1</v>
      </c>
      <c r="AH7" s="3">
        <f t="shared" si="75"/>
        <v>9</v>
      </c>
      <c r="AI7" s="57">
        <f t="shared" si="76"/>
        <v>2</v>
      </c>
      <c r="AJ7" s="58">
        <f t="shared" si="77"/>
        <v>11</v>
      </c>
      <c r="AM7" s="12">
        <f t="shared" si="2"/>
        <v>-0.4285714285714286</v>
      </c>
      <c r="AN7" s="12">
        <f t="shared" si="3"/>
        <v>2.5</v>
      </c>
      <c r="AO7" s="12">
        <f t="shared" si="4"/>
        <v>1.8636363636363638</v>
      </c>
      <c r="AP7" s="12" t="e">
        <f t="shared" si="5"/>
        <v>#DIV/0!</v>
      </c>
      <c r="AQ7" s="12">
        <f t="shared" si="78"/>
        <v>0.16666666666666674</v>
      </c>
      <c r="AR7" s="12" t="e">
        <f t="shared" si="6"/>
        <v>#DIV/0!</v>
      </c>
      <c r="AS7" s="12">
        <f t="shared" si="7"/>
        <v>0.66666666666666674</v>
      </c>
      <c r="AT7" s="12">
        <f t="shared" si="8"/>
        <v>-0.30000000000000004</v>
      </c>
      <c r="AU7" s="12" t="e">
        <f t="shared" si="9"/>
        <v>#DIV/0!</v>
      </c>
      <c r="AV7" s="12">
        <f t="shared" si="10"/>
        <v>-0.66666666666666674</v>
      </c>
      <c r="AW7" s="12">
        <f t="shared" si="11"/>
        <v>0.125</v>
      </c>
      <c r="AX7" s="12">
        <f t="shared" si="12"/>
        <v>1</v>
      </c>
      <c r="AY7" s="12">
        <f t="shared" si="13"/>
        <v>0.22222222222222232</v>
      </c>
      <c r="BA7" s="64">
        <v>0.3125</v>
      </c>
      <c r="BB7" s="91"/>
      <c r="BC7" s="92"/>
      <c r="BD7" s="91">
        <v>5</v>
      </c>
      <c r="BE7" s="92">
        <v>1</v>
      </c>
      <c r="BF7" s="91"/>
      <c r="BG7" s="92"/>
      <c r="BH7" s="91">
        <v>1</v>
      </c>
      <c r="BI7" s="92">
        <v>1</v>
      </c>
      <c r="BJ7" s="91"/>
      <c r="BK7" s="92"/>
      <c r="BL7" s="91"/>
      <c r="BM7" s="92"/>
      <c r="BN7" s="91"/>
      <c r="BO7" s="92"/>
      <c r="BP7" s="91">
        <v>1</v>
      </c>
      <c r="BQ7" s="92"/>
      <c r="BS7" s="55">
        <f t="shared" si="14"/>
        <v>7</v>
      </c>
      <c r="BT7" s="3">
        <f t="shared" si="14"/>
        <v>2</v>
      </c>
      <c r="BU7" s="56">
        <f t="shared" si="15"/>
        <v>0.22222222222222221</v>
      </c>
      <c r="BV7" s="3">
        <f t="shared" si="16"/>
        <v>0</v>
      </c>
      <c r="BW7" s="3">
        <f t="shared" si="17"/>
        <v>6</v>
      </c>
      <c r="BX7" s="3">
        <f t="shared" si="18"/>
        <v>0</v>
      </c>
      <c r="BY7" s="3">
        <f t="shared" si="19"/>
        <v>6</v>
      </c>
      <c r="BZ7" s="12">
        <f t="shared" si="20"/>
        <v>1</v>
      </c>
      <c r="CA7" s="12">
        <f t="shared" si="21"/>
        <v>0</v>
      </c>
      <c r="CB7" s="3">
        <f t="shared" si="22"/>
        <v>3</v>
      </c>
      <c r="CC7" s="3">
        <f t="shared" si="23"/>
        <v>8</v>
      </c>
      <c r="CD7" s="57">
        <f t="shared" si="24"/>
        <v>1</v>
      </c>
      <c r="CE7" s="58">
        <f t="shared" si="25"/>
        <v>9</v>
      </c>
      <c r="CH7" s="12">
        <f t="shared" si="26"/>
        <v>0</v>
      </c>
      <c r="CI7" s="12">
        <f t="shared" si="26"/>
        <v>-0.5</v>
      </c>
      <c r="CJ7" s="12">
        <f t="shared" si="26"/>
        <v>-0.38888888888888895</v>
      </c>
      <c r="CK7" s="12">
        <f t="shared" si="26"/>
        <v>-1</v>
      </c>
      <c r="CL7" s="12">
        <f t="shared" si="26"/>
        <v>-0.1428571428571429</v>
      </c>
      <c r="CM7" s="12" t="e">
        <f t="shared" si="26"/>
        <v>#DIV/0!</v>
      </c>
      <c r="CN7" s="12">
        <f t="shared" si="26"/>
        <v>-0.33333333333333337</v>
      </c>
      <c r="CO7" s="12">
        <f t="shared" si="26"/>
        <v>0.28571428571428559</v>
      </c>
      <c r="CP7" s="12" t="e">
        <f t="shared" si="26"/>
        <v>#DIV/0!</v>
      </c>
      <c r="CQ7" s="12">
        <f t="shared" si="26"/>
        <v>0.5</v>
      </c>
      <c r="CR7" s="12">
        <f t="shared" si="26"/>
        <v>-0.19999999999999996</v>
      </c>
      <c r="CS7" s="12">
        <f t="shared" si="26"/>
        <v>0</v>
      </c>
      <c r="CT7" s="12">
        <f t="shared" si="26"/>
        <v>-0.18181818181818177</v>
      </c>
      <c r="CV7" s="64">
        <v>0.3125</v>
      </c>
      <c r="CW7" s="91">
        <v>1</v>
      </c>
      <c r="CX7" s="92">
        <v>1</v>
      </c>
      <c r="CY7" s="91">
        <v>4</v>
      </c>
      <c r="CZ7" s="92">
        <v>3</v>
      </c>
      <c r="DA7" s="91"/>
      <c r="DB7" s="92"/>
      <c r="DC7" s="91">
        <v>1</v>
      </c>
      <c r="DD7" s="92"/>
      <c r="DE7" s="91"/>
      <c r="DF7" s="92"/>
      <c r="DG7" s="91"/>
      <c r="DH7" s="92"/>
      <c r="DI7" s="91"/>
      <c r="DJ7" s="92"/>
      <c r="DK7" s="91">
        <v>1</v>
      </c>
      <c r="DL7" s="92"/>
      <c r="DN7" s="55">
        <f t="shared" si="27"/>
        <v>7</v>
      </c>
      <c r="DO7" s="3">
        <f t="shared" si="27"/>
        <v>4</v>
      </c>
      <c r="DP7" s="56">
        <f t="shared" si="28"/>
        <v>0.36363636363636365</v>
      </c>
      <c r="DQ7" s="3">
        <f t="shared" si="29"/>
        <v>2</v>
      </c>
      <c r="DR7" s="3">
        <f t="shared" si="30"/>
        <v>7</v>
      </c>
      <c r="DS7" s="3">
        <f t="shared" si="31"/>
        <v>0</v>
      </c>
      <c r="DT7" s="3">
        <f t="shared" si="32"/>
        <v>9</v>
      </c>
      <c r="DU7" s="12">
        <f t="shared" si="33"/>
        <v>0.77777777777777779</v>
      </c>
      <c r="DV7" s="12">
        <f t="shared" si="34"/>
        <v>0</v>
      </c>
      <c r="DW7" s="3">
        <f t="shared" si="35"/>
        <v>2</v>
      </c>
      <c r="DX7" s="3">
        <f t="shared" si="36"/>
        <v>10</v>
      </c>
      <c r="DY7" s="57">
        <f t="shared" si="37"/>
        <v>1</v>
      </c>
      <c r="DZ7" s="58">
        <f t="shared" si="38"/>
        <v>11</v>
      </c>
      <c r="EC7" s="12">
        <f t="shared" si="39"/>
        <v>6</v>
      </c>
      <c r="ED7" s="12" t="e">
        <f t="shared" si="39"/>
        <v>#DIV/0!</v>
      </c>
      <c r="EE7" s="12" t="e">
        <f t="shared" si="39"/>
        <v>#DIV/0!</v>
      </c>
      <c r="EF7" s="12">
        <f t="shared" si="39"/>
        <v>1</v>
      </c>
      <c r="EG7" s="12" t="e">
        <f t="shared" si="39"/>
        <v>#DIV/0!</v>
      </c>
      <c r="EH7" s="12" t="e">
        <f t="shared" si="39"/>
        <v>#DIV/0!</v>
      </c>
      <c r="EI7" s="12">
        <f t="shared" si="39"/>
        <v>8</v>
      </c>
      <c r="EJ7" s="12" t="e">
        <f t="shared" si="39"/>
        <v>#DIV/0!</v>
      </c>
      <c r="EK7" s="12" t="e">
        <f t="shared" si="39"/>
        <v>#DIV/0!</v>
      </c>
      <c r="EL7" s="12" t="e">
        <f t="shared" si="39"/>
        <v>#DIV/0!</v>
      </c>
      <c r="EM7" s="12">
        <f t="shared" si="39"/>
        <v>9</v>
      </c>
      <c r="EN7" s="12" t="e">
        <f t="shared" si="39"/>
        <v>#DIV/0!</v>
      </c>
      <c r="EO7" s="12">
        <f t="shared" si="39"/>
        <v>10</v>
      </c>
      <c r="EQ7" s="64">
        <v>0.3125</v>
      </c>
      <c r="ER7" s="148">
        <v>1</v>
      </c>
      <c r="ES7" s="148"/>
      <c r="ET7" s="148"/>
      <c r="EU7" s="148"/>
      <c r="EV7" s="148"/>
      <c r="EW7" s="148"/>
      <c r="EX7" s="148"/>
      <c r="EY7" s="148"/>
      <c r="EZ7" s="148"/>
      <c r="FA7" s="148"/>
      <c r="FB7" s="148"/>
      <c r="FC7" s="148"/>
      <c r="FD7" s="148"/>
      <c r="FE7" s="148"/>
      <c r="FF7" s="148"/>
      <c r="FG7" s="149"/>
      <c r="FI7" s="55">
        <f t="shared" si="40"/>
        <v>1</v>
      </c>
      <c r="FJ7" s="3">
        <f t="shared" si="40"/>
        <v>0</v>
      </c>
      <c r="FK7" s="56">
        <f t="shared" si="41"/>
        <v>0</v>
      </c>
      <c r="FL7" s="3">
        <f t="shared" si="42"/>
        <v>1</v>
      </c>
      <c r="FM7" s="3">
        <f t="shared" si="43"/>
        <v>0</v>
      </c>
      <c r="FN7" s="3">
        <f t="shared" si="44"/>
        <v>0</v>
      </c>
      <c r="FO7" s="3">
        <f t="shared" si="45"/>
        <v>1</v>
      </c>
      <c r="FP7" s="12">
        <f t="shared" si="46"/>
        <v>0</v>
      </c>
      <c r="FQ7" s="12">
        <f t="shared" si="47"/>
        <v>0</v>
      </c>
      <c r="FR7" s="3">
        <f t="shared" si="48"/>
        <v>0</v>
      </c>
      <c r="FS7" s="3">
        <f t="shared" si="49"/>
        <v>1</v>
      </c>
      <c r="FT7" s="57">
        <f t="shared" si="50"/>
        <v>0</v>
      </c>
      <c r="FU7" s="58">
        <f t="shared" si="51"/>
        <v>1</v>
      </c>
      <c r="FX7" s="12">
        <f t="shared" si="52"/>
        <v>-0.5</v>
      </c>
      <c r="FY7" s="12">
        <f t="shared" si="52"/>
        <v>-1</v>
      </c>
      <c r="FZ7" s="12">
        <f t="shared" si="52"/>
        <v>-1</v>
      </c>
      <c r="GA7" s="12" t="e">
        <f t="shared" si="52"/>
        <v>#DIV/0!</v>
      </c>
      <c r="GB7" s="12" t="e">
        <f t="shared" si="52"/>
        <v>#DIV/0!</v>
      </c>
      <c r="GC7" s="12" t="e">
        <f t="shared" si="52"/>
        <v>#DIV/0!</v>
      </c>
      <c r="GD7" s="12" t="e">
        <f t="shared" si="52"/>
        <v>#DIV/0!</v>
      </c>
      <c r="GE7" s="12" t="e">
        <f t="shared" si="52"/>
        <v>#DIV/0!</v>
      </c>
      <c r="GF7" s="12" t="e">
        <f t="shared" si="52"/>
        <v>#DIV/0!</v>
      </c>
      <c r="GG7" s="12">
        <f t="shared" si="52"/>
        <v>-1</v>
      </c>
      <c r="GH7" s="12">
        <f t="shared" si="52"/>
        <v>-0.5</v>
      </c>
      <c r="GI7" s="12">
        <f t="shared" si="52"/>
        <v>-1</v>
      </c>
      <c r="GJ7" s="12">
        <f t="shared" si="52"/>
        <v>-0.75</v>
      </c>
      <c r="GL7" s="65">
        <v>0.3125</v>
      </c>
      <c r="GM7" s="91"/>
      <c r="GN7" s="92"/>
      <c r="GO7" s="91"/>
      <c r="GP7" s="92"/>
      <c r="GQ7" s="91"/>
      <c r="GR7" s="92"/>
      <c r="GS7" s="91">
        <v>1</v>
      </c>
      <c r="GT7" s="92">
        <v>1</v>
      </c>
      <c r="GU7" s="91"/>
      <c r="GV7" s="92"/>
      <c r="GW7" s="91"/>
      <c r="GX7" s="92"/>
      <c r="GY7" s="91"/>
      <c r="GZ7" s="92"/>
      <c r="HA7" s="91">
        <v>1</v>
      </c>
      <c r="HB7" s="92">
        <v>1</v>
      </c>
      <c r="HD7" s="55">
        <f t="shared" si="53"/>
        <v>2</v>
      </c>
      <c r="HE7" s="3">
        <f t="shared" si="53"/>
        <v>2</v>
      </c>
      <c r="HF7" s="56">
        <f t="shared" si="54"/>
        <v>0.5</v>
      </c>
      <c r="HG7" s="3">
        <f t="shared" si="55"/>
        <v>0</v>
      </c>
      <c r="HH7" s="3">
        <f t="shared" si="56"/>
        <v>0</v>
      </c>
      <c r="HI7" s="3">
        <f t="shared" si="57"/>
        <v>0</v>
      </c>
      <c r="HJ7" s="3">
        <f t="shared" si="58"/>
        <v>0</v>
      </c>
      <c r="HK7" s="12" t="e">
        <f t="shared" si="59"/>
        <v>#DIV/0!</v>
      </c>
      <c r="HL7" s="12" t="e">
        <f t="shared" si="60"/>
        <v>#DIV/0!</v>
      </c>
      <c r="HM7" s="3">
        <f t="shared" si="61"/>
        <v>4</v>
      </c>
      <c r="HN7" s="3">
        <f t="shared" si="62"/>
        <v>2</v>
      </c>
      <c r="HO7" s="57">
        <f t="shared" si="63"/>
        <v>2</v>
      </c>
      <c r="HP7" s="58">
        <f t="shared" si="64"/>
        <v>4</v>
      </c>
      <c r="HR7">
        <v>1</v>
      </c>
      <c r="HS7">
        <v>0</v>
      </c>
      <c r="HT7">
        <v>0</v>
      </c>
      <c r="HU7">
        <v>1</v>
      </c>
      <c r="HV7">
        <v>0</v>
      </c>
      <c r="HW7">
        <v>0</v>
      </c>
      <c r="HX7">
        <v>1</v>
      </c>
      <c r="HY7">
        <v>0</v>
      </c>
      <c r="HZ7">
        <v>0</v>
      </c>
      <c r="IA7">
        <v>0</v>
      </c>
      <c r="IB7">
        <v>1</v>
      </c>
      <c r="IC7">
        <v>0</v>
      </c>
      <c r="ID7">
        <v>1</v>
      </c>
      <c r="IF7" s="62">
        <f t="shared" si="65"/>
        <v>1</v>
      </c>
      <c r="IG7" s="12" t="e">
        <f t="shared" si="65"/>
        <v>#DIV/0!</v>
      </c>
      <c r="IH7" s="12" t="e">
        <f t="shared" si="65"/>
        <v>#DIV/0!</v>
      </c>
      <c r="II7" s="12">
        <f t="shared" si="65"/>
        <v>-1</v>
      </c>
      <c r="IJ7" s="12" t="e">
        <f t="shared" si="65"/>
        <v>#DIV/0!</v>
      </c>
      <c r="IK7" s="12" t="e">
        <f t="shared" si="65"/>
        <v>#DIV/0!</v>
      </c>
      <c r="IL7" s="12">
        <f t="shared" si="65"/>
        <v>-1</v>
      </c>
      <c r="IM7" s="12" t="e">
        <f t="shared" si="65"/>
        <v>#DIV/0!</v>
      </c>
      <c r="IN7" s="12" t="e">
        <f t="shared" si="65"/>
        <v>#DIV/0!</v>
      </c>
      <c r="IO7" s="12" t="e">
        <f t="shared" si="65"/>
        <v>#DIV/0!</v>
      </c>
      <c r="IP7" s="12">
        <f t="shared" si="65"/>
        <v>1</v>
      </c>
      <c r="IQ7" s="12" t="e">
        <f t="shared" si="65"/>
        <v>#DIV/0!</v>
      </c>
      <c r="IR7" s="63">
        <f t="shared" si="65"/>
        <v>3</v>
      </c>
    </row>
    <row r="8" spans="1:252" ht="21.75" thickBot="1" x14ac:dyDescent="0.3">
      <c r="A8" s="64">
        <v>0.32291666666666702</v>
      </c>
      <c r="B8" s="91">
        <v>3</v>
      </c>
      <c r="C8" s="92"/>
      <c r="D8" s="91">
        <v>1</v>
      </c>
      <c r="E8" s="92">
        <v>2</v>
      </c>
      <c r="F8" s="91"/>
      <c r="G8" s="92"/>
      <c r="H8" s="91"/>
      <c r="I8" s="92"/>
      <c r="J8" s="91">
        <v>1</v>
      </c>
      <c r="K8" s="92"/>
      <c r="L8" s="91"/>
      <c r="M8" s="92"/>
      <c r="N8" s="203"/>
      <c r="O8" s="192"/>
      <c r="P8" s="91"/>
      <c r="Q8" s="92"/>
      <c r="R8" s="91"/>
      <c r="S8" s="92"/>
      <c r="T8" s="91"/>
      <c r="U8" s="92"/>
      <c r="W8" s="55">
        <f t="shared" si="66"/>
        <v>5</v>
      </c>
      <c r="X8" s="3">
        <f t="shared" si="67"/>
        <v>2</v>
      </c>
      <c r="Y8" s="56">
        <f t="shared" si="68"/>
        <v>0.2857142857142857</v>
      </c>
      <c r="Z8" s="3">
        <f t="shared" si="69"/>
        <v>3</v>
      </c>
      <c r="AA8" s="3">
        <f t="shared" si="70"/>
        <v>3</v>
      </c>
      <c r="AB8" s="3">
        <f t="shared" si="71"/>
        <v>0</v>
      </c>
      <c r="AC8" s="3">
        <f t="shared" si="72"/>
        <v>0</v>
      </c>
      <c r="AD8" s="3">
        <f t="shared" si="0"/>
        <v>6</v>
      </c>
      <c r="AE8" s="12">
        <f t="shared" si="1"/>
        <v>0.5</v>
      </c>
      <c r="AF8" s="12">
        <f t="shared" si="73"/>
        <v>0</v>
      </c>
      <c r="AG8" s="3">
        <f t="shared" si="74"/>
        <v>1</v>
      </c>
      <c r="AH8" s="3">
        <f t="shared" si="75"/>
        <v>7</v>
      </c>
      <c r="AI8" s="57">
        <f t="shared" si="76"/>
        <v>0</v>
      </c>
      <c r="AJ8" s="58">
        <f t="shared" si="77"/>
        <v>7</v>
      </c>
      <c r="AM8" s="12">
        <f t="shared" si="2"/>
        <v>0.25</v>
      </c>
      <c r="AN8" s="12" t="e">
        <f t="shared" si="3"/>
        <v>#DIV/0!</v>
      </c>
      <c r="AO8" s="12" t="e">
        <f t="shared" si="4"/>
        <v>#DIV/0!</v>
      </c>
      <c r="AP8" s="12" t="e">
        <f t="shared" si="5"/>
        <v>#DIV/0!</v>
      </c>
      <c r="AQ8" s="12" t="e">
        <f t="shared" si="78"/>
        <v>#DIV/0!</v>
      </c>
      <c r="AR8" s="12" t="e">
        <f t="shared" si="6"/>
        <v>#DIV/0!</v>
      </c>
      <c r="AS8" s="12" t="e">
        <f t="shared" si="7"/>
        <v>#DIV/0!</v>
      </c>
      <c r="AT8" s="12" t="e">
        <f t="shared" si="8"/>
        <v>#DIV/0!</v>
      </c>
      <c r="AU8" s="12" t="e">
        <f t="shared" si="9"/>
        <v>#DIV/0!</v>
      </c>
      <c r="AV8" s="12">
        <f t="shared" si="10"/>
        <v>-0.75</v>
      </c>
      <c r="AW8" s="12">
        <f t="shared" si="11"/>
        <v>6</v>
      </c>
      <c r="AX8" s="12">
        <f t="shared" si="12"/>
        <v>-1</v>
      </c>
      <c r="AY8" s="12">
        <f t="shared" si="13"/>
        <v>0.75</v>
      </c>
      <c r="BA8" s="64">
        <v>0.32291666666666702</v>
      </c>
      <c r="BB8" s="91"/>
      <c r="BC8" s="92"/>
      <c r="BD8" s="91"/>
      <c r="BE8" s="92"/>
      <c r="BF8" s="91"/>
      <c r="BG8" s="92"/>
      <c r="BH8" s="91">
        <v>1</v>
      </c>
      <c r="BI8" s="92"/>
      <c r="BJ8" s="91"/>
      <c r="BK8" s="92"/>
      <c r="BL8" s="91"/>
      <c r="BM8" s="92"/>
      <c r="BN8" s="91"/>
      <c r="BO8" s="92"/>
      <c r="BP8" s="91">
        <v>3</v>
      </c>
      <c r="BQ8" s="92"/>
      <c r="BS8" s="55">
        <f t="shared" si="14"/>
        <v>4</v>
      </c>
      <c r="BT8" s="3">
        <f t="shared" si="14"/>
        <v>0</v>
      </c>
      <c r="BU8" s="56">
        <f t="shared" si="15"/>
        <v>0</v>
      </c>
      <c r="BV8" s="3">
        <f t="shared" si="16"/>
        <v>0</v>
      </c>
      <c r="BW8" s="3">
        <f t="shared" si="17"/>
        <v>0</v>
      </c>
      <c r="BX8" s="3">
        <f t="shared" si="18"/>
        <v>0</v>
      </c>
      <c r="BY8" s="3">
        <f t="shared" si="19"/>
        <v>0</v>
      </c>
      <c r="BZ8" s="12" t="e">
        <f t="shared" si="20"/>
        <v>#DIV/0!</v>
      </c>
      <c r="CA8" s="12" t="e">
        <f t="shared" si="21"/>
        <v>#DIV/0!</v>
      </c>
      <c r="CB8" s="3">
        <f t="shared" si="22"/>
        <v>4</v>
      </c>
      <c r="CC8" s="3">
        <f t="shared" si="23"/>
        <v>1</v>
      </c>
      <c r="CD8" s="57">
        <f t="shared" si="24"/>
        <v>3</v>
      </c>
      <c r="CE8" s="58">
        <f t="shared" si="25"/>
        <v>4</v>
      </c>
      <c r="CH8" s="12">
        <f t="shared" si="26"/>
        <v>-0.4285714285714286</v>
      </c>
      <c r="CI8" s="12">
        <f t="shared" si="26"/>
        <v>-1</v>
      </c>
      <c r="CJ8" s="12">
        <f t="shared" si="26"/>
        <v>-1</v>
      </c>
      <c r="CK8" s="12">
        <f t="shared" si="26"/>
        <v>-1</v>
      </c>
      <c r="CL8" s="12">
        <f t="shared" si="26"/>
        <v>-1</v>
      </c>
      <c r="CM8" s="12" t="e">
        <f t="shared" si="26"/>
        <v>#DIV/0!</v>
      </c>
      <c r="CN8" s="12">
        <f t="shared" si="26"/>
        <v>-1</v>
      </c>
      <c r="CO8" s="12" t="e">
        <f t="shared" si="26"/>
        <v>#DIV/0!</v>
      </c>
      <c r="CP8" s="12" t="e">
        <f t="shared" si="26"/>
        <v>#DIV/0!</v>
      </c>
      <c r="CQ8" s="12">
        <f t="shared" si="26"/>
        <v>1</v>
      </c>
      <c r="CR8" s="12">
        <f t="shared" si="26"/>
        <v>-0.85714285714285721</v>
      </c>
      <c r="CS8" s="12">
        <f t="shared" si="26"/>
        <v>2</v>
      </c>
      <c r="CT8" s="12">
        <f t="shared" si="26"/>
        <v>-0.5</v>
      </c>
      <c r="CV8" s="64">
        <v>0.32291666666666702</v>
      </c>
      <c r="CW8" s="91">
        <v>4</v>
      </c>
      <c r="CX8" s="92"/>
      <c r="CY8" s="91">
        <v>1</v>
      </c>
      <c r="CZ8" s="92"/>
      <c r="DA8" s="91"/>
      <c r="DB8" s="92"/>
      <c r="DC8" s="91">
        <v>1</v>
      </c>
      <c r="DD8" s="92">
        <v>1</v>
      </c>
      <c r="DE8" s="91">
        <v>1</v>
      </c>
      <c r="DF8" s="92"/>
      <c r="DG8" s="91"/>
      <c r="DH8" s="92"/>
      <c r="DI8" s="91"/>
      <c r="DJ8" s="92"/>
      <c r="DK8" s="91"/>
      <c r="DL8" s="92"/>
      <c r="DN8" s="55">
        <f t="shared" si="27"/>
        <v>7</v>
      </c>
      <c r="DO8" s="3">
        <f t="shared" si="27"/>
        <v>1</v>
      </c>
      <c r="DP8" s="56">
        <f t="shared" si="28"/>
        <v>0.125</v>
      </c>
      <c r="DQ8" s="3">
        <f t="shared" si="29"/>
        <v>5</v>
      </c>
      <c r="DR8" s="3">
        <f t="shared" si="30"/>
        <v>1</v>
      </c>
      <c r="DS8" s="3">
        <f t="shared" si="31"/>
        <v>0</v>
      </c>
      <c r="DT8" s="3">
        <f t="shared" si="32"/>
        <v>6</v>
      </c>
      <c r="DU8" s="12">
        <f t="shared" si="33"/>
        <v>0.16666666666666666</v>
      </c>
      <c r="DV8" s="12">
        <f t="shared" si="34"/>
        <v>0</v>
      </c>
      <c r="DW8" s="3">
        <f t="shared" si="35"/>
        <v>2</v>
      </c>
      <c r="DX8" s="3">
        <f t="shared" si="36"/>
        <v>7</v>
      </c>
      <c r="DY8" s="57">
        <f t="shared" si="37"/>
        <v>1</v>
      </c>
      <c r="DZ8" s="58">
        <f t="shared" si="38"/>
        <v>8</v>
      </c>
      <c r="EC8" s="12">
        <f t="shared" si="39"/>
        <v>0.75</v>
      </c>
      <c r="ED8" s="12">
        <f t="shared" si="39"/>
        <v>-0.5</v>
      </c>
      <c r="EE8" s="12">
        <f t="shared" si="39"/>
        <v>-0.625</v>
      </c>
      <c r="EF8" s="12">
        <f t="shared" si="39"/>
        <v>0.25</v>
      </c>
      <c r="EG8" s="12">
        <f t="shared" si="39"/>
        <v>0</v>
      </c>
      <c r="EH8" s="12" t="e">
        <f t="shared" si="39"/>
        <v>#DIV/0!</v>
      </c>
      <c r="EI8" s="12">
        <f t="shared" si="39"/>
        <v>0.19999999999999996</v>
      </c>
      <c r="EJ8" s="12">
        <f t="shared" si="39"/>
        <v>-0.16666666666666674</v>
      </c>
      <c r="EK8" s="12" t="e">
        <f t="shared" si="39"/>
        <v>#DIV/0!</v>
      </c>
      <c r="EL8" s="12">
        <f t="shared" si="39"/>
        <v>1</v>
      </c>
      <c r="EM8" s="12">
        <f t="shared" si="39"/>
        <v>0.39999999999999991</v>
      </c>
      <c r="EN8" s="12">
        <f t="shared" si="39"/>
        <v>0</v>
      </c>
      <c r="EO8" s="12">
        <f t="shared" si="39"/>
        <v>0.33333333333333326</v>
      </c>
      <c r="EQ8" s="64">
        <v>0.32291666666666702</v>
      </c>
      <c r="ER8" s="157">
        <v>2</v>
      </c>
      <c r="ES8" s="157">
        <v>2</v>
      </c>
      <c r="ET8" s="157">
        <v>1</v>
      </c>
      <c r="EU8" s="157"/>
      <c r="EV8" s="157"/>
      <c r="EW8" s="157"/>
      <c r="EX8" s="157"/>
      <c r="EY8" s="157"/>
      <c r="EZ8" s="157"/>
      <c r="FA8" s="157"/>
      <c r="FB8" s="157"/>
      <c r="FC8" s="157"/>
      <c r="FD8" s="157"/>
      <c r="FE8" s="157"/>
      <c r="FF8" s="157">
        <v>1</v>
      </c>
      <c r="FG8" s="154"/>
      <c r="FI8" s="55">
        <f t="shared" si="40"/>
        <v>4</v>
      </c>
      <c r="FJ8" s="3">
        <f t="shared" si="40"/>
        <v>2</v>
      </c>
      <c r="FK8" s="56">
        <f t="shared" si="41"/>
        <v>0.33333333333333331</v>
      </c>
      <c r="FL8" s="3">
        <f t="shared" si="42"/>
        <v>4</v>
      </c>
      <c r="FM8" s="3">
        <f t="shared" si="43"/>
        <v>1</v>
      </c>
      <c r="FN8" s="3">
        <f t="shared" si="44"/>
        <v>0</v>
      </c>
      <c r="FO8" s="3">
        <f t="shared" si="45"/>
        <v>5</v>
      </c>
      <c r="FP8" s="12">
        <f t="shared" si="46"/>
        <v>0.2</v>
      </c>
      <c r="FQ8" s="12">
        <f t="shared" si="47"/>
        <v>0</v>
      </c>
      <c r="FR8" s="3">
        <f t="shared" si="48"/>
        <v>1</v>
      </c>
      <c r="FS8" s="3">
        <f t="shared" si="49"/>
        <v>5</v>
      </c>
      <c r="FT8" s="57">
        <f t="shared" si="50"/>
        <v>1</v>
      </c>
      <c r="FU8" s="58">
        <f t="shared" si="51"/>
        <v>6</v>
      </c>
      <c r="FX8" s="12">
        <f t="shared" si="52"/>
        <v>3</v>
      </c>
      <c r="FY8" s="12">
        <f t="shared" si="52"/>
        <v>1</v>
      </c>
      <c r="FZ8" s="12">
        <f t="shared" si="52"/>
        <v>-0.33333333333333337</v>
      </c>
      <c r="GA8" s="12" t="e">
        <f t="shared" si="52"/>
        <v>#DIV/0!</v>
      </c>
      <c r="GB8" s="12">
        <f t="shared" si="52"/>
        <v>-0.5</v>
      </c>
      <c r="GC8" s="12" t="e">
        <f t="shared" si="52"/>
        <v>#DIV/0!</v>
      </c>
      <c r="GD8" s="12">
        <f t="shared" si="52"/>
        <v>1.5</v>
      </c>
      <c r="GE8" s="12">
        <f t="shared" si="52"/>
        <v>-0.8</v>
      </c>
      <c r="GF8" s="12" t="e">
        <f t="shared" si="52"/>
        <v>#DIV/0!</v>
      </c>
      <c r="GG8" s="12" t="e">
        <f t="shared" si="52"/>
        <v>#DIV/0!</v>
      </c>
      <c r="GH8" s="12">
        <f t="shared" si="52"/>
        <v>1.5</v>
      </c>
      <c r="GI8" s="12" t="e">
        <f t="shared" si="52"/>
        <v>#DIV/0!</v>
      </c>
      <c r="GJ8" s="12">
        <f t="shared" si="52"/>
        <v>2</v>
      </c>
      <c r="GL8" s="65">
        <v>0.32291666666666702</v>
      </c>
      <c r="GM8" s="91"/>
      <c r="GN8" s="92"/>
      <c r="GO8" s="91">
        <v>1</v>
      </c>
      <c r="GP8" s="92">
        <v>1</v>
      </c>
      <c r="GQ8" s="91"/>
      <c r="GR8" s="92"/>
      <c r="GS8" s="91"/>
      <c r="GT8" s="92"/>
      <c r="GU8" s="91"/>
      <c r="GV8" s="92"/>
      <c r="GW8" s="91"/>
      <c r="GX8" s="92"/>
      <c r="GY8" s="91"/>
      <c r="GZ8" s="92"/>
      <c r="HA8" s="91"/>
      <c r="HB8" s="92"/>
      <c r="HD8" s="55">
        <f t="shared" si="53"/>
        <v>1</v>
      </c>
      <c r="HE8" s="3">
        <f t="shared" si="53"/>
        <v>1</v>
      </c>
      <c r="HF8" s="56">
        <f t="shared" si="54"/>
        <v>0.5</v>
      </c>
      <c r="HG8" s="3">
        <f t="shared" si="55"/>
        <v>0</v>
      </c>
      <c r="HH8" s="3">
        <f t="shared" si="56"/>
        <v>2</v>
      </c>
      <c r="HI8" s="3">
        <f t="shared" si="57"/>
        <v>0</v>
      </c>
      <c r="HJ8" s="3">
        <f t="shared" si="58"/>
        <v>2</v>
      </c>
      <c r="HK8" s="12">
        <f t="shared" si="59"/>
        <v>1</v>
      </c>
      <c r="HL8" s="12">
        <f t="shared" si="60"/>
        <v>0</v>
      </c>
      <c r="HM8" s="3">
        <f t="shared" si="61"/>
        <v>0</v>
      </c>
      <c r="HN8" s="3">
        <f t="shared" si="62"/>
        <v>2</v>
      </c>
      <c r="HO8" s="57">
        <f t="shared" si="63"/>
        <v>0</v>
      </c>
      <c r="HP8" s="58">
        <f t="shared" si="64"/>
        <v>2</v>
      </c>
      <c r="HR8">
        <v>1</v>
      </c>
      <c r="HS8">
        <v>2</v>
      </c>
      <c r="HT8">
        <v>0.66666666666666696</v>
      </c>
      <c r="HU8">
        <v>0</v>
      </c>
      <c r="HV8">
        <v>2</v>
      </c>
      <c r="HW8">
        <v>0</v>
      </c>
      <c r="HX8">
        <v>2</v>
      </c>
      <c r="HY8">
        <v>1</v>
      </c>
      <c r="HZ8">
        <v>0</v>
      </c>
      <c r="IA8">
        <v>1</v>
      </c>
      <c r="IB8">
        <v>3</v>
      </c>
      <c r="IC8">
        <v>0</v>
      </c>
      <c r="ID8">
        <v>3</v>
      </c>
      <c r="IF8" s="62">
        <f t="shared" si="65"/>
        <v>0</v>
      </c>
      <c r="IG8" s="12">
        <f t="shared" si="65"/>
        <v>-0.5</v>
      </c>
      <c r="IH8" s="12">
        <f t="shared" si="65"/>
        <v>-0.25000000000000033</v>
      </c>
      <c r="II8" s="12" t="e">
        <f t="shared" si="65"/>
        <v>#DIV/0!</v>
      </c>
      <c r="IJ8" s="12">
        <f t="shared" si="65"/>
        <v>0</v>
      </c>
      <c r="IK8" s="12" t="e">
        <f t="shared" si="65"/>
        <v>#DIV/0!</v>
      </c>
      <c r="IL8" s="12">
        <f t="shared" si="65"/>
        <v>0</v>
      </c>
      <c r="IM8" s="12">
        <f t="shared" si="65"/>
        <v>0</v>
      </c>
      <c r="IN8" s="12" t="e">
        <f t="shared" si="65"/>
        <v>#DIV/0!</v>
      </c>
      <c r="IO8" s="12">
        <f t="shared" si="65"/>
        <v>-1</v>
      </c>
      <c r="IP8" s="12">
        <f t="shared" si="65"/>
        <v>-0.33333333333333337</v>
      </c>
      <c r="IQ8" s="12" t="e">
        <f t="shared" si="65"/>
        <v>#DIV/0!</v>
      </c>
      <c r="IR8" s="63">
        <f t="shared" si="65"/>
        <v>-0.33333333333333337</v>
      </c>
    </row>
    <row r="9" spans="1:252" ht="21" x14ac:dyDescent="0.25">
      <c r="A9" s="59">
        <v>0.33333333333333298</v>
      </c>
      <c r="B9" s="91">
        <v>3</v>
      </c>
      <c r="C9" s="92">
        <v>2</v>
      </c>
      <c r="D9" s="91">
        <v>3</v>
      </c>
      <c r="E9" s="92">
        <v>1</v>
      </c>
      <c r="F9" s="91"/>
      <c r="G9" s="92"/>
      <c r="H9" s="91"/>
      <c r="I9" s="92"/>
      <c r="J9" s="91"/>
      <c r="K9" s="92"/>
      <c r="L9" s="91"/>
      <c r="M9" s="92"/>
      <c r="N9" s="203"/>
      <c r="O9" s="192"/>
      <c r="P9" s="91"/>
      <c r="Q9" s="92"/>
      <c r="R9" s="91"/>
      <c r="S9" s="92"/>
      <c r="T9" s="91"/>
      <c r="U9" s="92"/>
      <c r="W9" s="55">
        <f t="shared" si="66"/>
        <v>6</v>
      </c>
      <c r="X9" s="3">
        <f t="shared" si="67"/>
        <v>3</v>
      </c>
      <c r="Y9" s="56">
        <f t="shared" si="68"/>
        <v>0.33333333333333331</v>
      </c>
      <c r="Z9" s="3">
        <f t="shared" si="69"/>
        <v>5</v>
      </c>
      <c r="AA9" s="3">
        <f t="shared" si="70"/>
        <v>4</v>
      </c>
      <c r="AB9" s="3">
        <f t="shared" si="71"/>
        <v>0</v>
      </c>
      <c r="AC9" s="3">
        <f t="shared" si="72"/>
        <v>0</v>
      </c>
      <c r="AD9" s="3">
        <f t="shared" si="0"/>
        <v>9</v>
      </c>
      <c r="AE9" s="12">
        <f t="shared" si="1"/>
        <v>0.44444444444444442</v>
      </c>
      <c r="AF9" s="12">
        <f t="shared" si="73"/>
        <v>0</v>
      </c>
      <c r="AG9" s="3">
        <f t="shared" si="74"/>
        <v>0</v>
      </c>
      <c r="AH9" s="3">
        <f t="shared" si="75"/>
        <v>9</v>
      </c>
      <c r="AI9" s="57">
        <f t="shared" si="76"/>
        <v>0</v>
      </c>
      <c r="AJ9" s="58">
        <f t="shared" si="77"/>
        <v>9</v>
      </c>
      <c r="AM9" s="12">
        <f t="shared" si="2"/>
        <v>1</v>
      </c>
      <c r="AN9" s="12">
        <f t="shared" si="3"/>
        <v>0.5</v>
      </c>
      <c r="AO9" s="12">
        <f t="shared" si="4"/>
        <v>-0.16666666666666674</v>
      </c>
      <c r="AP9" s="12" t="e">
        <f t="shared" si="5"/>
        <v>#DIV/0!</v>
      </c>
      <c r="AQ9" s="12">
        <f t="shared" si="78"/>
        <v>0</v>
      </c>
      <c r="AR9" s="12" t="e">
        <f t="shared" si="6"/>
        <v>#DIV/0!</v>
      </c>
      <c r="AS9" s="12">
        <f t="shared" si="7"/>
        <v>1.25</v>
      </c>
      <c r="AT9" s="12">
        <f t="shared" si="8"/>
        <v>-0.55555555555555558</v>
      </c>
      <c r="AU9" s="12" t="e">
        <f t="shared" si="9"/>
        <v>#DIV/0!</v>
      </c>
      <c r="AV9" s="12">
        <f t="shared" si="10"/>
        <v>-1</v>
      </c>
      <c r="AW9" s="12">
        <f t="shared" si="11"/>
        <v>0.8</v>
      </c>
      <c r="AX9" s="12" t="e">
        <f t="shared" si="12"/>
        <v>#DIV/0!</v>
      </c>
      <c r="AY9" s="12">
        <f t="shared" si="13"/>
        <v>0.8</v>
      </c>
      <c r="BA9" s="59">
        <v>0.33333333333333298</v>
      </c>
      <c r="BB9" s="91"/>
      <c r="BC9" s="92"/>
      <c r="BD9" s="91">
        <v>2</v>
      </c>
      <c r="BE9" s="92">
        <v>2</v>
      </c>
      <c r="BF9" s="91"/>
      <c r="BG9" s="92"/>
      <c r="BH9" s="91">
        <v>1</v>
      </c>
      <c r="BI9" s="92"/>
      <c r="BJ9" s="91"/>
      <c r="BK9" s="92"/>
      <c r="BL9" s="91"/>
      <c r="BM9" s="92"/>
      <c r="BN9" s="91"/>
      <c r="BO9" s="92"/>
      <c r="BP9" s="91"/>
      <c r="BQ9" s="92"/>
      <c r="BS9" s="55">
        <f t="shared" si="14"/>
        <v>3</v>
      </c>
      <c r="BT9" s="3">
        <f t="shared" si="14"/>
        <v>2</v>
      </c>
      <c r="BU9" s="56">
        <f t="shared" si="15"/>
        <v>0.4</v>
      </c>
      <c r="BV9" s="3">
        <f t="shared" si="16"/>
        <v>0</v>
      </c>
      <c r="BW9" s="3">
        <f t="shared" si="17"/>
        <v>4</v>
      </c>
      <c r="BX9" s="3">
        <f t="shared" si="18"/>
        <v>0</v>
      </c>
      <c r="BY9" s="3">
        <f t="shared" si="19"/>
        <v>4</v>
      </c>
      <c r="BZ9" s="12">
        <f t="shared" si="20"/>
        <v>1</v>
      </c>
      <c r="CA9" s="12">
        <f t="shared" si="21"/>
        <v>0</v>
      </c>
      <c r="CB9" s="3">
        <f t="shared" si="22"/>
        <v>1</v>
      </c>
      <c r="CC9" s="3">
        <f t="shared" si="23"/>
        <v>5</v>
      </c>
      <c r="CD9" s="57">
        <f t="shared" si="24"/>
        <v>0</v>
      </c>
      <c r="CE9" s="58">
        <f t="shared" si="25"/>
        <v>5</v>
      </c>
      <c r="CH9" s="12">
        <f t="shared" si="26"/>
        <v>0</v>
      </c>
      <c r="CI9" s="12">
        <f t="shared" si="26"/>
        <v>-0.6</v>
      </c>
      <c r="CJ9" s="12">
        <f t="shared" si="26"/>
        <v>-0.36</v>
      </c>
      <c r="CK9" s="12" t="e">
        <f t="shared" si="26"/>
        <v>#DIV/0!</v>
      </c>
      <c r="CL9" s="12">
        <f t="shared" si="26"/>
        <v>-0.33333333333333337</v>
      </c>
      <c r="CM9" s="12" t="e">
        <f t="shared" si="26"/>
        <v>#DIV/0!</v>
      </c>
      <c r="CN9" s="12">
        <f t="shared" si="26"/>
        <v>-0.33333333333333337</v>
      </c>
      <c r="CO9" s="12">
        <f t="shared" si="26"/>
        <v>0</v>
      </c>
      <c r="CP9" s="12" t="e">
        <f t="shared" si="26"/>
        <v>#DIV/0!</v>
      </c>
      <c r="CQ9" s="12">
        <f t="shared" si="26"/>
        <v>-0.5</v>
      </c>
      <c r="CR9" s="12">
        <f t="shared" si="26"/>
        <v>-0.2857142857142857</v>
      </c>
      <c r="CS9" s="12">
        <f t="shared" si="26"/>
        <v>-1</v>
      </c>
      <c r="CT9" s="12">
        <f t="shared" si="26"/>
        <v>-0.375</v>
      </c>
      <c r="CV9" s="59">
        <v>0.33333333333333298</v>
      </c>
      <c r="CW9" s="91"/>
      <c r="CX9" s="92"/>
      <c r="CY9" s="91">
        <v>3</v>
      </c>
      <c r="CZ9" s="92">
        <v>3</v>
      </c>
      <c r="DA9" s="91"/>
      <c r="DB9" s="92"/>
      <c r="DC9" s="91"/>
      <c r="DD9" s="92">
        <v>1</v>
      </c>
      <c r="DE9" s="91"/>
      <c r="DF9" s="92"/>
      <c r="DG9" s="91"/>
      <c r="DH9" s="92"/>
      <c r="DI9" s="91"/>
      <c r="DJ9" s="92"/>
      <c r="DK9" s="91"/>
      <c r="DL9" s="92">
        <v>1</v>
      </c>
      <c r="DN9" s="55">
        <f t="shared" si="27"/>
        <v>3</v>
      </c>
      <c r="DO9" s="3">
        <f t="shared" si="27"/>
        <v>5</v>
      </c>
      <c r="DP9" s="56">
        <f t="shared" si="28"/>
        <v>0.625</v>
      </c>
      <c r="DQ9" s="3">
        <f t="shared" si="29"/>
        <v>0</v>
      </c>
      <c r="DR9" s="3">
        <f t="shared" si="30"/>
        <v>6</v>
      </c>
      <c r="DS9" s="3">
        <f t="shared" si="31"/>
        <v>0</v>
      </c>
      <c r="DT9" s="3">
        <f t="shared" si="32"/>
        <v>6</v>
      </c>
      <c r="DU9" s="12">
        <f t="shared" si="33"/>
        <v>1</v>
      </c>
      <c r="DV9" s="12">
        <f t="shared" si="34"/>
        <v>0</v>
      </c>
      <c r="DW9" s="3">
        <f t="shared" si="35"/>
        <v>2</v>
      </c>
      <c r="DX9" s="3">
        <f t="shared" si="36"/>
        <v>7</v>
      </c>
      <c r="DY9" s="57">
        <f t="shared" si="37"/>
        <v>1</v>
      </c>
      <c r="DZ9" s="58">
        <f t="shared" si="38"/>
        <v>8</v>
      </c>
      <c r="EC9" s="12">
        <f t="shared" si="39"/>
        <v>-0.25</v>
      </c>
      <c r="ED9" s="12" t="e">
        <f t="shared" si="39"/>
        <v>#DIV/0!</v>
      </c>
      <c r="EE9" s="12" t="e">
        <f t="shared" si="39"/>
        <v>#DIV/0!</v>
      </c>
      <c r="EF9" s="12">
        <f t="shared" si="39"/>
        <v>-1</v>
      </c>
      <c r="EG9" s="12">
        <f t="shared" si="39"/>
        <v>2</v>
      </c>
      <c r="EH9" s="12" t="e">
        <f t="shared" si="39"/>
        <v>#DIV/0!</v>
      </c>
      <c r="EI9" s="12">
        <f t="shared" si="39"/>
        <v>1</v>
      </c>
      <c r="EJ9" s="12">
        <f t="shared" si="39"/>
        <v>0.5</v>
      </c>
      <c r="EK9" s="12" t="e">
        <f t="shared" si="39"/>
        <v>#DIV/0!</v>
      </c>
      <c r="EL9" s="12">
        <f t="shared" si="39"/>
        <v>1</v>
      </c>
      <c r="EM9" s="12">
        <f t="shared" si="39"/>
        <v>1.3333333333333335</v>
      </c>
      <c r="EN9" s="12">
        <f t="shared" si="39"/>
        <v>0</v>
      </c>
      <c r="EO9" s="12">
        <f t="shared" si="39"/>
        <v>1</v>
      </c>
      <c r="EQ9" s="59">
        <v>0.33333333333333298</v>
      </c>
      <c r="ER9" s="145">
        <v>1</v>
      </c>
      <c r="ES9" s="145"/>
      <c r="ET9" s="145">
        <v>1</v>
      </c>
      <c r="EU9" s="145"/>
      <c r="EV9" s="145"/>
      <c r="EW9" s="145"/>
      <c r="EX9" s="145">
        <v>1</v>
      </c>
      <c r="EY9" s="145"/>
      <c r="EZ9" s="145"/>
      <c r="FA9" s="145"/>
      <c r="FB9" s="145">
        <v>1</v>
      </c>
      <c r="FC9" s="145"/>
      <c r="FD9" s="145"/>
      <c r="FE9" s="145"/>
      <c r="FF9" s="145"/>
      <c r="FG9" s="88"/>
      <c r="FI9" s="55">
        <f t="shared" si="40"/>
        <v>4</v>
      </c>
      <c r="FJ9" s="3">
        <f t="shared" si="40"/>
        <v>0</v>
      </c>
      <c r="FK9" s="56">
        <f t="shared" si="41"/>
        <v>0</v>
      </c>
      <c r="FL9" s="3">
        <f t="shared" si="42"/>
        <v>1</v>
      </c>
      <c r="FM9" s="3">
        <f t="shared" si="43"/>
        <v>2</v>
      </c>
      <c r="FN9" s="3">
        <f t="shared" si="44"/>
        <v>0</v>
      </c>
      <c r="FO9" s="3">
        <f t="shared" si="45"/>
        <v>3</v>
      </c>
      <c r="FP9" s="12">
        <f t="shared" si="46"/>
        <v>0.66666666666666663</v>
      </c>
      <c r="FQ9" s="12">
        <f t="shared" si="47"/>
        <v>0</v>
      </c>
      <c r="FR9" s="3">
        <f t="shared" si="48"/>
        <v>1</v>
      </c>
      <c r="FS9" s="3">
        <f t="shared" si="49"/>
        <v>3</v>
      </c>
      <c r="FT9" s="57">
        <f t="shared" si="50"/>
        <v>1</v>
      </c>
      <c r="FU9" s="58">
        <f t="shared" si="51"/>
        <v>4</v>
      </c>
      <c r="FX9" s="12">
        <f t="shared" si="52"/>
        <v>-0.33333333333333337</v>
      </c>
      <c r="FY9" s="12" t="e">
        <f t="shared" si="52"/>
        <v>#DIV/0!</v>
      </c>
      <c r="FZ9" s="12" t="e">
        <f t="shared" si="52"/>
        <v>#DIV/0!</v>
      </c>
      <c r="GA9" s="12">
        <f t="shared" si="52"/>
        <v>-0.66666666666666674</v>
      </c>
      <c r="GB9" s="12" t="e">
        <f t="shared" si="52"/>
        <v>#DIV/0!</v>
      </c>
      <c r="GC9" s="12" t="e">
        <f t="shared" si="52"/>
        <v>#DIV/0!</v>
      </c>
      <c r="GD9" s="12">
        <f t="shared" si="52"/>
        <v>0</v>
      </c>
      <c r="GE9" s="12" t="e">
        <f t="shared" si="52"/>
        <v>#DIV/0!</v>
      </c>
      <c r="GF9" s="12" t="e">
        <f t="shared" si="52"/>
        <v>#DIV/0!</v>
      </c>
      <c r="GG9" s="12">
        <f t="shared" si="52"/>
        <v>-0.66666666666666674</v>
      </c>
      <c r="GH9" s="12">
        <f t="shared" si="52"/>
        <v>-0.25</v>
      </c>
      <c r="GI9" s="12">
        <f t="shared" si="52"/>
        <v>-0.5</v>
      </c>
      <c r="GJ9" s="12">
        <f t="shared" si="52"/>
        <v>-0.33333333333333337</v>
      </c>
      <c r="GL9" s="61">
        <v>0.33333333333333298</v>
      </c>
      <c r="GM9" s="91">
        <v>3</v>
      </c>
      <c r="GN9" s="92"/>
      <c r="GO9" s="91"/>
      <c r="GP9" s="92"/>
      <c r="GQ9" s="91"/>
      <c r="GR9" s="92"/>
      <c r="GS9" s="91">
        <v>1</v>
      </c>
      <c r="GT9" s="92"/>
      <c r="GU9" s="91"/>
      <c r="GV9" s="92"/>
      <c r="GW9" s="91"/>
      <c r="GX9" s="92"/>
      <c r="GY9" s="91"/>
      <c r="GZ9" s="92"/>
      <c r="HA9" s="91">
        <v>2</v>
      </c>
      <c r="HB9" s="92"/>
      <c r="HD9" s="55">
        <f t="shared" si="53"/>
        <v>6</v>
      </c>
      <c r="HE9" s="3">
        <f t="shared" si="53"/>
        <v>0</v>
      </c>
      <c r="HF9" s="56">
        <f t="shared" si="54"/>
        <v>0</v>
      </c>
      <c r="HG9" s="3">
        <f t="shared" si="55"/>
        <v>3</v>
      </c>
      <c r="HH9" s="3">
        <f t="shared" si="56"/>
        <v>0</v>
      </c>
      <c r="HI9" s="3">
        <f t="shared" si="57"/>
        <v>0</v>
      </c>
      <c r="HJ9" s="3">
        <f t="shared" si="58"/>
        <v>3</v>
      </c>
      <c r="HK9" s="12">
        <f t="shared" si="59"/>
        <v>0</v>
      </c>
      <c r="HL9" s="12">
        <f t="shared" si="60"/>
        <v>0</v>
      </c>
      <c r="HM9" s="3">
        <f t="shared" si="61"/>
        <v>3</v>
      </c>
      <c r="HN9" s="3">
        <f t="shared" si="62"/>
        <v>4</v>
      </c>
      <c r="HO9" s="57">
        <f t="shared" si="63"/>
        <v>2</v>
      </c>
      <c r="HP9" s="58">
        <f t="shared" si="64"/>
        <v>6</v>
      </c>
      <c r="HR9">
        <v>3</v>
      </c>
      <c r="HS9">
        <v>0</v>
      </c>
      <c r="HT9">
        <v>0</v>
      </c>
      <c r="HU9">
        <v>2</v>
      </c>
      <c r="HV9">
        <v>1</v>
      </c>
      <c r="HW9">
        <v>0</v>
      </c>
      <c r="HX9">
        <v>3</v>
      </c>
      <c r="HY9">
        <v>0.33333333333333298</v>
      </c>
      <c r="HZ9">
        <v>0</v>
      </c>
      <c r="IA9">
        <v>0</v>
      </c>
      <c r="IB9">
        <v>1</v>
      </c>
      <c r="IC9">
        <v>2</v>
      </c>
      <c r="ID9">
        <v>3</v>
      </c>
      <c r="IF9" s="62">
        <f t="shared" si="65"/>
        <v>1</v>
      </c>
      <c r="IG9" s="12" t="e">
        <f t="shared" si="65"/>
        <v>#DIV/0!</v>
      </c>
      <c r="IH9" s="12" t="e">
        <f t="shared" si="65"/>
        <v>#DIV/0!</v>
      </c>
      <c r="II9" s="12">
        <f t="shared" si="65"/>
        <v>0.5</v>
      </c>
      <c r="IJ9" s="12">
        <f t="shared" si="65"/>
        <v>-1</v>
      </c>
      <c r="IK9" s="12" t="e">
        <f t="shared" si="65"/>
        <v>#DIV/0!</v>
      </c>
      <c r="IL9" s="12">
        <f t="shared" si="65"/>
        <v>0</v>
      </c>
      <c r="IM9" s="12">
        <f t="shared" si="65"/>
        <v>-1</v>
      </c>
      <c r="IN9" s="12" t="e">
        <f t="shared" si="65"/>
        <v>#DIV/0!</v>
      </c>
      <c r="IO9" s="12" t="e">
        <f t="shared" si="65"/>
        <v>#DIV/0!</v>
      </c>
      <c r="IP9" s="12">
        <f t="shared" si="65"/>
        <v>3</v>
      </c>
      <c r="IQ9" s="12">
        <f t="shared" si="65"/>
        <v>0</v>
      </c>
      <c r="IR9" s="63">
        <f t="shared" si="65"/>
        <v>1</v>
      </c>
    </row>
    <row r="10" spans="1:252" ht="21" x14ac:dyDescent="0.25">
      <c r="A10" s="64">
        <v>0.34375</v>
      </c>
      <c r="B10" s="91">
        <v>2</v>
      </c>
      <c r="C10" s="92"/>
      <c r="D10" s="91">
        <v>1</v>
      </c>
      <c r="E10" s="92"/>
      <c r="F10" s="91"/>
      <c r="G10" s="92"/>
      <c r="H10" s="91"/>
      <c r="I10" s="92"/>
      <c r="J10" s="93">
        <v>1</v>
      </c>
      <c r="K10" s="92"/>
      <c r="L10" s="91"/>
      <c r="M10" s="92"/>
      <c r="N10" s="203">
        <v>1</v>
      </c>
      <c r="O10" s="192"/>
      <c r="P10" s="91"/>
      <c r="Q10" s="92"/>
      <c r="R10" s="91"/>
      <c r="S10" s="92"/>
      <c r="T10" s="91"/>
      <c r="U10" s="92">
        <v>1</v>
      </c>
      <c r="W10" s="55">
        <f t="shared" si="66"/>
        <v>5</v>
      </c>
      <c r="X10" s="3">
        <f t="shared" si="67"/>
        <v>1</v>
      </c>
      <c r="Y10" s="56">
        <f t="shared" si="68"/>
        <v>0.16666666666666666</v>
      </c>
      <c r="Z10" s="3">
        <f t="shared" si="69"/>
        <v>2</v>
      </c>
      <c r="AA10" s="3">
        <f t="shared" si="70"/>
        <v>2</v>
      </c>
      <c r="AB10" s="3">
        <f>F10+G10+P10+Q10</f>
        <v>0</v>
      </c>
      <c r="AC10" s="3">
        <f t="shared" si="72"/>
        <v>0</v>
      </c>
      <c r="AD10" s="3">
        <f t="shared" si="0"/>
        <v>4</v>
      </c>
      <c r="AE10" s="12">
        <f t="shared" si="1"/>
        <v>0.5</v>
      </c>
      <c r="AF10" s="12">
        <f t="shared" si="73"/>
        <v>0</v>
      </c>
      <c r="AG10" s="3">
        <f t="shared" si="74"/>
        <v>2</v>
      </c>
      <c r="AH10" s="3">
        <f t="shared" si="75"/>
        <v>4</v>
      </c>
      <c r="AI10" s="57">
        <f t="shared" si="76"/>
        <v>2</v>
      </c>
      <c r="AJ10" s="58">
        <f t="shared" si="77"/>
        <v>6</v>
      </c>
      <c r="AM10" s="12">
        <f t="shared" si="2"/>
        <v>1.5</v>
      </c>
      <c r="AN10" s="12">
        <f t="shared" si="3"/>
        <v>-0.66666666666666674</v>
      </c>
      <c r="AO10" s="12">
        <f t="shared" si="4"/>
        <v>-0.72222222222222221</v>
      </c>
      <c r="AP10" s="12">
        <f t="shared" si="5"/>
        <v>1</v>
      </c>
      <c r="AQ10" s="12">
        <f t="shared" si="78"/>
        <v>0</v>
      </c>
      <c r="AR10" s="12" t="e">
        <f t="shared" si="6"/>
        <v>#DIV/0!</v>
      </c>
      <c r="AS10" s="12">
        <f t="shared" si="7"/>
        <v>0.33333333333333326</v>
      </c>
      <c r="AT10" s="12">
        <f t="shared" si="8"/>
        <v>-0.25</v>
      </c>
      <c r="AU10" s="12" t="e">
        <f t="shared" si="9"/>
        <v>#DIV/0!</v>
      </c>
      <c r="AV10" s="12">
        <f t="shared" si="10"/>
        <v>0</v>
      </c>
      <c r="AW10" s="12">
        <f t="shared" si="11"/>
        <v>-0.19999999999999996</v>
      </c>
      <c r="AX10" s="12" t="e">
        <f t="shared" si="12"/>
        <v>#DIV/0!</v>
      </c>
      <c r="AY10" s="12">
        <f t="shared" si="13"/>
        <v>0.19999999999999996</v>
      </c>
      <c r="BA10" s="64">
        <v>0.34375</v>
      </c>
      <c r="BB10" s="91">
        <v>1</v>
      </c>
      <c r="BC10" s="92"/>
      <c r="BD10" s="91"/>
      <c r="BE10" s="92">
        <v>2</v>
      </c>
      <c r="BF10" s="91"/>
      <c r="BG10" s="92"/>
      <c r="BH10" s="93">
        <v>1</v>
      </c>
      <c r="BI10" s="92">
        <v>1</v>
      </c>
      <c r="BJ10" s="91"/>
      <c r="BK10" s="92"/>
      <c r="BL10" s="91"/>
      <c r="BM10" s="92"/>
      <c r="BN10" s="91"/>
      <c r="BO10" s="92"/>
      <c r="BP10" s="91"/>
      <c r="BQ10" s="92"/>
      <c r="BS10" s="55">
        <f t="shared" si="14"/>
        <v>2</v>
      </c>
      <c r="BT10" s="3">
        <f t="shared" si="14"/>
        <v>3</v>
      </c>
      <c r="BU10" s="56">
        <f t="shared" si="15"/>
        <v>0.6</v>
      </c>
      <c r="BV10" s="3">
        <f t="shared" si="16"/>
        <v>1</v>
      </c>
      <c r="BW10" s="3">
        <f t="shared" si="17"/>
        <v>2</v>
      </c>
      <c r="BX10" s="3">
        <f t="shared" si="18"/>
        <v>0</v>
      </c>
      <c r="BY10" s="3">
        <f t="shared" si="19"/>
        <v>3</v>
      </c>
      <c r="BZ10" s="12">
        <f t="shared" si="20"/>
        <v>0.66666666666666663</v>
      </c>
      <c r="CA10" s="12">
        <f t="shared" si="21"/>
        <v>0</v>
      </c>
      <c r="CB10" s="3">
        <f t="shared" si="22"/>
        <v>2</v>
      </c>
      <c r="CC10" s="3">
        <f t="shared" si="23"/>
        <v>5</v>
      </c>
      <c r="CD10" s="57">
        <f t="shared" si="24"/>
        <v>0</v>
      </c>
      <c r="CE10" s="58">
        <f t="shared" si="25"/>
        <v>5</v>
      </c>
      <c r="CH10" s="12">
        <f t="shared" si="26"/>
        <v>1</v>
      </c>
      <c r="CI10" s="12">
        <f t="shared" si="26"/>
        <v>-0.25</v>
      </c>
      <c r="CJ10" s="12">
        <f t="shared" si="26"/>
        <v>-0.25000000000000011</v>
      </c>
      <c r="CK10" s="12">
        <f t="shared" si="26"/>
        <v>0</v>
      </c>
      <c r="CL10" s="12">
        <f t="shared" si="26"/>
        <v>-0.5</v>
      </c>
      <c r="CM10" s="12" t="e">
        <f t="shared" si="26"/>
        <v>#DIV/0!</v>
      </c>
      <c r="CN10" s="12">
        <f t="shared" si="26"/>
        <v>-0.4</v>
      </c>
      <c r="CO10" s="12">
        <f t="shared" si="26"/>
        <v>-0.16666666666666674</v>
      </c>
      <c r="CP10" s="12" t="e">
        <f t="shared" si="26"/>
        <v>#DIV/0!</v>
      </c>
      <c r="CQ10" s="12" t="e">
        <f t="shared" si="26"/>
        <v>#DIV/0!</v>
      </c>
      <c r="CR10" s="12">
        <f t="shared" si="26"/>
        <v>0</v>
      </c>
      <c r="CS10" s="12" t="e">
        <f t="shared" si="26"/>
        <v>#DIV/0!</v>
      </c>
      <c r="CT10" s="12">
        <f t="shared" si="26"/>
        <v>0</v>
      </c>
      <c r="CV10" s="64">
        <v>0.34375</v>
      </c>
      <c r="CW10" s="91">
        <v>1</v>
      </c>
      <c r="CX10" s="92"/>
      <c r="CY10" s="91"/>
      <c r="CZ10" s="92">
        <v>4</v>
      </c>
      <c r="DA10" s="91"/>
      <c r="DB10" s="92"/>
      <c r="DC10" s="48"/>
      <c r="DD10" s="92"/>
      <c r="DE10" s="91"/>
      <c r="DF10" s="92"/>
      <c r="DG10" s="91"/>
      <c r="DH10" s="92"/>
      <c r="DI10" s="91"/>
      <c r="DJ10" s="92"/>
      <c r="DK10" s="91"/>
      <c r="DL10" s="92"/>
      <c r="DN10" s="55">
        <f t="shared" si="27"/>
        <v>1</v>
      </c>
      <c r="DO10" s="3">
        <f t="shared" si="27"/>
        <v>4</v>
      </c>
      <c r="DP10" s="56">
        <f t="shared" si="28"/>
        <v>0.8</v>
      </c>
      <c r="DQ10" s="3">
        <f t="shared" si="29"/>
        <v>1</v>
      </c>
      <c r="DR10" s="3">
        <f t="shared" si="30"/>
        <v>4</v>
      </c>
      <c r="DS10" s="3">
        <f t="shared" si="31"/>
        <v>0</v>
      </c>
      <c r="DT10" s="3">
        <f t="shared" si="32"/>
        <v>5</v>
      </c>
      <c r="DU10" s="12">
        <f t="shared" si="33"/>
        <v>0.8</v>
      </c>
      <c r="DV10" s="12">
        <f t="shared" si="34"/>
        <v>0</v>
      </c>
      <c r="DW10" s="3">
        <f t="shared" si="35"/>
        <v>0</v>
      </c>
      <c r="DX10" s="3">
        <f t="shared" si="36"/>
        <v>5</v>
      </c>
      <c r="DY10" s="57">
        <f t="shared" si="37"/>
        <v>0</v>
      </c>
      <c r="DZ10" s="58">
        <f t="shared" si="38"/>
        <v>5</v>
      </c>
      <c r="EC10" s="12" t="e">
        <f t="shared" si="39"/>
        <v>#DIV/0!</v>
      </c>
      <c r="ED10" s="12">
        <f t="shared" si="39"/>
        <v>3</v>
      </c>
      <c r="EE10" s="12">
        <f t="shared" si="39"/>
        <v>-0.19999999999999996</v>
      </c>
      <c r="EF10" s="12">
        <f t="shared" si="39"/>
        <v>0</v>
      </c>
      <c r="EG10" s="12" t="e">
        <f t="shared" si="39"/>
        <v>#DIV/0!</v>
      </c>
      <c r="EH10" s="12" t="e">
        <f t="shared" si="39"/>
        <v>#DIV/0!</v>
      </c>
      <c r="EI10" s="12">
        <f t="shared" si="39"/>
        <v>4</v>
      </c>
      <c r="EJ10" s="12" t="e">
        <f t="shared" si="39"/>
        <v>#DIV/0!</v>
      </c>
      <c r="EK10" s="12" t="e">
        <f t="shared" si="39"/>
        <v>#DIV/0!</v>
      </c>
      <c r="EL10" s="12" t="e">
        <f t="shared" si="39"/>
        <v>#DIV/0!</v>
      </c>
      <c r="EM10" s="12" t="e">
        <f t="shared" si="39"/>
        <v>#DIV/0!</v>
      </c>
      <c r="EN10" s="12">
        <f t="shared" si="39"/>
        <v>-1</v>
      </c>
      <c r="EO10" s="12">
        <f t="shared" si="39"/>
        <v>4</v>
      </c>
      <c r="EQ10" s="64">
        <v>0.34375</v>
      </c>
      <c r="ER10" s="148"/>
      <c r="ES10" s="148"/>
      <c r="ET10" s="148"/>
      <c r="EU10" s="148"/>
      <c r="EV10" s="148"/>
      <c r="EW10" s="148"/>
      <c r="EX10" s="148"/>
      <c r="EY10" s="148"/>
      <c r="EZ10" s="148"/>
      <c r="FA10" s="148">
        <v>1</v>
      </c>
      <c r="FB10" s="148"/>
      <c r="FC10" s="148"/>
      <c r="FD10" s="148"/>
      <c r="FE10" s="148"/>
      <c r="FF10" s="148"/>
      <c r="FG10" s="149"/>
      <c r="FI10" s="55">
        <f t="shared" si="40"/>
        <v>0</v>
      </c>
      <c r="FJ10" s="3">
        <f t="shared" si="40"/>
        <v>1</v>
      </c>
      <c r="FK10" s="56">
        <f t="shared" si="41"/>
        <v>1</v>
      </c>
      <c r="FL10" s="3">
        <f t="shared" si="42"/>
        <v>1</v>
      </c>
      <c r="FM10" s="3">
        <f t="shared" si="43"/>
        <v>0</v>
      </c>
      <c r="FN10" s="3">
        <f t="shared" si="44"/>
        <v>0</v>
      </c>
      <c r="FO10" s="3">
        <f t="shared" si="45"/>
        <v>1</v>
      </c>
      <c r="FP10" s="12">
        <f t="shared" si="46"/>
        <v>0</v>
      </c>
      <c r="FQ10" s="12">
        <f t="shared" si="47"/>
        <v>0</v>
      </c>
      <c r="FR10" s="3">
        <f t="shared" si="48"/>
        <v>0</v>
      </c>
      <c r="FS10" s="3">
        <f t="shared" si="49"/>
        <v>0</v>
      </c>
      <c r="FT10" s="57">
        <f t="shared" si="50"/>
        <v>1</v>
      </c>
      <c r="FU10" s="58">
        <f t="shared" si="51"/>
        <v>1</v>
      </c>
      <c r="FX10" s="12" t="e">
        <f t="shared" si="52"/>
        <v>#DIV/0!</v>
      </c>
      <c r="FY10" s="12">
        <f t="shared" si="52"/>
        <v>-0.5</v>
      </c>
      <c r="FZ10" s="12">
        <f t="shared" si="52"/>
        <v>0</v>
      </c>
      <c r="GA10" s="12">
        <f t="shared" si="52"/>
        <v>0</v>
      </c>
      <c r="GB10" s="12">
        <f t="shared" si="52"/>
        <v>-1</v>
      </c>
      <c r="GC10" s="12" t="e">
        <f t="shared" si="52"/>
        <v>#DIV/0!</v>
      </c>
      <c r="GD10" s="12">
        <f t="shared" si="52"/>
        <v>-0.5</v>
      </c>
      <c r="GE10" s="12">
        <f t="shared" si="52"/>
        <v>-1</v>
      </c>
      <c r="GF10" s="12" t="e">
        <f t="shared" si="52"/>
        <v>#DIV/0!</v>
      </c>
      <c r="GG10" s="12" t="e">
        <f t="shared" si="52"/>
        <v>#DIV/0!</v>
      </c>
      <c r="GH10" s="12">
        <f t="shared" si="52"/>
        <v>-1</v>
      </c>
      <c r="GI10" s="12" t="e">
        <f t="shared" si="52"/>
        <v>#DIV/0!</v>
      </c>
      <c r="GJ10" s="12">
        <f t="shared" si="52"/>
        <v>-0.5</v>
      </c>
      <c r="GL10" s="65">
        <v>0.34375</v>
      </c>
      <c r="GM10" s="91"/>
      <c r="GN10" s="92">
        <v>1</v>
      </c>
      <c r="GO10" s="91"/>
      <c r="GP10" s="92">
        <v>1</v>
      </c>
      <c r="GQ10" s="91"/>
      <c r="GR10" s="92"/>
      <c r="GS10" s="48"/>
      <c r="GT10" s="92"/>
      <c r="GU10" s="91"/>
      <c r="GV10" s="92"/>
      <c r="GW10" s="91"/>
      <c r="GX10" s="92"/>
      <c r="GY10" s="91"/>
      <c r="GZ10" s="92"/>
      <c r="HA10" s="91"/>
      <c r="HB10" s="92"/>
      <c r="HD10" s="55">
        <f t="shared" si="53"/>
        <v>0</v>
      </c>
      <c r="HE10" s="3">
        <f t="shared" si="53"/>
        <v>2</v>
      </c>
      <c r="HF10" s="56">
        <f t="shared" si="54"/>
        <v>1</v>
      </c>
      <c r="HG10" s="3">
        <f t="shared" si="55"/>
        <v>1</v>
      </c>
      <c r="HH10" s="3">
        <f t="shared" si="56"/>
        <v>1</v>
      </c>
      <c r="HI10" s="3">
        <f t="shared" si="57"/>
        <v>0</v>
      </c>
      <c r="HJ10" s="3">
        <f t="shared" si="58"/>
        <v>2</v>
      </c>
      <c r="HK10" s="12">
        <f t="shared" si="59"/>
        <v>0.5</v>
      </c>
      <c r="HL10" s="12">
        <f t="shared" si="60"/>
        <v>0</v>
      </c>
      <c r="HM10" s="3">
        <f t="shared" si="61"/>
        <v>0</v>
      </c>
      <c r="HN10" s="3">
        <f t="shared" si="62"/>
        <v>2</v>
      </c>
      <c r="HO10" s="57">
        <f t="shared" si="63"/>
        <v>0</v>
      </c>
      <c r="HP10" s="58">
        <f t="shared" si="64"/>
        <v>2</v>
      </c>
      <c r="HR10">
        <v>2</v>
      </c>
      <c r="HS10">
        <v>4</v>
      </c>
      <c r="HT10">
        <v>0.66666666666666696</v>
      </c>
      <c r="HU10">
        <v>2</v>
      </c>
      <c r="HV10">
        <v>0</v>
      </c>
      <c r="HW10">
        <v>0</v>
      </c>
      <c r="HX10">
        <v>2</v>
      </c>
      <c r="HY10">
        <v>0</v>
      </c>
      <c r="HZ10">
        <v>0</v>
      </c>
      <c r="IA10">
        <v>4</v>
      </c>
      <c r="IB10">
        <v>3</v>
      </c>
      <c r="IC10">
        <v>3</v>
      </c>
      <c r="ID10">
        <v>6</v>
      </c>
      <c r="IF10" s="62">
        <f t="shared" si="65"/>
        <v>-1</v>
      </c>
      <c r="IG10" s="12">
        <f t="shared" si="65"/>
        <v>-0.5</v>
      </c>
      <c r="IH10" s="12">
        <f t="shared" si="65"/>
        <v>0.49999999999999933</v>
      </c>
      <c r="II10" s="12">
        <f t="shared" si="65"/>
        <v>-0.5</v>
      </c>
      <c r="IJ10" s="12" t="e">
        <f t="shared" si="65"/>
        <v>#DIV/0!</v>
      </c>
      <c r="IK10" s="12" t="e">
        <f t="shared" si="65"/>
        <v>#DIV/0!</v>
      </c>
      <c r="IL10" s="12">
        <f t="shared" si="65"/>
        <v>0</v>
      </c>
      <c r="IM10" s="12" t="e">
        <f t="shared" si="65"/>
        <v>#DIV/0!</v>
      </c>
      <c r="IN10" s="12" t="e">
        <f t="shared" si="65"/>
        <v>#DIV/0!</v>
      </c>
      <c r="IO10" s="12">
        <f t="shared" si="65"/>
        <v>-1</v>
      </c>
      <c r="IP10" s="12">
        <f t="shared" si="65"/>
        <v>-0.33333333333333337</v>
      </c>
      <c r="IQ10" s="12">
        <f t="shared" si="65"/>
        <v>-1</v>
      </c>
      <c r="IR10" s="63">
        <f t="shared" si="65"/>
        <v>-0.66666666666666674</v>
      </c>
    </row>
    <row r="11" spans="1:252" ht="21" x14ac:dyDescent="0.25">
      <c r="A11" s="64">
        <v>0.35416666666666702</v>
      </c>
      <c r="B11" s="91"/>
      <c r="C11" s="92">
        <v>1</v>
      </c>
      <c r="D11" s="91">
        <v>3</v>
      </c>
      <c r="E11" s="92">
        <v>1</v>
      </c>
      <c r="F11" s="91"/>
      <c r="G11" s="92"/>
      <c r="H11" s="91"/>
      <c r="I11" s="92"/>
      <c r="J11" s="91">
        <v>1</v>
      </c>
      <c r="K11" s="92">
        <v>2</v>
      </c>
      <c r="L11" s="91">
        <v>1</v>
      </c>
      <c r="M11" s="92"/>
      <c r="N11" s="203"/>
      <c r="O11" s="192"/>
      <c r="P11" s="91"/>
      <c r="Q11" s="92"/>
      <c r="R11" s="91"/>
      <c r="S11" s="92"/>
      <c r="T11" s="91"/>
      <c r="U11" s="92"/>
      <c r="W11" s="55">
        <f t="shared" si="66"/>
        <v>5</v>
      </c>
      <c r="X11" s="3">
        <f t="shared" si="67"/>
        <v>4</v>
      </c>
      <c r="Y11" s="56">
        <f t="shared" si="68"/>
        <v>0.44444444444444442</v>
      </c>
      <c r="Z11" s="3">
        <f t="shared" si="69"/>
        <v>2</v>
      </c>
      <c r="AA11" s="3">
        <f t="shared" si="70"/>
        <v>4</v>
      </c>
      <c r="AB11" s="3">
        <f t="shared" si="71"/>
        <v>0</v>
      </c>
      <c r="AC11" s="3">
        <f t="shared" si="72"/>
        <v>0</v>
      </c>
      <c r="AD11" s="3">
        <f t="shared" si="0"/>
        <v>6</v>
      </c>
      <c r="AE11" s="12">
        <f t="shared" si="1"/>
        <v>0.66666666666666663</v>
      </c>
      <c r="AF11" s="12">
        <f t="shared" si="73"/>
        <v>0</v>
      </c>
      <c r="AG11" s="3">
        <f t="shared" si="74"/>
        <v>3</v>
      </c>
      <c r="AH11" s="3">
        <f t="shared" si="75"/>
        <v>8</v>
      </c>
      <c r="AI11" s="57">
        <f t="shared" si="76"/>
        <v>1</v>
      </c>
      <c r="AJ11" s="58">
        <f t="shared" si="77"/>
        <v>9</v>
      </c>
      <c r="AM11" s="12">
        <f t="shared" si="2"/>
        <v>0.66666666666666674</v>
      </c>
      <c r="AN11" s="12">
        <f t="shared" si="3"/>
        <v>3</v>
      </c>
      <c r="AO11" s="12">
        <f t="shared" si="4"/>
        <v>0.77777777777777768</v>
      </c>
      <c r="AP11" s="12" t="e">
        <f t="shared" si="5"/>
        <v>#DIV/0!</v>
      </c>
      <c r="AQ11" s="12">
        <f t="shared" si="78"/>
        <v>3</v>
      </c>
      <c r="AR11" s="12" t="e">
        <f t="shared" si="6"/>
        <v>#DIV/0!</v>
      </c>
      <c r="AS11" s="12">
        <f t="shared" si="7"/>
        <v>5</v>
      </c>
      <c r="AT11" s="12">
        <f t="shared" si="8"/>
        <v>-0.33333333333333337</v>
      </c>
      <c r="AU11" s="12" t="e">
        <f t="shared" si="9"/>
        <v>#DIV/0!</v>
      </c>
      <c r="AV11" s="12">
        <f t="shared" si="10"/>
        <v>0</v>
      </c>
      <c r="AW11" s="12">
        <f t="shared" si="11"/>
        <v>1</v>
      </c>
      <c r="AX11" s="12" t="e">
        <f t="shared" si="12"/>
        <v>#DIV/0!</v>
      </c>
      <c r="AY11" s="12">
        <f t="shared" si="13"/>
        <v>1.25</v>
      </c>
      <c r="BA11" s="64">
        <v>0.35416666666666702</v>
      </c>
      <c r="BB11" s="91"/>
      <c r="BC11" s="92"/>
      <c r="BD11" s="91"/>
      <c r="BE11" s="92">
        <v>1</v>
      </c>
      <c r="BF11" s="91"/>
      <c r="BG11" s="92"/>
      <c r="BH11" s="91">
        <v>3</v>
      </c>
      <c r="BI11" s="92"/>
      <c r="BJ11" s="91"/>
      <c r="BK11" s="92"/>
      <c r="BL11" s="91"/>
      <c r="BM11" s="92"/>
      <c r="BN11" s="91"/>
      <c r="BO11" s="92"/>
      <c r="BP11" s="91"/>
      <c r="BQ11" s="92"/>
      <c r="BS11" s="55">
        <f t="shared" si="14"/>
        <v>3</v>
      </c>
      <c r="BT11" s="3">
        <f t="shared" si="14"/>
        <v>1</v>
      </c>
      <c r="BU11" s="56">
        <f t="shared" si="15"/>
        <v>0.25</v>
      </c>
      <c r="BV11" s="3">
        <f t="shared" si="16"/>
        <v>0</v>
      </c>
      <c r="BW11" s="3">
        <f t="shared" si="17"/>
        <v>1</v>
      </c>
      <c r="BX11" s="3">
        <f t="shared" si="18"/>
        <v>0</v>
      </c>
      <c r="BY11" s="3">
        <f t="shared" si="19"/>
        <v>1</v>
      </c>
      <c r="BZ11" s="12">
        <f t="shared" si="20"/>
        <v>1</v>
      </c>
      <c r="CA11" s="12">
        <f t="shared" si="21"/>
        <v>0</v>
      </c>
      <c r="CB11" s="3">
        <f t="shared" si="22"/>
        <v>3</v>
      </c>
      <c r="CC11" s="3">
        <f t="shared" si="23"/>
        <v>4</v>
      </c>
      <c r="CD11" s="57">
        <f t="shared" si="24"/>
        <v>0</v>
      </c>
      <c r="CE11" s="58">
        <f t="shared" si="25"/>
        <v>4</v>
      </c>
      <c r="CH11" s="12">
        <f t="shared" si="26"/>
        <v>2</v>
      </c>
      <c r="CI11" s="12">
        <f t="shared" si="26"/>
        <v>0</v>
      </c>
      <c r="CJ11" s="12">
        <f t="shared" si="26"/>
        <v>-0.5</v>
      </c>
      <c r="CK11" s="12" t="e">
        <f t="shared" si="26"/>
        <v>#DIV/0!</v>
      </c>
      <c r="CL11" s="12">
        <f t="shared" si="26"/>
        <v>-0.5</v>
      </c>
      <c r="CM11" s="12" t="e">
        <f t="shared" si="26"/>
        <v>#DIV/0!</v>
      </c>
      <c r="CN11" s="12">
        <f t="shared" si="26"/>
        <v>-0.5</v>
      </c>
      <c r="CO11" s="12">
        <f t="shared" si="26"/>
        <v>0</v>
      </c>
      <c r="CP11" s="12" t="e">
        <f t="shared" si="26"/>
        <v>#DIV/0!</v>
      </c>
      <c r="CQ11" s="12" t="e">
        <f t="shared" si="26"/>
        <v>#DIV/0!</v>
      </c>
      <c r="CR11" s="12">
        <f t="shared" si="26"/>
        <v>1</v>
      </c>
      <c r="CS11" s="12" t="e">
        <f t="shared" si="26"/>
        <v>#DIV/0!</v>
      </c>
      <c r="CT11" s="12">
        <f t="shared" si="26"/>
        <v>1</v>
      </c>
      <c r="CV11" s="64">
        <v>0.35416666666666702</v>
      </c>
      <c r="CW11" s="91"/>
      <c r="CX11" s="92"/>
      <c r="CY11" s="91">
        <v>1</v>
      </c>
      <c r="CZ11" s="92">
        <v>1</v>
      </c>
      <c r="DA11" s="91"/>
      <c r="DB11" s="92"/>
      <c r="DC11" s="91"/>
      <c r="DD11" s="92"/>
      <c r="DE11" s="91"/>
      <c r="DF11" s="92"/>
      <c r="DG11" s="91"/>
      <c r="DH11" s="92"/>
      <c r="DI11" s="91"/>
      <c r="DJ11" s="92"/>
      <c r="DK11" s="91"/>
      <c r="DL11" s="92"/>
      <c r="DN11" s="55">
        <f t="shared" si="27"/>
        <v>1</v>
      </c>
      <c r="DO11" s="3">
        <f t="shared" si="27"/>
        <v>1</v>
      </c>
      <c r="DP11" s="56">
        <f t="shared" si="28"/>
        <v>0.5</v>
      </c>
      <c r="DQ11" s="3">
        <f t="shared" si="29"/>
        <v>0</v>
      </c>
      <c r="DR11" s="3">
        <f t="shared" si="30"/>
        <v>2</v>
      </c>
      <c r="DS11" s="3">
        <f t="shared" si="31"/>
        <v>0</v>
      </c>
      <c r="DT11" s="3">
        <f t="shared" si="32"/>
        <v>2</v>
      </c>
      <c r="DU11" s="12">
        <f t="shared" si="33"/>
        <v>1</v>
      </c>
      <c r="DV11" s="12">
        <f t="shared" si="34"/>
        <v>0</v>
      </c>
      <c r="DW11" s="3">
        <f t="shared" si="35"/>
        <v>0</v>
      </c>
      <c r="DX11" s="3">
        <f t="shared" si="36"/>
        <v>2</v>
      </c>
      <c r="DY11" s="57">
        <f t="shared" si="37"/>
        <v>0</v>
      </c>
      <c r="DZ11" s="58">
        <f t="shared" si="38"/>
        <v>2</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148"/>
      <c r="ES11" s="148"/>
      <c r="ET11" s="148"/>
      <c r="EU11" s="148"/>
      <c r="EV11" s="148"/>
      <c r="EW11" s="148"/>
      <c r="EX11" s="148"/>
      <c r="EY11" s="148"/>
      <c r="EZ11" s="148"/>
      <c r="FA11" s="148"/>
      <c r="FB11" s="148"/>
      <c r="FC11" s="148"/>
      <c r="FD11" s="148"/>
      <c r="FE11" s="148"/>
      <c r="FF11" s="148"/>
      <c r="FG11" s="149"/>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f t="shared" si="52"/>
        <v>-1</v>
      </c>
      <c r="FY11" s="12">
        <f t="shared" si="52"/>
        <v>-1</v>
      </c>
      <c r="FZ11" s="12" t="e">
        <f t="shared" si="52"/>
        <v>#DIV/0!</v>
      </c>
      <c r="GA11" s="12">
        <f t="shared" si="52"/>
        <v>-1</v>
      </c>
      <c r="GB11" s="12">
        <f t="shared" si="52"/>
        <v>-1</v>
      </c>
      <c r="GC11" s="12" t="e">
        <f t="shared" si="52"/>
        <v>#DIV/0!</v>
      </c>
      <c r="GD11" s="12">
        <f t="shared" si="52"/>
        <v>-1</v>
      </c>
      <c r="GE11" s="12" t="e">
        <f t="shared" si="52"/>
        <v>#DIV/0!</v>
      </c>
      <c r="GF11" s="12" t="e">
        <f t="shared" si="52"/>
        <v>#DIV/0!</v>
      </c>
      <c r="GG11" s="12">
        <f t="shared" si="52"/>
        <v>-1</v>
      </c>
      <c r="GH11" s="12">
        <f t="shared" si="52"/>
        <v>-1</v>
      </c>
      <c r="GI11" s="12">
        <f t="shared" si="52"/>
        <v>-1</v>
      </c>
      <c r="GJ11" s="12">
        <f t="shared" si="52"/>
        <v>-1</v>
      </c>
      <c r="GL11" s="65">
        <v>0.35416666666666702</v>
      </c>
      <c r="GM11" s="91">
        <v>2</v>
      </c>
      <c r="GN11" s="92">
        <v>1</v>
      </c>
      <c r="GO11" s="91"/>
      <c r="GP11" s="92">
        <v>1</v>
      </c>
      <c r="GQ11" s="91"/>
      <c r="GR11" s="92"/>
      <c r="GS11" s="91">
        <v>1</v>
      </c>
      <c r="GT11" s="92"/>
      <c r="GU11" s="91">
        <v>1</v>
      </c>
      <c r="GV11" s="92"/>
      <c r="GW11" s="91"/>
      <c r="GX11" s="92"/>
      <c r="GY11" s="91"/>
      <c r="GZ11" s="92"/>
      <c r="HA11" s="91"/>
      <c r="HB11" s="92"/>
      <c r="HD11" s="55">
        <f t="shared" si="53"/>
        <v>4</v>
      </c>
      <c r="HE11" s="3">
        <f t="shared" si="53"/>
        <v>2</v>
      </c>
      <c r="HF11" s="56">
        <f t="shared" si="54"/>
        <v>0.33333333333333331</v>
      </c>
      <c r="HG11" s="3">
        <f t="shared" si="55"/>
        <v>4</v>
      </c>
      <c r="HH11" s="3">
        <f t="shared" si="56"/>
        <v>1</v>
      </c>
      <c r="HI11" s="3">
        <f t="shared" si="57"/>
        <v>0</v>
      </c>
      <c r="HJ11" s="3">
        <f t="shared" si="58"/>
        <v>5</v>
      </c>
      <c r="HK11" s="12">
        <f t="shared" si="59"/>
        <v>0.2</v>
      </c>
      <c r="HL11" s="12">
        <f t="shared" si="60"/>
        <v>0</v>
      </c>
      <c r="HM11" s="3">
        <f t="shared" si="61"/>
        <v>1</v>
      </c>
      <c r="HN11" s="3">
        <f t="shared" si="62"/>
        <v>5</v>
      </c>
      <c r="HO11" s="57">
        <f t="shared" si="63"/>
        <v>1</v>
      </c>
      <c r="HP11" s="58">
        <f t="shared" si="64"/>
        <v>6</v>
      </c>
      <c r="HR11">
        <v>3</v>
      </c>
      <c r="HS11">
        <v>0</v>
      </c>
      <c r="HT11">
        <v>0</v>
      </c>
      <c r="HU11">
        <v>3</v>
      </c>
      <c r="HV11">
        <v>0</v>
      </c>
      <c r="HW11">
        <v>0</v>
      </c>
      <c r="HX11">
        <v>3</v>
      </c>
      <c r="HY11">
        <v>0</v>
      </c>
      <c r="HZ11">
        <v>0</v>
      </c>
      <c r="IA11">
        <v>0</v>
      </c>
      <c r="IB11">
        <v>2</v>
      </c>
      <c r="IC11">
        <v>1</v>
      </c>
      <c r="ID11">
        <v>3</v>
      </c>
      <c r="IF11" s="62">
        <f t="shared" si="65"/>
        <v>0.33333333333333326</v>
      </c>
      <c r="IG11" s="12" t="e">
        <f t="shared" si="65"/>
        <v>#DIV/0!</v>
      </c>
      <c r="IH11" s="12" t="e">
        <f t="shared" si="65"/>
        <v>#DIV/0!</v>
      </c>
      <c r="II11" s="12">
        <f t="shared" si="65"/>
        <v>0.33333333333333326</v>
      </c>
      <c r="IJ11" s="12" t="e">
        <f t="shared" si="65"/>
        <v>#DIV/0!</v>
      </c>
      <c r="IK11" s="12" t="e">
        <f t="shared" si="65"/>
        <v>#DIV/0!</v>
      </c>
      <c r="IL11" s="12">
        <f t="shared" si="65"/>
        <v>0.66666666666666674</v>
      </c>
      <c r="IM11" s="12" t="e">
        <f t="shared" si="65"/>
        <v>#DIV/0!</v>
      </c>
      <c r="IN11" s="12" t="e">
        <f t="shared" si="65"/>
        <v>#DIV/0!</v>
      </c>
      <c r="IO11" s="12" t="e">
        <f t="shared" si="65"/>
        <v>#DIV/0!</v>
      </c>
      <c r="IP11" s="12">
        <f t="shared" si="65"/>
        <v>1.5</v>
      </c>
      <c r="IQ11" s="12">
        <f t="shared" si="65"/>
        <v>0</v>
      </c>
      <c r="IR11" s="63">
        <f t="shared" si="65"/>
        <v>1</v>
      </c>
    </row>
    <row r="12" spans="1:252" ht="21.75" thickBot="1" x14ac:dyDescent="0.3">
      <c r="A12" s="64">
        <v>0.36458333333333298</v>
      </c>
      <c r="B12" s="91">
        <v>5</v>
      </c>
      <c r="C12" s="92"/>
      <c r="D12" s="91">
        <v>1</v>
      </c>
      <c r="E12" s="92">
        <v>4</v>
      </c>
      <c r="F12" s="91"/>
      <c r="G12" s="92"/>
      <c r="H12" s="91"/>
      <c r="I12" s="92"/>
      <c r="J12" s="91"/>
      <c r="K12" s="92">
        <v>1</v>
      </c>
      <c r="L12" s="91">
        <v>1</v>
      </c>
      <c r="M12" s="92"/>
      <c r="N12" s="203"/>
      <c r="O12" s="192"/>
      <c r="P12" s="91"/>
      <c r="Q12" s="92"/>
      <c r="R12" s="91"/>
      <c r="S12" s="92"/>
      <c r="T12" s="91"/>
      <c r="U12" s="92">
        <v>1</v>
      </c>
      <c r="W12" s="55">
        <f t="shared" si="66"/>
        <v>7</v>
      </c>
      <c r="X12" s="3">
        <f t="shared" si="67"/>
        <v>6</v>
      </c>
      <c r="Y12" s="56">
        <f t="shared" si="68"/>
        <v>0.46153846153846156</v>
      </c>
      <c r="Z12" s="3">
        <f t="shared" si="69"/>
        <v>6</v>
      </c>
      <c r="AA12" s="3">
        <f t="shared" si="70"/>
        <v>5</v>
      </c>
      <c r="AB12" s="3">
        <f t="shared" si="71"/>
        <v>0</v>
      </c>
      <c r="AC12" s="3">
        <f t="shared" si="72"/>
        <v>0</v>
      </c>
      <c r="AD12" s="3">
        <f t="shared" si="0"/>
        <v>11</v>
      </c>
      <c r="AE12" s="12">
        <f t="shared" si="1"/>
        <v>0.45454545454545453</v>
      </c>
      <c r="AF12" s="12">
        <f t="shared" si="73"/>
        <v>0</v>
      </c>
      <c r="AG12" s="3">
        <f t="shared" si="74"/>
        <v>2</v>
      </c>
      <c r="AH12" s="3">
        <f t="shared" si="75"/>
        <v>11</v>
      </c>
      <c r="AI12" s="57">
        <f t="shared" si="76"/>
        <v>2</v>
      </c>
      <c r="AJ12" s="58">
        <f t="shared" si="77"/>
        <v>13</v>
      </c>
      <c r="AM12" s="12" t="e">
        <f t="shared" si="2"/>
        <v>#DIV/0!</v>
      </c>
      <c r="AN12" s="12" t="e">
        <f t="shared" si="3"/>
        <v>#DIV/0!</v>
      </c>
      <c r="AO12" s="12" t="e">
        <f t="shared" si="4"/>
        <v>#DIV/0!</v>
      </c>
      <c r="AP12" s="12" t="e">
        <f t="shared" si="5"/>
        <v>#DIV/0!</v>
      </c>
      <c r="AQ12" s="12" t="e">
        <f t="shared" si="78"/>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v>0</v>
      </c>
      <c r="BC12" s="92"/>
      <c r="BD12" s="91">
        <v>0</v>
      </c>
      <c r="BE12" s="92"/>
      <c r="BF12" s="91">
        <v>0</v>
      </c>
      <c r="BG12" s="92"/>
      <c r="BH12" s="91">
        <v>0</v>
      </c>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f t="shared" si="26"/>
        <v>-1</v>
      </c>
      <c r="CI12" s="12">
        <f t="shared" si="26"/>
        <v>-1</v>
      </c>
      <c r="CJ12" s="12" t="e">
        <f t="shared" si="26"/>
        <v>#DIV/0!</v>
      </c>
      <c r="CK12" s="12">
        <f t="shared" si="26"/>
        <v>-1</v>
      </c>
      <c r="CL12" s="12">
        <f t="shared" si="26"/>
        <v>-1</v>
      </c>
      <c r="CM12" s="12" t="e">
        <f t="shared" si="26"/>
        <v>#DIV/0!</v>
      </c>
      <c r="CN12" s="12">
        <f t="shared" si="26"/>
        <v>-1</v>
      </c>
      <c r="CO12" s="12" t="e">
        <f t="shared" si="26"/>
        <v>#DIV/0!</v>
      </c>
      <c r="CP12" s="12" t="e">
        <f t="shared" si="26"/>
        <v>#DIV/0!</v>
      </c>
      <c r="CQ12" s="12" t="e">
        <f t="shared" si="26"/>
        <v>#DIV/0!</v>
      </c>
      <c r="CR12" s="12">
        <f t="shared" si="26"/>
        <v>-1</v>
      </c>
      <c r="CS12" s="12" t="e">
        <f t="shared" si="26"/>
        <v>#DIV/0!</v>
      </c>
      <c r="CT12" s="12">
        <f t="shared" si="26"/>
        <v>-1</v>
      </c>
      <c r="CV12" s="64">
        <v>0.36458333333333298</v>
      </c>
      <c r="CW12" s="91">
        <v>1</v>
      </c>
      <c r="CX12" s="92"/>
      <c r="CY12" s="91"/>
      <c r="CZ12" s="92">
        <v>1</v>
      </c>
      <c r="DA12" s="91"/>
      <c r="DB12" s="92"/>
      <c r="DC12" s="91"/>
      <c r="DD12" s="92"/>
      <c r="DE12" s="91"/>
      <c r="DF12" s="92"/>
      <c r="DG12" s="91"/>
      <c r="DH12" s="92"/>
      <c r="DI12" s="91"/>
      <c r="DJ12" s="92"/>
      <c r="DK12" s="91"/>
      <c r="DL12" s="92"/>
      <c r="DN12" s="55">
        <f t="shared" si="27"/>
        <v>1</v>
      </c>
      <c r="DO12" s="3">
        <f t="shared" si="27"/>
        <v>1</v>
      </c>
      <c r="DP12" s="56">
        <f t="shared" si="28"/>
        <v>0.5</v>
      </c>
      <c r="DQ12" s="3">
        <f t="shared" si="29"/>
        <v>1</v>
      </c>
      <c r="DR12" s="3">
        <f t="shared" si="30"/>
        <v>1</v>
      </c>
      <c r="DS12" s="3">
        <f t="shared" si="31"/>
        <v>0</v>
      </c>
      <c r="DT12" s="3">
        <f t="shared" si="32"/>
        <v>2</v>
      </c>
      <c r="DU12" s="12">
        <f t="shared" si="33"/>
        <v>0.5</v>
      </c>
      <c r="DV12" s="12">
        <f t="shared" si="34"/>
        <v>0</v>
      </c>
      <c r="DW12" s="3">
        <f t="shared" si="35"/>
        <v>0</v>
      </c>
      <c r="DX12" s="3">
        <f t="shared" si="36"/>
        <v>2</v>
      </c>
      <c r="DY12" s="57">
        <f t="shared" si="37"/>
        <v>0</v>
      </c>
      <c r="DZ12" s="58">
        <f t="shared" si="38"/>
        <v>2</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157"/>
      <c r="ES12" s="157"/>
      <c r="ET12" s="157"/>
      <c r="EU12" s="157"/>
      <c r="EV12" s="157"/>
      <c r="EW12" s="157"/>
      <c r="EX12" s="157"/>
      <c r="EY12" s="157"/>
      <c r="EZ12" s="157"/>
      <c r="FA12" s="157"/>
      <c r="FB12" s="157"/>
      <c r="FC12" s="157"/>
      <c r="FD12" s="157"/>
      <c r="FE12" s="157"/>
      <c r="FF12" s="157"/>
      <c r="FG12" s="154"/>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f t="shared" si="52"/>
        <v>-1</v>
      </c>
      <c r="FY12" s="12">
        <f t="shared" si="52"/>
        <v>-1</v>
      </c>
      <c r="FZ12" s="12" t="e">
        <f t="shared" si="52"/>
        <v>#DIV/0!</v>
      </c>
      <c r="GA12" s="12">
        <f t="shared" si="52"/>
        <v>-1</v>
      </c>
      <c r="GB12" s="12">
        <f t="shared" si="52"/>
        <v>-1</v>
      </c>
      <c r="GC12" s="12" t="e">
        <f t="shared" si="52"/>
        <v>#DIV/0!</v>
      </c>
      <c r="GD12" s="12">
        <f t="shared" si="52"/>
        <v>-1</v>
      </c>
      <c r="GE12" s="12" t="e">
        <f t="shared" si="52"/>
        <v>#DIV/0!</v>
      </c>
      <c r="GF12" s="12" t="e">
        <f t="shared" si="52"/>
        <v>#DIV/0!</v>
      </c>
      <c r="GG12" s="12" t="e">
        <f t="shared" si="52"/>
        <v>#DIV/0!</v>
      </c>
      <c r="GH12" s="12">
        <f t="shared" si="52"/>
        <v>-1</v>
      </c>
      <c r="GI12" s="12">
        <f t="shared" si="52"/>
        <v>-1</v>
      </c>
      <c r="GJ12" s="12">
        <f t="shared" si="52"/>
        <v>-1</v>
      </c>
      <c r="GL12" s="65">
        <v>0.36458333333333298</v>
      </c>
      <c r="GM12" s="91"/>
      <c r="GN12" s="92">
        <v>1</v>
      </c>
      <c r="GO12" s="91"/>
      <c r="GP12" s="92"/>
      <c r="GQ12" s="91"/>
      <c r="GR12" s="92"/>
      <c r="GS12" s="91"/>
      <c r="GT12" s="92"/>
      <c r="GU12" s="91"/>
      <c r="GV12" s="92">
        <v>1</v>
      </c>
      <c r="GW12" s="91">
        <v>1</v>
      </c>
      <c r="GX12" s="92"/>
      <c r="GY12" s="91"/>
      <c r="GZ12" s="92"/>
      <c r="HA12" s="91"/>
      <c r="HB12" s="92"/>
      <c r="HD12" s="66">
        <f t="shared" si="53"/>
        <v>1</v>
      </c>
      <c r="HE12" s="67">
        <f t="shared" si="53"/>
        <v>2</v>
      </c>
      <c r="HF12" s="68">
        <f t="shared" si="54"/>
        <v>0.66666666666666663</v>
      </c>
      <c r="HG12" s="67">
        <f t="shared" si="55"/>
        <v>2</v>
      </c>
      <c r="HH12" s="67">
        <f t="shared" si="56"/>
        <v>1</v>
      </c>
      <c r="HI12" s="67">
        <f t="shared" si="57"/>
        <v>0</v>
      </c>
      <c r="HJ12" s="67">
        <f t="shared" si="58"/>
        <v>3</v>
      </c>
      <c r="HK12" s="179">
        <f t="shared" si="59"/>
        <v>0.33333333333333331</v>
      </c>
      <c r="HL12" s="179">
        <f t="shared" si="60"/>
        <v>0</v>
      </c>
      <c r="HM12" s="67">
        <f t="shared" si="61"/>
        <v>0</v>
      </c>
      <c r="HN12" s="67">
        <f t="shared" si="62"/>
        <v>1</v>
      </c>
      <c r="HO12" s="69">
        <f t="shared" si="63"/>
        <v>2</v>
      </c>
      <c r="HP12" s="70">
        <f t="shared" si="64"/>
        <v>3</v>
      </c>
      <c r="HR12">
        <v>2</v>
      </c>
      <c r="HS12">
        <v>3</v>
      </c>
      <c r="HT12">
        <v>0.6</v>
      </c>
      <c r="HU12">
        <v>0</v>
      </c>
      <c r="HV12">
        <v>3</v>
      </c>
      <c r="HW12">
        <v>0</v>
      </c>
      <c r="HX12">
        <v>3</v>
      </c>
      <c r="HY12">
        <v>1</v>
      </c>
      <c r="HZ12">
        <v>0</v>
      </c>
      <c r="IA12">
        <v>2</v>
      </c>
      <c r="IB12">
        <v>4</v>
      </c>
      <c r="IC12">
        <v>1</v>
      </c>
      <c r="ID12">
        <v>5</v>
      </c>
      <c r="IF12" s="62">
        <f t="shared" si="65"/>
        <v>-0.5</v>
      </c>
      <c r="IG12" s="12">
        <f t="shared" si="65"/>
        <v>-0.33333333333333337</v>
      </c>
      <c r="IH12" s="12">
        <f t="shared" si="65"/>
        <v>0.11111111111111116</v>
      </c>
      <c r="II12" s="12" t="e">
        <f t="shared" si="65"/>
        <v>#DIV/0!</v>
      </c>
      <c r="IJ12" s="12">
        <f t="shared" si="65"/>
        <v>-0.66666666666666674</v>
      </c>
      <c r="IK12" s="12" t="e">
        <f t="shared" si="65"/>
        <v>#DIV/0!</v>
      </c>
      <c r="IL12" s="12">
        <f t="shared" si="65"/>
        <v>0</v>
      </c>
      <c r="IM12" s="12">
        <f t="shared" si="65"/>
        <v>-0.66666666666666674</v>
      </c>
      <c r="IN12" s="12" t="e">
        <f t="shared" si="65"/>
        <v>#DIV/0!</v>
      </c>
      <c r="IO12" s="12">
        <f t="shared" si="65"/>
        <v>-1</v>
      </c>
      <c r="IP12" s="12">
        <f t="shared" si="65"/>
        <v>-0.75</v>
      </c>
      <c r="IQ12" s="12">
        <f t="shared" si="65"/>
        <v>1</v>
      </c>
      <c r="IR12" s="63">
        <f t="shared" si="65"/>
        <v>-0.4</v>
      </c>
    </row>
    <row r="13" spans="1:25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c r="GM13" s="133"/>
      <c r="GN13" s="134"/>
      <c r="GO13" s="135"/>
      <c r="GP13" s="135"/>
      <c r="GQ13" s="135"/>
      <c r="GR13" s="135"/>
      <c r="GS13" s="133"/>
      <c r="GT13" s="134"/>
      <c r="GU13" s="133"/>
      <c r="GV13" s="134"/>
      <c r="GW13" s="135"/>
      <c r="GX13" s="135"/>
      <c r="GY13" s="135"/>
      <c r="GZ13" s="135"/>
      <c r="HA13" s="133"/>
      <c r="HB13" s="134"/>
      <c r="HD13" s="180"/>
      <c r="HE13" s="181"/>
      <c r="HF13" s="182"/>
      <c r="HG13" s="181"/>
      <c r="HH13" s="181"/>
      <c r="HI13" s="181"/>
      <c r="HJ13" s="181"/>
      <c r="HK13" s="183"/>
      <c r="HL13" s="183"/>
      <c r="HM13" s="181"/>
      <c r="HN13" s="181"/>
      <c r="HO13" s="184"/>
      <c r="HP13" s="23"/>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16</v>
      </c>
      <c r="C14" s="72">
        <f t="shared" si="79"/>
        <v>10</v>
      </c>
      <c r="D14" s="72">
        <f t="shared" si="79"/>
        <v>13</v>
      </c>
      <c r="E14" s="72">
        <f t="shared" si="79"/>
        <v>17</v>
      </c>
      <c r="F14" s="72">
        <f>SUM(F5:F12)</f>
        <v>1</v>
      </c>
      <c r="G14" s="72">
        <f>SUM(G5:G12)</f>
        <v>0</v>
      </c>
      <c r="H14" s="72">
        <f t="shared" si="79"/>
        <v>0</v>
      </c>
      <c r="I14" s="72">
        <f t="shared" si="79"/>
        <v>0</v>
      </c>
      <c r="J14" s="72">
        <f t="shared" si="79"/>
        <v>7</v>
      </c>
      <c r="K14" s="72">
        <f t="shared" si="79"/>
        <v>3</v>
      </c>
      <c r="L14" s="72">
        <f>SUM(L5:L12)</f>
        <v>4</v>
      </c>
      <c r="M14" s="72">
        <f t="shared" si="79"/>
        <v>0</v>
      </c>
      <c r="N14" s="72">
        <f>SUM(N5:N12)</f>
        <v>2</v>
      </c>
      <c r="O14" s="72">
        <f t="shared" si="79"/>
        <v>0</v>
      </c>
      <c r="P14" s="72">
        <f>SUM(P5:P12)</f>
        <v>0</v>
      </c>
      <c r="Q14" s="72">
        <f>SUM(Q5:Q12)</f>
        <v>0</v>
      </c>
      <c r="R14" s="72">
        <f t="shared" si="79"/>
        <v>0</v>
      </c>
      <c r="S14" s="72">
        <f t="shared" si="79"/>
        <v>0</v>
      </c>
      <c r="T14" s="72">
        <f t="shared" si="79"/>
        <v>0</v>
      </c>
      <c r="U14" s="72">
        <f t="shared" si="79"/>
        <v>2</v>
      </c>
      <c r="W14" s="73">
        <f>B14+D14+H14+J14+L14+N14+R14+T14</f>
        <v>42</v>
      </c>
      <c r="X14" s="74">
        <f>C14+E14+I14+K14+M14+O14+S14+U14</f>
        <v>32</v>
      </c>
      <c r="Y14" s="75">
        <f>X14/(X14+W14)</f>
        <v>0.43243243243243246</v>
      </c>
      <c r="Z14" s="74">
        <f>B14+C14+L14+M14</f>
        <v>30</v>
      </c>
      <c r="AA14" s="74">
        <f>D14+E14+N14+O14+F14+G14+P14+Q14</f>
        <v>33</v>
      </c>
      <c r="AB14" s="74">
        <f t="shared" si="71"/>
        <v>1</v>
      </c>
      <c r="AC14" s="74">
        <f>H14+I14+R14+S14</f>
        <v>0</v>
      </c>
      <c r="AD14" s="74">
        <f>Z14+AA14+AC14</f>
        <v>63</v>
      </c>
      <c r="AE14" s="12">
        <f>AA14/(Z14+AA14)</f>
        <v>0.52380952380952384</v>
      </c>
      <c r="AF14" s="12">
        <f>AC14/AD14</f>
        <v>0</v>
      </c>
      <c r="AG14" s="74">
        <f>J14+K14+T14+U14</f>
        <v>12</v>
      </c>
      <c r="AH14" s="74">
        <f>SUM(B14:K14)</f>
        <v>67</v>
      </c>
      <c r="AI14" s="76">
        <f>SUM(L14:U14)</f>
        <v>8</v>
      </c>
      <c r="AJ14" s="77">
        <f>SUM(B14:U14)</f>
        <v>75</v>
      </c>
      <c r="AM14" s="12">
        <f t="shared" ref="AM14:AQ15" si="80">(W14/BS14) - 1</f>
        <v>0.5</v>
      </c>
      <c r="AN14" s="12">
        <f t="shared" si="80"/>
        <v>1.9090909090909092</v>
      </c>
      <c r="AO14" s="12">
        <f t="shared" si="80"/>
        <v>0.53316953316953319</v>
      </c>
      <c r="AP14" s="12">
        <f t="shared" si="80"/>
        <v>3.2857142857142856</v>
      </c>
      <c r="AQ14" s="12">
        <f t="shared" si="80"/>
        <v>1.0625</v>
      </c>
      <c r="AR14" s="12" t="e">
        <f t="shared" ref="AR14:AY15" si="81">(AC14/BX14) - 1</f>
        <v>#DIV/0!</v>
      </c>
      <c r="AS14" s="12">
        <f t="shared" si="81"/>
        <v>1.7391304347826089</v>
      </c>
      <c r="AT14" s="12">
        <f t="shared" si="81"/>
        <v>-0.24702380952380942</v>
      </c>
      <c r="AU14" s="12" t="e">
        <f t="shared" si="81"/>
        <v>#DIV/0!</v>
      </c>
      <c r="AV14" s="12">
        <f t="shared" si="81"/>
        <v>-0.25</v>
      </c>
      <c r="AW14" s="12">
        <f t="shared" si="81"/>
        <v>0.97058823529411775</v>
      </c>
      <c r="AX14" s="12">
        <f t="shared" si="81"/>
        <v>0.60000000000000009</v>
      </c>
      <c r="AY14" s="12">
        <f t="shared" si="81"/>
        <v>0.92307692307692313</v>
      </c>
      <c r="BA14" s="71" t="s">
        <v>17</v>
      </c>
      <c r="BB14" s="72">
        <f t="shared" ref="BB14:BQ14" si="82">SUM(BB5:BB12)</f>
        <v>6</v>
      </c>
      <c r="BC14" s="72">
        <f t="shared" si="82"/>
        <v>1</v>
      </c>
      <c r="BD14" s="72">
        <f t="shared" si="82"/>
        <v>9</v>
      </c>
      <c r="BE14" s="72">
        <f t="shared" si="82"/>
        <v>7</v>
      </c>
      <c r="BF14" s="72">
        <f t="shared" si="82"/>
        <v>0</v>
      </c>
      <c r="BG14" s="72">
        <f t="shared" si="82"/>
        <v>0</v>
      </c>
      <c r="BH14" s="72">
        <f t="shared" si="82"/>
        <v>8</v>
      </c>
      <c r="BI14" s="72">
        <f t="shared" si="82"/>
        <v>3</v>
      </c>
      <c r="BJ14" s="72">
        <f t="shared" si="82"/>
        <v>0</v>
      </c>
      <c r="BK14" s="72">
        <f t="shared" si="82"/>
        <v>0</v>
      </c>
      <c r="BL14" s="72">
        <f t="shared" si="82"/>
        <v>0</v>
      </c>
      <c r="BM14" s="72">
        <f t="shared" si="82"/>
        <v>0</v>
      </c>
      <c r="BN14" s="72">
        <f t="shared" si="82"/>
        <v>0</v>
      </c>
      <c r="BO14" s="72">
        <f t="shared" si="82"/>
        <v>0</v>
      </c>
      <c r="BP14" s="72">
        <f t="shared" si="82"/>
        <v>5</v>
      </c>
      <c r="BQ14" s="72">
        <f t="shared" si="82"/>
        <v>0</v>
      </c>
      <c r="BS14" s="73">
        <f>BB14+BD14+BF14+BH14+BJ14+BL14+BN14+BP14</f>
        <v>28</v>
      </c>
      <c r="BT14" s="74">
        <f>BC14+BE14+BG14+BI14+BK14+BM14+BO14+BQ14</f>
        <v>11</v>
      </c>
      <c r="BU14" s="75">
        <f>BT14/(BT14+BS14)</f>
        <v>0.28205128205128205</v>
      </c>
      <c r="BV14" s="74">
        <f>BB14+BC14+BJ14+BK14</f>
        <v>7</v>
      </c>
      <c r="BW14" s="74">
        <f>BD14+BE14+BL14+BM14</f>
        <v>16</v>
      </c>
      <c r="BX14" s="74">
        <f>BF14+BG14+BN14+BO14</f>
        <v>0</v>
      </c>
      <c r="BY14" s="74">
        <f>SUM(BV14:BX14)</f>
        <v>23</v>
      </c>
      <c r="BZ14" s="12">
        <f>BW14/(BW14+BV14)</f>
        <v>0.69565217391304346</v>
      </c>
      <c r="CA14" s="12">
        <f>BX14/BY14</f>
        <v>0</v>
      </c>
      <c r="CB14" s="74">
        <f>BH14+BI14+BP14+BQ14</f>
        <v>16</v>
      </c>
      <c r="CC14" s="74">
        <f>SUM(BB14:BI14)</f>
        <v>34</v>
      </c>
      <c r="CD14" s="76">
        <f>SUM(BJ14:BQ14)</f>
        <v>5</v>
      </c>
      <c r="CE14" s="77">
        <f>SUM(BB14:BQ14)</f>
        <v>39</v>
      </c>
      <c r="CH14" s="12">
        <f t="shared" ref="CH14:CT15" si="83">(BS14/DN14) - 1</f>
        <v>-0.17647058823529416</v>
      </c>
      <c r="CI14" s="12">
        <f t="shared" si="83"/>
        <v>-0.38888888888888884</v>
      </c>
      <c r="CJ14" s="12">
        <f t="shared" si="83"/>
        <v>-0.18518518518518512</v>
      </c>
      <c r="CK14" s="12">
        <f t="shared" si="83"/>
        <v>-0.58823529411764708</v>
      </c>
      <c r="CL14" s="12">
        <f t="shared" si="83"/>
        <v>-0.36</v>
      </c>
      <c r="CM14" s="12">
        <f t="shared" si="83"/>
        <v>-1</v>
      </c>
      <c r="CN14" s="12">
        <f t="shared" si="83"/>
        <v>-0.47727272727272729</v>
      </c>
      <c r="CO14" s="12">
        <f t="shared" si="83"/>
        <v>0.22434782608695647</v>
      </c>
      <c r="CP14" s="12">
        <f t="shared" si="83"/>
        <v>-1</v>
      </c>
      <c r="CQ14" s="12">
        <f t="shared" si="83"/>
        <v>1</v>
      </c>
      <c r="CR14" s="12">
        <f t="shared" si="83"/>
        <v>-0.27659574468085102</v>
      </c>
      <c r="CS14" s="12">
        <f t="shared" si="83"/>
        <v>0</v>
      </c>
      <c r="CT14" s="12">
        <f t="shared" si="83"/>
        <v>-0.25</v>
      </c>
      <c r="CV14" s="71" t="s">
        <v>17</v>
      </c>
      <c r="CW14" s="72">
        <f t="shared" ref="CW14:DL14" si="84">SUM(CW5:CW12)</f>
        <v>13</v>
      </c>
      <c r="CX14" s="72">
        <f t="shared" si="84"/>
        <v>1</v>
      </c>
      <c r="CY14" s="72">
        <f t="shared" si="84"/>
        <v>11</v>
      </c>
      <c r="CZ14" s="72">
        <f t="shared" si="84"/>
        <v>14</v>
      </c>
      <c r="DA14" s="72">
        <f t="shared" si="84"/>
        <v>2</v>
      </c>
      <c r="DB14" s="72">
        <f t="shared" si="84"/>
        <v>0</v>
      </c>
      <c r="DC14" s="72">
        <f t="shared" si="84"/>
        <v>4</v>
      </c>
      <c r="DD14" s="72">
        <f t="shared" si="84"/>
        <v>2</v>
      </c>
      <c r="DE14" s="72">
        <f t="shared" si="84"/>
        <v>3</v>
      </c>
      <c r="DF14" s="72">
        <f t="shared" si="84"/>
        <v>0</v>
      </c>
      <c r="DG14" s="72">
        <f t="shared" si="84"/>
        <v>0</v>
      </c>
      <c r="DH14" s="72">
        <f t="shared" si="84"/>
        <v>0</v>
      </c>
      <c r="DI14" s="72">
        <f t="shared" si="84"/>
        <v>0</v>
      </c>
      <c r="DJ14" s="72">
        <f t="shared" si="84"/>
        <v>0</v>
      </c>
      <c r="DK14" s="72">
        <f t="shared" si="84"/>
        <v>1</v>
      </c>
      <c r="DL14" s="72">
        <f t="shared" si="84"/>
        <v>1</v>
      </c>
      <c r="DN14" s="73">
        <f>CW14+CY14+DA14+DC14+DE14+DG14+DI14+DK14</f>
        <v>34</v>
      </c>
      <c r="DO14" s="74">
        <f>CX14+CZ14+DB14+DD14+DF14+DH14+DJ14+DL14</f>
        <v>18</v>
      </c>
      <c r="DP14" s="75">
        <f>DO14/(DO14+DN14)</f>
        <v>0.34615384615384615</v>
      </c>
      <c r="DQ14" s="74">
        <f>CW14+CX14+DE14+DF14</f>
        <v>17</v>
      </c>
      <c r="DR14" s="74">
        <f>CY14+CZ14+DG14+DH14</f>
        <v>25</v>
      </c>
      <c r="DS14" s="74">
        <f>DA14+DB14+DI14+DJ14</f>
        <v>2</v>
      </c>
      <c r="DT14" s="74">
        <f>SUM(DQ14:DS14)</f>
        <v>44</v>
      </c>
      <c r="DU14" s="12">
        <f>DR14/DT14</f>
        <v>0.56818181818181823</v>
      </c>
      <c r="DV14" s="12">
        <f>DS14/DT14</f>
        <v>4.5454545454545456E-2</v>
      </c>
      <c r="DW14" s="74">
        <f>DC14+DD14+DK14+DL14</f>
        <v>8</v>
      </c>
      <c r="DX14" s="74">
        <f>SUM(CW14:DD14)</f>
        <v>47</v>
      </c>
      <c r="DY14" s="76">
        <f>SUM(DE14:DL14)</f>
        <v>5</v>
      </c>
      <c r="DZ14" s="77">
        <f>SUM(CW14:DL14)</f>
        <v>52</v>
      </c>
      <c r="EC14" s="12">
        <f t="shared" ref="EC14:EO15" si="85">(DN14/FI14) - 1</f>
        <v>1.4285714285714284</v>
      </c>
      <c r="ED14" s="12">
        <f t="shared" si="85"/>
        <v>2</v>
      </c>
      <c r="EE14" s="12">
        <f t="shared" si="85"/>
        <v>0.15384615384615397</v>
      </c>
      <c r="EF14" s="12">
        <f t="shared" si="85"/>
        <v>0.41666666666666674</v>
      </c>
      <c r="EG14" s="12">
        <f t="shared" si="85"/>
        <v>5.25</v>
      </c>
      <c r="EH14" s="12" t="e">
        <f t="shared" si="85"/>
        <v>#DIV/0!</v>
      </c>
      <c r="EI14" s="12">
        <f t="shared" si="85"/>
        <v>1.75</v>
      </c>
      <c r="EJ14" s="12">
        <f t="shared" si="85"/>
        <v>1.2727272727272729</v>
      </c>
      <c r="EK14" s="12" t="e">
        <f t="shared" si="85"/>
        <v>#DIV/0!</v>
      </c>
      <c r="EL14" s="12">
        <f t="shared" si="85"/>
        <v>1</v>
      </c>
      <c r="EM14" s="12">
        <f t="shared" si="85"/>
        <v>1.7647058823529411</v>
      </c>
      <c r="EN14" s="12">
        <f t="shared" si="85"/>
        <v>0.66666666666666674</v>
      </c>
      <c r="EO14" s="12">
        <f t="shared" si="85"/>
        <v>1.6</v>
      </c>
      <c r="EQ14" s="71" t="s">
        <v>17</v>
      </c>
      <c r="ER14" s="72">
        <f t="shared" ref="ER14:FG14" si="86">SUM(ER5:ER12)</f>
        <v>8</v>
      </c>
      <c r="ES14" s="72">
        <f t="shared" si="86"/>
        <v>3</v>
      </c>
      <c r="ET14" s="72">
        <f t="shared" si="86"/>
        <v>2</v>
      </c>
      <c r="EU14" s="72">
        <f t="shared" si="86"/>
        <v>1</v>
      </c>
      <c r="EV14" s="72">
        <f t="shared" si="86"/>
        <v>0</v>
      </c>
      <c r="EW14" s="72">
        <f t="shared" si="86"/>
        <v>0</v>
      </c>
      <c r="EX14" s="72">
        <f t="shared" si="86"/>
        <v>2</v>
      </c>
      <c r="EY14" s="72">
        <f t="shared" si="86"/>
        <v>1</v>
      </c>
      <c r="EZ14" s="72">
        <f t="shared" si="86"/>
        <v>0</v>
      </c>
      <c r="FA14" s="72">
        <f t="shared" si="86"/>
        <v>1</v>
      </c>
      <c r="FB14" s="72">
        <f t="shared" si="86"/>
        <v>1</v>
      </c>
      <c r="FC14" s="72">
        <f t="shared" si="86"/>
        <v>0</v>
      </c>
      <c r="FD14" s="72">
        <f t="shared" si="86"/>
        <v>0</v>
      </c>
      <c r="FE14" s="72">
        <f t="shared" si="86"/>
        <v>0</v>
      </c>
      <c r="FF14" s="72">
        <f t="shared" si="86"/>
        <v>1</v>
      </c>
      <c r="FG14" s="72">
        <f t="shared" si="86"/>
        <v>0</v>
      </c>
      <c r="FI14" s="73">
        <f>ER14+ET14+EV14+EX14+EZ14+FB14+FD14+FF14</f>
        <v>14</v>
      </c>
      <c r="FJ14" s="74">
        <f>ES14+EU14+EW14+EY14+FA14+FC14+FE14+FG14</f>
        <v>6</v>
      </c>
      <c r="FK14" s="75">
        <f>FJ14/(FJ14+FI14)</f>
        <v>0.3</v>
      </c>
      <c r="FL14" s="74">
        <f>ER14+ES14+EZ14+FA14</f>
        <v>12</v>
      </c>
      <c r="FM14" s="74">
        <f>ET14+EU14+FB14+FC14</f>
        <v>4</v>
      </c>
      <c r="FN14" s="74">
        <f>EV14+EW14+FD14+FE14</f>
        <v>0</v>
      </c>
      <c r="FO14" s="74">
        <f>SUM(FL14:FN14)</f>
        <v>16</v>
      </c>
      <c r="FP14" s="12">
        <f>FM14/FO14</f>
        <v>0.25</v>
      </c>
      <c r="FQ14" s="12">
        <f>FN14/FO14</f>
        <v>0</v>
      </c>
      <c r="FR14" s="74">
        <f>EX14+EY14+FF14+FG14</f>
        <v>4</v>
      </c>
      <c r="FS14" s="74">
        <f>SUM(ER14:EY14)</f>
        <v>17</v>
      </c>
      <c r="FT14" s="76">
        <f>SUM(EZ14:FG14)</f>
        <v>3</v>
      </c>
      <c r="FU14" s="77">
        <f>SUM(ER14:FG14)</f>
        <v>20</v>
      </c>
      <c r="FX14" s="12">
        <f t="shared" ref="FX14:GJ15" si="87">(FI14/HD14) - 1</f>
        <v>-0.30000000000000004</v>
      </c>
      <c r="FY14" s="12">
        <f t="shared" si="87"/>
        <v>-0.45454545454545459</v>
      </c>
      <c r="FZ14" s="12">
        <f t="shared" si="87"/>
        <v>-0.15454545454545465</v>
      </c>
      <c r="GA14" s="12">
        <f t="shared" si="87"/>
        <v>-0.1428571428571429</v>
      </c>
      <c r="GB14" s="12">
        <f t="shared" si="87"/>
        <v>-0.55555555555555558</v>
      </c>
      <c r="GC14" s="12" t="e">
        <f t="shared" si="87"/>
        <v>#DIV/0!</v>
      </c>
      <c r="GD14" s="12">
        <f t="shared" si="87"/>
        <v>-0.30434782608695654</v>
      </c>
      <c r="GE14" s="12">
        <f t="shared" si="87"/>
        <v>-0.36111111111111116</v>
      </c>
      <c r="GF14" s="12" t="e">
        <f t="shared" si="87"/>
        <v>#DIV/0!</v>
      </c>
      <c r="GG14" s="12">
        <f t="shared" si="87"/>
        <v>-0.5</v>
      </c>
      <c r="GH14" s="12">
        <f t="shared" si="87"/>
        <v>-0.22727272727272729</v>
      </c>
      <c r="GI14" s="12">
        <f t="shared" si="87"/>
        <v>-0.66666666666666674</v>
      </c>
      <c r="GJ14" s="12">
        <f t="shared" si="87"/>
        <v>-0.35483870967741937</v>
      </c>
      <c r="GL14" s="71" t="s">
        <v>17</v>
      </c>
      <c r="GM14" s="78">
        <f t="shared" ref="GM14:HB14" si="88">SUM(GM5:GM12)</f>
        <v>8</v>
      </c>
      <c r="GN14" s="78">
        <f t="shared" si="88"/>
        <v>3</v>
      </c>
      <c r="GO14" s="78">
        <f t="shared" si="88"/>
        <v>2</v>
      </c>
      <c r="GP14" s="78">
        <f t="shared" si="88"/>
        <v>5</v>
      </c>
      <c r="GQ14" s="78">
        <f t="shared" si="88"/>
        <v>0</v>
      </c>
      <c r="GR14" s="78">
        <f t="shared" si="88"/>
        <v>0</v>
      </c>
      <c r="GS14" s="78">
        <f t="shared" si="88"/>
        <v>3</v>
      </c>
      <c r="GT14" s="78">
        <f t="shared" si="88"/>
        <v>1</v>
      </c>
      <c r="GU14" s="78">
        <f t="shared" si="88"/>
        <v>2</v>
      </c>
      <c r="GV14" s="78">
        <f t="shared" si="88"/>
        <v>1</v>
      </c>
      <c r="GW14" s="78">
        <f t="shared" si="88"/>
        <v>2</v>
      </c>
      <c r="GX14" s="78">
        <f t="shared" si="88"/>
        <v>0</v>
      </c>
      <c r="GY14" s="78">
        <f t="shared" si="88"/>
        <v>0</v>
      </c>
      <c r="GZ14" s="78">
        <f t="shared" si="88"/>
        <v>0</v>
      </c>
      <c r="HA14" s="78">
        <f t="shared" si="88"/>
        <v>3</v>
      </c>
      <c r="HB14" s="78">
        <f t="shared" si="88"/>
        <v>1</v>
      </c>
      <c r="HD14" s="79">
        <f>GM14+GO14+GQ14+GS14+GU14+GW14+GY14+HA14</f>
        <v>20</v>
      </c>
      <c r="HE14" s="78">
        <f>GN14+GP14+GR14+GT14+GV14+GX14+GZ14+HB14</f>
        <v>11</v>
      </c>
      <c r="HF14" s="80">
        <f>HE14/(HE14+HD14)</f>
        <v>0.35483870967741937</v>
      </c>
      <c r="HG14" s="78">
        <f>GM14+GN14+GU14+GV14</f>
        <v>14</v>
      </c>
      <c r="HH14" s="78">
        <f>GO14+GP14+GW14+GX14</f>
        <v>9</v>
      </c>
      <c r="HI14" s="78">
        <f>GQ14+GR14+GY14+GZ14</f>
        <v>0</v>
      </c>
      <c r="HJ14" s="78">
        <f>SUM(HG14:HI14)</f>
        <v>23</v>
      </c>
      <c r="HK14" s="81">
        <f>HH14/HJ14</f>
        <v>0.39130434782608697</v>
      </c>
      <c r="HL14" s="81">
        <f>HI14/HJ14</f>
        <v>0</v>
      </c>
      <c r="HM14" s="78">
        <f>GS14+GT14+HA14+HB14</f>
        <v>8</v>
      </c>
      <c r="HN14" s="78">
        <f>SUM(GM14:GT14)</f>
        <v>22</v>
      </c>
      <c r="HO14" s="82">
        <f>SUM(GU14:HB14)</f>
        <v>9</v>
      </c>
      <c r="HP14" s="29">
        <f>SUM(GM14:HB14)</f>
        <v>31</v>
      </c>
      <c r="HR14">
        <v>19</v>
      </c>
      <c r="HS14">
        <v>9</v>
      </c>
      <c r="HT14">
        <v>0.32142857142857101</v>
      </c>
      <c r="HU14">
        <v>14</v>
      </c>
      <c r="HV14">
        <v>6</v>
      </c>
      <c r="HW14">
        <v>1</v>
      </c>
      <c r="HX14">
        <v>21</v>
      </c>
      <c r="HY14">
        <v>0.28571428571428598</v>
      </c>
      <c r="HZ14">
        <v>4.7619047619047603E-2</v>
      </c>
      <c r="IA14">
        <v>7</v>
      </c>
      <c r="IB14">
        <v>19</v>
      </c>
      <c r="IC14">
        <v>9</v>
      </c>
      <c r="ID14">
        <v>28</v>
      </c>
      <c r="IF14" s="62">
        <f t="shared" ref="IF14:IR15" si="89">(HD14/HR14) - 1</f>
        <v>5.2631578947368363E-2</v>
      </c>
      <c r="IG14" s="12">
        <f t="shared" si="89"/>
        <v>0.22222222222222232</v>
      </c>
      <c r="IH14" s="12">
        <f t="shared" si="89"/>
        <v>0.10394265232975064</v>
      </c>
      <c r="II14" s="12">
        <f t="shared" si="89"/>
        <v>0</v>
      </c>
      <c r="IJ14" s="12">
        <f t="shared" si="89"/>
        <v>0.5</v>
      </c>
      <c r="IK14" s="12">
        <f t="shared" si="89"/>
        <v>-1</v>
      </c>
      <c r="IL14" s="12">
        <f t="shared" si="89"/>
        <v>9.5238095238095344E-2</v>
      </c>
      <c r="IM14" s="12">
        <f t="shared" si="89"/>
        <v>0.3695652173913031</v>
      </c>
      <c r="IN14" s="12">
        <f t="shared" si="89"/>
        <v>-1</v>
      </c>
      <c r="IO14" s="12">
        <f t="shared" si="89"/>
        <v>0.14285714285714279</v>
      </c>
      <c r="IP14" s="12">
        <f t="shared" si="89"/>
        <v>0.15789473684210531</v>
      </c>
      <c r="IQ14" s="12">
        <f t="shared" si="89"/>
        <v>0</v>
      </c>
      <c r="IR14" s="63">
        <f t="shared" si="89"/>
        <v>0.10714285714285721</v>
      </c>
    </row>
    <row r="15" spans="1:252" ht="15.75" thickBot="1" x14ac:dyDescent="0.3">
      <c r="A15" s="71" t="s">
        <v>117</v>
      </c>
      <c r="B15" s="71">
        <f t="shared" ref="B15:U15" si="90">SUM(B7:B10)</f>
        <v>8</v>
      </c>
      <c r="C15" s="71">
        <f t="shared" si="90"/>
        <v>4</v>
      </c>
      <c r="D15" s="71">
        <f t="shared" si="90"/>
        <v>6</v>
      </c>
      <c r="E15" s="71">
        <f t="shared" si="90"/>
        <v>8</v>
      </c>
      <c r="F15" s="71">
        <f>SUM(F7:F10)</f>
        <v>0</v>
      </c>
      <c r="G15" s="71">
        <f>SUM(G7:G10)</f>
        <v>0</v>
      </c>
      <c r="H15" s="71">
        <f t="shared" si="90"/>
        <v>0</v>
      </c>
      <c r="I15" s="71">
        <f t="shared" si="90"/>
        <v>0</v>
      </c>
      <c r="J15" s="71">
        <f t="shared" si="90"/>
        <v>3</v>
      </c>
      <c r="K15" s="71">
        <f t="shared" si="90"/>
        <v>0</v>
      </c>
      <c r="L15" s="71">
        <f>SUM(L7:L10)</f>
        <v>1</v>
      </c>
      <c r="M15" s="71">
        <f t="shared" si="90"/>
        <v>0</v>
      </c>
      <c r="N15" s="71">
        <f>SUM(N7:N10)</f>
        <v>2</v>
      </c>
      <c r="O15" s="71">
        <f t="shared" si="90"/>
        <v>0</v>
      </c>
      <c r="P15" s="71">
        <f>SUM(P7:P10)</f>
        <v>0</v>
      </c>
      <c r="Q15" s="71">
        <f>SUM(Q7:Q10)</f>
        <v>0</v>
      </c>
      <c r="R15" s="71">
        <f t="shared" si="90"/>
        <v>0</v>
      </c>
      <c r="S15" s="71">
        <f t="shared" si="90"/>
        <v>0</v>
      </c>
      <c r="T15" s="71">
        <f t="shared" si="90"/>
        <v>0</v>
      </c>
      <c r="U15" s="71">
        <f t="shared" si="90"/>
        <v>1</v>
      </c>
      <c r="W15" s="79">
        <f>B15+D15+H15+J15+L15+N15+R15+T15</f>
        <v>20</v>
      </c>
      <c r="X15" s="78">
        <f>C15+E15+I15+K15+M15+O15+S15+U15</f>
        <v>13</v>
      </c>
      <c r="Y15" s="80">
        <f>X15/(X15+W15)</f>
        <v>0.39393939393939392</v>
      </c>
      <c r="Z15" s="78">
        <f>B15+C15+L15+M15</f>
        <v>13</v>
      </c>
      <c r="AA15" s="78">
        <f>D15+E15+N15+O15+F15+G15+P15+Q15</f>
        <v>16</v>
      </c>
      <c r="AB15" s="78">
        <f t="shared" si="71"/>
        <v>0</v>
      </c>
      <c r="AC15" s="78">
        <f>H15+I15+R15+S15</f>
        <v>0</v>
      </c>
      <c r="AD15" s="78">
        <f>Z15+AA15+AC15</f>
        <v>29</v>
      </c>
      <c r="AE15" s="81">
        <f>AA15/(Z15+AA15)</f>
        <v>0.55172413793103448</v>
      </c>
      <c r="AF15" s="81">
        <f>AC15/AD15</f>
        <v>0</v>
      </c>
      <c r="AG15" s="78">
        <f>J15+K15+T15+U15</f>
        <v>4</v>
      </c>
      <c r="AH15" s="78">
        <f>SUM(B15:K15)</f>
        <v>29</v>
      </c>
      <c r="AI15" s="82">
        <f>SUM(L15:U15)</f>
        <v>4</v>
      </c>
      <c r="AJ15" s="29">
        <f>SUM(B15:U15)</f>
        <v>33</v>
      </c>
      <c r="AM15" s="12">
        <f t="shared" si="80"/>
        <v>0.25</v>
      </c>
      <c r="AN15" s="12">
        <f t="shared" si="80"/>
        <v>0.85714285714285721</v>
      </c>
      <c r="AO15" s="12">
        <f t="shared" si="80"/>
        <v>0.29437229437229417</v>
      </c>
      <c r="AP15" s="12">
        <f t="shared" si="80"/>
        <v>12</v>
      </c>
      <c r="AQ15" s="12">
        <f t="shared" si="80"/>
        <v>0.33333333333333326</v>
      </c>
      <c r="AR15" s="12" t="e">
        <f t="shared" si="81"/>
        <v>#DIV/0!</v>
      </c>
      <c r="AS15" s="12">
        <f t="shared" si="81"/>
        <v>1.2307692307692308</v>
      </c>
      <c r="AT15" s="12">
        <f t="shared" si="81"/>
        <v>-0.40229885057471271</v>
      </c>
      <c r="AU15" s="12" t="e">
        <f t="shared" si="81"/>
        <v>#DIV/0!</v>
      </c>
      <c r="AV15" s="12">
        <f t="shared" si="81"/>
        <v>-0.6</v>
      </c>
      <c r="AW15" s="12">
        <f t="shared" si="81"/>
        <v>0.52631578947368429</v>
      </c>
      <c r="AX15" s="12">
        <f t="shared" si="81"/>
        <v>0</v>
      </c>
      <c r="AY15" s="12">
        <f t="shared" si="81"/>
        <v>0.43478260869565211</v>
      </c>
      <c r="BA15" s="71" t="s">
        <v>117</v>
      </c>
      <c r="BB15" s="71">
        <f t="shared" ref="BB15:BQ15" si="91">SUM(BB7:BB10)</f>
        <v>1</v>
      </c>
      <c r="BC15" s="71">
        <f t="shared" si="91"/>
        <v>0</v>
      </c>
      <c r="BD15" s="71">
        <f t="shared" si="91"/>
        <v>7</v>
      </c>
      <c r="BE15" s="71">
        <f t="shared" si="91"/>
        <v>5</v>
      </c>
      <c r="BF15" s="71">
        <f t="shared" si="91"/>
        <v>0</v>
      </c>
      <c r="BG15" s="71">
        <f t="shared" si="91"/>
        <v>0</v>
      </c>
      <c r="BH15" s="71">
        <f t="shared" si="91"/>
        <v>4</v>
      </c>
      <c r="BI15" s="71">
        <f t="shared" si="91"/>
        <v>2</v>
      </c>
      <c r="BJ15" s="71">
        <f t="shared" si="91"/>
        <v>0</v>
      </c>
      <c r="BK15" s="71">
        <f t="shared" si="91"/>
        <v>0</v>
      </c>
      <c r="BL15" s="71">
        <f t="shared" si="91"/>
        <v>0</v>
      </c>
      <c r="BM15" s="71">
        <f t="shared" si="91"/>
        <v>0</v>
      </c>
      <c r="BN15" s="71">
        <f t="shared" si="91"/>
        <v>0</v>
      </c>
      <c r="BO15" s="71">
        <f t="shared" si="91"/>
        <v>0</v>
      </c>
      <c r="BP15" s="71">
        <f t="shared" si="91"/>
        <v>4</v>
      </c>
      <c r="BQ15" s="71">
        <f t="shared" si="91"/>
        <v>0</v>
      </c>
      <c r="BS15" s="79">
        <f>BB15+BD15+BF15+BH15+BJ15+BL15+BN15+BP15</f>
        <v>16</v>
      </c>
      <c r="BT15" s="78">
        <f>BC15+BE15+BG15+BI15+BK15+BM15+BO15+BQ15</f>
        <v>7</v>
      </c>
      <c r="BU15" s="80">
        <f>BT15/(BT15+BS15)</f>
        <v>0.30434782608695654</v>
      </c>
      <c r="BV15" s="78">
        <f>BB15+BC15+BJ15+BK15</f>
        <v>1</v>
      </c>
      <c r="BW15" s="78">
        <f>BD15+BE15+BL15+BM15</f>
        <v>12</v>
      </c>
      <c r="BX15" s="78">
        <f>BF15+BG15+BN15+BO15</f>
        <v>0</v>
      </c>
      <c r="BY15" s="78">
        <f>SUM(BV15:BX15)</f>
        <v>13</v>
      </c>
      <c r="BZ15" s="81">
        <f>BW15/(BW15+BV15)</f>
        <v>0.92307692307692313</v>
      </c>
      <c r="CA15" s="81">
        <f>BX15/BY15</f>
        <v>0</v>
      </c>
      <c r="CB15" s="78">
        <f>BH15+BI15+BP15+BQ15</f>
        <v>10</v>
      </c>
      <c r="CC15" s="78">
        <f>SUM(BB15:BI15)</f>
        <v>19</v>
      </c>
      <c r="CD15" s="82">
        <f>SUM(BJ15:BQ15)</f>
        <v>4</v>
      </c>
      <c r="CE15" s="29">
        <f>SUM(BB15:BQ15)</f>
        <v>23</v>
      </c>
      <c r="CH15" s="12">
        <f t="shared" si="83"/>
        <v>-0.11111111111111116</v>
      </c>
      <c r="CI15" s="12">
        <f t="shared" si="83"/>
        <v>-0.5</v>
      </c>
      <c r="CJ15" s="12">
        <f t="shared" si="83"/>
        <v>-0.30434782608695643</v>
      </c>
      <c r="CK15" s="12">
        <f t="shared" si="83"/>
        <v>-0.875</v>
      </c>
      <c r="CL15" s="12">
        <f t="shared" si="83"/>
        <v>-0.33333333333333337</v>
      </c>
      <c r="CM15" s="12" t="e">
        <f t="shared" si="83"/>
        <v>#DIV/0!</v>
      </c>
      <c r="CN15" s="12">
        <f t="shared" si="83"/>
        <v>-0.5</v>
      </c>
      <c r="CO15" s="12">
        <f t="shared" si="83"/>
        <v>0.33333333333333348</v>
      </c>
      <c r="CP15" s="12" t="e">
        <f t="shared" si="83"/>
        <v>#DIV/0!</v>
      </c>
      <c r="CQ15" s="12">
        <f t="shared" si="83"/>
        <v>0.66666666666666674</v>
      </c>
      <c r="CR15" s="12">
        <f t="shared" si="83"/>
        <v>-0.34482758620689657</v>
      </c>
      <c r="CS15" s="12">
        <f t="shared" si="83"/>
        <v>0.33333333333333326</v>
      </c>
      <c r="CT15" s="12">
        <f t="shared" si="83"/>
        <v>-0.28125</v>
      </c>
      <c r="CV15" s="71" t="s">
        <v>117</v>
      </c>
      <c r="CW15" s="71">
        <f t="shared" ref="CW15:DL15" si="92">SUM(CW7:CW10)</f>
        <v>6</v>
      </c>
      <c r="CX15" s="71">
        <f t="shared" si="92"/>
        <v>1</v>
      </c>
      <c r="CY15" s="71">
        <f t="shared" si="92"/>
        <v>8</v>
      </c>
      <c r="CZ15" s="71">
        <f t="shared" si="92"/>
        <v>10</v>
      </c>
      <c r="DA15" s="71">
        <f t="shared" si="92"/>
        <v>0</v>
      </c>
      <c r="DB15" s="71">
        <f t="shared" si="92"/>
        <v>0</v>
      </c>
      <c r="DC15" s="71">
        <f t="shared" si="92"/>
        <v>2</v>
      </c>
      <c r="DD15" s="71">
        <f t="shared" si="92"/>
        <v>2</v>
      </c>
      <c r="DE15" s="71">
        <f t="shared" si="92"/>
        <v>1</v>
      </c>
      <c r="DF15" s="71">
        <f t="shared" si="92"/>
        <v>0</v>
      </c>
      <c r="DG15" s="71">
        <f t="shared" si="92"/>
        <v>0</v>
      </c>
      <c r="DH15" s="71">
        <f t="shared" si="92"/>
        <v>0</v>
      </c>
      <c r="DI15" s="71">
        <f t="shared" si="92"/>
        <v>0</v>
      </c>
      <c r="DJ15" s="71">
        <f t="shared" si="92"/>
        <v>0</v>
      </c>
      <c r="DK15" s="71">
        <f t="shared" si="92"/>
        <v>1</v>
      </c>
      <c r="DL15" s="71">
        <f t="shared" si="92"/>
        <v>1</v>
      </c>
      <c r="DN15" s="79">
        <f>CW15+CY15+DA15+DC15+DE15+DG15+DI15+DK15</f>
        <v>18</v>
      </c>
      <c r="DO15" s="78">
        <f>CX15+CZ15+DB15+DD15+DF15+DH15+DJ15+DL15</f>
        <v>14</v>
      </c>
      <c r="DP15" s="80">
        <f>DO15/(DO15+DN15)</f>
        <v>0.4375</v>
      </c>
      <c r="DQ15" s="78">
        <f>CW15+CX15+DE15+DF15</f>
        <v>8</v>
      </c>
      <c r="DR15" s="78">
        <f>CY15+CZ15+DG15+DH15</f>
        <v>18</v>
      </c>
      <c r="DS15" s="78">
        <f>DA15+DB15+DI15+DJ15</f>
        <v>0</v>
      </c>
      <c r="DT15" s="78">
        <f>SUM(DQ15:DS15)</f>
        <v>26</v>
      </c>
      <c r="DU15" s="81">
        <f>DR15/DT15</f>
        <v>0.69230769230769229</v>
      </c>
      <c r="DV15" s="81">
        <f>DS15/DT15</f>
        <v>0</v>
      </c>
      <c r="DW15" s="78">
        <f>DC15+DD15+DK15+DL15</f>
        <v>6</v>
      </c>
      <c r="DX15" s="78">
        <f>SUM(CW15:DD15)</f>
        <v>29</v>
      </c>
      <c r="DY15" s="82">
        <f>SUM(DE15:DL15)</f>
        <v>3</v>
      </c>
      <c r="DZ15" s="29">
        <f>SUM(CW15:DL15)</f>
        <v>32</v>
      </c>
      <c r="EC15" s="12">
        <f t="shared" si="85"/>
        <v>1</v>
      </c>
      <c r="ED15" s="12">
        <f t="shared" si="85"/>
        <v>3.666666666666667</v>
      </c>
      <c r="EE15" s="12">
        <f t="shared" si="85"/>
        <v>0.75</v>
      </c>
      <c r="EF15" s="12">
        <f t="shared" si="85"/>
        <v>0.14285714285714279</v>
      </c>
      <c r="EG15" s="12">
        <f t="shared" si="85"/>
        <v>5</v>
      </c>
      <c r="EH15" s="12" t="e">
        <f t="shared" si="85"/>
        <v>#DIV/0!</v>
      </c>
      <c r="EI15" s="12">
        <f t="shared" si="85"/>
        <v>1.6</v>
      </c>
      <c r="EJ15" s="12">
        <f t="shared" si="85"/>
        <v>1.3076923076923079</v>
      </c>
      <c r="EK15" s="12" t="e">
        <f t="shared" si="85"/>
        <v>#DIV/0!</v>
      </c>
      <c r="EL15" s="12">
        <f t="shared" si="85"/>
        <v>2</v>
      </c>
      <c r="EM15" s="12">
        <f t="shared" si="85"/>
        <v>2.2222222222222223</v>
      </c>
      <c r="EN15" s="12">
        <f t="shared" si="85"/>
        <v>0</v>
      </c>
      <c r="EO15" s="12">
        <f t="shared" si="85"/>
        <v>1.6666666666666665</v>
      </c>
      <c r="EQ15" s="71" t="s">
        <v>117</v>
      </c>
      <c r="ER15" s="71">
        <f t="shared" ref="ER15:FG15" si="93">SUM(ER7:ER10)</f>
        <v>4</v>
      </c>
      <c r="ES15" s="71">
        <f t="shared" si="93"/>
        <v>2</v>
      </c>
      <c r="ET15" s="71">
        <f t="shared" si="93"/>
        <v>2</v>
      </c>
      <c r="EU15" s="71">
        <f t="shared" si="93"/>
        <v>0</v>
      </c>
      <c r="EV15" s="71">
        <f t="shared" si="93"/>
        <v>0</v>
      </c>
      <c r="EW15" s="71">
        <f t="shared" si="93"/>
        <v>0</v>
      </c>
      <c r="EX15" s="71">
        <f t="shared" si="93"/>
        <v>1</v>
      </c>
      <c r="EY15" s="71">
        <f t="shared" si="93"/>
        <v>0</v>
      </c>
      <c r="EZ15" s="71">
        <f t="shared" si="93"/>
        <v>0</v>
      </c>
      <c r="FA15" s="71">
        <f t="shared" si="93"/>
        <v>1</v>
      </c>
      <c r="FB15" s="71">
        <f t="shared" si="93"/>
        <v>1</v>
      </c>
      <c r="FC15" s="71">
        <f t="shared" si="93"/>
        <v>0</v>
      </c>
      <c r="FD15" s="71">
        <f t="shared" si="93"/>
        <v>0</v>
      </c>
      <c r="FE15" s="71">
        <f t="shared" si="93"/>
        <v>0</v>
      </c>
      <c r="FF15" s="71">
        <f t="shared" si="93"/>
        <v>1</v>
      </c>
      <c r="FG15" s="71">
        <f t="shared" si="93"/>
        <v>0</v>
      </c>
      <c r="FI15" s="79">
        <f>ER15+ET15+EV15+EX15+EZ15+FB15+FD15+FF15</f>
        <v>9</v>
      </c>
      <c r="FJ15" s="78">
        <f>ES15+EU15+EW15+EY15+FA15+FC15+FE15+FG15</f>
        <v>3</v>
      </c>
      <c r="FK15" s="80">
        <f>FJ15/(FJ15+FI15)</f>
        <v>0.25</v>
      </c>
      <c r="FL15" s="78">
        <f>ER15+ES15+EZ15+FA15</f>
        <v>7</v>
      </c>
      <c r="FM15" s="78">
        <f>ET15+EU15+FB15+FC15</f>
        <v>3</v>
      </c>
      <c r="FN15" s="78">
        <f>EV15+EW15+FD15+FE15</f>
        <v>0</v>
      </c>
      <c r="FO15" s="78">
        <f>SUM(FL15:FN15)</f>
        <v>10</v>
      </c>
      <c r="FP15" s="81">
        <f>FM15/FO15</f>
        <v>0.3</v>
      </c>
      <c r="FQ15" s="81">
        <f>FN15/FO15</f>
        <v>0</v>
      </c>
      <c r="FR15" s="78">
        <f>EX15+EY15+FF15+FG15</f>
        <v>2</v>
      </c>
      <c r="FS15" s="78">
        <f>SUM(ER15:EY15)</f>
        <v>9</v>
      </c>
      <c r="FT15" s="82">
        <f>SUM(EZ15:FG15)</f>
        <v>3</v>
      </c>
      <c r="FU15" s="29">
        <f>SUM(ER15:FG15)</f>
        <v>12</v>
      </c>
      <c r="FX15" s="12">
        <f t="shared" si="87"/>
        <v>0</v>
      </c>
      <c r="FY15" s="12">
        <f t="shared" si="87"/>
        <v>-0.4</v>
      </c>
      <c r="FZ15" s="12">
        <f t="shared" si="87"/>
        <v>-0.30000000000000004</v>
      </c>
      <c r="GA15" s="12">
        <f t="shared" si="87"/>
        <v>0.75</v>
      </c>
      <c r="GB15" s="12">
        <f t="shared" si="87"/>
        <v>0</v>
      </c>
      <c r="GC15" s="12" t="e">
        <f t="shared" si="87"/>
        <v>#DIV/0!</v>
      </c>
      <c r="GD15" s="12">
        <f t="shared" si="87"/>
        <v>0.4285714285714286</v>
      </c>
      <c r="GE15" s="12">
        <f t="shared" si="87"/>
        <v>-0.29999999999999993</v>
      </c>
      <c r="GF15" s="12" t="e">
        <f t="shared" si="87"/>
        <v>#DIV/0!</v>
      </c>
      <c r="GG15" s="12">
        <f t="shared" si="87"/>
        <v>-0.7142857142857143</v>
      </c>
      <c r="GH15" s="12">
        <f t="shared" si="87"/>
        <v>-9.9999999999999978E-2</v>
      </c>
      <c r="GI15" s="12">
        <f t="shared" si="87"/>
        <v>-0.25</v>
      </c>
      <c r="GJ15" s="12">
        <f t="shared" si="87"/>
        <v>-0.1428571428571429</v>
      </c>
      <c r="GL15" s="71" t="s">
        <v>117</v>
      </c>
      <c r="GM15" s="71">
        <f t="shared" ref="GM15:HB15" si="94">SUM(GM7:GM10)</f>
        <v>3</v>
      </c>
      <c r="GN15" s="71">
        <f t="shared" si="94"/>
        <v>1</v>
      </c>
      <c r="GO15" s="71">
        <f t="shared" si="94"/>
        <v>1</v>
      </c>
      <c r="GP15" s="71">
        <f t="shared" si="94"/>
        <v>2</v>
      </c>
      <c r="GQ15" s="71">
        <f t="shared" si="94"/>
        <v>0</v>
      </c>
      <c r="GR15" s="71">
        <f t="shared" si="94"/>
        <v>0</v>
      </c>
      <c r="GS15" s="71">
        <f t="shared" si="94"/>
        <v>2</v>
      </c>
      <c r="GT15" s="71">
        <f t="shared" si="94"/>
        <v>1</v>
      </c>
      <c r="GU15" s="71">
        <f t="shared" si="94"/>
        <v>0</v>
      </c>
      <c r="GV15" s="71">
        <f t="shared" si="94"/>
        <v>0</v>
      </c>
      <c r="GW15" s="71">
        <f t="shared" si="94"/>
        <v>0</v>
      </c>
      <c r="GX15" s="71">
        <f t="shared" si="94"/>
        <v>0</v>
      </c>
      <c r="GY15" s="71">
        <f t="shared" si="94"/>
        <v>0</v>
      </c>
      <c r="GZ15" s="71">
        <f t="shared" si="94"/>
        <v>0</v>
      </c>
      <c r="HA15" s="71">
        <f t="shared" si="94"/>
        <v>3</v>
      </c>
      <c r="HB15" s="71">
        <f t="shared" si="94"/>
        <v>1</v>
      </c>
      <c r="HD15" s="79">
        <f>GM15+GO15+GQ15+GS15+GU15+GW15+GY15+HA15</f>
        <v>9</v>
      </c>
      <c r="HE15" s="78">
        <f>GN15+GP15+GR15+GT15+GV15+GX15+GZ15+HB15</f>
        <v>5</v>
      </c>
      <c r="HF15" s="80">
        <f>HE15/(HE15+HD15)</f>
        <v>0.35714285714285715</v>
      </c>
      <c r="HG15" s="78">
        <f>GM15+GN15+GU15+GV15</f>
        <v>4</v>
      </c>
      <c r="HH15" s="78">
        <f>GO15+GP15+GW15+GX15</f>
        <v>3</v>
      </c>
      <c r="HI15" s="78">
        <f>GQ15+GR15+GY15+GZ15</f>
        <v>0</v>
      </c>
      <c r="HJ15" s="78">
        <f>SUM(HG15:HI15)</f>
        <v>7</v>
      </c>
      <c r="HK15" s="81">
        <f>HH15/HJ15</f>
        <v>0.42857142857142855</v>
      </c>
      <c r="HL15" s="81">
        <f>HI15/HJ15</f>
        <v>0</v>
      </c>
      <c r="HM15" s="78">
        <f>GS15+GT15+HA15+HB15</f>
        <v>7</v>
      </c>
      <c r="HN15" s="78">
        <f>SUM(GM15:GT15)</f>
        <v>10</v>
      </c>
      <c r="HO15" s="82">
        <f>SUM(GU15:HB15)</f>
        <v>4</v>
      </c>
      <c r="HP15" s="29">
        <f>SUM(GM15:HB15)</f>
        <v>14</v>
      </c>
      <c r="HR15">
        <v>7</v>
      </c>
      <c r="HS15">
        <v>6</v>
      </c>
      <c r="HT15">
        <v>0.46153846153846201</v>
      </c>
      <c r="HU15">
        <v>5</v>
      </c>
      <c r="HV15">
        <v>3</v>
      </c>
      <c r="HW15">
        <v>0</v>
      </c>
      <c r="HX15">
        <v>8</v>
      </c>
      <c r="HY15">
        <v>0.375</v>
      </c>
      <c r="HZ15">
        <v>0</v>
      </c>
      <c r="IA15">
        <v>5</v>
      </c>
      <c r="IB15">
        <v>8</v>
      </c>
      <c r="IC15">
        <v>5</v>
      </c>
      <c r="ID15">
        <v>13</v>
      </c>
      <c r="IF15" s="83">
        <f t="shared" si="89"/>
        <v>0.28571428571428581</v>
      </c>
      <c r="IG15" s="84">
        <f t="shared" si="89"/>
        <v>-0.16666666666666663</v>
      </c>
      <c r="IH15" s="84">
        <f t="shared" si="89"/>
        <v>-0.22619047619047694</v>
      </c>
      <c r="II15" s="84">
        <f t="shared" si="89"/>
        <v>-0.19999999999999996</v>
      </c>
      <c r="IJ15" s="84">
        <f t="shared" si="89"/>
        <v>0</v>
      </c>
      <c r="IK15" s="84" t="e">
        <f t="shared" si="89"/>
        <v>#DIV/0!</v>
      </c>
      <c r="IL15" s="84">
        <f t="shared" si="89"/>
        <v>-0.125</v>
      </c>
      <c r="IM15" s="84">
        <f t="shared" si="89"/>
        <v>0.14285714285714279</v>
      </c>
      <c r="IN15" s="84" t="e">
        <f t="shared" si="89"/>
        <v>#DIV/0!</v>
      </c>
      <c r="IO15" s="84">
        <f t="shared" si="89"/>
        <v>0.39999999999999991</v>
      </c>
      <c r="IP15" s="84">
        <f t="shared" si="89"/>
        <v>0.25</v>
      </c>
      <c r="IQ15" s="84">
        <f t="shared" si="89"/>
        <v>-0.19999999999999996</v>
      </c>
      <c r="IR15" s="85">
        <f t="shared" si="89"/>
        <v>7.6923076923076872E-2</v>
      </c>
    </row>
    <row r="17" spans="1:210" x14ac:dyDescent="0.25">
      <c r="A17" t="s">
        <v>118</v>
      </c>
      <c r="B17">
        <f>SUM(B5:B8)</f>
        <v>6</v>
      </c>
      <c r="C17">
        <f>SUM(C5:C8)</f>
        <v>7</v>
      </c>
      <c r="D17">
        <f t="shared" ref="D17:U17" si="95">SUM(D5:D8)</f>
        <v>5</v>
      </c>
      <c r="E17">
        <f t="shared" si="95"/>
        <v>11</v>
      </c>
      <c r="F17">
        <f t="shared" si="95"/>
        <v>1</v>
      </c>
      <c r="G17">
        <f t="shared" si="95"/>
        <v>0</v>
      </c>
      <c r="H17">
        <f t="shared" si="95"/>
        <v>0</v>
      </c>
      <c r="I17">
        <f t="shared" si="95"/>
        <v>0</v>
      </c>
      <c r="J17">
        <f t="shared" si="95"/>
        <v>5</v>
      </c>
      <c r="K17">
        <f t="shared" si="95"/>
        <v>0</v>
      </c>
      <c r="L17">
        <f t="shared" si="95"/>
        <v>2</v>
      </c>
      <c r="M17">
        <f t="shared" si="95"/>
        <v>0</v>
      </c>
      <c r="N17">
        <f t="shared" si="95"/>
        <v>1</v>
      </c>
      <c r="O17">
        <f t="shared" si="95"/>
        <v>0</v>
      </c>
      <c r="P17">
        <f t="shared" si="95"/>
        <v>0</v>
      </c>
      <c r="Q17">
        <f t="shared" si="95"/>
        <v>0</v>
      </c>
      <c r="R17">
        <f t="shared" si="95"/>
        <v>0</v>
      </c>
      <c r="S17">
        <f t="shared" si="95"/>
        <v>0</v>
      </c>
      <c r="T17">
        <f t="shared" si="95"/>
        <v>0</v>
      </c>
      <c r="U17">
        <f t="shared" si="95"/>
        <v>0</v>
      </c>
      <c r="BA17" t="s">
        <v>118</v>
      </c>
      <c r="BB17">
        <f t="shared" ref="BB17:BQ17" si="96">SUM(BB5:BB8)</f>
        <v>5</v>
      </c>
      <c r="BC17">
        <f t="shared" si="96"/>
        <v>1</v>
      </c>
      <c r="BD17">
        <f t="shared" si="96"/>
        <v>7</v>
      </c>
      <c r="BE17">
        <f t="shared" si="96"/>
        <v>2</v>
      </c>
      <c r="BF17">
        <f t="shared" si="96"/>
        <v>0</v>
      </c>
      <c r="BG17">
        <f t="shared" si="96"/>
        <v>0</v>
      </c>
      <c r="BH17">
        <f t="shared" si="96"/>
        <v>3</v>
      </c>
      <c r="BI17">
        <f t="shared" si="96"/>
        <v>2</v>
      </c>
      <c r="BJ17">
        <f t="shared" si="96"/>
        <v>0</v>
      </c>
      <c r="BK17">
        <f t="shared" si="96"/>
        <v>0</v>
      </c>
      <c r="BL17">
        <f t="shared" si="96"/>
        <v>0</v>
      </c>
      <c r="BM17">
        <f t="shared" si="96"/>
        <v>0</v>
      </c>
      <c r="BN17">
        <f t="shared" si="96"/>
        <v>0</v>
      </c>
      <c r="BO17">
        <f t="shared" si="96"/>
        <v>0</v>
      </c>
      <c r="BP17">
        <f t="shared" si="96"/>
        <v>5</v>
      </c>
      <c r="BQ17">
        <f t="shared" si="96"/>
        <v>0</v>
      </c>
      <c r="CV17" t="s">
        <v>118</v>
      </c>
      <c r="CW17">
        <f t="shared" ref="CW17:DL17" si="97">SUM(CW5:CW8)</f>
        <v>11</v>
      </c>
      <c r="CX17">
        <f t="shared" si="97"/>
        <v>1</v>
      </c>
      <c r="CY17">
        <f t="shared" si="97"/>
        <v>7</v>
      </c>
      <c r="CZ17">
        <f t="shared" si="97"/>
        <v>5</v>
      </c>
      <c r="DA17">
        <f t="shared" si="97"/>
        <v>2</v>
      </c>
      <c r="DB17">
        <f t="shared" si="97"/>
        <v>0</v>
      </c>
      <c r="DC17">
        <f t="shared" si="97"/>
        <v>4</v>
      </c>
      <c r="DD17">
        <f t="shared" si="97"/>
        <v>1</v>
      </c>
      <c r="DE17">
        <f t="shared" si="97"/>
        <v>3</v>
      </c>
      <c r="DF17">
        <f t="shared" si="97"/>
        <v>0</v>
      </c>
      <c r="DG17">
        <f t="shared" si="97"/>
        <v>0</v>
      </c>
      <c r="DH17">
        <f t="shared" si="97"/>
        <v>0</v>
      </c>
      <c r="DI17">
        <f t="shared" si="97"/>
        <v>0</v>
      </c>
      <c r="DJ17">
        <f t="shared" si="97"/>
        <v>0</v>
      </c>
      <c r="DK17">
        <f t="shared" si="97"/>
        <v>1</v>
      </c>
      <c r="DL17">
        <f t="shared" si="97"/>
        <v>0</v>
      </c>
      <c r="EQ17" t="s">
        <v>118</v>
      </c>
      <c r="ER17">
        <f t="shared" ref="ER17:FG17" si="98">SUM(ER5:ER8)</f>
        <v>7</v>
      </c>
      <c r="ES17">
        <f t="shared" si="98"/>
        <v>3</v>
      </c>
      <c r="ET17">
        <f t="shared" si="98"/>
        <v>1</v>
      </c>
      <c r="EU17">
        <f t="shared" si="98"/>
        <v>1</v>
      </c>
      <c r="EV17">
        <f t="shared" si="98"/>
        <v>0</v>
      </c>
      <c r="EW17">
        <f t="shared" si="98"/>
        <v>0</v>
      </c>
      <c r="EX17">
        <f t="shared" si="98"/>
        <v>1</v>
      </c>
      <c r="EY17">
        <f t="shared" si="98"/>
        <v>1</v>
      </c>
      <c r="EZ17">
        <f t="shared" si="98"/>
        <v>0</v>
      </c>
      <c r="FA17">
        <f t="shared" si="98"/>
        <v>0</v>
      </c>
      <c r="FB17">
        <f t="shared" si="98"/>
        <v>0</v>
      </c>
      <c r="FC17">
        <f t="shared" si="98"/>
        <v>0</v>
      </c>
      <c r="FD17">
        <f t="shared" si="98"/>
        <v>0</v>
      </c>
      <c r="FE17">
        <f t="shared" si="98"/>
        <v>0</v>
      </c>
      <c r="FF17">
        <f t="shared" si="98"/>
        <v>1</v>
      </c>
      <c r="FG17">
        <f t="shared" si="98"/>
        <v>0</v>
      </c>
      <c r="GL17" t="s">
        <v>120</v>
      </c>
      <c r="GM17">
        <f t="shared" ref="GM17:HB17" si="99">SUM(GM5:GM8)</f>
        <v>3</v>
      </c>
      <c r="GN17">
        <f t="shared" si="99"/>
        <v>0</v>
      </c>
      <c r="GO17">
        <f t="shared" si="99"/>
        <v>2</v>
      </c>
      <c r="GP17">
        <f t="shared" si="99"/>
        <v>3</v>
      </c>
      <c r="GQ17">
        <f t="shared" si="99"/>
        <v>0</v>
      </c>
      <c r="GR17">
        <f t="shared" si="99"/>
        <v>0</v>
      </c>
      <c r="GS17">
        <f t="shared" si="99"/>
        <v>1</v>
      </c>
      <c r="GT17">
        <f t="shared" si="99"/>
        <v>1</v>
      </c>
      <c r="GU17">
        <f t="shared" si="99"/>
        <v>1</v>
      </c>
      <c r="GV17">
        <f t="shared" si="99"/>
        <v>0</v>
      </c>
      <c r="GW17">
        <f t="shared" si="99"/>
        <v>1</v>
      </c>
      <c r="GX17">
        <f t="shared" si="99"/>
        <v>0</v>
      </c>
      <c r="GY17">
        <f t="shared" si="99"/>
        <v>0</v>
      </c>
      <c r="GZ17">
        <f t="shared" si="99"/>
        <v>0</v>
      </c>
      <c r="HA17">
        <f t="shared" si="99"/>
        <v>1</v>
      </c>
      <c r="HB17">
        <f t="shared" si="99"/>
        <v>1</v>
      </c>
    </row>
    <row r="18" spans="1:210" x14ac:dyDescent="0.25">
      <c r="A18" t="s">
        <v>119</v>
      </c>
      <c r="B18">
        <f>SUM(B9:B12)</f>
        <v>10</v>
      </c>
      <c r="C18">
        <f>SUM(C9:C12)</f>
        <v>3</v>
      </c>
      <c r="D18">
        <f t="shared" ref="D18:U18" si="100">SUM(D9:D12)</f>
        <v>8</v>
      </c>
      <c r="E18">
        <f t="shared" si="100"/>
        <v>6</v>
      </c>
      <c r="F18">
        <f t="shared" si="100"/>
        <v>0</v>
      </c>
      <c r="G18">
        <f t="shared" si="100"/>
        <v>0</v>
      </c>
      <c r="H18">
        <f t="shared" si="100"/>
        <v>0</v>
      </c>
      <c r="I18">
        <f t="shared" si="100"/>
        <v>0</v>
      </c>
      <c r="J18">
        <f t="shared" si="100"/>
        <v>2</v>
      </c>
      <c r="K18">
        <f t="shared" si="100"/>
        <v>3</v>
      </c>
      <c r="L18">
        <f t="shared" si="100"/>
        <v>2</v>
      </c>
      <c r="M18">
        <f t="shared" si="100"/>
        <v>0</v>
      </c>
      <c r="N18">
        <f t="shared" si="100"/>
        <v>1</v>
      </c>
      <c r="O18">
        <f t="shared" si="100"/>
        <v>0</v>
      </c>
      <c r="P18">
        <f t="shared" si="100"/>
        <v>0</v>
      </c>
      <c r="Q18">
        <f t="shared" si="100"/>
        <v>0</v>
      </c>
      <c r="R18">
        <f t="shared" si="100"/>
        <v>0</v>
      </c>
      <c r="S18">
        <f t="shared" si="100"/>
        <v>0</v>
      </c>
      <c r="T18">
        <f t="shared" si="100"/>
        <v>0</v>
      </c>
      <c r="U18">
        <f t="shared" si="100"/>
        <v>2</v>
      </c>
      <c r="BA18" t="s">
        <v>119</v>
      </c>
      <c r="BB18">
        <f t="shared" ref="BB18:BQ18" si="101">SUM(BB9:BB12)</f>
        <v>1</v>
      </c>
      <c r="BC18">
        <f t="shared" si="101"/>
        <v>0</v>
      </c>
      <c r="BD18">
        <f t="shared" si="101"/>
        <v>2</v>
      </c>
      <c r="BE18">
        <f t="shared" si="101"/>
        <v>5</v>
      </c>
      <c r="BF18">
        <f t="shared" si="101"/>
        <v>0</v>
      </c>
      <c r="BG18">
        <f t="shared" si="101"/>
        <v>0</v>
      </c>
      <c r="BH18">
        <f t="shared" si="101"/>
        <v>5</v>
      </c>
      <c r="BI18">
        <f t="shared" si="101"/>
        <v>1</v>
      </c>
      <c r="BJ18">
        <f t="shared" si="101"/>
        <v>0</v>
      </c>
      <c r="BK18">
        <f t="shared" si="101"/>
        <v>0</v>
      </c>
      <c r="BL18">
        <f t="shared" si="101"/>
        <v>0</v>
      </c>
      <c r="BM18">
        <f t="shared" si="101"/>
        <v>0</v>
      </c>
      <c r="BN18">
        <f t="shared" si="101"/>
        <v>0</v>
      </c>
      <c r="BO18">
        <f t="shared" si="101"/>
        <v>0</v>
      </c>
      <c r="BP18">
        <f t="shared" si="101"/>
        <v>0</v>
      </c>
      <c r="BQ18">
        <f t="shared" si="101"/>
        <v>0</v>
      </c>
      <c r="CV18" t="s">
        <v>119</v>
      </c>
      <c r="CW18">
        <f t="shared" ref="CW18:DL18" si="102">SUM(CW9:CW12)</f>
        <v>2</v>
      </c>
      <c r="CX18">
        <f t="shared" si="102"/>
        <v>0</v>
      </c>
      <c r="CY18">
        <f t="shared" si="102"/>
        <v>4</v>
      </c>
      <c r="CZ18">
        <f t="shared" si="102"/>
        <v>9</v>
      </c>
      <c r="DA18">
        <f t="shared" si="102"/>
        <v>0</v>
      </c>
      <c r="DB18">
        <f t="shared" si="102"/>
        <v>0</v>
      </c>
      <c r="DC18">
        <f t="shared" si="102"/>
        <v>0</v>
      </c>
      <c r="DD18">
        <f t="shared" si="102"/>
        <v>1</v>
      </c>
      <c r="DE18">
        <f t="shared" si="102"/>
        <v>0</v>
      </c>
      <c r="DF18">
        <f t="shared" si="102"/>
        <v>0</v>
      </c>
      <c r="DG18">
        <f t="shared" si="102"/>
        <v>0</v>
      </c>
      <c r="DH18">
        <f t="shared" si="102"/>
        <v>0</v>
      </c>
      <c r="DI18">
        <f t="shared" si="102"/>
        <v>0</v>
      </c>
      <c r="DJ18">
        <f t="shared" si="102"/>
        <v>0</v>
      </c>
      <c r="DK18">
        <f t="shared" si="102"/>
        <v>0</v>
      </c>
      <c r="DL18">
        <f t="shared" si="102"/>
        <v>1</v>
      </c>
      <c r="EQ18" t="s">
        <v>119</v>
      </c>
      <c r="ER18">
        <f t="shared" ref="ER18:FG18" si="103">SUM(ER9:ER12)</f>
        <v>1</v>
      </c>
      <c r="ES18">
        <f t="shared" si="103"/>
        <v>0</v>
      </c>
      <c r="ET18">
        <f t="shared" si="103"/>
        <v>1</v>
      </c>
      <c r="EU18">
        <f t="shared" si="103"/>
        <v>0</v>
      </c>
      <c r="EV18">
        <f t="shared" si="103"/>
        <v>0</v>
      </c>
      <c r="EW18">
        <f t="shared" si="103"/>
        <v>0</v>
      </c>
      <c r="EX18">
        <f t="shared" si="103"/>
        <v>1</v>
      </c>
      <c r="EY18">
        <f t="shared" si="103"/>
        <v>0</v>
      </c>
      <c r="EZ18">
        <f t="shared" si="103"/>
        <v>0</v>
      </c>
      <c r="FA18">
        <f t="shared" si="103"/>
        <v>1</v>
      </c>
      <c r="FB18">
        <f t="shared" si="103"/>
        <v>1</v>
      </c>
      <c r="FC18">
        <f t="shared" si="103"/>
        <v>0</v>
      </c>
      <c r="FD18">
        <f t="shared" si="103"/>
        <v>0</v>
      </c>
      <c r="FE18">
        <f t="shared" si="103"/>
        <v>0</v>
      </c>
      <c r="FF18">
        <f t="shared" si="103"/>
        <v>0</v>
      </c>
      <c r="FG18">
        <f t="shared" si="103"/>
        <v>0</v>
      </c>
      <c r="GL18" t="s">
        <v>121</v>
      </c>
      <c r="GM18">
        <f t="shared" ref="GM18:HB18" si="104">SUM(GM9:GM12)</f>
        <v>5</v>
      </c>
      <c r="GN18">
        <f t="shared" si="104"/>
        <v>3</v>
      </c>
      <c r="GO18">
        <f t="shared" si="104"/>
        <v>0</v>
      </c>
      <c r="GP18">
        <f t="shared" si="104"/>
        <v>2</v>
      </c>
      <c r="GQ18">
        <f t="shared" si="104"/>
        <v>0</v>
      </c>
      <c r="GR18">
        <f t="shared" si="104"/>
        <v>0</v>
      </c>
      <c r="GS18">
        <f t="shared" si="104"/>
        <v>2</v>
      </c>
      <c r="GT18">
        <f t="shared" si="104"/>
        <v>0</v>
      </c>
      <c r="GU18">
        <f t="shared" si="104"/>
        <v>1</v>
      </c>
      <c r="GV18">
        <f t="shared" si="104"/>
        <v>1</v>
      </c>
      <c r="GW18">
        <f t="shared" si="104"/>
        <v>1</v>
      </c>
      <c r="GX18">
        <f t="shared" si="104"/>
        <v>0</v>
      </c>
      <c r="GY18">
        <f t="shared" si="104"/>
        <v>0</v>
      </c>
      <c r="GZ18">
        <f t="shared" si="104"/>
        <v>0</v>
      </c>
      <c r="HA18">
        <f t="shared" si="104"/>
        <v>2</v>
      </c>
      <c r="HB18">
        <f t="shared" si="104"/>
        <v>0</v>
      </c>
    </row>
    <row r="20" spans="1:210" x14ac:dyDescent="0.25">
      <c r="EQ20" t="s">
        <v>123</v>
      </c>
    </row>
    <row r="22" spans="1:210" ht="15.75" x14ac:dyDescent="0.25">
      <c r="A22" s="185" t="s">
        <v>170</v>
      </c>
      <c r="BA22" s="185" t="s">
        <v>170</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ht="15.75" x14ac:dyDescent="0.25">
      <c r="A24" s="185" t="s">
        <v>171</v>
      </c>
      <c r="W24" s="32">
        <f>AD14</f>
        <v>63</v>
      </c>
      <c r="X24" s="32">
        <f>AD15</f>
        <v>29</v>
      </c>
      <c r="Y24" s="33">
        <f>Z24/W24</f>
        <v>0.52380952380952384</v>
      </c>
      <c r="Z24" s="34">
        <f>AA14</f>
        <v>33</v>
      </c>
      <c r="AA24" s="33">
        <f>AC24/W24</f>
        <v>0.42857142857142855</v>
      </c>
      <c r="AB24" s="33"/>
      <c r="AC24" s="34">
        <f>C14+E14+I14+M14+O14+S14</f>
        <v>27</v>
      </c>
      <c r="AD24" s="33">
        <f>AE24/AC24</f>
        <v>0.62962962962962965</v>
      </c>
      <c r="AE24" s="34">
        <f>E14+O14</f>
        <v>17</v>
      </c>
      <c r="AF24" s="35">
        <f>AC14</f>
        <v>0</v>
      </c>
      <c r="AG24" s="35">
        <f>AC15</f>
        <v>0</v>
      </c>
      <c r="AH24" s="35">
        <f>AG14</f>
        <v>12</v>
      </c>
      <c r="AI24" s="35">
        <f>AG15</f>
        <v>4</v>
      </c>
      <c r="AJ24" s="32">
        <f>AH14</f>
        <v>67</v>
      </c>
      <c r="AK24" s="32">
        <f>AH15</f>
        <v>29</v>
      </c>
      <c r="AL24" s="32">
        <f>AI14</f>
        <v>8</v>
      </c>
      <c r="AM24" s="32">
        <f>AI15</f>
        <v>4</v>
      </c>
      <c r="BA24" s="185" t="s">
        <v>171</v>
      </c>
      <c r="BS24" s="32">
        <f>BY14</f>
        <v>23</v>
      </c>
      <c r="BT24" s="32">
        <f>BY15</f>
        <v>13</v>
      </c>
      <c r="BU24" s="33">
        <f>BV24/BS24</f>
        <v>0.69565217391304346</v>
      </c>
      <c r="BV24" s="34">
        <f>BW14</f>
        <v>16</v>
      </c>
      <c r="BW24" s="33">
        <f>BX24/BS24</f>
        <v>0.34782608695652173</v>
      </c>
      <c r="BX24" s="34">
        <f>BC14+BE14+BG14+BK14+BM14+BO14</f>
        <v>8</v>
      </c>
      <c r="BY24" s="33">
        <f>BZ24/BX24</f>
        <v>0.875</v>
      </c>
      <c r="BZ24" s="34">
        <f>BE14+BM14</f>
        <v>7</v>
      </c>
      <c r="CA24" s="35">
        <f>BX14</f>
        <v>0</v>
      </c>
      <c r="CB24" s="35">
        <f>BX15</f>
        <v>0</v>
      </c>
      <c r="CC24" s="35">
        <f>CB14</f>
        <v>16</v>
      </c>
      <c r="CD24" s="35">
        <f>CB15</f>
        <v>10</v>
      </c>
      <c r="CE24" s="32">
        <f>CC14</f>
        <v>34</v>
      </c>
      <c r="CF24" s="32">
        <f>CC15</f>
        <v>19</v>
      </c>
      <c r="CG24" s="32">
        <f>CD14</f>
        <v>5</v>
      </c>
      <c r="CH24" s="32">
        <f>CD15</f>
        <v>4</v>
      </c>
      <c r="DN24" s="32">
        <f>DT14</f>
        <v>44</v>
      </c>
      <c r="DO24" s="32">
        <f>DT15</f>
        <v>26</v>
      </c>
      <c r="DP24" s="33">
        <f>DQ24/DN24</f>
        <v>0.56818181818181823</v>
      </c>
      <c r="DQ24" s="34">
        <f>DR14</f>
        <v>25</v>
      </c>
      <c r="DR24" s="33">
        <f>DS24/DN24</f>
        <v>0.34090909090909088</v>
      </c>
      <c r="DS24" s="34">
        <f>CX14+CZ14+DB14+DF14+DH14+DJ14</f>
        <v>15</v>
      </c>
      <c r="DT24" s="33">
        <f>DU24/DS24</f>
        <v>0.93333333333333335</v>
      </c>
      <c r="DU24" s="34">
        <f>CZ14+DH14</f>
        <v>14</v>
      </c>
      <c r="DV24" s="35">
        <f>DS14</f>
        <v>2</v>
      </c>
      <c r="DW24" s="35">
        <f>DS15</f>
        <v>0</v>
      </c>
      <c r="DX24" s="35">
        <f>DW14</f>
        <v>8</v>
      </c>
      <c r="DY24" s="35">
        <f>DW15</f>
        <v>6</v>
      </c>
      <c r="DZ24" s="32">
        <f>DX14</f>
        <v>47</v>
      </c>
      <c r="EA24" s="32">
        <f>DX15</f>
        <v>29</v>
      </c>
      <c r="EB24" s="32">
        <f>DY14</f>
        <v>5</v>
      </c>
      <c r="EC24" s="32">
        <f>DY15</f>
        <v>3</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0"/>
  </sheetPr>
  <dimension ref="A1:IR30"/>
  <sheetViews>
    <sheetView topLeftCell="AL1" zoomScale="75" zoomScaleNormal="75" workbookViewId="0">
      <selection activeCell="BZ14" sqref="BZ14"/>
    </sheetView>
  </sheetViews>
  <sheetFormatPr defaultColWidth="9"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 min="194" max="194" width="10.28515625" customWidth="1"/>
    <col min="195" max="210" width="5" customWidth="1"/>
  </cols>
  <sheetData>
    <row r="1" spans="1:252" ht="30" customHeight="1" thickBot="1" x14ac:dyDescent="0.45">
      <c r="A1" s="36">
        <v>2025</v>
      </c>
      <c r="B1" s="37" t="s">
        <v>106</v>
      </c>
      <c r="C1" s="38" t="str">
        <f t="array" aca="1" ref="C1" ca="1">MID(CELL("filename",A1),FIND("]",CELL("filename",A1))+1,255)</f>
        <v>Crassier Douane</v>
      </c>
      <c r="BA1" s="36">
        <v>2024</v>
      </c>
      <c r="BB1" s="37" t="s">
        <v>106</v>
      </c>
      <c r="BC1" s="38" t="str">
        <f t="array" aca="1" ref="BC1" ca="1">MID(CELL("filename",BA1),FIND("]",CELL("filename",BA1))+1,255)</f>
        <v>Crassier Douane</v>
      </c>
      <c r="CV1" s="36">
        <v>2023</v>
      </c>
      <c r="CW1" s="37" t="s">
        <v>106</v>
      </c>
      <c r="CX1" s="38" t="str">
        <f t="array" aca="1" ref="CX1" ca="1">MID(CELL("filename",CV1),FIND("]",CELL("filename",CV1))+1,255)</f>
        <v>Crassier Douane</v>
      </c>
      <c r="EQ1" s="36">
        <v>2022</v>
      </c>
      <c r="ER1" s="37" t="s">
        <v>106</v>
      </c>
      <c r="ES1" s="38" t="str">
        <f t="array" aca="1" ref="ES1" ca="1">MID(CELL("filename",EQ1),FIND("]",CELL("filename",EQ1))+1,255)</f>
        <v>Crassier Douane</v>
      </c>
      <c r="GL1" s="39">
        <v>2021</v>
      </c>
      <c r="GM1" s="40" t="s">
        <v>106</v>
      </c>
      <c r="GN1" s="38" t="s">
        <v>172</v>
      </c>
    </row>
    <row r="2" spans="1:252"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Crassier Douane</v>
      </c>
      <c r="X2" s="225"/>
      <c r="Y2" s="225"/>
      <c r="Z2" s="225"/>
      <c r="AA2" s="225"/>
      <c r="AB2" s="225"/>
      <c r="AC2" s="225"/>
      <c r="AD2" s="225"/>
      <c r="AE2" s="225"/>
      <c r="AF2" s="225"/>
      <c r="AG2" s="225"/>
      <c r="AH2" s="225"/>
      <c r="AI2" s="225"/>
      <c r="AM2" s="226" t="str">
        <f ca="1">"Changement depuis " &amp; (A1 - 1) &amp; " " &amp; $C1</f>
        <v>Changement depuis 2024 Crassier Douane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Crassier Douane</v>
      </c>
      <c r="BT2" s="225"/>
      <c r="BU2" s="225"/>
      <c r="BV2" s="225"/>
      <c r="BW2" s="225"/>
      <c r="BX2" s="225"/>
      <c r="BY2" s="225"/>
      <c r="BZ2" s="225"/>
      <c r="CA2" s="225"/>
      <c r="CB2" s="225"/>
      <c r="CC2" s="225"/>
      <c r="CD2" s="225"/>
      <c r="CH2" s="226" t="str">
        <f ca="1">"Changement depuis 2023 " &amp; $CX1</f>
        <v>Changement depuis 2023 Crassier Douane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Crassier Douane</v>
      </c>
      <c r="DO2" s="225"/>
      <c r="DP2" s="225"/>
      <c r="DQ2" s="225"/>
      <c r="DR2" s="225"/>
      <c r="DS2" s="225"/>
      <c r="DT2" s="225"/>
      <c r="DU2" s="225"/>
      <c r="DV2" s="225"/>
      <c r="DW2" s="225"/>
      <c r="DX2" s="225"/>
      <c r="DY2" s="225"/>
      <c r="EC2" s="226" t="str">
        <f ca="1">"Changement depuis 2022 " &amp; $CX1</f>
        <v>Changement depuis 2022 Crassier Douane</v>
      </c>
      <c r="ED2" s="226"/>
      <c r="EE2" s="226"/>
      <c r="EF2" s="226"/>
      <c r="EG2" s="226"/>
      <c r="EH2" s="226"/>
      <c r="EI2" s="226"/>
      <c r="EJ2" s="226"/>
      <c r="EK2" s="226"/>
      <c r="EL2" s="226"/>
      <c r="EM2" s="226"/>
      <c r="EN2" s="226"/>
      <c r="EO2" s="43"/>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Crassier Douane</v>
      </c>
      <c r="FJ2" s="225"/>
      <c r="FK2" s="225"/>
      <c r="FL2" s="225"/>
      <c r="FM2" s="225"/>
      <c r="FN2" s="225"/>
      <c r="FO2" s="225"/>
      <c r="FP2" s="225"/>
      <c r="FQ2" s="225"/>
      <c r="FR2" s="225"/>
      <c r="FS2" s="225"/>
      <c r="FT2" s="225"/>
      <c r="FX2" s="226" t="str">
        <f ca="1">"Changement depuis 2021 " &amp; $ES1</f>
        <v>Changement depuis 2021 Crassier Douane</v>
      </c>
      <c r="FY2" s="226"/>
      <c r="FZ2" s="226"/>
      <c r="GA2" s="226"/>
      <c r="GB2" s="226"/>
      <c r="GC2" s="226"/>
      <c r="GD2" s="226"/>
      <c r="GE2" s="226"/>
      <c r="GF2" s="226"/>
      <c r="GG2" s="226"/>
      <c r="GH2" s="226"/>
      <c r="GI2" s="226"/>
      <c r="GJ2" s="43"/>
      <c r="GL2" s="41"/>
      <c r="GM2" s="224" t="s">
        <v>108</v>
      </c>
      <c r="GN2" s="224"/>
      <c r="GO2" s="224"/>
      <c r="GP2" s="224"/>
      <c r="GQ2" s="224"/>
      <c r="GR2" s="224"/>
      <c r="GS2" s="224"/>
      <c r="GT2" s="224"/>
      <c r="GU2" s="224" t="s">
        <v>109</v>
      </c>
      <c r="GV2" s="224"/>
      <c r="GW2" s="224"/>
      <c r="GX2" s="224"/>
      <c r="GY2" s="224"/>
      <c r="GZ2" s="224"/>
      <c r="HA2" s="224"/>
      <c r="HB2" s="224"/>
      <c r="HD2" s="225" t="str">
        <f>"Totaux 2021 " &amp; $GN1</f>
        <v>Totaux 2021 Crassier Douane (D984c)</v>
      </c>
      <c r="HE2" s="225"/>
      <c r="HF2" s="225"/>
      <c r="HG2" s="225"/>
      <c r="HH2" s="225"/>
      <c r="HI2" s="225"/>
      <c r="HJ2" s="225"/>
      <c r="HK2" s="225"/>
      <c r="HL2" s="225"/>
      <c r="HM2" s="225"/>
      <c r="HN2" s="225"/>
      <c r="HO2" s="225"/>
      <c r="HR2" s="225" t="str">
        <f>"Totaux 2020 " &amp; $GN1</f>
        <v>Totaux 2020 Crassier Douane (D984c)</v>
      </c>
      <c r="HS2" s="225"/>
      <c r="HT2" s="225"/>
      <c r="HU2" s="225"/>
      <c r="HV2" s="225"/>
      <c r="HW2" s="225"/>
      <c r="HX2" s="225"/>
      <c r="HY2" s="225"/>
      <c r="HZ2" s="225"/>
      <c r="IA2" s="225"/>
      <c r="IB2" s="225"/>
      <c r="IC2" s="225"/>
      <c r="IF2" s="226" t="str">
        <f>"Changement depuis 2020 " &amp; $GN1</f>
        <v>Changement depuis 2020 Crassier Douane (D984c)</v>
      </c>
      <c r="IG2" s="226"/>
      <c r="IH2" s="226"/>
      <c r="II2" s="226"/>
      <c r="IJ2" s="226"/>
      <c r="IK2" s="226"/>
      <c r="IL2" s="226"/>
      <c r="IM2" s="226"/>
      <c r="IN2" s="226"/>
      <c r="IO2" s="226"/>
      <c r="IP2" s="226"/>
      <c r="IQ2" s="226"/>
      <c r="IR2" s="43"/>
    </row>
    <row r="3" spans="1:252" s="42" customFormat="1" ht="68.2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X3" s="48" t="s">
        <v>25</v>
      </c>
      <c r="FY3" s="49" t="s">
        <v>26</v>
      </c>
      <c r="FZ3" s="49" t="s">
        <v>38</v>
      </c>
      <c r="GA3" s="49" t="s">
        <v>39</v>
      </c>
      <c r="GB3" s="49" t="s">
        <v>31</v>
      </c>
      <c r="GC3" s="49" t="s">
        <v>32</v>
      </c>
      <c r="GD3" s="49" t="s">
        <v>40</v>
      </c>
      <c r="GE3" s="49" t="s">
        <v>41</v>
      </c>
      <c r="GF3" s="49" t="s">
        <v>42</v>
      </c>
      <c r="GG3" s="49" t="s">
        <v>20</v>
      </c>
      <c r="GH3" s="49" t="s">
        <v>44</v>
      </c>
      <c r="GI3" s="49" t="s">
        <v>43</v>
      </c>
      <c r="GJ3" s="50" t="s">
        <v>45</v>
      </c>
      <c r="GL3" s="41"/>
      <c r="GM3" s="224" t="s">
        <v>110</v>
      </c>
      <c r="GN3" s="224"/>
      <c r="GO3" s="224" t="s">
        <v>31</v>
      </c>
      <c r="GP3" s="224"/>
      <c r="GQ3" s="224" t="s">
        <v>114</v>
      </c>
      <c r="GR3" s="224"/>
      <c r="GS3" s="224" t="s">
        <v>112</v>
      </c>
      <c r="GT3" s="224"/>
      <c r="GU3" s="224" t="s">
        <v>113</v>
      </c>
      <c r="GV3" s="224"/>
      <c r="GW3" s="224" t="s">
        <v>31</v>
      </c>
      <c r="GX3" s="224"/>
      <c r="GY3" s="224" t="s">
        <v>115</v>
      </c>
      <c r="GZ3" s="224"/>
      <c r="HA3" s="224" t="s">
        <v>112</v>
      </c>
      <c r="HB3" s="224"/>
      <c r="HD3" s="44" t="s">
        <v>25</v>
      </c>
      <c r="HE3" s="45" t="s">
        <v>26</v>
      </c>
      <c r="HF3" s="45" t="s">
        <v>38</v>
      </c>
      <c r="HG3" s="45" t="s">
        <v>39</v>
      </c>
      <c r="HH3" s="45" t="s">
        <v>31</v>
      </c>
      <c r="HI3" s="45" t="s">
        <v>32</v>
      </c>
      <c r="HJ3" s="45" t="s">
        <v>40</v>
      </c>
      <c r="HK3" s="45" t="s">
        <v>41</v>
      </c>
      <c r="HL3" s="45" t="s">
        <v>42</v>
      </c>
      <c r="HM3" s="45" t="s">
        <v>20</v>
      </c>
      <c r="HN3" s="45" t="s">
        <v>44</v>
      </c>
      <c r="HO3" s="46" t="s">
        <v>43</v>
      </c>
      <c r="HP3" s="47" t="s">
        <v>45</v>
      </c>
      <c r="IF3" s="48" t="s">
        <v>25</v>
      </c>
      <c r="IG3" s="49" t="s">
        <v>26</v>
      </c>
      <c r="IH3" s="49" t="s">
        <v>38</v>
      </c>
      <c r="II3" s="49" t="s">
        <v>39</v>
      </c>
      <c r="IJ3" s="49" t="s">
        <v>31</v>
      </c>
      <c r="IK3" s="49" t="s">
        <v>32</v>
      </c>
      <c r="IL3" s="49" t="s">
        <v>40</v>
      </c>
      <c r="IM3" s="49" t="s">
        <v>41</v>
      </c>
      <c r="IN3" s="49" t="s">
        <v>42</v>
      </c>
      <c r="IO3" s="49" t="s">
        <v>20</v>
      </c>
      <c r="IP3" s="49" t="s">
        <v>44</v>
      </c>
      <c r="IQ3" s="49" t="s">
        <v>43</v>
      </c>
      <c r="IR3" s="50" t="s">
        <v>45</v>
      </c>
    </row>
    <row r="4" spans="1:25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c r="GL4" s="51" t="s">
        <v>116</v>
      </c>
      <c r="GM4" s="52" t="s">
        <v>105</v>
      </c>
      <c r="GN4" s="53" t="s">
        <v>104</v>
      </c>
      <c r="GO4" s="52" t="s">
        <v>105</v>
      </c>
      <c r="GP4" s="53" t="s">
        <v>104</v>
      </c>
      <c r="GQ4" s="52" t="s">
        <v>105</v>
      </c>
      <c r="GR4" s="53" t="s">
        <v>104</v>
      </c>
      <c r="GS4" s="52" t="s">
        <v>105</v>
      </c>
      <c r="GT4" s="54" t="s">
        <v>104</v>
      </c>
      <c r="GU4" s="52" t="s">
        <v>105</v>
      </c>
      <c r="GV4" s="53" t="s">
        <v>104</v>
      </c>
      <c r="GW4" s="52" t="s">
        <v>105</v>
      </c>
      <c r="GX4" s="53" t="s">
        <v>104</v>
      </c>
      <c r="GY4" s="52" t="s">
        <v>105</v>
      </c>
      <c r="GZ4" s="53" t="s">
        <v>104</v>
      </c>
      <c r="HA4" s="52" t="s">
        <v>105</v>
      </c>
      <c r="HB4" s="54" t="s">
        <v>104</v>
      </c>
      <c r="HD4" s="55"/>
      <c r="HE4" s="3"/>
      <c r="HF4" s="56"/>
      <c r="HG4" s="3"/>
      <c r="HH4" s="3"/>
      <c r="HI4" s="3"/>
      <c r="HJ4" s="3"/>
      <c r="HK4" s="3"/>
      <c r="HL4" s="3"/>
      <c r="HM4" s="3"/>
      <c r="HN4" s="3"/>
      <c r="HO4" s="57"/>
      <c r="HP4" s="58"/>
      <c r="IF4" s="55"/>
      <c r="IG4" s="3"/>
      <c r="IH4" s="3"/>
      <c r="II4" s="3"/>
      <c r="IJ4" s="3"/>
      <c r="IK4" s="3"/>
      <c r="IL4" s="3"/>
      <c r="IM4" s="3"/>
      <c r="IN4" s="3"/>
      <c r="IO4" s="3"/>
      <c r="IP4" s="3"/>
      <c r="IQ4" s="3"/>
      <c r="IR4" s="57"/>
    </row>
    <row r="5" spans="1:252" ht="21" customHeight="1" x14ac:dyDescent="0.25">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f t="shared" ref="AN5:AN12" si="3">(X5/BT5) - 1</f>
        <v>-1</v>
      </c>
      <c r="AO5" s="12" t="e">
        <f t="shared" ref="AO5:AO12" si="4">(Y5/BU5) - 1</f>
        <v>#DIV/0!</v>
      </c>
      <c r="AP5" s="12">
        <f t="shared" ref="AP5:AP12" si="5">(Z5/BV5) - 1</f>
        <v>-1</v>
      </c>
      <c r="AQ5" s="12" t="e">
        <f>(AA5/BW5) - 1</f>
        <v>#DIV/0!</v>
      </c>
      <c r="AR5" s="12" t="e">
        <f t="shared" ref="AR5:AR12" si="6">(AC5/BX5) - 1</f>
        <v>#DIV/0!</v>
      </c>
      <c r="AS5" s="12">
        <f t="shared" ref="AS5:AS12" si="7">(AD5/BY5) - 1</f>
        <v>-1</v>
      </c>
      <c r="AT5" s="12" t="e">
        <f t="shared" ref="AT5:AT12" si="8">(AE5/BZ5) - 1</f>
        <v>#DIV/0!</v>
      </c>
      <c r="AU5" s="12" t="e">
        <f t="shared" ref="AU5:AU12" si="9">(AF5/CA5) - 1</f>
        <v>#DIV/0!</v>
      </c>
      <c r="AV5" s="12">
        <f t="shared" ref="AV5:AV12" si="10">(AG5/CB5) - 1</f>
        <v>-1</v>
      </c>
      <c r="AW5" s="12">
        <f t="shared" ref="AW5:AW12" si="11">(AH5/CC5) - 1</f>
        <v>-1</v>
      </c>
      <c r="AX5" s="12" t="e">
        <f t="shared" ref="AX5:AX12" si="12">(AI5/CD5) - 1</f>
        <v>#DIV/0!</v>
      </c>
      <c r="AY5" s="12">
        <f t="shared" ref="AY5:AY12" si="13">(AJ5/CE5) - 1</f>
        <v>-1</v>
      </c>
      <c r="BA5" s="59">
        <v>0.29166666666666702</v>
      </c>
      <c r="BB5" s="60"/>
      <c r="BC5" s="86">
        <v>1</v>
      </c>
      <c r="BD5" s="60"/>
      <c r="BE5" s="86"/>
      <c r="BF5" s="60"/>
      <c r="BG5" s="86"/>
      <c r="BH5" s="60"/>
      <c r="BI5" s="86">
        <v>1</v>
      </c>
      <c r="BJ5" s="60"/>
      <c r="BK5" s="86"/>
      <c r="BL5" s="60"/>
      <c r="BM5" s="86"/>
      <c r="BN5" s="60"/>
      <c r="BO5" s="86"/>
      <c r="BP5" s="60"/>
      <c r="BQ5" s="86"/>
      <c r="BS5" s="55">
        <f t="shared" ref="BS5:BT12" si="14">BB5+BD5+BF5+BH5+BJ5+BL5+BN5+BP5</f>
        <v>0</v>
      </c>
      <c r="BT5" s="3">
        <f t="shared" si="14"/>
        <v>2</v>
      </c>
      <c r="BU5" s="56">
        <f t="shared" ref="BU5:BU12" si="15">BT5/(BT5+BS5)</f>
        <v>1</v>
      </c>
      <c r="BV5" s="3">
        <f t="shared" ref="BV5:BV12" si="16">BB5+BC5+BJ5+BK5</f>
        <v>1</v>
      </c>
      <c r="BW5" s="3">
        <f t="shared" ref="BW5:BW12" si="17">BD5+BE5+BL5+BM5</f>
        <v>0</v>
      </c>
      <c r="BX5" s="3">
        <f t="shared" ref="BX5:BX12" si="18">BF5+BG5+BN5+BO5</f>
        <v>0</v>
      </c>
      <c r="BY5" s="3">
        <f t="shared" ref="BY5:BY12" si="19">SUM(BV5:BX5)</f>
        <v>1</v>
      </c>
      <c r="BZ5" s="12">
        <f t="shared" ref="BZ5:BZ12" si="20">BW5/(BW5+BV5)</f>
        <v>0</v>
      </c>
      <c r="CA5" s="12">
        <f t="shared" ref="CA5:CA12" si="21">BX5/BY5</f>
        <v>0</v>
      </c>
      <c r="CB5" s="3">
        <f t="shared" ref="CB5:CB12" si="22">BH5+BI5+BP5+BQ5</f>
        <v>1</v>
      </c>
      <c r="CC5" s="3">
        <f t="shared" ref="CC5:CC12" si="23">SUM(BB5:BI5)</f>
        <v>2</v>
      </c>
      <c r="CD5" s="57">
        <f t="shared" ref="CD5:CD12" si="24">SUM(BJ5:BQ5)</f>
        <v>0</v>
      </c>
      <c r="CE5" s="58">
        <f t="shared" ref="CE5:CE12" si="25">SUM(BB5:BQ5)</f>
        <v>2</v>
      </c>
      <c r="CH5" s="12">
        <f t="shared" ref="CH5:CT12" si="26">(BS5/DN5) - 1</f>
        <v>-1</v>
      </c>
      <c r="CI5" s="12">
        <f t="shared" si="26"/>
        <v>0</v>
      </c>
      <c r="CJ5" s="12">
        <f t="shared" si="26"/>
        <v>0.5</v>
      </c>
      <c r="CK5" s="12">
        <f t="shared" si="26"/>
        <v>0</v>
      </c>
      <c r="CL5" s="12">
        <f t="shared" si="26"/>
        <v>-1</v>
      </c>
      <c r="CM5" s="12" t="e">
        <f t="shared" si="26"/>
        <v>#DIV/0!</v>
      </c>
      <c r="CN5" s="12">
        <f t="shared" si="26"/>
        <v>-0.66666666666666674</v>
      </c>
      <c r="CO5" s="12">
        <f t="shared" si="26"/>
        <v>-1</v>
      </c>
      <c r="CP5" s="12" t="e">
        <f t="shared" si="26"/>
        <v>#DIV/0!</v>
      </c>
      <c r="CQ5" s="12" t="e">
        <f t="shared" si="26"/>
        <v>#DIV/0!</v>
      </c>
      <c r="CR5" s="12">
        <f t="shared" si="26"/>
        <v>0</v>
      </c>
      <c r="CS5" s="12">
        <f t="shared" si="26"/>
        <v>-1</v>
      </c>
      <c r="CT5" s="12">
        <f t="shared" si="26"/>
        <v>-0.33333333333333337</v>
      </c>
      <c r="CV5" s="59">
        <v>0.29166666666666702</v>
      </c>
      <c r="CW5" s="60"/>
      <c r="CX5" s="86"/>
      <c r="CY5" s="60"/>
      <c r="CZ5" s="86">
        <v>2</v>
      </c>
      <c r="DA5" s="60"/>
      <c r="DB5" s="86"/>
      <c r="DC5" s="60"/>
      <c r="DD5" s="86"/>
      <c r="DE5" s="60">
        <v>1</v>
      </c>
      <c r="DF5" s="86"/>
      <c r="DG5" s="60"/>
      <c r="DH5" s="86"/>
      <c r="DI5" s="60"/>
      <c r="DJ5" s="86"/>
      <c r="DK5" s="60"/>
      <c r="DL5" s="86"/>
      <c r="DN5" s="55">
        <f t="shared" ref="DN5:DO12" si="27">CW5+CY5+DA5+DC5+DE5+DG5+DI5+DK5</f>
        <v>1</v>
      </c>
      <c r="DO5" s="3">
        <f t="shared" si="27"/>
        <v>2</v>
      </c>
      <c r="DP5" s="56">
        <f t="shared" ref="DP5:DP12" si="28">DO5/(DO5+DN5)</f>
        <v>0.66666666666666663</v>
      </c>
      <c r="DQ5" s="3">
        <f t="shared" ref="DQ5:DQ12" si="29">CW5+CX5+DE5+DF5</f>
        <v>1</v>
      </c>
      <c r="DR5" s="3">
        <f t="shared" ref="DR5:DR12" si="30">CY5+CZ5+DG5+DH5</f>
        <v>2</v>
      </c>
      <c r="DS5" s="3">
        <f t="shared" ref="DS5:DS12" si="31">DA5+DB5+DI5+DJ5</f>
        <v>0</v>
      </c>
      <c r="DT5" s="3">
        <f t="shared" ref="DT5:DT12" si="32">SUM(DQ5:DS5)</f>
        <v>3</v>
      </c>
      <c r="DU5" s="12">
        <f t="shared" ref="DU5:DU12" si="33">DR5/DT5</f>
        <v>0.66666666666666663</v>
      </c>
      <c r="DV5" s="12">
        <f t="shared" ref="DV5:DV12" si="34">DS5/DT5</f>
        <v>0</v>
      </c>
      <c r="DW5" s="3">
        <f t="shared" ref="DW5:DW12" si="35">DC5+DD5+DK5+DL5</f>
        <v>0</v>
      </c>
      <c r="DX5" s="3">
        <f t="shared" ref="DX5:DX12" si="36">SUM(CW5:DD5)</f>
        <v>2</v>
      </c>
      <c r="DY5" s="57">
        <f t="shared" ref="DY5:DY12" si="37">SUM(DE5:DL5)</f>
        <v>1</v>
      </c>
      <c r="DZ5" s="58">
        <f t="shared" ref="DZ5:DZ12" si="38">SUM(CW5:DL5)</f>
        <v>3</v>
      </c>
      <c r="EC5" s="12" t="e">
        <f t="shared" ref="EC5:EO12" si="39">(DN5/FI5) - 1</f>
        <v>#DIV/0!</v>
      </c>
      <c r="ED5" s="12">
        <f t="shared" si="39"/>
        <v>1</v>
      </c>
      <c r="EE5" s="12">
        <f t="shared" si="39"/>
        <v>-0.33333333333333337</v>
      </c>
      <c r="EF5" s="12" t="e">
        <f t="shared" si="39"/>
        <v>#DIV/0!</v>
      </c>
      <c r="EG5" s="12">
        <f t="shared" si="39"/>
        <v>1</v>
      </c>
      <c r="EH5" s="12" t="e">
        <f t="shared" si="39"/>
        <v>#DIV/0!</v>
      </c>
      <c r="EI5" s="12">
        <f t="shared" si="39"/>
        <v>2</v>
      </c>
      <c r="EJ5" s="12">
        <f t="shared" si="39"/>
        <v>-0.33333333333333337</v>
      </c>
      <c r="EK5" s="12" t="e">
        <f t="shared" si="39"/>
        <v>#DIV/0!</v>
      </c>
      <c r="EL5" s="12" t="e">
        <f t="shared" si="39"/>
        <v>#DIV/0!</v>
      </c>
      <c r="EM5" s="12">
        <f t="shared" si="39"/>
        <v>1</v>
      </c>
      <c r="EN5" s="12" t="e">
        <f t="shared" si="39"/>
        <v>#DIV/0!</v>
      </c>
      <c r="EO5" s="12">
        <f t="shared" si="39"/>
        <v>2</v>
      </c>
      <c r="EQ5" s="59">
        <v>0.29166666666666702</v>
      </c>
      <c r="ER5" s="145"/>
      <c r="ES5" s="145"/>
      <c r="ET5" s="145"/>
      <c r="EU5" s="145">
        <v>1</v>
      </c>
      <c r="EV5" s="145"/>
      <c r="EW5" s="145"/>
      <c r="EX5" s="145"/>
      <c r="EY5" s="145"/>
      <c r="EZ5" s="145"/>
      <c r="FA5" s="145"/>
      <c r="FB5" s="145"/>
      <c r="FC5" s="145"/>
      <c r="FD5" s="145"/>
      <c r="FE5" s="145"/>
      <c r="FF5" s="145"/>
      <c r="FG5" s="88"/>
      <c r="FI5" s="55">
        <f t="shared" ref="FI5:FJ12" si="40">ER5+ET5+EV5+EX5+EZ5+FB5+FD5+FF5</f>
        <v>0</v>
      </c>
      <c r="FJ5" s="3">
        <f t="shared" si="40"/>
        <v>1</v>
      </c>
      <c r="FK5" s="56">
        <f t="shared" ref="FK5:FK12" si="41">FJ5/(FJ5+FI5)</f>
        <v>1</v>
      </c>
      <c r="FL5" s="3">
        <f t="shared" ref="FL5:FL12" si="42">ER5+ES5+EZ5+FA5</f>
        <v>0</v>
      </c>
      <c r="FM5" s="3">
        <f t="shared" ref="FM5:FM12" si="43">ET5+EU5+FB5+FC5</f>
        <v>1</v>
      </c>
      <c r="FN5" s="3">
        <f t="shared" ref="FN5:FN12" si="44">EV5+EW5+FD5+FE5</f>
        <v>0</v>
      </c>
      <c r="FO5" s="3">
        <f t="shared" ref="FO5:FO12" si="45">SUM(FL5:FN5)</f>
        <v>1</v>
      </c>
      <c r="FP5" s="12">
        <f t="shared" ref="FP5:FP12" si="46">FM5/FO5</f>
        <v>1</v>
      </c>
      <c r="FQ5" s="12">
        <f t="shared" ref="FQ5:FQ12" si="47">FN5/FO5</f>
        <v>0</v>
      </c>
      <c r="FR5" s="3">
        <f t="shared" ref="FR5:FR12" si="48">EX5+EY5+FF5+FG5</f>
        <v>0</v>
      </c>
      <c r="FS5" s="3">
        <f t="shared" ref="FS5:FS12" si="49">SUM(ER5:EY5)</f>
        <v>1</v>
      </c>
      <c r="FT5" s="57">
        <f t="shared" ref="FT5:FT12" si="50">SUM(EZ5:FG5)</f>
        <v>0</v>
      </c>
      <c r="FU5" s="58">
        <f t="shared" ref="FU5:FU12" si="51">SUM(ER5:FG5)</f>
        <v>1</v>
      </c>
      <c r="FX5" s="12">
        <f t="shared" ref="FX5:GJ12" si="52">(FI5/HD5) - 1</f>
        <v>-1</v>
      </c>
      <c r="FY5" s="12" t="e">
        <f t="shared" si="52"/>
        <v>#DIV/0!</v>
      </c>
      <c r="FZ5" s="12" t="e">
        <f t="shared" si="52"/>
        <v>#DIV/0!</v>
      </c>
      <c r="GA5" s="12">
        <f t="shared" si="52"/>
        <v>-1</v>
      </c>
      <c r="GB5" s="12" t="e">
        <f t="shared" si="52"/>
        <v>#DIV/0!</v>
      </c>
      <c r="GC5" s="12" t="e">
        <f t="shared" si="52"/>
        <v>#DIV/0!</v>
      </c>
      <c r="GD5" s="12">
        <f t="shared" si="52"/>
        <v>0</v>
      </c>
      <c r="GE5" s="12" t="e">
        <f t="shared" si="52"/>
        <v>#DIV/0!</v>
      </c>
      <c r="GF5" s="12" t="e">
        <f t="shared" si="52"/>
        <v>#DIV/0!</v>
      </c>
      <c r="GG5" s="12" t="e">
        <f t="shared" si="52"/>
        <v>#DIV/0!</v>
      </c>
      <c r="GH5" s="12">
        <f t="shared" si="52"/>
        <v>0</v>
      </c>
      <c r="GI5" s="12" t="e">
        <f t="shared" si="52"/>
        <v>#DIV/0!</v>
      </c>
      <c r="GJ5" s="12">
        <f t="shared" si="52"/>
        <v>0</v>
      </c>
      <c r="GL5" s="59">
        <v>0.29166666666666702</v>
      </c>
      <c r="GM5" s="60">
        <v>1</v>
      </c>
      <c r="GN5" s="86"/>
      <c r="GO5" s="60"/>
      <c r="GP5" s="86"/>
      <c r="GQ5" s="60"/>
      <c r="GR5" s="86"/>
      <c r="GS5" s="60"/>
      <c r="GT5" s="86"/>
      <c r="GU5" s="60"/>
      <c r="GV5" s="86"/>
      <c r="GW5" s="60"/>
      <c r="GX5" s="86"/>
      <c r="GY5" s="60"/>
      <c r="GZ5" s="86"/>
      <c r="HA5" s="60"/>
      <c r="HB5" s="86"/>
      <c r="HD5" s="55">
        <f t="shared" ref="HD5:HE12" si="53">GM5+GO5+GQ5+GS5+GU5+GW5+GY5+HA5</f>
        <v>1</v>
      </c>
      <c r="HE5" s="3">
        <f t="shared" si="53"/>
        <v>0</v>
      </c>
      <c r="HF5" s="56">
        <f t="shared" ref="HF5:HF12" si="54">HE5/(HE5+HD5)</f>
        <v>0</v>
      </c>
      <c r="HG5" s="3">
        <f t="shared" ref="HG5:HG12" si="55">GM5+GN5+GU5+GV5</f>
        <v>1</v>
      </c>
      <c r="HH5" s="3">
        <f t="shared" ref="HH5:HH12" si="56">GO5+GP5+GW5+GX5</f>
        <v>0</v>
      </c>
      <c r="HI5" s="3">
        <f t="shared" ref="HI5:HI12" si="57">GQ5+GR5+GY5+GZ5</f>
        <v>0</v>
      </c>
      <c r="HJ5" s="3">
        <f t="shared" ref="HJ5:HJ12" si="58">SUM(HG5:HI5)</f>
        <v>1</v>
      </c>
      <c r="HK5" s="12">
        <f t="shared" ref="HK5:HK12" si="59">HH5/HJ5</f>
        <v>0</v>
      </c>
      <c r="HL5" s="12">
        <f t="shared" ref="HL5:HL12" si="60">HI5/HJ5</f>
        <v>0</v>
      </c>
      <c r="HM5" s="3">
        <f t="shared" ref="HM5:HM12" si="61">GS5+GT5+HA5+HB5</f>
        <v>0</v>
      </c>
      <c r="HN5" s="3">
        <f t="shared" ref="HN5:HN12" si="62">SUM(GM5:GT5)</f>
        <v>1</v>
      </c>
      <c r="HO5" s="57">
        <f t="shared" ref="HO5:HO12" si="63">SUM(GU5:HB5)</f>
        <v>0</v>
      </c>
      <c r="HP5" s="58">
        <f t="shared" ref="HP5:HP12" si="64">SUM(GM5:HB5)</f>
        <v>1</v>
      </c>
      <c r="IF5" s="62" t="e">
        <f t="shared" ref="IF5:IR12" si="65">(HD5/HR5) - 1</f>
        <v>#DIV/0!</v>
      </c>
      <c r="IG5" s="12" t="e">
        <f t="shared" si="65"/>
        <v>#DIV/0!</v>
      </c>
      <c r="IH5" s="12" t="e">
        <f t="shared" si="65"/>
        <v>#DIV/0!</v>
      </c>
      <c r="II5" s="12" t="e">
        <f t="shared" si="65"/>
        <v>#DIV/0!</v>
      </c>
      <c r="IJ5" s="12" t="e">
        <f t="shared" si="65"/>
        <v>#DIV/0!</v>
      </c>
      <c r="IK5" s="12" t="e">
        <f t="shared" si="65"/>
        <v>#DIV/0!</v>
      </c>
      <c r="IL5" s="12" t="e">
        <f t="shared" si="65"/>
        <v>#DIV/0!</v>
      </c>
      <c r="IM5" s="12" t="e">
        <f t="shared" si="65"/>
        <v>#DIV/0!</v>
      </c>
      <c r="IN5" s="12" t="e">
        <f t="shared" si="65"/>
        <v>#DIV/0!</v>
      </c>
      <c r="IO5" s="12" t="e">
        <f t="shared" si="65"/>
        <v>#DIV/0!</v>
      </c>
      <c r="IP5" s="12" t="e">
        <f t="shared" si="65"/>
        <v>#DIV/0!</v>
      </c>
      <c r="IQ5" s="12" t="e">
        <f t="shared" si="65"/>
        <v>#DIV/0!</v>
      </c>
      <c r="IR5" s="63" t="e">
        <f t="shared" si="65"/>
        <v>#DIV/0!</v>
      </c>
    </row>
    <row r="6" spans="1:252" ht="21" customHeight="1" x14ac:dyDescent="0.25">
      <c r="A6" s="64">
        <v>0.30208333333333298</v>
      </c>
      <c r="B6" s="91"/>
      <c r="C6" s="92"/>
      <c r="D6" s="91"/>
      <c r="E6" s="92"/>
      <c r="F6" s="91"/>
      <c r="G6" s="92"/>
      <c r="H6" s="91"/>
      <c r="I6" s="92"/>
      <c r="J6" s="91"/>
      <c r="K6" s="92"/>
      <c r="L6" s="91"/>
      <c r="M6" s="92"/>
      <c r="N6" s="203"/>
      <c r="O6" s="192"/>
      <c r="P6" s="91"/>
      <c r="Q6" s="92"/>
      <c r="R6" s="91"/>
      <c r="S6" s="92"/>
      <c r="T6" s="91"/>
      <c r="U6" s="92"/>
      <c r="W6" s="55">
        <f t="shared" ref="W6:W12" si="66">B6+D6+F6+H6+J6+L6+N6+P6+R6+T6</f>
        <v>0</v>
      </c>
      <c r="X6" s="3">
        <f t="shared" ref="X6:X12" si="67">C6+E6+G6+I6+K6+M6+O6+Q6+S6+U6</f>
        <v>0</v>
      </c>
      <c r="Y6" s="56" t="e">
        <f t="shared" ref="Y6:Y12" si="68">X6/(X6+W6)</f>
        <v>#DIV/0!</v>
      </c>
      <c r="Z6" s="3">
        <f t="shared" ref="Z6:Z12" si="69">B6+C6+L6+M6</f>
        <v>0</v>
      </c>
      <c r="AA6" s="3">
        <f t="shared" ref="AA6:AA12" si="70">D6+E6+N6+O6+F6+G6+P6+Q6</f>
        <v>0</v>
      </c>
      <c r="AB6" s="3">
        <f t="shared" ref="AB6:AB15" si="71">F6+G6+P6+Q6</f>
        <v>0</v>
      </c>
      <c r="AC6" s="3">
        <f t="shared" ref="AC6:AC12" si="72">H6+I6+R6+S6</f>
        <v>0</v>
      </c>
      <c r="AD6" s="3">
        <f t="shared" si="0"/>
        <v>0</v>
      </c>
      <c r="AE6" s="12" t="e">
        <f t="shared" si="1"/>
        <v>#DIV/0!</v>
      </c>
      <c r="AF6" s="12" t="e">
        <f t="shared" ref="AF6:AF12" si="73">AC6/AD6</f>
        <v>#DIV/0!</v>
      </c>
      <c r="AG6" s="3">
        <f t="shared" ref="AG6:AG12" si="74">J6+K6+T6+U6</f>
        <v>0</v>
      </c>
      <c r="AH6" s="3">
        <f t="shared" ref="AH6:AH12" si="75">SUM(B6:K6)</f>
        <v>0</v>
      </c>
      <c r="AI6" s="57">
        <f t="shared" ref="AI6:AI12" si="76">SUM(L6:U6)</f>
        <v>0</v>
      </c>
      <c r="AJ6" s="58">
        <f t="shared" ref="AJ6:AJ12" si="77">SUM(B6:U6)</f>
        <v>0</v>
      </c>
      <c r="AM6" s="12">
        <f t="shared" si="2"/>
        <v>-1</v>
      </c>
      <c r="AN6" s="12" t="e">
        <f t="shared" si="3"/>
        <v>#DIV/0!</v>
      </c>
      <c r="AO6" s="12" t="e">
        <f t="shared" si="4"/>
        <v>#DIV/0!</v>
      </c>
      <c r="AP6" s="12">
        <f t="shared" si="5"/>
        <v>-1</v>
      </c>
      <c r="AQ6" s="12">
        <f t="shared" ref="AQ6:AQ12" si="78">(AA6/BW6) - 1</f>
        <v>-1</v>
      </c>
      <c r="AR6" s="12" t="e">
        <f t="shared" si="6"/>
        <v>#DIV/0!</v>
      </c>
      <c r="AS6" s="12">
        <f t="shared" si="7"/>
        <v>-1</v>
      </c>
      <c r="AT6" s="12" t="e">
        <f t="shared" si="8"/>
        <v>#DIV/0!</v>
      </c>
      <c r="AU6" s="12" t="e">
        <f t="shared" si="9"/>
        <v>#DIV/0!</v>
      </c>
      <c r="AV6" s="12">
        <f t="shared" si="10"/>
        <v>-1</v>
      </c>
      <c r="AW6" s="12">
        <f t="shared" si="11"/>
        <v>-1</v>
      </c>
      <c r="AX6" s="12" t="e">
        <f t="shared" si="12"/>
        <v>#DIV/0!</v>
      </c>
      <c r="AY6" s="12">
        <f t="shared" si="13"/>
        <v>-1</v>
      </c>
      <c r="BA6" s="64">
        <v>0.30208333333333298</v>
      </c>
      <c r="BB6" s="91">
        <v>2</v>
      </c>
      <c r="BC6" s="92"/>
      <c r="BD6" s="91">
        <v>1</v>
      </c>
      <c r="BE6" s="92"/>
      <c r="BF6" s="91"/>
      <c r="BG6" s="92"/>
      <c r="BH6" s="91">
        <v>1</v>
      </c>
      <c r="BI6" s="92"/>
      <c r="BJ6" s="91"/>
      <c r="BK6" s="92"/>
      <c r="BL6" s="91"/>
      <c r="BM6" s="92"/>
      <c r="BN6" s="91"/>
      <c r="BO6" s="92"/>
      <c r="BP6" s="91"/>
      <c r="BQ6" s="92"/>
      <c r="BS6" s="55">
        <f t="shared" si="14"/>
        <v>4</v>
      </c>
      <c r="BT6" s="3">
        <f t="shared" si="14"/>
        <v>0</v>
      </c>
      <c r="BU6" s="56">
        <f t="shared" si="15"/>
        <v>0</v>
      </c>
      <c r="BV6" s="3">
        <f t="shared" si="16"/>
        <v>2</v>
      </c>
      <c r="BW6" s="3">
        <f t="shared" si="17"/>
        <v>1</v>
      </c>
      <c r="BX6" s="3">
        <f t="shared" si="18"/>
        <v>0</v>
      </c>
      <c r="BY6" s="3">
        <f t="shared" si="19"/>
        <v>3</v>
      </c>
      <c r="BZ6" s="12">
        <f t="shared" si="20"/>
        <v>0.33333333333333331</v>
      </c>
      <c r="CA6" s="12">
        <f t="shared" si="21"/>
        <v>0</v>
      </c>
      <c r="CB6" s="3">
        <f t="shared" si="22"/>
        <v>1</v>
      </c>
      <c r="CC6" s="3">
        <f t="shared" si="23"/>
        <v>4</v>
      </c>
      <c r="CD6" s="57">
        <f t="shared" si="24"/>
        <v>0</v>
      </c>
      <c r="CE6" s="58">
        <f t="shared" si="25"/>
        <v>4</v>
      </c>
      <c r="CH6" s="12" t="e">
        <f t="shared" si="26"/>
        <v>#DIV/0!</v>
      </c>
      <c r="CI6" s="12">
        <f t="shared" si="26"/>
        <v>-1</v>
      </c>
      <c r="CJ6" s="12">
        <f t="shared" si="26"/>
        <v>-1</v>
      </c>
      <c r="CK6" s="12" t="e">
        <f t="shared" si="26"/>
        <v>#DIV/0!</v>
      </c>
      <c r="CL6" s="12">
        <f t="shared" si="26"/>
        <v>0</v>
      </c>
      <c r="CM6" s="12" t="e">
        <f t="shared" si="26"/>
        <v>#DIV/0!</v>
      </c>
      <c r="CN6" s="12">
        <f t="shared" si="26"/>
        <v>2</v>
      </c>
      <c r="CO6" s="12">
        <f t="shared" si="26"/>
        <v>-0.66666666666666674</v>
      </c>
      <c r="CP6" s="12" t="e">
        <f t="shared" si="26"/>
        <v>#DIV/0!</v>
      </c>
      <c r="CQ6" s="12" t="e">
        <f t="shared" si="26"/>
        <v>#DIV/0!</v>
      </c>
      <c r="CR6" s="12">
        <f t="shared" si="26"/>
        <v>3</v>
      </c>
      <c r="CS6" s="12" t="e">
        <f t="shared" si="26"/>
        <v>#DIV/0!</v>
      </c>
      <c r="CT6" s="12">
        <f t="shared" si="26"/>
        <v>3</v>
      </c>
      <c r="CV6" s="64">
        <v>0.30208333333333298</v>
      </c>
      <c r="CW6" s="91"/>
      <c r="CX6" s="92"/>
      <c r="CY6" s="91"/>
      <c r="CZ6" s="92">
        <v>1</v>
      </c>
      <c r="DA6" s="91"/>
      <c r="DB6" s="92"/>
      <c r="DC6" s="91"/>
      <c r="DD6" s="92"/>
      <c r="DE6" s="91"/>
      <c r="DF6" s="92"/>
      <c r="DG6" s="91"/>
      <c r="DH6" s="92"/>
      <c r="DI6" s="91"/>
      <c r="DJ6" s="92"/>
      <c r="DK6" s="91"/>
      <c r="DL6" s="92"/>
      <c r="DN6" s="55">
        <f t="shared" si="27"/>
        <v>0</v>
      </c>
      <c r="DO6" s="3">
        <f t="shared" si="27"/>
        <v>1</v>
      </c>
      <c r="DP6" s="56">
        <f t="shared" si="28"/>
        <v>1</v>
      </c>
      <c r="DQ6" s="3">
        <f t="shared" si="29"/>
        <v>0</v>
      </c>
      <c r="DR6" s="3">
        <f t="shared" si="30"/>
        <v>1</v>
      </c>
      <c r="DS6" s="3">
        <f t="shared" si="31"/>
        <v>0</v>
      </c>
      <c r="DT6" s="3">
        <f t="shared" si="32"/>
        <v>1</v>
      </c>
      <c r="DU6" s="12">
        <f t="shared" si="33"/>
        <v>1</v>
      </c>
      <c r="DV6" s="12">
        <f t="shared" si="34"/>
        <v>0</v>
      </c>
      <c r="DW6" s="3">
        <f t="shared" si="35"/>
        <v>0</v>
      </c>
      <c r="DX6" s="3">
        <f t="shared" si="36"/>
        <v>1</v>
      </c>
      <c r="DY6" s="57">
        <f t="shared" si="37"/>
        <v>0</v>
      </c>
      <c r="DZ6" s="58">
        <f t="shared" si="38"/>
        <v>1</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c r="EQ6" s="64">
        <v>0.30208333333333298</v>
      </c>
      <c r="ER6" s="148"/>
      <c r="ES6" s="148"/>
      <c r="ET6" s="148"/>
      <c r="EU6" s="148"/>
      <c r="EV6" s="148"/>
      <c r="EW6" s="148"/>
      <c r="EX6" s="148"/>
      <c r="EY6" s="148"/>
      <c r="EZ6" s="148"/>
      <c r="FA6" s="148"/>
      <c r="FB6" s="148"/>
      <c r="FC6" s="148"/>
      <c r="FD6" s="148"/>
      <c r="FE6" s="148"/>
      <c r="FF6" s="148"/>
      <c r="FG6" s="149"/>
      <c r="FI6" s="55">
        <f t="shared" si="40"/>
        <v>0</v>
      </c>
      <c r="FJ6" s="3">
        <f t="shared" si="40"/>
        <v>0</v>
      </c>
      <c r="FK6" s="56" t="e">
        <f t="shared" si="41"/>
        <v>#DIV/0!</v>
      </c>
      <c r="FL6" s="3">
        <f t="shared" si="42"/>
        <v>0</v>
      </c>
      <c r="FM6" s="3">
        <f t="shared" si="43"/>
        <v>0</v>
      </c>
      <c r="FN6" s="3">
        <f t="shared" si="44"/>
        <v>0</v>
      </c>
      <c r="FO6" s="3">
        <f t="shared" si="45"/>
        <v>0</v>
      </c>
      <c r="FP6" s="12" t="e">
        <f t="shared" si="46"/>
        <v>#DIV/0!</v>
      </c>
      <c r="FQ6" s="12" t="e">
        <f t="shared" si="47"/>
        <v>#DIV/0!</v>
      </c>
      <c r="FR6" s="3">
        <f t="shared" si="48"/>
        <v>0</v>
      </c>
      <c r="FS6" s="3">
        <f t="shared" si="49"/>
        <v>0</v>
      </c>
      <c r="FT6" s="57">
        <f t="shared" si="50"/>
        <v>0</v>
      </c>
      <c r="FU6" s="58">
        <f t="shared" si="51"/>
        <v>0</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c r="GL6" s="64">
        <v>0.30208333333333298</v>
      </c>
      <c r="GM6" s="91"/>
      <c r="GN6" s="92"/>
      <c r="GO6" s="91"/>
      <c r="GP6" s="92"/>
      <c r="GQ6" s="91"/>
      <c r="GR6" s="92"/>
      <c r="GS6" s="91"/>
      <c r="GT6" s="92"/>
      <c r="GU6" s="91"/>
      <c r="GV6" s="92"/>
      <c r="GW6" s="91"/>
      <c r="GX6" s="92"/>
      <c r="GY6" s="91"/>
      <c r="GZ6" s="92"/>
      <c r="HA6" s="91"/>
      <c r="HB6" s="92"/>
      <c r="HD6" s="55">
        <f t="shared" si="53"/>
        <v>0</v>
      </c>
      <c r="HE6" s="3">
        <f t="shared" si="53"/>
        <v>0</v>
      </c>
      <c r="HF6" s="56" t="e">
        <f t="shared" si="54"/>
        <v>#DIV/0!</v>
      </c>
      <c r="HG6" s="3">
        <f t="shared" si="55"/>
        <v>0</v>
      </c>
      <c r="HH6" s="3">
        <f t="shared" si="56"/>
        <v>0</v>
      </c>
      <c r="HI6" s="3">
        <f t="shared" si="57"/>
        <v>0</v>
      </c>
      <c r="HJ6" s="3">
        <f t="shared" si="58"/>
        <v>0</v>
      </c>
      <c r="HK6" s="12" t="e">
        <f t="shared" si="59"/>
        <v>#DIV/0!</v>
      </c>
      <c r="HL6" s="12" t="e">
        <f t="shared" si="60"/>
        <v>#DIV/0!</v>
      </c>
      <c r="HM6" s="3">
        <f t="shared" si="61"/>
        <v>0</v>
      </c>
      <c r="HN6" s="3">
        <f t="shared" si="62"/>
        <v>0</v>
      </c>
      <c r="HO6" s="57">
        <f t="shared" si="63"/>
        <v>0</v>
      </c>
      <c r="HP6" s="58">
        <f t="shared" si="64"/>
        <v>0</v>
      </c>
      <c r="IF6" s="62" t="e">
        <f t="shared" si="65"/>
        <v>#DIV/0!</v>
      </c>
      <c r="IG6" s="12" t="e">
        <f t="shared" si="65"/>
        <v>#DIV/0!</v>
      </c>
      <c r="IH6" s="12" t="e">
        <f t="shared" si="65"/>
        <v>#DIV/0!</v>
      </c>
      <c r="II6" s="12" t="e">
        <f t="shared" si="65"/>
        <v>#DIV/0!</v>
      </c>
      <c r="IJ6" s="12" t="e">
        <f t="shared" si="65"/>
        <v>#DIV/0!</v>
      </c>
      <c r="IK6" s="12" t="e">
        <f t="shared" si="65"/>
        <v>#DIV/0!</v>
      </c>
      <c r="IL6" s="12" t="e">
        <f t="shared" si="65"/>
        <v>#DIV/0!</v>
      </c>
      <c r="IM6" s="12" t="e">
        <f t="shared" si="65"/>
        <v>#DIV/0!</v>
      </c>
      <c r="IN6" s="12" t="e">
        <f t="shared" si="65"/>
        <v>#DIV/0!</v>
      </c>
      <c r="IO6" s="12" t="e">
        <f t="shared" si="65"/>
        <v>#DIV/0!</v>
      </c>
      <c r="IP6" s="12" t="e">
        <f t="shared" si="65"/>
        <v>#DIV/0!</v>
      </c>
      <c r="IQ6" s="12" t="e">
        <f t="shared" si="65"/>
        <v>#DIV/0!</v>
      </c>
      <c r="IR6" s="63" t="e">
        <f t="shared" si="65"/>
        <v>#DIV/0!</v>
      </c>
    </row>
    <row r="7" spans="1:252" ht="21" customHeight="1" x14ac:dyDescent="0.25">
      <c r="A7" s="64">
        <v>0.3125</v>
      </c>
      <c r="B7" s="91"/>
      <c r="C7" s="92"/>
      <c r="D7" s="91"/>
      <c r="E7" s="92"/>
      <c r="F7" s="91"/>
      <c r="G7" s="92"/>
      <c r="H7" s="91"/>
      <c r="I7" s="92"/>
      <c r="J7" s="91"/>
      <c r="K7" s="92"/>
      <c r="L7" s="91"/>
      <c r="M7" s="92"/>
      <c r="N7" s="203"/>
      <c r="O7" s="192"/>
      <c r="P7" s="91"/>
      <c r="Q7" s="92"/>
      <c r="R7" s="91"/>
      <c r="S7" s="92"/>
      <c r="T7" s="91"/>
      <c r="U7" s="92"/>
      <c r="W7" s="55">
        <f t="shared" si="66"/>
        <v>0</v>
      </c>
      <c r="X7" s="3">
        <f t="shared" si="67"/>
        <v>0</v>
      </c>
      <c r="Y7" s="56" t="e">
        <f t="shared" si="68"/>
        <v>#DIV/0!</v>
      </c>
      <c r="Z7" s="3">
        <f t="shared" si="69"/>
        <v>0</v>
      </c>
      <c r="AA7" s="3">
        <f t="shared" si="70"/>
        <v>0</v>
      </c>
      <c r="AB7" s="3">
        <f t="shared" si="71"/>
        <v>0</v>
      </c>
      <c r="AC7" s="3">
        <f t="shared" si="72"/>
        <v>0</v>
      </c>
      <c r="AD7" s="3">
        <f t="shared" si="0"/>
        <v>0</v>
      </c>
      <c r="AE7" s="12" t="e">
        <f t="shared" si="1"/>
        <v>#DIV/0!</v>
      </c>
      <c r="AF7" s="12" t="e">
        <f t="shared" si="73"/>
        <v>#DIV/0!</v>
      </c>
      <c r="AG7" s="3">
        <f t="shared" si="74"/>
        <v>0</v>
      </c>
      <c r="AH7" s="3">
        <f t="shared" si="75"/>
        <v>0</v>
      </c>
      <c r="AI7" s="57">
        <f t="shared" si="76"/>
        <v>0</v>
      </c>
      <c r="AJ7" s="58">
        <f t="shared" si="77"/>
        <v>0</v>
      </c>
      <c r="AM7" s="12">
        <f t="shared" si="2"/>
        <v>-1</v>
      </c>
      <c r="AN7" s="12" t="e">
        <f t="shared" si="3"/>
        <v>#DIV/0!</v>
      </c>
      <c r="AO7" s="12" t="e">
        <f t="shared" si="4"/>
        <v>#DIV/0!</v>
      </c>
      <c r="AP7" s="12">
        <f t="shared" si="5"/>
        <v>-1</v>
      </c>
      <c r="AQ7" s="12">
        <f t="shared" si="78"/>
        <v>-1</v>
      </c>
      <c r="AR7" s="12" t="e">
        <f t="shared" si="6"/>
        <v>#DIV/0!</v>
      </c>
      <c r="AS7" s="12">
        <f t="shared" si="7"/>
        <v>-1</v>
      </c>
      <c r="AT7" s="12" t="e">
        <f t="shared" si="8"/>
        <v>#DIV/0!</v>
      </c>
      <c r="AU7" s="12" t="e">
        <f t="shared" si="9"/>
        <v>#DIV/0!</v>
      </c>
      <c r="AV7" s="12" t="e">
        <f t="shared" si="10"/>
        <v>#DIV/0!</v>
      </c>
      <c r="AW7" s="12">
        <f t="shared" si="11"/>
        <v>-1</v>
      </c>
      <c r="AX7" s="12" t="e">
        <f t="shared" si="12"/>
        <v>#DIV/0!</v>
      </c>
      <c r="AY7" s="12">
        <f t="shared" si="13"/>
        <v>-1</v>
      </c>
      <c r="BA7" s="64">
        <v>0.3125</v>
      </c>
      <c r="BB7" s="91">
        <v>2</v>
      </c>
      <c r="BC7" s="92"/>
      <c r="BD7" s="91">
        <v>2</v>
      </c>
      <c r="BE7" s="92"/>
      <c r="BF7" s="91"/>
      <c r="BG7" s="92"/>
      <c r="BH7" s="91"/>
      <c r="BI7" s="92"/>
      <c r="BJ7" s="91"/>
      <c r="BK7" s="92"/>
      <c r="BL7" s="91"/>
      <c r="BM7" s="92"/>
      <c r="BN7" s="91"/>
      <c r="BO7" s="92"/>
      <c r="BP7" s="91"/>
      <c r="BQ7" s="92"/>
      <c r="BS7" s="55">
        <f t="shared" si="14"/>
        <v>4</v>
      </c>
      <c r="BT7" s="3">
        <f t="shared" si="14"/>
        <v>0</v>
      </c>
      <c r="BU7" s="56">
        <f t="shared" si="15"/>
        <v>0</v>
      </c>
      <c r="BV7" s="3">
        <f t="shared" si="16"/>
        <v>2</v>
      </c>
      <c r="BW7" s="3">
        <f t="shared" si="17"/>
        <v>2</v>
      </c>
      <c r="BX7" s="3">
        <f t="shared" si="18"/>
        <v>0</v>
      </c>
      <c r="BY7" s="3">
        <f t="shared" si="19"/>
        <v>4</v>
      </c>
      <c r="BZ7" s="12">
        <f t="shared" si="20"/>
        <v>0.5</v>
      </c>
      <c r="CA7" s="12">
        <f t="shared" si="21"/>
        <v>0</v>
      </c>
      <c r="CB7" s="3">
        <f t="shared" si="22"/>
        <v>0</v>
      </c>
      <c r="CC7" s="3">
        <f t="shared" si="23"/>
        <v>4</v>
      </c>
      <c r="CD7" s="57">
        <f t="shared" si="24"/>
        <v>0</v>
      </c>
      <c r="CE7" s="58">
        <f t="shared" si="25"/>
        <v>4</v>
      </c>
      <c r="CH7" s="12">
        <f t="shared" si="26"/>
        <v>3</v>
      </c>
      <c r="CI7" s="12" t="e">
        <f t="shared" si="26"/>
        <v>#DIV/0!</v>
      </c>
      <c r="CJ7" s="12" t="e">
        <f t="shared" si="26"/>
        <v>#DIV/0!</v>
      </c>
      <c r="CK7" s="12" t="e">
        <f t="shared" si="26"/>
        <v>#DIV/0!</v>
      </c>
      <c r="CL7" s="12">
        <f t="shared" si="26"/>
        <v>1</v>
      </c>
      <c r="CM7" s="12" t="e">
        <f t="shared" si="26"/>
        <v>#DIV/0!</v>
      </c>
      <c r="CN7" s="12">
        <f t="shared" si="26"/>
        <v>3</v>
      </c>
      <c r="CO7" s="12">
        <f t="shared" si="26"/>
        <v>-0.5</v>
      </c>
      <c r="CP7" s="12" t="e">
        <f t="shared" si="26"/>
        <v>#DIV/0!</v>
      </c>
      <c r="CQ7" s="12" t="e">
        <f t="shared" si="26"/>
        <v>#DIV/0!</v>
      </c>
      <c r="CR7" s="12">
        <f t="shared" si="26"/>
        <v>3</v>
      </c>
      <c r="CS7" s="12" t="e">
        <f t="shared" si="26"/>
        <v>#DIV/0!</v>
      </c>
      <c r="CT7" s="12">
        <f t="shared" si="26"/>
        <v>3</v>
      </c>
      <c r="CV7" s="64">
        <v>0.3125</v>
      </c>
      <c r="CW7" s="91"/>
      <c r="CX7" s="92"/>
      <c r="CY7" s="91">
        <v>1</v>
      </c>
      <c r="CZ7" s="92"/>
      <c r="DA7" s="91"/>
      <c r="DB7" s="92"/>
      <c r="DC7" s="91"/>
      <c r="DD7" s="92"/>
      <c r="DE7" s="91"/>
      <c r="DF7" s="92"/>
      <c r="DG7" s="91"/>
      <c r="DH7" s="92"/>
      <c r="DI7" s="91"/>
      <c r="DJ7" s="92"/>
      <c r="DK7" s="91"/>
      <c r="DL7" s="92"/>
      <c r="DN7" s="55">
        <f t="shared" si="27"/>
        <v>1</v>
      </c>
      <c r="DO7" s="3">
        <f t="shared" si="27"/>
        <v>0</v>
      </c>
      <c r="DP7" s="56">
        <f t="shared" si="28"/>
        <v>0</v>
      </c>
      <c r="DQ7" s="3">
        <f t="shared" si="29"/>
        <v>0</v>
      </c>
      <c r="DR7" s="3">
        <f t="shared" si="30"/>
        <v>1</v>
      </c>
      <c r="DS7" s="3">
        <f t="shared" si="31"/>
        <v>0</v>
      </c>
      <c r="DT7" s="3">
        <f t="shared" si="32"/>
        <v>1</v>
      </c>
      <c r="DU7" s="12">
        <f t="shared" si="33"/>
        <v>1</v>
      </c>
      <c r="DV7" s="12">
        <f t="shared" si="34"/>
        <v>0</v>
      </c>
      <c r="DW7" s="3">
        <f t="shared" si="35"/>
        <v>0</v>
      </c>
      <c r="DX7" s="3">
        <f t="shared" si="36"/>
        <v>1</v>
      </c>
      <c r="DY7" s="57">
        <f t="shared" si="37"/>
        <v>0</v>
      </c>
      <c r="DZ7" s="58">
        <f t="shared" si="38"/>
        <v>1</v>
      </c>
      <c r="EC7" s="12">
        <f t="shared" si="39"/>
        <v>0</v>
      </c>
      <c r="ED7" s="12" t="e">
        <f t="shared" si="39"/>
        <v>#DIV/0!</v>
      </c>
      <c r="EE7" s="12" t="e">
        <f t="shared" si="39"/>
        <v>#DIV/0!</v>
      </c>
      <c r="EF7" s="12" t="e">
        <f t="shared" si="39"/>
        <v>#DIV/0!</v>
      </c>
      <c r="EG7" s="12">
        <f t="shared" si="39"/>
        <v>0</v>
      </c>
      <c r="EH7" s="12" t="e">
        <f t="shared" si="39"/>
        <v>#DIV/0!</v>
      </c>
      <c r="EI7" s="12">
        <f t="shared" si="39"/>
        <v>0</v>
      </c>
      <c r="EJ7" s="12">
        <f t="shared" si="39"/>
        <v>0</v>
      </c>
      <c r="EK7" s="12" t="e">
        <f t="shared" si="39"/>
        <v>#DIV/0!</v>
      </c>
      <c r="EL7" s="12" t="e">
        <f t="shared" si="39"/>
        <v>#DIV/0!</v>
      </c>
      <c r="EM7" s="12" t="e">
        <f t="shared" si="39"/>
        <v>#DIV/0!</v>
      </c>
      <c r="EN7" s="12">
        <f t="shared" si="39"/>
        <v>-1</v>
      </c>
      <c r="EO7" s="12">
        <f t="shared" si="39"/>
        <v>0</v>
      </c>
      <c r="EQ7" s="64">
        <v>0.3125</v>
      </c>
      <c r="ER7" s="148"/>
      <c r="ES7" s="148"/>
      <c r="ET7" s="148"/>
      <c r="EU7" s="148"/>
      <c r="EV7" s="148"/>
      <c r="EW7" s="148"/>
      <c r="EX7" s="148"/>
      <c r="EY7" s="148"/>
      <c r="EZ7" s="148"/>
      <c r="FA7" s="148"/>
      <c r="FB7" s="148">
        <v>1</v>
      </c>
      <c r="FC7" s="148"/>
      <c r="FD7" s="148"/>
      <c r="FE7" s="148"/>
      <c r="FF7" s="148"/>
      <c r="FG7" s="149"/>
      <c r="FI7" s="55">
        <f t="shared" si="40"/>
        <v>1</v>
      </c>
      <c r="FJ7" s="3">
        <f t="shared" si="40"/>
        <v>0</v>
      </c>
      <c r="FK7" s="56">
        <f t="shared" si="41"/>
        <v>0</v>
      </c>
      <c r="FL7" s="3">
        <f t="shared" si="42"/>
        <v>0</v>
      </c>
      <c r="FM7" s="3">
        <f t="shared" si="43"/>
        <v>1</v>
      </c>
      <c r="FN7" s="3">
        <f t="shared" si="44"/>
        <v>0</v>
      </c>
      <c r="FO7" s="3">
        <f t="shared" si="45"/>
        <v>1</v>
      </c>
      <c r="FP7" s="12">
        <f t="shared" si="46"/>
        <v>1</v>
      </c>
      <c r="FQ7" s="12">
        <f t="shared" si="47"/>
        <v>0</v>
      </c>
      <c r="FR7" s="3">
        <f t="shared" si="48"/>
        <v>0</v>
      </c>
      <c r="FS7" s="3">
        <f t="shared" si="49"/>
        <v>0</v>
      </c>
      <c r="FT7" s="57">
        <f t="shared" si="50"/>
        <v>1</v>
      </c>
      <c r="FU7" s="58">
        <f t="shared" si="51"/>
        <v>1</v>
      </c>
      <c r="FX7" s="12">
        <f t="shared" si="52"/>
        <v>-0.75</v>
      </c>
      <c r="FY7" s="12">
        <f t="shared" si="52"/>
        <v>-1</v>
      </c>
      <c r="FZ7" s="12">
        <f t="shared" si="52"/>
        <v>-1</v>
      </c>
      <c r="GA7" s="12">
        <f t="shared" si="52"/>
        <v>-1</v>
      </c>
      <c r="GB7" s="12">
        <f t="shared" si="52"/>
        <v>-0.66666666666666674</v>
      </c>
      <c r="GC7" s="12" t="e">
        <f t="shared" si="52"/>
        <v>#DIV/0!</v>
      </c>
      <c r="GD7" s="12">
        <f t="shared" si="52"/>
        <v>-0.75</v>
      </c>
      <c r="GE7" s="12">
        <f t="shared" si="52"/>
        <v>0.33333333333333326</v>
      </c>
      <c r="GF7" s="12" t="e">
        <f t="shared" si="52"/>
        <v>#DIV/0!</v>
      </c>
      <c r="GG7" s="12">
        <f t="shared" si="52"/>
        <v>-1</v>
      </c>
      <c r="GH7" s="12">
        <f t="shared" si="52"/>
        <v>-1</v>
      </c>
      <c r="GI7" s="12" t="e">
        <f t="shared" si="52"/>
        <v>#DIV/0!</v>
      </c>
      <c r="GJ7" s="12">
        <f t="shared" si="52"/>
        <v>-0.8</v>
      </c>
      <c r="GL7" s="64">
        <v>0.3125</v>
      </c>
      <c r="GM7" s="91">
        <v>1</v>
      </c>
      <c r="GN7" s="92"/>
      <c r="GO7" s="91">
        <v>2</v>
      </c>
      <c r="GP7" s="92">
        <v>1</v>
      </c>
      <c r="GQ7" s="91"/>
      <c r="GR7" s="92"/>
      <c r="GS7" s="91">
        <v>1</v>
      </c>
      <c r="GT7" s="92"/>
      <c r="GU7" s="91"/>
      <c r="GV7" s="92"/>
      <c r="GW7" s="91"/>
      <c r="GX7" s="92"/>
      <c r="GY7" s="91"/>
      <c r="GZ7" s="92"/>
      <c r="HA7" s="91"/>
      <c r="HB7" s="92"/>
      <c r="HD7" s="55">
        <f t="shared" si="53"/>
        <v>4</v>
      </c>
      <c r="HE7" s="3">
        <f t="shared" si="53"/>
        <v>1</v>
      </c>
      <c r="HF7" s="56">
        <f t="shared" si="54"/>
        <v>0.2</v>
      </c>
      <c r="HG7" s="3">
        <f t="shared" si="55"/>
        <v>1</v>
      </c>
      <c r="HH7" s="3">
        <f t="shared" si="56"/>
        <v>3</v>
      </c>
      <c r="HI7" s="3">
        <f t="shared" si="57"/>
        <v>0</v>
      </c>
      <c r="HJ7" s="3">
        <f t="shared" si="58"/>
        <v>4</v>
      </c>
      <c r="HK7" s="12">
        <f t="shared" si="59"/>
        <v>0.75</v>
      </c>
      <c r="HL7" s="12">
        <f t="shared" si="60"/>
        <v>0</v>
      </c>
      <c r="HM7" s="3">
        <f t="shared" si="61"/>
        <v>1</v>
      </c>
      <c r="HN7" s="3">
        <f t="shared" si="62"/>
        <v>5</v>
      </c>
      <c r="HO7" s="57">
        <f t="shared" si="63"/>
        <v>0</v>
      </c>
      <c r="HP7" s="58">
        <f t="shared" si="64"/>
        <v>5</v>
      </c>
      <c r="IF7" s="62" t="e">
        <f t="shared" si="65"/>
        <v>#DIV/0!</v>
      </c>
      <c r="IG7" s="12" t="e">
        <f t="shared" si="65"/>
        <v>#DIV/0!</v>
      </c>
      <c r="IH7" s="12" t="e">
        <f t="shared" si="65"/>
        <v>#DIV/0!</v>
      </c>
      <c r="II7" s="12" t="e">
        <f t="shared" si="65"/>
        <v>#DIV/0!</v>
      </c>
      <c r="IJ7" s="12" t="e">
        <f t="shared" si="65"/>
        <v>#DIV/0!</v>
      </c>
      <c r="IK7" s="12" t="e">
        <f t="shared" si="65"/>
        <v>#DIV/0!</v>
      </c>
      <c r="IL7" s="12" t="e">
        <f t="shared" si="65"/>
        <v>#DIV/0!</v>
      </c>
      <c r="IM7" s="12" t="e">
        <f t="shared" si="65"/>
        <v>#DIV/0!</v>
      </c>
      <c r="IN7" s="12" t="e">
        <f t="shared" si="65"/>
        <v>#DIV/0!</v>
      </c>
      <c r="IO7" s="12" t="e">
        <f t="shared" si="65"/>
        <v>#DIV/0!</v>
      </c>
      <c r="IP7" s="12" t="e">
        <f t="shared" si="65"/>
        <v>#DIV/0!</v>
      </c>
      <c r="IQ7" s="12" t="e">
        <f t="shared" si="65"/>
        <v>#DIV/0!</v>
      </c>
      <c r="IR7" s="63" t="e">
        <f t="shared" si="65"/>
        <v>#DIV/0!</v>
      </c>
    </row>
    <row r="8" spans="1:252" ht="21" customHeight="1"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66"/>
        <v>0</v>
      </c>
      <c r="X8" s="3">
        <f t="shared" si="67"/>
        <v>0</v>
      </c>
      <c r="Y8" s="56" t="e">
        <f t="shared" si="68"/>
        <v>#DIV/0!</v>
      </c>
      <c r="Z8" s="3">
        <f t="shared" si="69"/>
        <v>0</v>
      </c>
      <c r="AA8" s="3">
        <f t="shared" si="70"/>
        <v>0</v>
      </c>
      <c r="AB8" s="3">
        <f t="shared" si="71"/>
        <v>0</v>
      </c>
      <c r="AC8" s="3">
        <f t="shared" si="72"/>
        <v>0</v>
      </c>
      <c r="AD8" s="3">
        <f t="shared" si="0"/>
        <v>0</v>
      </c>
      <c r="AE8" s="12" t="e">
        <f t="shared" si="1"/>
        <v>#DIV/0!</v>
      </c>
      <c r="AF8" s="12" t="e">
        <f t="shared" si="73"/>
        <v>#DIV/0!</v>
      </c>
      <c r="AG8" s="3">
        <f t="shared" si="74"/>
        <v>0</v>
      </c>
      <c r="AH8" s="3">
        <f t="shared" si="75"/>
        <v>0</v>
      </c>
      <c r="AI8" s="57">
        <f t="shared" si="76"/>
        <v>0</v>
      </c>
      <c r="AJ8" s="58">
        <f t="shared" si="77"/>
        <v>0</v>
      </c>
      <c r="AM8" s="12">
        <f t="shared" si="2"/>
        <v>-1</v>
      </c>
      <c r="AN8" s="12">
        <f t="shared" si="3"/>
        <v>-1</v>
      </c>
      <c r="AO8" s="12" t="e">
        <f t="shared" si="4"/>
        <v>#DIV/0!</v>
      </c>
      <c r="AP8" s="12">
        <f t="shared" si="5"/>
        <v>-1</v>
      </c>
      <c r="AQ8" s="12">
        <f t="shared" si="78"/>
        <v>-1</v>
      </c>
      <c r="AR8" s="12" t="e">
        <f t="shared" si="6"/>
        <v>#DIV/0!</v>
      </c>
      <c r="AS8" s="12">
        <f t="shared" si="7"/>
        <v>-1</v>
      </c>
      <c r="AT8" s="12" t="e">
        <f t="shared" si="8"/>
        <v>#DIV/0!</v>
      </c>
      <c r="AU8" s="12" t="e">
        <f t="shared" si="9"/>
        <v>#DIV/0!</v>
      </c>
      <c r="AV8" s="12" t="e">
        <f t="shared" si="10"/>
        <v>#DIV/0!</v>
      </c>
      <c r="AW8" s="12">
        <f t="shared" si="11"/>
        <v>-1</v>
      </c>
      <c r="AX8" s="12" t="e">
        <f t="shared" si="12"/>
        <v>#DIV/0!</v>
      </c>
      <c r="AY8" s="12">
        <f t="shared" si="13"/>
        <v>-1</v>
      </c>
      <c r="BA8" s="64">
        <v>0.32291666666666702</v>
      </c>
      <c r="BB8" s="91">
        <v>3</v>
      </c>
      <c r="BC8" s="92"/>
      <c r="BD8" s="91"/>
      <c r="BE8" s="92">
        <v>1</v>
      </c>
      <c r="BF8" s="91"/>
      <c r="BG8" s="92"/>
      <c r="BH8" s="91"/>
      <c r="BI8" s="92"/>
      <c r="BJ8" s="91"/>
      <c r="BK8" s="92"/>
      <c r="BL8" s="91"/>
      <c r="BM8" s="92"/>
      <c r="BN8" s="91"/>
      <c r="BO8" s="92"/>
      <c r="BP8" s="91"/>
      <c r="BQ8" s="92"/>
      <c r="BS8" s="55">
        <f t="shared" si="14"/>
        <v>3</v>
      </c>
      <c r="BT8" s="3">
        <f t="shared" si="14"/>
        <v>1</v>
      </c>
      <c r="BU8" s="56">
        <f t="shared" si="15"/>
        <v>0.25</v>
      </c>
      <c r="BV8" s="3">
        <f t="shared" si="16"/>
        <v>3</v>
      </c>
      <c r="BW8" s="3">
        <f t="shared" si="17"/>
        <v>1</v>
      </c>
      <c r="BX8" s="3">
        <f t="shared" si="18"/>
        <v>0</v>
      </c>
      <c r="BY8" s="3">
        <f t="shared" si="19"/>
        <v>4</v>
      </c>
      <c r="BZ8" s="12">
        <f t="shared" si="20"/>
        <v>0.25</v>
      </c>
      <c r="CA8" s="12">
        <f t="shared" si="21"/>
        <v>0</v>
      </c>
      <c r="CB8" s="3">
        <f t="shared" si="22"/>
        <v>0</v>
      </c>
      <c r="CC8" s="3">
        <f t="shared" si="23"/>
        <v>4</v>
      </c>
      <c r="CD8" s="57">
        <f t="shared" si="24"/>
        <v>0</v>
      </c>
      <c r="CE8" s="58">
        <f t="shared" si="25"/>
        <v>4</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157"/>
      <c r="ES8" s="157"/>
      <c r="ET8" s="157"/>
      <c r="EU8" s="157"/>
      <c r="EV8" s="157"/>
      <c r="EW8" s="157"/>
      <c r="EX8" s="157"/>
      <c r="EY8" s="157"/>
      <c r="EZ8" s="157"/>
      <c r="FA8" s="157"/>
      <c r="FB8" s="157"/>
      <c r="FC8" s="157"/>
      <c r="FD8" s="157"/>
      <c r="FE8" s="157"/>
      <c r="FF8" s="157"/>
      <c r="FG8" s="154"/>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f t="shared" si="52"/>
        <v>-1</v>
      </c>
      <c r="FY8" s="12">
        <f t="shared" si="52"/>
        <v>-1</v>
      </c>
      <c r="FZ8" s="12" t="e">
        <f t="shared" si="52"/>
        <v>#DIV/0!</v>
      </c>
      <c r="GA8" s="12">
        <f t="shared" si="52"/>
        <v>-1</v>
      </c>
      <c r="GB8" s="12">
        <f t="shared" si="52"/>
        <v>-1</v>
      </c>
      <c r="GC8" s="12" t="e">
        <f t="shared" si="52"/>
        <v>#DIV/0!</v>
      </c>
      <c r="GD8" s="12">
        <f t="shared" si="52"/>
        <v>-1</v>
      </c>
      <c r="GE8" s="12" t="e">
        <f t="shared" si="52"/>
        <v>#DIV/0!</v>
      </c>
      <c r="GF8" s="12" t="e">
        <f t="shared" si="52"/>
        <v>#DIV/0!</v>
      </c>
      <c r="GG8" s="12" t="e">
        <f t="shared" si="52"/>
        <v>#DIV/0!</v>
      </c>
      <c r="GH8" s="12" t="e">
        <f t="shared" si="52"/>
        <v>#DIV/0!</v>
      </c>
      <c r="GI8" s="12">
        <f t="shared" si="52"/>
        <v>-1</v>
      </c>
      <c r="GJ8" s="12">
        <f t="shared" si="52"/>
        <v>-1</v>
      </c>
      <c r="GL8" s="64">
        <v>0.32291666666666702</v>
      </c>
      <c r="GM8" s="91"/>
      <c r="GN8" s="92"/>
      <c r="GO8" s="91"/>
      <c r="GP8" s="92"/>
      <c r="GQ8" s="91"/>
      <c r="GR8" s="92"/>
      <c r="GS8" s="91"/>
      <c r="GT8" s="92"/>
      <c r="GU8" s="91">
        <v>2</v>
      </c>
      <c r="GV8" s="92"/>
      <c r="GW8" s="91"/>
      <c r="GX8" s="92">
        <v>1</v>
      </c>
      <c r="GY8" s="91"/>
      <c r="GZ8" s="92"/>
      <c r="HA8" s="91"/>
      <c r="HB8" s="92"/>
      <c r="HD8" s="55">
        <f t="shared" si="53"/>
        <v>2</v>
      </c>
      <c r="HE8" s="3">
        <f t="shared" si="53"/>
        <v>1</v>
      </c>
      <c r="HF8" s="56">
        <f t="shared" si="54"/>
        <v>0.33333333333333331</v>
      </c>
      <c r="HG8" s="3">
        <f t="shared" si="55"/>
        <v>2</v>
      </c>
      <c r="HH8" s="3">
        <f t="shared" si="56"/>
        <v>1</v>
      </c>
      <c r="HI8" s="3">
        <f t="shared" si="57"/>
        <v>0</v>
      </c>
      <c r="HJ8" s="3">
        <f t="shared" si="58"/>
        <v>3</v>
      </c>
      <c r="HK8" s="12">
        <f t="shared" si="59"/>
        <v>0.33333333333333331</v>
      </c>
      <c r="HL8" s="12">
        <f t="shared" si="60"/>
        <v>0</v>
      </c>
      <c r="HM8" s="3">
        <f t="shared" si="61"/>
        <v>0</v>
      </c>
      <c r="HN8" s="3">
        <f t="shared" si="62"/>
        <v>0</v>
      </c>
      <c r="HO8" s="57">
        <f t="shared" si="63"/>
        <v>3</v>
      </c>
      <c r="HP8" s="58">
        <f t="shared" si="64"/>
        <v>3</v>
      </c>
      <c r="IF8" s="62" t="e">
        <f t="shared" si="65"/>
        <v>#DIV/0!</v>
      </c>
      <c r="IG8" s="12" t="e">
        <f t="shared" si="65"/>
        <v>#DIV/0!</v>
      </c>
      <c r="IH8" s="12" t="e">
        <f t="shared" si="65"/>
        <v>#DIV/0!</v>
      </c>
      <c r="II8" s="12" t="e">
        <f t="shared" si="65"/>
        <v>#DIV/0!</v>
      </c>
      <c r="IJ8" s="12" t="e">
        <f t="shared" si="65"/>
        <v>#DIV/0!</v>
      </c>
      <c r="IK8" s="12" t="e">
        <f t="shared" si="65"/>
        <v>#DIV/0!</v>
      </c>
      <c r="IL8" s="12" t="e">
        <f t="shared" si="65"/>
        <v>#DIV/0!</v>
      </c>
      <c r="IM8" s="12" t="e">
        <f t="shared" si="65"/>
        <v>#DIV/0!</v>
      </c>
      <c r="IN8" s="12" t="e">
        <f t="shared" si="65"/>
        <v>#DIV/0!</v>
      </c>
      <c r="IO8" s="12" t="e">
        <f t="shared" si="65"/>
        <v>#DIV/0!</v>
      </c>
      <c r="IP8" s="12" t="e">
        <f t="shared" si="65"/>
        <v>#DIV/0!</v>
      </c>
      <c r="IQ8" s="12" t="e">
        <f t="shared" si="65"/>
        <v>#DIV/0!</v>
      </c>
      <c r="IR8" s="63" t="e">
        <f t="shared" si="65"/>
        <v>#DIV/0!</v>
      </c>
    </row>
    <row r="9" spans="1:252" ht="21" customHeight="1" x14ac:dyDescent="0.25">
      <c r="A9" s="59">
        <v>0.33333333333333298</v>
      </c>
      <c r="B9" s="91"/>
      <c r="C9" s="92"/>
      <c r="D9" s="91"/>
      <c r="E9" s="92"/>
      <c r="F9" s="91"/>
      <c r="G9" s="92"/>
      <c r="H9" s="91"/>
      <c r="I9" s="92"/>
      <c r="J9" s="91"/>
      <c r="K9" s="92"/>
      <c r="L9" s="91"/>
      <c r="M9" s="92"/>
      <c r="N9" s="203"/>
      <c r="O9" s="192"/>
      <c r="P9" s="91"/>
      <c r="Q9" s="92"/>
      <c r="R9" s="91"/>
      <c r="S9" s="92"/>
      <c r="T9" s="91"/>
      <c r="U9" s="92"/>
      <c r="W9" s="55">
        <f t="shared" si="66"/>
        <v>0</v>
      </c>
      <c r="X9" s="3">
        <f t="shared" si="67"/>
        <v>0</v>
      </c>
      <c r="Y9" s="56" t="e">
        <f t="shared" si="68"/>
        <v>#DIV/0!</v>
      </c>
      <c r="Z9" s="3">
        <f t="shared" si="69"/>
        <v>0</v>
      </c>
      <c r="AA9" s="3">
        <f t="shared" si="70"/>
        <v>0</v>
      </c>
      <c r="AB9" s="3">
        <f t="shared" si="71"/>
        <v>0</v>
      </c>
      <c r="AC9" s="3">
        <f t="shared" si="72"/>
        <v>0</v>
      </c>
      <c r="AD9" s="3">
        <f t="shared" si="0"/>
        <v>0</v>
      </c>
      <c r="AE9" s="12" t="e">
        <f t="shared" si="1"/>
        <v>#DIV/0!</v>
      </c>
      <c r="AF9" s="12" t="e">
        <f t="shared" si="73"/>
        <v>#DIV/0!</v>
      </c>
      <c r="AG9" s="3">
        <f t="shared" si="74"/>
        <v>0</v>
      </c>
      <c r="AH9" s="3">
        <f t="shared" si="75"/>
        <v>0</v>
      </c>
      <c r="AI9" s="57">
        <f t="shared" si="76"/>
        <v>0</v>
      </c>
      <c r="AJ9" s="58">
        <f t="shared" si="77"/>
        <v>0</v>
      </c>
      <c r="AM9" s="12">
        <f t="shared" si="2"/>
        <v>-1</v>
      </c>
      <c r="AN9" s="12">
        <f t="shared" si="3"/>
        <v>-1</v>
      </c>
      <c r="AO9" s="12" t="e">
        <f t="shared" si="4"/>
        <v>#DIV/0!</v>
      </c>
      <c r="AP9" s="12">
        <f t="shared" si="5"/>
        <v>-1</v>
      </c>
      <c r="AQ9" s="12">
        <f t="shared" si="78"/>
        <v>-1</v>
      </c>
      <c r="AR9" s="12" t="e">
        <f t="shared" si="6"/>
        <v>#DIV/0!</v>
      </c>
      <c r="AS9" s="12">
        <f t="shared" si="7"/>
        <v>-1</v>
      </c>
      <c r="AT9" s="12" t="e">
        <f t="shared" si="8"/>
        <v>#DIV/0!</v>
      </c>
      <c r="AU9" s="12" t="e">
        <f t="shared" si="9"/>
        <v>#DIV/0!</v>
      </c>
      <c r="AV9" s="12">
        <f t="shared" si="10"/>
        <v>-1</v>
      </c>
      <c r="AW9" s="12">
        <f t="shared" si="11"/>
        <v>-1</v>
      </c>
      <c r="AX9" s="12">
        <f t="shared" si="12"/>
        <v>-1</v>
      </c>
      <c r="AY9" s="12">
        <f t="shared" si="13"/>
        <v>-1</v>
      </c>
      <c r="BA9" s="59">
        <v>0.33333333333333298</v>
      </c>
      <c r="BB9" s="91"/>
      <c r="BC9" s="92"/>
      <c r="BD9" s="91"/>
      <c r="BE9" s="92">
        <v>1</v>
      </c>
      <c r="BF9" s="91"/>
      <c r="BG9" s="92"/>
      <c r="BH9" s="91">
        <v>1</v>
      </c>
      <c r="BI9" s="92"/>
      <c r="BJ9" s="91">
        <v>2</v>
      </c>
      <c r="BK9" s="92"/>
      <c r="BL9" s="91">
        <v>1</v>
      </c>
      <c r="BM9" s="92"/>
      <c r="BN9" s="91"/>
      <c r="BO9" s="92"/>
      <c r="BP9" s="91"/>
      <c r="BQ9" s="92"/>
      <c r="BS9" s="55">
        <f t="shared" si="14"/>
        <v>4</v>
      </c>
      <c r="BT9" s="3">
        <f t="shared" si="14"/>
        <v>1</v>
      </c>
      <c r="BU9" s="56">
        <f t="shared" si="15"/>
        <v>0.2</v>
      </c>
      <c r="BV9" s="3">
        <f t="shared" si="16"/>
        <v>2</v>
      </c>
      <c r="BW9" s="3">
        <f t="shared" si="17"/>
        <v>2</v>
      </c>
      <c r="BX9" s="3">
        <f t="shared" si="18"/>
        <v>0</v>
      </c>
      <c r="BY9" s="3">
        <f t="shared" si="19"/>
        <v>4</v>
      </c>
      <c r="BZ9" s="12">
        <f t="shared" si="20"/>
        <v>0.5</v>
      </c>
      <c r="CA9" s="12">
        <f t="shared" si="21"/>
        <v>0</v>
      </c>
      <c r="CB9" s="3">
        <f t="shared" si="22"/>
        <v>1</v>
      </c>
      <c r="CC9" s="3">
        <f t="shared" si="23"/>
        <v>2</v>
      </c>
      <c r="CD9" s="57">
        <f t="shared" si="24"/>
        <v>3</v>
      </c>
      <c r="CE9" s="58">
        <f t="shared" si="25"/>
        <v>5</v>
      </c>
      <c r="CH9" s="12">
        <f t="shared" si="26"/>
        <v>1</v>
      </c>
      <c r="CI9" s="12" t="e">
        <f t="shared" si="26"/>
        <v>#DIV/0!</v>
      </c>
      <c r="CJ9" s="12" t="e">
        <f t="shared" si="26"/>
        <v>#DIV/0!</v>
      </c>
      <c r="CK9" s="12">
        <f t="shared" si="26"/>
        <v>1</v>
      </c>
      <c r="CL9" s="12">
        <f t="shared" si="26"/>
        <v>1</v>
      </c>
      <c r="CM9" s="12" t="e">
        <f t="shared" si="26"/>
        <v>#DIV/0!</v>
      </c>
      <c r="CN9" s="12">
        <f t="shared" si="26"/>
        <v>1</v>
      </c>
      <c r="CO9" s="12">
        <f t="shared" si="26"/>
        <v>0</v>
      </c>
      <c r="CP9" s="12" t="e">
        <f t="shared" si="26"/>
        <v>#DIV/0!</v>
      </c>
      <c r="CQ9" s="12" t="e">
        <f t="shared" si="26"/>
        <v>#DIV/0!</v>
      </c>
      <c r="CR9" s="12">
        <f t="shared" si="26"/>
        <v>0</v>
      </c>
      <c r="CS9" s="12" t="e">
        <f t="shared" si="26"/>
        <v>#DIV/0!</v>
      </c>
      <c r="CT9" s="12">
        <f t="shared" si="26"/>
        <v>1.5</v>
      </c>
      <c r="CV9" s="59">
        <v>0.33333333333333298</v>
      </c>
      <c r="CW9" s="91">
        <v>1</v>
      </c>
      <c r="CX9" s="92"/>
      <c r="CY9" s="91">
        <v>1</v>
      </c>
      <c r="CZ9" s="92"/>
      <c r="DA9" s="91"/>
      <c r="DB9" s="92"/>
      <c r="DC9" s="91"/>
      <c r="DD9" s="92"/>
      <c r="DE9" s="91"/>
      <c r="DF9" s="92"/>
      <c r="DG9" s="91"/>
      <c r="DH9" s="92"/>
      <c r="DI9" s="91"/>
      <c r="DJ9" s="92"/>
      <c r="DK9" s="91"/>
      <c r="DL9" s="92"/>
      <c r="DN9" s="55">
        <f t="shared" si="27"/>
        <v>2</v>
      </c>
      <c r="DO9" s="3">
        <f t="shared" si="27"/>
        <v>0</v>
      </c>
      <c r="DP9" s="56">
        <f t="shared" si="28"/>
        <v>0</v>
      </c>
      <c r="DQ9" s="3">
        <f t="shared" si="29"/>
        <v>1</v>
      </c>
      <c r="DR9" s="3">
        <f t="shared" si="30"/>
        <v>1</v>
      </c>
      <c r="DS9" s="3">
        <f t="shared" si="31"/>
        <v>0</v>
      </c>
      <c r="DT9" s="3">
        <f t="shared" si="32"/>
        <v>2</v>
      </c>
      <c r="DU9" s="12">
        <f t="shared" si="33"/>
        <v>0.5</v>
      </c>
      <c r="DV9" s="12">
        <f t="shared" si="34"/>
        <v>0</v>
      </c>
      <c r="DW9" s="3">
        <f t="shared" si="35"/>
        <v>0</v>
      </c>
      <c r="DX9" s="3">
        <f t="shared" si="36"/>
        <v>2</v>
      </c>
      <c r="DY9" s="57">
        <f t="shared" si="37"/>
        <v>0</v>
      </c>
      <c r="DZ9" s="58">
        <f t="shared" si="38"/>
        <v>2</v>
      </c>
      <c r="EC9" s="12">
        <f t="shared" si="39"/>
        <v>0</v>
      </c>
      <c r="ED9" s="12">
        <f t="shared" si="39"/>
        <v>-1</v>
      </c>
      <c r="EE9" s="12">
        <f t="shared" si="39"/>
        <v>-1</v>
      </c>
      <c r="EF9" s="12">
        <f t="shared" si="39"/>
        <v>-0.66666666666666674</v>
      </c>
      <c r="EG9" s="12" t="e">
        <f t="shared" si="39"/>
        <v>#DIV/0!</v>
      </c>
      <c r="EH9" s="12" t="e">
        <f t="shared" si="39"/>
        <v>#DIV/0!</v>
      </c>
      <c r="EI9" s="12">
        <f t="shared" si="39"/>
        <v>-0.33333333333333337</v>
      </c>
      <c r="EJ9" s="12" t="e">
        <f t="shared" si="39"/>
        <v>#DIV/0!</v>
      </c>
      <c r="EK9" s="12" t="e">
        <f t="shared" si="39"/>
        <v>#DIV/0!</v>
      </c>
      <c r="EL9" s="12" t="e">
        <f t="shared" si="39"/>
        <v>#DIV/0!</v>
      </c>
      <c r="EM9" s="12">
        <f t="shared" si="39"/>
        <v>0</v>
      </c>
      <c r="EN9" s="12">
        <f t="shared" si="39"/>
        <v>-1</v>
      </c>
      <c r="EO9" s="12">
        <f t="shared" si="39"/>
        <v>-0.33333333333333337</v>
      </c>
      <c r="EQ9" s="59">
        <v>0.33333333333333298</v>
      </c>
      <c r="ER9" s="145">
        <v>1</v>
      </c>
      <c r="ES9" s="145">
        <v>1</v>
      </c>
      <c r="ET9" s="145"/>
      <c r="EU9" s="145"/>
      <c r="EV9" s="145"/>
      <c r="EW9" s="145"/>
      <c r="EX9" s="145"/>
      <c r="EY9" s="145"/>
      <c r="EZ9" s="145">
        <v>1</v>
      </c>
      <c r="FA9" s="145"/>
      <c r="FB9" s="145"/>
      <c r="FC9" s="145"/>
      <c r="FD9" s="145"/>
      <c r="FE9" s="145"/>
      <c r="FF9" s="145"/>
      <c r="FG9" s="88"/>
      <c r="FI9" s="55">
        <f t="shared" si="40"/>
        <v>2</v>
      </c>
      <c r="FJ9" s="3">
        <f t="shared" si="40"/>
        <v>1</v>
      </c>
      <c r="FK9" s="56">
        <f t="shared" si="41"/>
        <v>0.33333333333333331</v>
      </c>
      <c r="FL9" s="3">
        <f t="shared" si="42"/>
        <v>3</v>
      </c>
      <c r="FM9" s="3">
        <f t="shared" si="43"/>
        <v>0</v>
      </c>
      <c r="FN9" s="3">
        <f t="shared" si="44"/>
        <v>0</v>
      </c>
      <c r="FO9" s="3">
        <f t="shared" si="45"/>
        <v>3</v>
      </c>
      <c r="FP9" s="12">
        <f t="shared" si="46"/>
        <v>0</v>
      </c>
      <c r="FQ9" s="12">
        <f t="shared" si="47"/>
        <v>0</v>
      </c>
      <c r="FR9" s="3">
        <f t="shared" si="48"/>
        <v>0</v>
      </c>
      <c r="FS9" s="3">
        <f t="shared" si="49"/>
        <v>2</v>
      </c>
      <c r="FT9" s="57">
        <f t="shared" si="50"/>
        <v>1</v>
      </c>
      <c r="FU9" s="58">
        <f t="shared" si="51"/>
        <v>3</v>
      </c>
      <c r="FX9" s="12">
        <f t="shared" si="52"/>
        <v>0</v>
      </c>
      <c r="FY9" s="12" t="e">
        <f t="shared" si="52"/>
        <v>#DIV/0!</v>
      </c>
      <c r="FZ9" s="12" t="e">
        <f t="shared" si="52"/>
        <v>#DIV/0!</v>
      </c>
      <c r="GA9" s="12">
        <f t="shared" si="52"/>
        <v>2</v>
      </c>
      <c r="GB9" s="12">
        <f t="shared" si="52"/>
        <v>-1</v>
      </c>
      <c r="GC9" s="12" t="e">
        <f t="shared" si="52"/>
        <v>#DIV/0!</v>
      </c>
      <c r="GD9" s="12">
        <f t="shared" si="52"/>
        <v>0.5</v>
      </c>
      <c r="GE9" s="12">
        <f t="shared" si="52"/>
        <v>-1</v>
      </c>
      <c r="GF9" s="12" t="e">
        <f t="shared" si="52"/>
        <v>#DIV/0!</v>
      </c>
      <c r="GG9" s="12" t="e">
        <f t="shared" si="52"/>
        <v>#DIV/0!</v>
      </c>
      <c r="GH9" s="12">
        <f t="shared" si="52"/>
        <v>1</v>
      </c>
      <c r="GI9" s="12">
        <f t="shared" si="52"/>
        <v>0</v>
      </c>
      <c r="GJ9" s="12">
        <f t="shared" si="52"/>
        <v>0.5</v>
      </c>
      <c r="GL9" s="59">
        <v>0.33333333333333298</v>
      </c>
      <c r="GM9" s="91"/>
      <c r="GN9" s="92"/>
      <c r="GO9" s="91">
        <v>1</v>
      </c>
      <c r="GP9" s="92"/>
      <c r="GQ9" s="91"/>
      <c r="GR9" s="92"/>
      <c r="GS9" s="91"/>
      <c r="GT9" s="92"/>
      <c r="GU9" s="91">
        <v>1</v>
      </c>
      <c r="GV9" s="92"/>
      <c r="GW9" s="91"/>
      <c r="GX9" s="92"/>
      <c r="GY9" s="91"/>
      <c r="GZ9" s="92"/>
      <c r="HA9" s="91"/>
      <c r="HB9" s="92"/>
      <c r="HD9" s="55">
        <f t="shared" si="53"/>
        <v>2</v>
      </c>
      <c r="HE9" s="3">
        <f t="shared" si="53"/>
        <v>0</v>
      </c>
      <c r="HF9" s="56">
        <f t="shared" si="54"/>
        <v>0</v>
      </c>
      <c r="HG9" s="3">
        <f t="shared" si="55"/>
        <v>1</v>
      </c>
      <c r="HH9" s="3">
        <f t="shared" si="56"/>
        <v>1</v>
      </c>
      <c r="HI9" s="3">
        <f t="shared" si="57"/>
        <v>0</v>
      </c>
      <c r="HJ9" s="3">
        <f t="shared" si="58"/>
        <v>2</v>
      </c>
      <c r="HK9" s="12">
        <f t="shared" si="59"/>
        <v>0.5</v>
      </c>
      <c r="HL9" s="12">
        <f t="shared" si="60"/>
        <v>0</v>
      </c>
      <c r="HM9" s="3">
        <f t="shared" si="61"/>
        <v>0</v>
      </c>
      <c r="HN9" s="3">
        <f t="shared" si="62"/>
        <v>1</v>
      </c>
      <c r="HO9" s="57">
        <f t="shared" si="63"/>
        <v>1</v>
      </c>
      <c r="HP9" s="58">
        <f t="shared" si="64"/>
        <v>2</v>
      </c>
      <c r="IF9" s="62" t="e">
        <f t="shared" si="65"/>
        <v>#DIV/0!</v>
      </c>
      <c r="IG9" s="12" t="e">
        <f t="shared" si="65"/>
        <v>#DIV/0!</v>
      </c>
      <c r="IH9" s="12" t="e">
        <f t="shared" si="65"/>
        <v>#DIV/0!</v>
      </c>
      <c r="II9" s="12" t="e">
        <f t="shared" si="65"/>
        <v>#DIV/0!</v>
      </c>
      <c r="IJ9" s="12" t="e">
        <f t="shared" si="65"/>
        <v>#DIV/0!</v>
      </c>
      <c r="IK9" s="12" t="e">
        <f t="shared" si="65"/>
        <v>#DIV/0!</v>
      </c>
      <c r="IL9" s="12" t="e">
        <f t="shared" si="65"/>
        <v>#DIV/0!</v>
      </c>
      <c r="IM9" s="12" t="e">
        <f t="shared" si="65"/>
        <v>#DIV/0!</v>
      </c>
      <c r="IN9" s="12" t="e">
        <f t="shared" si="65"/>
        <v>#DIV/0!</v>
      </c>
      <c r="IO9" s="12" t="e">
        <f t="shared" si="65"/>
        <v>#DIV/0!</v>
      </c>
      <c r="IP9" s="12" t="e">
        <f t="shared" si="65"/>
        <v>#DIV/0!</v>
      </c>
      <c r="IQ9" s="12" t="e">
        <f t="shared" si="65"/>
        <v>#DIV/0!</v>
      </c>
      <c r="IR9" s="63" t="e">
        <f t="shared" si="65"/>
        <v>#DIV/0!</v>
      </c>
    </row>
    <row r="10" spans="1:252" ht="21" customHeight="1" x14ac:dyDescent="0.25">
      <c r="A10" s="64">
        <v>0.34375</v>
      </c>
      <c r="B10" s="91"/>
      <c r="C10" s="92"/>
      <c r="D10" s="91"/>
      <c r="E10" s="92"/>
      <c r="F10" s="91"/>
      <c r="G10" s="92"/>
      <c r="H10" s="91"/>
      <c r="I10" s="92"/>
      <c r="J10" s="48"/>
      <c r="K10" s="92"/>
      <c r="L10" s="91"/>
      <c r="M10" s="92"/>
      <c r="N10" s="203"/>
      <c r="O10" s="192"/>
      <c r="P10" s="91"/>
      <c r="Q10" s="92"/>
      <c r="R10" s="91"/>
      <c r="S10" s="92"/>
      <c r="T10" s="91"/>
      <c r="U10" s="92"/>
      <c r="W10" s="55">
        <f t="shared" si="66"/>
        <v>0</v>
      </c>
      <c r="X10" s="3">
        <f t="shared" si="67"/>
        <v>0</v>
      </c>
      <c r="Y10" s="56" t="e">
        <f t="shared" si="68"/>
        <v>#DIV/0!</v>
      </c>
      <c r="Z10" s="3">
        <f t="shared" si="69"/>
        <v>0</v>
      </c>
      <c r="AA10" s="3">
        <f t="shared" si="70"/>
        <v>0</v>
      </c>
      <c r="AB10" s="3">
        <f>F10+G10+P10+Q10</f>
        <v>0</v>
      </c>
      <c r="AC10" s="3">
        <f t="shared" si="72"/>
        <v>0</v>
      </c>
      <c r="AD10" s="3">
        <f t="shared" si="0"/>
        <v>0</v>
      </c>
      <c r="AE10" s="12" t="e">
        <f t="shared" si="1"/>
        <v>#DIV/0!</v>
      </c>
      <c r="AF10" s="12" t="e">
        <f t="shared" si="73"/>
        <v>#DIV/0!</v>
      </c>
      <c r="AG10" s="3">
        <f t="shared" si="74"/>
        <v>0</v>
      </c>
      <c r="AH10" s="3">
        <f t="shared" si="75"/>
        <v>0</v>
      </c>
      <c r="AI10" s="57">
        <f t="shared" si="76"/>
        <v>0</v>
      </c>
      <c r="AJ10" s="58">
        <f t="shared" si="77"/>
        <v>0</v>
      </c>
      <c r="AM10" s="12">
        <f t="shared" si="2"/>
        <v>-1</v>
      </c>
      <c r="AN10" s="12">
        <f t="shared" si="3"/>
        <v>-1</v>
      </c>
      <c r="AO10" s="12" t="e">
        <f t="shared" si="4"/>
        <v>#DIV/0!</v>
      </c>
      <c r="AP10" s="12">
        <f t="shared" si="5"/>
        <v>-1</v>
      </c>
      <c r="AQ10" s="12">
        <f t="shared" si="78"/>
        <v>-1</v>
      </c>
      <c r="AR10" s="12" t="e">
        <f t="shared" si="6"/>
        <v>#DIV/0!</v>
      </c>
      <c r="AS10" s="12">
        <f t="shared" si="7"/>
        <v>-1</v>
      </c>
      <c r="AT10" s="12" t="e">
        <f t="shared" si="8"/>
        <v>#DIV/0!</v>
      </c>
      <c r="AU10" s="12" t="e">
        <f t="shared" si="9"/>
        <v>#DIV/0!</v>
      </c>
      <c r="AV10" s="12">
        <f t="shared" si="10"/>
        <v>-1</v>
      </c>
      <c r="AW10" s="12">
        <f t="shared" si="11"/>
        <v>-1</v>
      </c>
      <c r="AX10" s="12">
        <f t="shared" si="12"/>
        <v>-1</v>
      </c>
      <c r="AY10" s="12">
        <f t="shared" si="13"/>
        <v>-1</v>
      </c>
      <c r="BA10" s="64">
        <v>0.34375</v>
      </c>
      <c r="BB10" s="91">
        <v>1</v>
      </c>
      <c r="BC10" s="92"/>
      <c r="BD10" s="91">
        <v>1</v>
      </c>
      <c r="BE10" s="92"/>
      <c r="BF10" s="91"/>
      <c r="BG10" s="92"/>
      <c r="BH10" s="48"/>
      <c r="BI10" s="92"/>
      <c r="BJ10" s="91"/>
      <c r="BK10" s="92"/>
      <c r="BL10" s="91"/>
      <c r="BM10" s="92"/>
      <c r="BN10" s="91"/>
      <c r="BO10" s="92"/>
      <c r="BP10" s="91"/>
      <c r="BQ10" s="92">
        <v>1</v>
      </c>
      <c r="BS10" s="55">
        <f t="shared" si="14"/>
        <v>2</v>
      </c>
      <c r="BT10" s="3">
        <f t="shared" si="14"/>
        <v>1</v>
      </c>
      <c r="BU10" s="56">
        <f t="shared" si="15"/>
        <v>0.33333333333333331</v>
      </c>
      <c r="BV10" s="3">
        <f t="shared" si="16"/>
        <v>1</v>
      </c>
      <c r="BW10" s="3">
        <f t="shared" si="17"/>
        <v>1</v>
      </c>
      <c r="BX10" s="3">
        <f t="shared" si="18"/>
        <v>0</v>
      </c>
      <c r="BY10" s="3">
        <f t="shared" si="19"/>
        <v>2</v>
      </c>
      <c r="BZ10" s="12">
        <f t="shared" si="20"/>
        <v>0.5</v>
      </c>
      <c r="CA10" s="12">
        <f t="shared" si="21"/>
        <v>0</v>
      </c>
      <c r="CB10" s="3">
        <f t="shared" si="22"/>
        <v>1</v>
      </c>
      <c r="CC10" s="3">
        <f t="shared" si="23"/>
        <v>2</v>
      </c>
      <c r="CD10" s="57">
        <f t="shared" si="24"/>
        <v>1</v>
      </c>
      <c r="CE10" s="58">
        <f t="shared" si="25"/>
        <v>3</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f t="shared" si="39"/>
        <v>-1</v>
      </c>
      <c r="ED10" s="12">
        <f t="shared" si="39"/>
        <v>-1</v>
      </c>
      <c r="EE10" s="12" t="e">
        <f t="shared" si="39"/>
        <v>#DIV/0!</v>
      </c>
      <c r="EF10" s="12">
        <f t="shared" si="39"/>
        <v>-1</v>
      </c>
      <c r="EG10" s="12" t="e">
        <f t="shared" si="39"/>
        <v>#DIV/0!</v>
      </c>
      <c r="EH10" s="12" t="e">
        <f t="shared" si="39"/>
        <v>#DIV/0!</v>
      </c>
      <c r="EI10" s="12">
        <f t="shared" si="39"/>
        <v>-1</v>
      </c>
      <c r="EJ10" s="12" t="e">
        <f t="shared" si="39"/>
        <v>#DIV/0!</v>
      </c>
      <c r="EK10" s="12" t="e">
        <f t="shared" si="39"/>
        <v>#DIV/0!</v>
      </c>
      <c r="EL10" s="12" t="e">
        <f t="shared" si="39"/>
        <v>#DIV/0!</v>
      </c>
      <c r="EM10" s="12">
        <f t="shared" si="39"/>
        <v>-1</v>
      </c>
      <c r="EN10" s="12" t="e">
        <f t="shared" si="39"/>
        <v>#DIV/0!</v>
      </c>
      <c r="EO10" s="12">
        <f t="shared" si="39"/>
        <v>-1</v>
      </c>
      <c r="EQ10" s="64">
        <v>0.34375</v>
      </c>
      <c r="ER10" s="148">
        <v>2</v>
      </c>
      <c r="ES10" s="148">
        <v>2</v>
      </c>
      <c r="ET10" s="148"/>
      <c r="EU10" s="148"/>
      <c r="EV10" s="148"/>
      <c r="EW10" s="148"/>
      <c r="EX10" s="148"/>
      <c r="EY10" s="148"/>
      <c r="EZ10" s="148"/>
      <c r="FA10" s="148"/>
      <c r="FB10" s="148"/>
      <c r="FC10" s="148"/>
      <c r="FD10" s="148"/>
      <c r="FE10" s="148"/>
      <c r="FF10" s="148"/>
      <c r="FG10" s="149"/>
      <c r="FI10" s="55">
        <f t="shared" si="40"/>
        <v>2</v>
      </c>
      <c r="FJ10" s="3">
        <f t="shared" si="40"/>
        <v>2</v>
      </c>
      <c r="FK10" s="56">
        <f t="shared" si="41"/>
        <v>0.5</v>
      </c>
      <c r="FL10" s="3">
        <f t="shared" si="42"/>
        <v>4</v>
      </c>
      <c r="FM10" s="3">
        <f t="shared" si="43"/>
        <v>0</v>
      </c>
      <c r="FN10" s="3">
        <f t="shared" si="44"/>
        <v>0</v>
      </c>
      <c r="FO10" s="3">
        <f t="shared" si="45"/>
        <v>4</v>
      </c>
      <c r="FP10" s="12">
        <f t="shared" si="46"/>
        <v>0</v>
      </c>
      <c r="FQ10" s="12">
        <f t="shared" si="47"/>
        <v>0</v>
      </c>
      <c r="FR10" s="3">
        <f t="shared" si="48"/>
        <v>0</v>
      </c>
      <c r="FS10" s="3">
        <f t="shared" si="49"/>
        <v>4</v>
      </c>
      <c r="FT10" s="57">
        <f t="shared" si="50"/>
        <v>0</v>
      </c>
      <c r="FU10" s="58">
        <f t="shared" si="51"/>
        <v>4</v>
      </c>
      <c r="FX10" s="12">
        <f t="shared" si="52"/>
        <v>1</v>
      </c>
      <c r="FY10" s="12">
        <f t="shared" si="52"/>
        <v>1</v>
      </c>
      <c r="FZ10" s="12">
        <f t="shared" si="52"/>
        <v>0</v>
      </c>
      <c r="GA10" s="12">
        <f t="shared" si="52"/>
        <v>1</v>
      </c>
      <c r="GB10" s="12" t="e">
        <f t="shared" si="52"/>
        <v>#DIV/0!</v>
      </c>
      <c r="GC10" s="12" t="e">
        <f t="shared" si="52"/>
        <v>#DIV/0!</v>
      </c>
      <c r="GD10" s="12">
        <f t="shared" si="52"/>
        <v>1</v>
      </c>
      <c r="GE10" s="12" t="e">
        <f t="shared" si="52"/>
        <v>#DIV/0!</v>
      </c>
      <c r="GF10" s="12" t="e">
        <f t="shared" si="52"/>
        <v>#DIV/0!</v>
      </c>
      <c r="GG10" s="12" t="e">
        <f t="shared" si="52"/>
        <v>#DIV/0!</v>
      </c>
      <c r="GH10" s="12">
        <f t="shared" si="52"/>
        <v>1</v>
      </c>
      <c r="GI10" s="12" t="e">
        <f t="shared" si="52"/>
        <v>#DIV/0!</v>
      </c>
      <c r="GJ10" s="12">
        <f t="shared" si="52"/>
        <v>1</v>
      </c>
      <c r="GL10" s="64">
        <v>0.34375</v>
      </c>
      <c r="GM10" s="91">
        <v>1</v>
      </c>
      <c r="GN10" s="92">
        <v>1</v>
      </c>
      <c r="GO10" s="91"/>
      <c r="GP10" s="92"/>
      <c r="GQ10" s="91"/>
      <c r="GR10" s="92"/>
      <c r="GS10" s="48"/>
      <c r="GT10" s="92"/>
      <c r="GU10" s="91"/>
      <c r="GV10" s="92"/>
      <c r="GW10" s="91"/>
      <c r="GX10" s="92"/>
      <c r="GY10" s="91"/>
      <c r="GZ10" s="92"/>
      <c r="HA10" s="91"/>
      <c r="HB10" s="92"/>
      <c r="HD10" s="55">
        <f t="shared" si="53"/>
        <v>1</v>
      </c>
      <c r="HE10" s="3">
        <f t="shared" si="53"/>
        <v>1</v>
      </c>
      <c r="HF10" s="56">
        <f t="shared" si="54"/>
        <v>0.5</v>
      </c>
      <c r="HG10" s="3">
        <f t="shared" si="55"/>
        <v>2</v>
      </c>
      <c r="HH10" s="3">
        <f t="shared" si="56"/>
        <v>0</v>
      </c>
      <c r="HI10" s="3">
        <f t="shared" si="57"/>
        <v>0</v>
      </c>
      <c r="HJ10" s="3">
        <f t="shared" si="58"/>
        <v>2</v>
      </c>
      <c r="HK10" s="12">
        <f t="shared" si="59"/>
        <v>0</v>
      </c>
      <c r="HL10" s="12">
        <f t="shared" si="60"/>
        <v>0</v>
      </c>
      <c r="HM10" s="3">
        <f t="shared" si="61"/>
        <v>0</v>
      </c>
      <c r="HN10" s="3">
        <f t="shared" si="62"/>
        <v>2</v>
      </c>
      <c r="HO10" s="57">
        <f t="shared" si="63"/>
        <v>0</v>
      </c>
      <c r="HP10" s="58">
        <f t="shared" si="64"/>
        <v>2</v>
      </c>
      <c r="IF10" s="62" t="e">
        <f t="shared" si="65"/>
        <v>#DIV/0!</v>
      </c>
      <c r="IG10" s="12" t="e">
        <f t="shared" si="65"/>
        <v>#DIV/0!</v>
      </c>
      <c r="IH10" s="12" t="e">
        <f t="shared" si="65"/>
        <v>#DIV/0!</v>
      </c>
      <c r="II10" s="12" t="e">
        <f t="shared" si="65"/>
        <v>#DIV/0!</v>
      </c>
      <c r="IJ10" s="12" t="e">
        <f t="shared" si="65"/>
        <v>#DIV/0!</v>
      </c>
      <c r="IK10" s="12" t="e">
        <f t="shared" si="65"/>
        <v>#DIV/0!</v>
      </c>
      <c r="IL10" s="12" t="e">
        <f t="shared" si="65"/>
        <v>#DIV/0!</v>
      </c>
      <c r="IM10" s="12" t="e">
        <f t="shared" si="65"/>
        <v>#DIV/0!</v>
      </c>
      <c r="IN10" s="12" t="e">
        <f t="shared" si="65"/>
        <v>#DIV/0!</v>
      </c>
      <c r="IO10" s="12" t="e">
        <f t="shared" si="65"/>
        <v>#DIV/0!</v>
      </c>
      <c r="IP10" s="12" t="e">
        <f t="shared" si="65"/>
        <v>#DIV/0!</v>
      </c>
      <c r="IQ10" s="12" t="e">
        <f t="shared" si="65"/>
        <v>#DIV/0!</v>
      </c>
      <c r="IR10" s="63" t="e">
        <f t="shared" si="65"/>
        <v>#DIV/0!</v>
      </c>
    </row>
    <row r="11" spans="1:252" ht="21" customHeight="1" x14ac:dyDescent="0.25">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66"/>
        <v>0</v>
      </c>
      <c r="X11" s="3">
        <f t="shared" si="67"/>
        <v>0</v>
      </c>
      <c r="Y11" s="56" t="e">
        <f t="shared" si="68"/>
        <v>#DIV/0!</v>
      </c>
      <c r="Z11" s="3">
        <f t="shared" si="69"/>
        <v>0</v>
      </c>
      <c r="AA11" s="3">
        <f t="shared" si="70"/>
        <v>0</v>
      </c>
      <c r="AB11" s="3">
        <f t="shared" si="71"/>
        <v>0</v>
      </c>
      <c r="AC11" s="3">
        <f t="shared" si="72"/>
        <v>0</v>
      </c>
      <c r="AD11" s="3">
        <f t="shared" si="0"/>
        <v>0</v>
      </c>
      <c r="AE11" s="12" t="e">
        <f t="shared" si="1"/>
        <v>#DIV/0!</v>
      </c>
      <c r="AF11" s="12" t="e">
        <f t="shared" si="73"/>
        <v>#DIV/0!</v>
      </c>
      <c r="AG11" s="3">
        <f t="shared" si="74"/>
        <v>0</v>
      </c>
      <c r="AH11" s="3">
        <f t="shared" si="75"/>
        <v>0</v>
      </c>
      <c r="AI11" s="57">
        <f t="shared" si="76"/>
        <v>0</v>
      </c>
      <c r="AJ11" s="58">
        <f t="shared" si="77"/>
        <v>0</v>
      </c>
      <c r="AM11" s="12">
        <f t="shared" si="2"/>
        <v>-1</v>
      </c>
      <c r="AN11" s="12">
        <f t="shared" si="3"/>
        <v>-1</v>
      </c>
      <c r="AO11" s="12" t="e">
        <f t="shared" si="4"/>
        <v>#DIV/0!</v>
      </c>
      <c r="AP11" s="12">
        <f t="shared" si="5"/>
        <v>-1</v>
      </c>
      <c r="AQ11" s="12" t="e">
        <f t="shared" si="78"/>
        <v>#DIV/0!</v>
      </c>
      <c r="AR11" s="12">
        <f t="shared" si="6"/>
        <v>-1</v>
      </c>
      <c r="AS11" s="12">
        <f t="shared" si="7"/>
        <v>-1</v>
      </c>
      <c r="AT11" s="12" t="e">
        <f t="shared" si="8"/>
        <v>#DIV/0!</v>
      </c>
      <c r="AU11" s="12" t="e">
        <f t="shared" si="9"/>
        <v>#DIV/0!</v>
      </c>
      <c r="AV11" s="12" t="e">
        <f t="shared" si="10"/>
        <v>#DIV/0!</v>
      </c>
      <c r="AW11" s="12">
        <f t="shared" si="11"/>
        <v>-1</v>
      </c>
      <c r="AX11" s="12" t="e">
        <f t="shared" si="12"/>
        <v>#DIV/0!</v>
      </c>
      <c r="AY11" s="12">
        <f t="shared" si="13"/>
        <v>-1</v>
      </c>
      <c r="BA11" s="64">
        <v>0.35416666666666702</v>
      </c>
      <c r="BB11" s="91"/>
      <c r="BC11" s="92">
        <v>1</v>
      </c>
      <c r="BD11" s="91"/>
      <c r="BE11" s="92"/>
      <c r="BF11" s="91">
        <v>1</v>
      </c>
      <c r="BG11" s="92"/>
      <c r="BH11" s="91"/>
      <c r="BI11" s="92"/>
      <c r="BJ11" s="91"/>
      <c r="BK11" s="92"/>
      <c r="BL11" s="91"/>
      <c r="BM11" s="92"/>
      <c r="BN11" s="91"/>
      <c r="BO11" s="92"/>
      <c r="BP11" s="91"/>
      <c r="BQ11" s="92"/>
      <c r="BS11" s="55">
        <f t="shared" si="14"/>
        <v>1</v>
      </c>
      <c r="BT11" s="3">
        <f t="shared" si="14"/>
        <v>1</v>
      </c>
      <c r="BU11" s="56">
        <f t="shared" si="15"/>
        <v>0.5</v>
      </c>
      <c r="BV11" s="3">
        <f t="shared" si="16"/>
        <v>1</v>
      </c>
      <c r="BW11" s="3">
        <f t="shared" si="17"/>
        <v>0</v>
      </c>
      <c r="BX11" s="3">
        <f t="shared" si="18"/>
        <v>1</v>
      </c>
      <c r="BY11" s="3">
        <f t="shared" si="19"/>
        <v>2</v>
      </c>
      <c r="BZ11" s="12">
        <f t="shared" si="20"/>
        <v>0</v>
      </c>
      <c r="CA11" s="12">
        <f t="shared" si="21"/>
        <v>0.5</v>
      </c>
      <c r="CB11" s="3">
        <f t="shared" si="22"/>
        <v>0</v>
      </c>
      <c r="CC11" s="3">
        <f t="shared" si="23"/>
        <v>2</v>
      </c>
      <c r="CD11" s="57">
        <f t="shared" si="24"/>
        <v>0</v>
      </c>
      <c r="CE11" s="58">
        <f t="shared" si="25"/>
        <v>2</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148"/>
      <c r="ES11" s="148"/>
      <c r="ET11" s="148"/>
      <c r="EU11" s="148"/>
      <c r="EV11" s="148"/>
      <c r="EW11" s="148"/>
      <c r="EX11" s="148"/>
      <c r="EY11" s="148"/>
      <c r="EZ11" s="148"/>
      <c r="FA11" s="148"/>
      <c r="FB11" s="148"/>
      <c r="FC11" s="148"/>
      <c r="FD11" s="148"/>
      <c r="FE11" s="148"/>
      <c r="FF11" s="148"/>
      <c r="FG11" s="149"/>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f t="shared" si="52"/>
        <v>-1</v>
      </c>
      <c r="FY11" s="12" t="e">
        <f t="shared" si="52"/>
        <v>#DIV/0!</v>
      </c>
      <c r="FZ11" s="12" t="e">
        <f t="shared" si="52"/>
        <v>#DIV/0!</v>
      </c>
      <c r="GA11" s="12">
        <f t="shared" si="52"/>
        <v>-1</v>
      </c>
      <c r="GB11" s="12" t="e">
        <f t="shared" si="52"/>
        <v>#DIV/0!</v>
      </c>
      <c r="GC11" s="12" t="e">
        <f t="shared" si="52"/>
        <v>#DIV/0!</v>
      </c>
      <c r="GD11" s="12">
        <f t="shared" si="52"/>
        <v>-1</v>
      </c>
      <c r="GE11" s="12" t="e">
        <f t="shared" si="52"/>
        <v>#DIV/0!</v>
      </c>
      <c r="GF11" s="12" t="e">
        <f t="shared" si="52"/>
        <v>#DIV/0!</v>
      </c>
      <c r="GG11" s="12">
        <f t="shared" si="52"/>
        <v>-1</v>
      </c>
      <c r="GH11" s="12">
        <f t="shared" si="52"/>
        <v>-1</v>
      </c>
      <c r="GI11" s="12" t="e">
        <f t="shared" si="52"/>
        <v>#DIV/0!</v>
      </c>
      <c r="GJ11" s="12">
        <f t="shared" si="52"/>
        <v>-1</v>
      </c>
      <c r="GL11" s="64">
        <v>0.35416666666666702</v>
      </c>
      <c r="GM11" s="91">
        <v>1</v>
      </c>
      <c r="GN11" s="92"/>
      <c r="GO11" s="91"/>
      <c r="GP11" s="92"/>
      <c r="GQ11" s="91"/>
      <c r="GR11" s="92"/>
      <c r="GS11" s="91">
        <v>1</v>
      </c>
      <c r="GT11" s="92"/>
      <c r="GU11" s="91"/>
      <c r="GV11" s="92"/>
      <c r="GW11" s="91"/>
      <c r="GX11" s="92"/>
      <c r="GY11" s="91"/>
      <c r="GZ11" s="92"/>
      <c r="HA11" s="91"/>
      <c r="HB11" s="92"/>
      <c r="HD11" s="55">
        <f t="shared" si="53"/>
        <v>2</v>
      </c>
      <c r="HE11" s="3">
        <f t="shared" si="53"/>
        <v>0</v>
      </c>
      <c r="HF11" s="56">
        <f t="shared" si="54"/>
        <v>0</v>
      </c>
      <c r="HG11" s="3">
        <f t="shared" si="55"/>
        <v>1</v>
      </c>
      <c r="HH11" s="3">
        <f t="shared" si="56"/>
        <v>0</v>
      </c>
      <c r="HI11" s="3">
        <f t="shared" si="57"/>
        <v>0</v>
      </c>
      <c r="HJ11" s="3">
        <f t="shared" si="58"/>
        <v>1</v>
      </c>
      <c r="HK11" s="12">
        <f t="shared" si="59"/>
        <v>0</v>
      </c>
      <c r="HL11" s="12">
        <f t="shared" si="60"/>
        <v>0</v>
      </c>
      <c r="HM11" s="3">
        <f t="shared" si="61"/>
        <v>1</v>
      </c>
      <c r="HN11" s="3">
        <f t="shared" si="62"/>
        <v>2</v>
      </c>
      <c r="HO11" s="57">
        <f t="shared" si="63"/>
        <v>0</v>
      </c>
      <c r="HP11" s="58">
        <f t="shared" si="64"/>
        <v>2</v>
      </c>
      <c r="IF11" s="62" t="e">
        <f t="shared" si="65"/>
        <v>#DIV/0!</v>
      </c>
      <c r="IG11" s="12" t="e">
        <f t="shared" si="65"/>
        <v>#DIV/0!</v>
      </c>
      <c r="IH11" s="12" t="e">
        <f t="shared" si="65"/>
        <v>#DIV/0!</v>
      </c>
      <c r="II11" s="12" t="e">
        <f t="shared" si="65"/>
        <v>#DIV/0!</v>
      </c>
      <c r="IJ11" s="12" t="e">
        <f t="shared" si="65"/>
        <v>#DIV/0!</v>
      </c>
      <c r="IK11" s="12" t="e">
        <f t="shared" si="65"/>
        <v>#DIV/0!</v>
      </c>
      <c r="IL11" s="12" t="e">
        <f t="shared" si="65"/>
        <v>#DIV/0!</v>
      </c>
      <c r="IM11" s="12" t="e">
        <f t="shared" si="65"/>
        <v>#DIV/0!</v>
      </c>
      <c r="IN11" s="12" t="e">
        <f t="shared" si="65"/>
        <v>#DIV/0!</v>
      </c>
      <c r="IO11" s="12" t="e">
        <f t="shared" si="65"/>
        <v>#DIV/0!</v>
      </c>
      <c r="IP11" s="12" t="e">
        <f t="shared" si="65"/>
        <v>#DIV/0!</v>
      </c>
      <c r="IQ11" s="12" t="e">
        <f t="shared" si="65"/>
        <v>#DIV/0!</v>
      </c>
      <c r="IR11" s="63" t="e">
        <f t="shared" si="65"/>
        <v>#DIV/0!</v>
      </c>
    </row>
    <row r="12" spans="1:252" ht="21" customHeight="1" thickBot="1" x14ac:dyDescent="0.3">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66"/>
        <v>0</v>
      </c>
      <c r="X12" s="3">
        <f t="shared" si="67"/>
        <v>0</v>
      </c>
      <c r="Y12" s="56" t="e">
        <f t="shared" si="68"/>
        <v>#DIV/0!</v>
      </c>
      <c r="Z12" s="3">
        <f t="shared" si="69"/>
        <v>0</v>
      </c>
      <c r="AA12" s="3">
        <f t="shared" si="70"/>
        <v>0</v>
      </c>
      <c r="AB12" s="3">
        <f t="shared" si="71"/>
        <v>0</v>
      </c>
      <c r="AC12" s="3">
        <f t="shared" si="72"/>
        <v>0</v>
      </c>
      <c r="AD12" s="3">
        <f t="shared" si="0"/>
        <v>0</v>
      </c>
      <c r="AE12" s="12" t="e">
        <f t="shared" si="1"/>
        <v>#DIV/0!</v>
      </c>
      <c r="AF12" s="12" t="e">
        <f t="shared" si="73"/>
        <v>#DIV/0!</v>
      </c>
      <c r="AG12" s="3">
        <f t="shared" si="74"/>
        <v>0</v>
      </c>
      <c r="AH12" s="3">
        <f t="shared" si="75"/>
        <v>0</v>
      </c>
      <c r="AI12" s="57">
        <f t="shared" si="76"/>
        <v>0</v>
      </c>
      <c r="AJ12" s="58">
        <f t="shared" si="77"/>
        <v>0</v>
      </c>
      <c r="AM12" s="12" t="e">
        <f t="shared" si="2"/>
        <v>#DIV/0!</v>
      </c>
      <c r="AN12" s="12" t="e">
        <f t="shared" si="3"/>
        <v>#DIV/0!</v>
      </c>
      <c r="AO12" s="12" t="e">
        <f t="shared" si="4"/>
        <v>#DIV/0!</v>
      </c>
      <c r="AP12" s="12" t="e">
        <f t="shared" si="5"/>
        <v>#DIV/0!</v>
      </c>
      <c r="AQ12" s="12" t="e">
        <f t="shared" si="78"/>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157"/>
      <c r="ES12" s="157"/>
      <c r="ET12" s="157"/>
      <c r="EU12" s="157"/>
      <c r="EV12" s="157"/>
      <c r="EW12" s="157"/>
      <c r="EX12" s="157"/>
      <c r="EY12" s="157"/>
      <c r="EZ12" s="157"/>
      <c r="FA12" s="157"/>
      <c r="FB12" s="157"/>
      <c r="FC12" s="157"/>
      <c r="FD12" s="157"/>
      <c r="FE12" s="157"/>
      <c r="FF12" s="157"/>
      <c r="FG12" s="154"/>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c r="GL12" s="64">
        <v>0.36458333333333298</v>
      </c>
      <c r="GM12" s="91"/>
      <c r="GN12" s="92"/>
      <c r="GO12" s="91"/>
      <c r="GP12" s="92"/>
      <c r="GQ12" s="91"/>
      <c r="GR12" s="92"/>
      <c r="GS12" s="91"/>
      <c r="GT12" s="92"/>
      <c r="GU12" s="91"/>
      <c r="GV12" s="92"/>
      <c r="GW12" s="91"/>
      <c r="GX12" s="92"/>
      <c r="GY12" s="91"/>
      <c r="GZ12" s="92"/>
      <c r="HA12" s="91"/>
      <c r="HB12" s="92"/>
      <c r="HD12" s="55">
        <f t="shared" si="53"/>
        <v>0</v>
      </c>
      <c r="HE12" s="3">
        <f t="shared" si="53"/>
        <v>0</v>
      </c>
      <c r="HF12" s="56" t="e">
        <f t="shared" si="54"/>
        <v>#DIV/0!</v>
      </c>
      <c r="HG12" s="3">
        <f t="shared" si="55"/>
        <v>0</v>
      </c>
      <c r="HH12" s="3">
        <f t="shared" si="56"/>
        <v>0</v>
      </c>
      <c r="HI12" s="3">
        <f t="shared" si="57"/>
        <v>0</v>
      </c>
      <c r="HJ12" s="3">
        <f t="shared" si="58"/>
        <v>0</v>
      </c>
      <c r="HK12" s="12" t="e">
        <f t="shared" si="59"/>
        <v>#DIV/0!</v>
      </c>
      <c r="HL12" s="12" t="e">
        <f t="shared" si="60"/>
        <v>#DIV/0!</v>
      </c>
      <c r="HM12" s="3">
        <f t="shared" si="61"/>
        <v>0</v>
      </c>
      <c r="HN12" s="3">
        <f t="shared" si="62"/>
        <v>0</v>
      </c>
      <c r="HO12" s="57">
        <f t="shared" si="63"/>
        <v>0</v>
      </c>
      <c r="HP12" s="58">
        <f t="shared" si="64"/>
        <v>0</v>
      </c>
      <c r="IF12" s="62" t="e">
        <f t="shared" si="65"/>
        <v>#DIV/0!</v>
      </c>
      <c r="IG12" s="12" t="e">
        <f t="shared" si="65"/>
        <v>#DIV/0!</v>
      </c>
      <c r="IH12" s="12" t="e">
        <f t="shared" si="65"/>
        <v>#DIV/0!</v>
      </c>
      <c r="II12" s="12" t="e">
        <f t="shared" si="65"/>
        <v>#DIV/0!</v>
      </c>
      <c r="IJ12" s="12" t="e">
        <f t="shared" si="65"/>
        <v>#DIV/0!</v>
      </c>
      <c r="IK12" s="12" t="e">
        <f t="shared" si="65"/>
        <v>#DIV/0!</v>
      </c>
      <c r="IL12" s="12" t="e">
        <f t="shared" si="65"/>
        <v>#DIV/0!</v>
      </c>
      <c r="IM12" s="12" t="e">
        <f t="shared" si="65"/>
        <v>#DIV/0!</v>
      </c>
      <c r="IN12" s="12" t="e">
        <f t="shared" si="65"/>
        <v>#DIV/0!</v>
      </c>
      <c r="IO12" s="12" t="e">
        <f t="shared" si="65"/>
        <v>#DIV/0!</v>
      </c>
      <c r="IP12" s="12" t="e">
        <f t="shared" si="65"/>
        <v>#DIV/0!</v>
      </c>
      <c r="IQ12" s="12" t="e">
        <f t="shared" si="65"/>
        <v>#DIV/0!</v>
      </c>
      <c r="IR12" s="63" t="e">
        <f t="shared" si="65"/>
        <v>#DIV/0!</v>
      </c>
    </row>
    <row r="13" spans="1:252"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c r="GL13" s="64">
        <v>0.375</v>
      </c>
      <c r="GM13" s="94"/>
      <c r="GN13" s="95"/>
      <c r="GO13" s="94"/>
      <c r="GP13" s="95"/>
      <c r="GQ13" s="94"/>
      <c r="GR13" s="95"/>
      <c r="GS13" s="94"/>
      <c r="GT13" s="95"/>
      <c r="GU13" s="94"/>
      <c r="GV13" s="95"/>
      <c r="GW13" s="94"/>
      <c r="GX13" s="95"/>
      <c r="GY13" s="94"/>
      <c r="GZ13" s="95"/>
      <c r="HA13" s="94"/>
      <c r="HB13" s="95"/>
      <c r="HD13" s="66"/>
      <c r="HE13" s="67"/>
      <c r="HF13" s="68"/>
      <c r="HG13" s="67"/>
      <c r="HH13" s="67"/>
      <c r="HI13" s="67"/>
      <c r="HJ13" s="67"/>
      <c r="HK13" s="12"/>
      <c r="HL13" s="12"/>
      <c r="HM13" s="67"/>
      <c r="HN13" s="67"/>
      <c r="HO13" s="69"/>
      <c r="HP13" s="70"/>
      <c r="IF13" s="62"/>
      <c r="IG13" s="12"/>
      <c r="IH13" s="12"/>
      <c r="II13" s="12"/>
      <c r="IJ13" s="12"/>
      <c r="IK13" s="12"/>
      <c r="IL13" s="12"/>
      <c r="IM13" s="12"/>
      <c r="IN13" s="12"/>
      <c r="IO13" s="12"/>
      <c r="IP13" s="12"/>
      <c r="IQ13" s="12"/>
      <c r="IR13" s="63"/>
    </row>
    <row r="14" spans="1:252" ht="15.75" thickBot="1" x14ac:dyDescent="0.3">
      <c r="A14" s="71" t="s">
        <v>17</v>
      </c>
      <c r="B14" s="72">
        <f t="shared" ref="B14:U14" si="79">SUM(B5:B12)</f>
        <v>0</v>
      </c>
      <c r="C14" s="72">
        <f t="shared" si="79"/>
        <v>0</v>
      </c>
      <c r="D14" s="72">
        <f t="shared" si="79"/>
        <v>0</v>
      </c>
      <c r="E14" s="72">
        <f t="shared" si="79"/>
        <v>0</v>
      </c>
      <c r="F14" s="72">
        <f>SUM(F5:F12)</f>
        <v>0</v>
      </c>
      <c r="G14" s="72">
        <f>SUM(G5:G12)</f>
        <v>0</v>
      </c>
      <c r="H14" s="72">
        <f t="shared" si="79"/>
        <v>0</v>
      </c>
      <c r="I14" s="72">
        <f t="shared" si="79"/>
        <v>0</v>
      </c>
      <c r="J14" s="72">
        <f t="shared" si="79"/>
        <v>0</v>
      </c>
      <c r="K14" s="72">
        <f t="shared" si="79"/>
        <v>0</v>
      </c>
      <c r="L14" s="72">
        <f>SUM(L5:L12)</f>
        <v>0</v>
      </c>
      <c r="M14" s="72">
        <f t="shared" si="79"/>
        <v>0</v>
      </c>
      <c r="N14" s="72">
        <f>SUM(N5:N12)</f>
        <v>0</v>
      </c>
      <c r="O14" s="72">
        <f t="shared" si="79"/>
        <v>0</v>
      </c>
      <c r="P14" s="72">
        <f>SUM(P5:P12)</f>
        <v>0</v>
      </c>
      <c r="Q14" s="72">
        <f>SUM(Q5:Q12)</f>
        <v>0</v>
      </c>
      <c r="R14" s="72">
        <f t="shared" si="79"/>
        <v>0</v>
      </c>
      <c r="S14" s="72">
        <f t="shared" si="79"/>
        <v>0</v>
      </c>
      <c r="T14" s="72">
        <f t="shared" si="79"/>
        <v>0</v>
      </c>
      <c r="U14" s="72">
        <f t="shared" si="79"/>
        <v>0</v>
      </c>
      <c r="W14" s="73">
        <f>B14+D14+H14+J14+L14+N14+R14+T14</f>
        <v>0</v>
      </c>
      <c r="X14" s="74">
        <f>C14+E14+I14+K14+M14+O14+S14+U14</f>
        <v>0</v>
      </c>
      <c r="Y14" s="75" t="e">
        <f>X14/(X14+W14)</f>
        <v>#DIV/0!</v>
      </c>
      <c r="Z14" s="74">
        <f>B14+C14+L14+M14</f>
        <v>0</v>
      </c>
      <c r="AA14" s="74">
        <f>D14+E14+N14+O14+F14+G14+P14+Q14</f>
        <v>0</v>
      </c>
      <c r="AB14" s="74">
        <f t="shared" si="71"/>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f t="shared" ref="AM14:AQ15" si="80">(W14/BS14) - 1</f>
        <v>-1</v>
      </c>
      <c r="AN14" s="12">
        <f t="shared" si="80"/>
        <v>-1</v>
      </c>
      <c r="AO14" s="12" t="e">
        <f t="shared" si="80"/>
        <v>#DIV/0!</v>
      </c>
      <c r="AP14" s="12">
        <f t="shared" si="80"/>
        <v>-1</v>
      </c>
      <c r="AQ14" s="12">
        <f t="shared" si="80"/>
        <v>-1</v>
      </c>
      <c r="AR14" s="12">
        <f t="shared" ref="AR14:AY15" si="81">(AC14/BX14) - 1</f>
        <v>-1</v>
      </c>
      <c r="AS14" s="12">
        <f t="shared" si="81"/>
        <v>-1</v>
      </c>
      <c r="AT14" s="12" t="e">
        <f t="shared" si="81"/>
        <v>#DIV/0!</v>
      </c>
      <c r="AU14" s="12" t="e">
        <f t="shared" si="81"/>
        <v>#DIV/0!</v>
      </c>
      <c r="AV14" s="12">
        <f t="shared" si="81"/>
        <v>-1</v>
      </c>
      <c r="AW14" s="12">
        <f t="shared" si="81"/>
        <v>-1</v>
      </c>
      <c r="AX14" s="12">
        <f t="shared" si="81"/>
        <v>-1</v>
      </c>
      <c r="AY14" s="12">
        <f t="shared" si="81"/>
        <v>-1</v>
      </c>
      <c r="BA14" s="71" t="s">
        <v>17</v>
      </c>
      <c r="BB14" s="72">
        <f t="shared" ref="BB14:BQ14" si="82">SUM(BB5:BB12)</f>
        <v>8</v>
      </c>
      <c r="BC14" s="72">
        <f t="shared" si="82"/>
        <v>2</v>
      </c>
      <c r="BD14" s="72">
        <f t="shared" si="82"/>
        <v>4</v>
      </c>
      <c r="BE14" s="72">
        <f t="shared" si="82"/>
        <v>2</v>
      </c>
      <c r="BF14" s="72">
        <f t="shared" si="82"/>
        <v>1</v>
      </c>
      <c r="BG14" s="72">
        <f t="shared" si="82"/>
        <v>0</v>
      </c>
      <c r="BH14" s="72">
        <f t="shared" si="82"/>
        <v>2</v>
      </c>
      <c r="BI14" s="72">
        <f t="shared" si="82"/>
        <v>1</v>
      </c>
      <c r="BJ14" s="72">
        <f t="shared" si="82"/>
        <v>2</v>
      </c>
      <c r="BK14" s="72">
        <f t="shared" si="82"/>
        <v>0</v>
      </c>
      <c r="BL14" s="72">
        <f t="shared" si="82"/>
        <v>1</v>
      </c>
      <c r="BM14" s="72">
        <f t="shared" si="82"/>
        <v>0</v>
      </c>
      <c r="BN14" s="72">
        <f t="shared" si="82"/>
        <v>0</v>
      </c>
      <c r="BO14" s="72">
        <f t="shared" si="82"/>
        <v>0</v>
      </c>
      <c r="BP14" s="72">
        <f t="shared" si="82"/>
        <v>0</v>
      </c>
      <c r="BQ14" s="72">
        <f t="shared" si="82"/>
        <v>1</v>
      </c>
      <c r="BS14" s="73">
        <f>BB14+BD14+BF14+BH14+BJ14+BL14+BN14+BP14</f>
        <v>18</v>
      </c>
      <c r="BT14" s="74">
        <f>BC14+BE14+BG14+BI14+BK14+BM14+BO14+BQ14</f>
        <v>6</v>
      </c>
      <c r="BU14" s="75">
        <f>BT14/(BT14+BS14)</f>
        <v>0.25</v>
      </c>
      <c r="BV14" s="74">
        <f>BB14+BC14+BJ14+BK14</f>
        <v>12</v>
      </c>
      <c r="BW14" s="74">
        <f>BD14+BE14+BL14+BM14</f>
        <v>7</v>
      </c>
      <c r="BX14" s="74">
        <f>BF14+BG14+BN14+BO14</f>
        <v>1</v>
      </c>
      <c r="BY14" s="74">
        <f>SUM(BV14:BX14)</f>
        <v>20</v>
      </c>
      <c r="BZ14" s="12">
        <f>BW14/(BW14+BV14)</f>
        <v>0.36842105263157893</v>
      </c>
      <c r="CA14" s="12">
        <f>BX14/BY14</f>
        <v>0.05</v>
      </c>
      <c r="CB14" s="74">
        <f>BH14+BI14+BP14+BQ14</f>
        <v>4</v>
      </c>
      <c r="CC14" s="74">
        <f>SUM(BB14:BI14)</f>
        <v>20</v>
      </c>
      <c r="CD14" s="76">
        <f>SUM(BJ14:BQ14)</f>
        <v>4</v>
      </c>
      <c r="CE14" s="77">
        <f>SUM(BB14:BQ14)</f>
        <v>24</v>
      </c>
      <c r="CH14" s="12">
        <f t="shared" ref="CH14:CT15" si="83">(BS14/DN14) - 1</f>
        <v>3.5</v>
      </c>
      <c r="CI14" s="12">
        <f t="shared" si="83"/>
        <v>1</v>
      </c>
      <c r="CJ14" s="12">
        <f t="shared" si="83"/>
        <v>-0.41666666666666663</v>
      </c>
      <c r="CK14" s="12">
        <f t="shared" si="83"/>
        <v>5</v>
      </c>
      <c r="CL14" s="12">
        <f t="shared" si="83"/>
        <v>0.39999999999999991</v>
      </c>
      <c r="CM14" s="12" t="e">
        <f t="shared" si="83"/>
        <v>#DIV/0!</v>
      </c>
      <c r="CN14" s="12">
        <f t="shared" si="83"/>
        <v>1.8571428571428572</v>
      </c>
      <c r="CO14" s="12">
        <f t="shared" si="83"/>
        <v>-0.48421052631578954</v>
      </c>
      <c r="CP14" s="12" t="e">
        <f t="shared" si="83"/>
        <v>#DIV/0!</v>
      </c>
      <c r="CQ14" s="12" t="e">
        <f t="shared" si="83"/>
        <v>#DIV/0!</v>
      </c>
      <c r="CR14" s="12">
        <f t="shared" si="83"/>
        <v>2.3333333333333335</v>
      </c>
      <c r="CS14" s="12">
        <f t="shared" si="83"/>
        <v>3</v>
      </c>
      <c r="CT14" s="12">
        <f t="shared" si="83"/>
        <v>2.4285714285714284</v>
      </c>
      <c r="CV14" s="71" t="s">
        <v>17</v>
      </c>
      <c r="CW14" s="72">
        <f t="shared" ref="CW14:DL14" si="84">SUM(CW5:CW12)</f>
        <v>1</v>
      </c>
      <c r="CX14" s="72">
        <f t="shared" si="84"/>
        <v>0</v>
      </c>
      <c r="CY14" s="72">
        <f t="shared" si="84"/>
        <v>2</v>
      </c>
      <c r="CZ14" s="72">
        <f t="shared" si="84"/>
        <v>3</v>
      </c>
      <c r="DA14" s="72">
        <f t="shared" si="84"/>
        <v>0</v>
      </c>
      <c r="DB14" s="72">
        <f t="shared" si="84"/>
        <v>0</v>
      </c>
      <c r="DC14" s="72">
        <f t="shared" si="84"/>
        <v>0</v>
      </c>
      <c r="DD14" s="72">
        <f t="shared" si="84"/>
        <v>0</v>
      </c>
      <c r="DE14" s="72">
        <f t="shared" si="84"/>
        <v>1</v>
      </c>
      <c r="DF14" s="72">
        <f t="shared" si="84"/>
        <v>0</v>
      </c>
      <c r="DG14" s="72">
        <f t="shared" si="84"/>
        <v>0</v>
      </c>
      <c r="DH14" s="72">
        <f t="shared" si="84"/>
        <v>0</v>
      </c>
      <c r="DI14" s="72">
        <f t="shared" si="84"/>
        <v>0</v>
      </c>
      <c r="DJ14" s="72">
        <f t="shared" si="84"/>
        <v>0</v>
      </c>
      <c r="DK14" s="72">
        <f t="shared" si="84"/>
        <v>0</v>
      </c>
      <c r="DL14" s="72">
        <f t="shared" si="84"/>
        <v>0</v>
      </c>
      <c r="DN14" s="73">
        <f>CW14+CY14+DA14+DC14+DE14+DG14+DI14+DK14</f>
        <v>4</v>
      </c>
      <c r="DO14" s="74">
        <f>CX14+CZ14+DB14+DD14+DF14+DH14+DJ14+DL14</f>
        <v>3</v>
      </c>
      <c r="DP14" s="75">
        <f>DO14/(DO14+DN14)</f>
        <v>0.42857142857142855</v>
      </c>
      <c r="DQ14" s="74">
        <f>CW14+CX14+DE14+DF14</f>
        <v>2</v>
      </c>
      <c r="DR14" s="74">
        <f>CY14+CZ14+DG14+DH14</f>
        <v>5</v>
      </c>
      <c r="DS14" s="74">
        <f>DA14+DB14+DI14+DJ14</f>
        <v>0</v>
      </c>
      <c r="DT14" s="74">
        <f>SUM(DQ14:DS14)</f>
        <v>7</v>
      </c>
      <c r="DU14" s="12">
        <f>DR14/DT14</f>
        <v>0.7142857142857143</v>
      </c>
      <c r="DV14" s="12">
        <f>DS14/DT14</f>
        <v>0</v>
      </c>
      <c r="DW14" s="74">
        <f>DC14+DD14+DK14+DL14</f>
        <v>0</v>
      </c>
      <c r="DX14" s="74">
        <f>SUM(CW14:DD14)</f>
        <v>6</v>
      </c>
      <c r="DY14" s="76">
        <f>SUM(DE14:DL14)</f>
        <v>1</v>
      </c>
      <c r="DZ14" s="77">
        <f>SUM(CW14:DL14)</f>
        <v>7</v>
      </c>
      <c r="EC14" s="12">
        <f t="shared" ref="EC14:EO15" si="85">(DN14/FI14) - 1</f>
        <v>-0.19999999999999996</v>
      </c>
      <c r="ED14" s="12">
        <f t="shared" si="85"/>
        <v>-0.25</v>
      </c>
      <c r="EE14" s="12">
        <f t="shared" si="85"/>
        <v>-3.5714285714285698E-2</v>
      </c>
      <c r="EF14" s="12">
        <f t="shared" si="85"/>
        <v>-0.7142857142857143</v>
      </c>
      <c r="EG14" s="12">
        <f t="shared" si="85"/>
        <v>1.5</v>
      </c>
      <c r="EH14" s="12" t="e">
        <f t="shared" si="85"/>
        <v>#DIV/0!</v>
      </c>
      <c r="EI14" s="12">
        <f t="shared" si="85"/>
        <v>-0.22222222222222221</v>
      </c>
      <c r="EJ14" s="12">
        <f t="shared" si="85"/>
        <v>2.2142857142857144</v>
      </c>
      <c r="EK14" s="12" t="e">
        <f t="shared" si="85"/>
        <v>#DIV/0!</v>
      </c>
      <c r="EL14" s="12" t="e">
        <f t="shared" si="85"/>
        <v>#DIV/0!</v>
      </c>
      <c r="EM14" s="12">
        <f t="shared" si="85"/>
        <v>-0.1428571428571429</v>
      </c>
      <c r="EN14" s="12">
        <f t="shared" si="85"/>
        <v>-0.5</v>
      </c>
      <c r="EO14" s="12">
        <f t="shared" si="85"/>
        <v>-0.22222222222222221</v>
      </c>
      <c r="EQ14" s="71" t="s">
        <v>17</v>
      </c>
      <c r="ER14" s="72">
        <f t="shared" ref="ER14:FG14" si="86">SUM(ER5:ER12)</f>
        <v>3</v>
      </c>
      <c r="ES14" s="72">
        <f t="shared" si="86"/>
        <v>3</v>
      </c>
      <c r="ET14" s="72">
        <f t="shared" si="86"/>
        <v>0</v>
      </c>
      <c r="EU14" s="72">
        <f t="shared" si="86"/>
        <v>1</v>
      </c>
      <c r="EV14" s="72">
        <f t="shared" si="86"/>
        <v>0</v>
      </c>
      <c r="EW14" s="72">
        <f t="shared" si="86"/>
        <v>0</v>
      </c>
      <c r="EX14" s="72">
        <f t="shared" si="86"/>
        <v>0</v>
      </c>
      <c r="EY14" s="72">
        <f t="shared" si="86"/>
        <v>0</v>
      </c>
      <c r="EZ14" s="72">
        <f t="shared" si="86"/>
        <v>1</v>
      </c>
      <c r="FA14" s="72">
        <f t="shared" si="86"/>
        <v>0</v>
      </c>
      <c r="FB14" s="72">
        <f t="shared" si="86"/>
        <v>1</v>
      </c>
      <c r="FC14" s="72">
        <f t="shared" si="86"/>
        <v>0</v>
      </c>
      <c r="FD14" s="72">
        <f t="shared" si="86"/>
        <v>0</v>
      </c>
      <c r="FE14" s="72">
        <f t="shared" si="86"/>
        <v>0</v>
      </c>
      <c r="FF14" s="72">
        <f t="shared" si="86"/>
        <v>0</v>
      </c>
      <c r="FG14" s="72">
        <f t="shared" si="86"/>
        <v>0</v>
      </c>
      <c r="FI14" s="73">
        <f>ER14+ET14+EV14+EX14+EZ14+FB14+FD14+FF14</f>
        <v>5</v>
      </c>
      <c r="FJ14" s="74">
        <f>ES14+EU14+EW14+EY14+FA14+FC14+FE14+FG14</f>
        <v>4</v>
      </c>
      <c r="FK14" s="75">
        <f>FJ14/(FJ14+FI14)</f>
        <v>0.44444444444444442</v>
      </c>
      <c r="FL14" s="74">
        <f>ER14+ES14+EZ14+FA14</f>
        <v>7</v>
      </c>
      <c r="FM14" s="74">
        <f>ET14+EU14+FB14+FC14</f>
        <v>2</v>
      </c>
      <c r="FN14" s="74">
        <f>EV14+EW14+FD14+FE14</f>
        <v>0</v>
      </c>
      <c r="FO14" s="74">
        <f>SUM(FL14:FN14)</f>
        <v>9</v>
      </c>
      <c r="FP14" s="12">
        <f>FM14/FO14</f>
        <v>0.22222222222222221</v>
      </c>
      <c r="FQ14" s="12">
        <f>FN14/FO14</f>
        <v>0</v>
      </c>
      <c r="FR14" s="74">
        <f>EX14+EY14+FF14+FG14</f>
        <v>0</v>
      </c>
      <c r="FS14" s="74">
        <f>SUM(ER14:EY14)</f>
        <v>7</v>
      </c>
      <c r="FT14" s="76">
        <f>SUM(EZ14:FG14)</f>
        <v>2</v>
      </c>
      <c r="FU14" s="77">
        <f>SUM(ER14:FG14)</f>
        <v>9</v>
      </c>
      <c r="FX14" s="12">
        <f t="shared" ref="FX14:GJ15" si="87">(FI14/HD14) - 1</f>
        <v>-0.58333333333333326</v>
      </c>
      <c r="FY14" s="12">
        <f t="shared" si="87"/>
        <v>0.33333333333333326</v>
      </c>
      <c r="FZ14" s="12">
        <f t="shared" si="87"/>
        <v>1.2222222222222219</v>
      </c>
      <c r="GA14" s="12">
        <f t="shared" si="87"/>
        <v>-0.125</v>
      </c>
      <c r="GB14" s="12">
        <f t="shared" si="87"/>
        <v>-0.6</v>
      </c>
      <c r="GC14" s="12" t="e">
        <f t="shared" si="87"/>
        <v>#DIV/0!</v>
      </c>
      <c r="GD14" s="12">
        <f t="shared" si="87"/>
        <v>-0.30769230769230771</v>
      </c>
      <c r="GE14" s="12">
        <f t="shared" si="87"/>
        <v>-0.42222222222222228</v>
      </c>
      <c r="GF14" s="12" t="e">
        <f t="shared" si="87"/>
        <v>#DIV/0!</v>
      </c>
      <c r="GG14" s="12">
        <f t="shared" si="87"/>
        <v>-1</v>
      </c>
      <c r="GH14" s="12">
        <f t="shared" si="87"/>
        <v>-0.36363636363636365</v>
      </c>
      <c r="GI14" s="12">
        <f t="shared" si="87"/>
        <v>-0.5</v>
      </c>
      <c r="GJ14" s="12">
        <f t="shared" si="87"/>
        <v>-0.4</v>
      </c>
      <c r="GL14" s="71" t="s">
        <v>17</v>
      </c>
      <c r="GM14" s="72">
        <f t="shared" ref="GM14:HB14" si="88">SUM(GM5:GM12)</f>
        <v>4</v>
      </c>
      <c r="GN14" s="72">
        <f t="shared" si="88"/>
        <v>1</v>
      </c>
      <c r="GO14" s="72">
        <f t="shared" si="88"/>
        <v>3</v>
      </c>
      <c r="GP14" s="72">
        <f t="shared" si="88"/>
        <v>1</v>
      </c>
      <c r="GQ14" s="72">
        <f t="shared" si="88"/>
        <v>0</v>
      </c>
      <c r="GR14" s="72">
        <f t="shared" si="88"/>
        <v>0</v>
      </c>
      <c r="GS14" s="72">
        <f t="shared" si="88"/>
        <v>2</v>
      </c>
      <c r="GT14" s="72">
        <f t="shared" si="88"/>
        <v>0</v>
      </c>
      <c r="GU14" s="72">
        <f t="shared" si="88"/>
        <v>3</v>
      </c>
      <c r="GV14" s="72">
        <f t="shared" si="88"/>
        <v>0</v>
      </c>
      <c r="GW14" s="72">
        <f t="shared" si="88"/>
        <v>0</v>
      </c>
      <c r="GX14" s="72">
        <f t="shared" si="88"/>
        <v>1</v>
      </c>
      <c r="GY14" s="72">
        <f t="shared" si="88"/>
        <v>0</v>
      </c>
      <c r="GZ14" s="72">
        <f t="shared" si="88"/>
        <v>0</v>
      </c>
      <c r="HA14" s="72">
        <f t="shared" si="88"/>
        <v>0</v>
      </c>
      <c r="HB14" s="72">
        <f t="shared" si="88"/>
        <v>0</v>
      </c>
      <c r="HD14" s="73">
        <f>GM14+GO14+GQ14+GS14+GU14+GW14+GY14+HA14</f>
        <v>12</v>
      </c>
      <c r="HE14" s="74">
        <f>GN14+GP14+GR14+GT14+GV14+GX14+GZ14+HB14</f>
        <v>3</v>
      </c>
      <c r="HF14" s="75">
        <f>HE14/(HE14+HD14)</f>
        <v>0.2</v>
      </c>
      <c r="HG14" s="74">
        <f>GM14+GN14+GU14+GV14</f>
        <v>8</v>
      </c>
      <c r="HH14" s="74">
        <f>GO14+GP14+GW14+GX14</f>
        <v>5</v>
      </c>
      <c r="HI14" s="74">
        <f>GQ14+GR14+GY14+GZ14</f>
        <v>0</v>
      </c>
      <c r="HJ14" s="74">
        <f>SUM(HG14:HI14)</f>
        <v>13</v>
      </c>
      <c r="HK14" s="12">
        <f>HH14/HJ14</f>
        <v>0.38461538461538464</v>
      </c>
      <c r="HL14" s="12">
        <f>HI14/HJ14</f>
        <v>0</v>
      </c>
      <c r="HM14" s="74">
        <f>GS14+GT14+HA14+HB14</f>
        <v>2</v>
      </c>
      <c r="HN14" s="74">
        <f>SUM(GM14:GT14)</f>
        <v>11</v>
      </c>
      <c r="HO14" s="76">
        <f>SUM(GU14:HB14)</f>
        <v>4</v>
      </c>
      <c r="HP14" s="77">
        <f>SUM(GM14:HB14)</f>
        <v>15</v>
      </c>
      <c r="IF14" s="62" t="e">
        <f t="shared" ref="IF14:IR15" si="89">(HD14/HR14) - 1</f>
        <v>#DIV/0!</v>
      </c>
      <c r="IG14" s="12" t="e">
        <f t="shared" si="89"/>
        <v>#DIV/0!</v>
      </c>
      <c r="IH14" s="12" t="e">
        <f t="shared" si="89"/>
        <v>#DIV/0!</v>
      </c>
      <c r="II14" s="12" t="e">
        <f t="shared" si="89"/>
        <v>#DIV/0!</v>
      </c>
      <c r="IJ14" s="12" t="e">
        <f t="shared" si="89"/>
        <v>#DIV/0!</v>
      </c>
      <c r="IK14" s="12" t="e">
        <f t="shared" si="89"/>
        <v>#DIV/0!</v>
      </c>
      <c r="IL14" s="12" t="e">
        <f t="shared" si="89"/>
        <v>#DIV/0!</v>
      </c>
      <c r="IM14" s="12" t="e">
        <f t="shared" si="89"/>
        <v>#DIV/0!</v>
      </c>
      <c r="IN14" s="12" t="e">
        <f t="shared" si="89"/>
        <v>#DIV/0!</v>
      </c>
      <c r="IO14" s="12" t="e">
        <f t="shared" si="89"/>
        <v>#DIV/0!</v>
      </c>
      <c r="IP14" s="12" t="e">
        <f t="shared" si="89"/>
        <v>#DIV/0!</v>
      </c>
      <c r="IQ14" s="12" t="e">
        <f t="shared" si="89"/>
        <v>#DIV/0!</v>
      </c>
      <c r="IR14" s="63" t="e">
        <f t="shared" si="89"/>
        <v>#DIV/0!</v>
      </c>
    </row>
    <row r="15" spans="1:252" ht="15.75" thickBot="1" x14ac:dyDescent="0.3">
      <c r="A15" s="71" t="s">
        <v>117</v>
      </c>
      <c r="B15" s="71">
        <f t="shared" ref="B15:U15" si="90">SUM(B7:B10)</f>
        <v>0</v>
      </c>
      <c r="C15" s="71">
        <f t="shared" si="90"/>
        <v>0</v>
      </c>
      <c r="D15" s="71">
        <f t="shared" si="90"/>
        <v>0</v>
      </c>
      <c r="E15" s="71">
        <f t="shared" si="90"/>
        <v>0</v>
      </c>
      <c r="F15" s="71">
        <f>SUM(F7:F10)</f>
        <v>0</v>
      </c>
      <c r="G15" s="71">
        <f>SUM(G7:G10)</f>
        <v>0</v>
      </c>
      <c r="H15" s="71">
        <f t="shared" si="90"/>
        <v>0</v>
      </c>
      <c r="I15" s="71">
        <f t="shared" si="90"/>
        <v>0</v>
      </c>
      <c r="J15" s="71">
        <f t="shared" si="90"/>
        <v>0</v>
      </c>
      <c r="K15" s="71">
        <f t="shared" si="90"/>
        <v>0</v>
      </c>
      <c r="L15" s="71">
        <f>SUM(L7:L10)</f>
        <v>0</v>
      </c>
      <c r="M15" s="71">
        <f t="shared" si="90"/>
        <v>0</v>
      </c>
      <c r="N15" s="71">
        <f>SUM(N7:N10)</f>
        <v>0</v>
      </c>
      <c r="O15" s="71">
        <f t="shared" si="90"/>
        <v>0</v>
      </c>
      <c r="P15" s="71">
        <f>SUM(P7:P10)</f>
        <v>0</v>
      </c>
      <c r="Q15" s="71">
        <f>SUM(Q7:Q10)</f>
        <v>0</v>
      </c>
      <c r="R15" s="71">
        <f t="shared" si="90"/>
        <v>0</v>
      </c>
      <c r="S15" s="71">
        <f t="shared" si="90"/>
        <v>0</v>
      </c>
      <c r="T15" s="71">
        <f t="shared" si="90"/>
        <v>0</v>
      </c>
      <c r="U15" s="71">
        <f t="shared" si="90"/>
        <v>0</v>
      </c>
      <c r="W15" s="79">
        <f>B15+D15+H15+J15+L15+N15+R15+T15</f>
        <v>0</v>
      </c>
      <c r="X15" s="78">
        <f>C15+E15+I15+K15+M15+O15+S15+U15</f>
        <v>0</v>
      </c>
      <c r="Y15" s="80" t="e">
        <f>X15/(X15+W15)</f>
        <v>#DIV/0!</v>
      </c>
      <c r="Z15" s="78">
        <f>B15+C15+L15+M15</f>
        <v>0</v>
      </c>
      <c r="AA15" s="78">
        <f>D15+E15+N15+O15+F15+G15+P15+Q15</f>
        <v>0</v>
      </c>
      <c r="AB15" s="78">
        <f t="shared" si="71"/>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f t="shared" si="80"/>
        <v>-1</v>
      </c>
      <c r="AN15" s="12">
        <f t="shared" si="80"/>
        <v>-1</v>
      </c>
      <c r="AO15" s="12" t="e">
        <f t="shared" si="80"/>
        <v>#DIV/0!</v>
      </c>
      <c r="AP15" s="12">
        <f t="shared" si="80"/>
        <v>-1</v>
      </c>
      <c r="AQ15" s="12">
        <f t="shared" si="80"/>
        <v>-1</v>
      </c>
      <c r="AR15" s="12" t="e">
        <f t="shared" si="81"/>
        <v>#DIV/0!</v>
      </c>
      <c r="AS15" s="12">
        <f t="shared" si="81"/>
        <v>-1</v>
      </c>
      <c r="AT15" s="12" t="e">
        <f t="shared" si="81"/>
        <v>#DIV/0!</v>
      </c>
      <c r="AU15" s="12" t="e">
        <f t="shared" si="81"/>
        <v>#DIV/0!</v>
      </c>
      <c r="AV15" s="12">
        <f t="shared" si="81"/>
        <v>-1</v>
      </c>
      <c r="AW15" s="12">
        <f t="shared" si="81"/>
        <v>-1</v>
      </c>
      <c r="AX15" s="12">
        <f t="shared" si="81"/>
        <v>-1</v>
      </c>
      <c r="AY15" s="12">
        <f t="shared" si="81"/>
        <v>-1</v>
      </c>
      <c r="BA15" s="71" t="s">
        <v>117</v>
      </c>
      <c r="BB15" s="71">
        <f t="shared" ref="BB15:BQ15" si="91">SUM(BB7:BB10)</f>
        <v>6</v>
      </c>
      <c r="BC15" s="71">
        <f t="shared" si="91"/>
        <v>0</v>
      </c>
      <c r="BD15" s="71">
        <f t="shared" si="91"/>
        <v>3</v>
      </c>
      <c r="BE15" s="71">
        <f t="shared" si="91"/>
        <v>2</v>
      </c>
      <c r="BF15" s="71">
        <f t="shared" si="91"/>
        <v>0</v>
      </c>
      <c r="BG15" s="71">
        <f t="shared" si="91"/>
        <v>0</v>
      </c>
      <c r="BH15" s="71">
        <f t="shared" si="91"/>
        <v>1</v>
      </c>
      <c r="BI15" s="71">
        <f t="shared" si="91"/>
        <v>0</v>
      </c>
      <c r="BJ15" s="71">
        <f t="shared" si="91"/>
        <v>2</v>
      </c>
      <c r="BK15" s="71">
        <f t="shared" si="91"/>
        <v>0</v>
      </c>
      <c r="BL15" s="71">
        <f t="shared" si="91"/>
        <v>1</v>
      </c>
      <c r="BM15" s="71">
        <f t="shared" si="91"/>
        <v>0</v>
      </c>
      <c r="BN15" s="71">
        <f t="shared" si="91"/>
        <v>0</v>
      </c>
      <c r="BO15" s="71">
        <f t="shared" si="91"/>
        <v>0</v>
      </c>
      <c r="BP15" s="71">
        <f t="shared" si="91"/>
        <v>0</v>
      </c>
      <c r="BQ15" s="71">
        <f t="shared" si="91"/>
        <v>1</v>
      </c>
      <c r="BS15" s="79">
        <f>BB15+BD15+BF15+BH15+BJ15+BL15+BN15+BP15</f>
        <v>13</v>
      </c>
      <c r="BT15" s="78">
        <f>BC15+BE15+BG15+BI15+BK15+BM15+BO15+BQ15</f>
        <v>3</v>
      </c>
      <c r="BU15" s="80">
        <f>BT15/(BT15+BS15)</f>
        <v>0.1875</v>
      </c>
      <c r="BV15" s="78">
        <f>BB15+BC15+BJ15+BK15</f>
        <v>8</v>
      </c>
      <c r="BW15" s="78">
        <f>BD15+BE15+BL15+BM15</f>
        <v>6</v>
      </c>
      <c r="BX15" s="78">
        <f>BF15+BG15+BN15+BO15</f>
        <v>0</v>
      </c>
      <c r="BY15" s="78">
        <f>SUM(BV15:BX15)</f>
        <v>14</v>
      </c>
      <c r="BZ15" s="81">
        <f>BW15/(BW15+BV15)</f>
        <v>0.42857142857142855</v>
      </c>
      <c r="CA15" s="81">
        <f>BX15/BY15</f>
        <v>0</v>
      </c>
      <c r="CB15" s="78">
        <f>BH15+BI15+BP15+BQ15</f>
        <v>2</v>
      </c>
      <c r="CC15" s="78">
        <f>SUM(BB15:BI15)</f>
        <v>12</v>
      </c>
      <c r="CD15" s="82">
        <f>SUM(BJ15:BQ15)</f>
        <v>4</v>
      </c>
      <c r="CE15" s="29">
        <f>SUM(BB15:BQ15)</f>
        <v>16</v>
      </c>
      <c r="CH15" s="12">
        <f t="shared" si="83"/>
        <v>3.333333333333333</v>
      </c>
      <c r="CI15" s="12" t="e">
        <f t="shared" si="83"/>
        <v>#DIV/0!</v>
      </c>
      <c r="CJ15" s="12" t="e">
        <f t="shared" si="83"/>
        <v>#DIV/0!</v>
      </c>
      <c r="CK15" s="12">
        <f t="shared" si="83"/>
        <v>7</v>
      </c>
      <c r="CL15" s="12">
        <f t="shared" si="83"/>
        <v>2</v>
      </c>
      <c r="CM15" s="12" t="e">
        <f t="shared" si="83"/>
        <v>#DIV/0!</v>
      </c>
      <c r="CN15" s="12">
        <f t="shared" si="83"/>
        <v>3.666666666666667</v>
      </c>
      <c r="CO15" s="12">
        <f t="shared" si="83"/>
        <v>-0.3571428571428571</v>
      </c>
      <c r="CP15" s="12" t="e">
        <f t="shared" si="83"/>
        <v>#DIV/0!</v>
      </c>
      <c r="CQ15" s="12" t="e">
        <f t="shared" si="83"/>
        <v>#DIV/0!</v>
      </c>
      <c r="CR15" s="12">
        <f t="shared" si="83"/>
        <v>3</v>
      </c>
      <c r="CS15" s="12" t="e">
        <f t="shared" si="83"/>
        <v>#DIV/0!</v>
      </c>
      <c r="CT15" s="12">
        <f t="shared" si="83"/>
        <v>4.333333333333333</v>
      </c>
      <c r="CV15" s="71" t="s">
        <v>117</v>
      </c>
      <c r="CW15" s="71">
        <f t="shared" ref="CW15:DL15" si="92">SUM(CW7:CW10)</f>
        <v>1</v>
      </c>
      <c r="CX15" s="71">
        <f t="shared" si="92"/>
        <v>0</v>
      </c>
      <c r="CY15" s="71">
        <f t="shared" si="92"/>
        <v>2</v>
      </c>
      <c r="CZ15" s="71">
        <f t="shared" si="92"/>
        <v>0</v>
      </c>
      <c r="DA15" s="71">
        <f t="shared" si="92"/>
        <v>0</v>
      </c>
      <c r="DB15" s="71">
        <f t="shared" si="92"/>
        <v>0</v>
      </c>
      <c r="DC15" s="71">
        <f t="shared" si="92"/>
        <v>0</v>
      </c>
      <c r="DD15" s="71">
        <f t="shared" si="92"/>
        <v>0</v>
      </c>
      <c r="DE15" s="71">
        <f t="shared" si="92"/>
        <v>0</v>
      </c>
      <c r="DF15" s="71">
        <f t="shared" si="92"/>
        <v>0</v>
      </c>
      <c r="DG15" s="71">
        <f t="shared" si="92"/>
        <v>0</v>
      </c>
      <c r="DH15" s="71">
        <f t="shared" si="92"/>
        <v>0</v>
      </c>
      <c r="DI15" s="71">
        <f t="shared" si="92"/>
        <v>0</v>
      </c>
      <c r="DJ15" s="71">
        <f t="shared" si="92"/>
        <v>0</v>
      </c>
      <c r="DK15" s="71">
        <f t="shared" si="92"/>
        <v>0</v>
      </c>
      <c r="DL15" s="71">
        <f t="shared" si="92"/>
        <v>0</v>
      </c>
      <c r="DN15" s="79">
        <f>CW15+CY15+DA15+DC15+DE15+DG15+DI15+DK15</f>
        <v>3</v>
      </c>
      <c r="DO15" s="78">
        <f>CX15+CZ15+DB15+DD15+DF15+DH15+DJ15+DL15</f>
        <v>0</v>
      </c>
      <c r="DP15" s="80">
        <f>DO15/(DO15+DN15)</f>
        <v>0</v>
      </c>
      <c r="DQ15" s="78">
        <f>CW15+CX15+DE15+DF15</f>
        <v>1</v>
      </c>
      <c r="DR15" s="78">
        <f>CY15+CZ15+DG15+DH15</f>
        <v>2</v>
      </c>
      <c r="DS15" s="78">
        <f>DA15+DB15+DI15+DJ15</f>
        <v>0</v>
      </c>
      <c r="DT15" s="78">
        <f>SUM(DQ15:DS15)</f>
        <v>3</v>
      </c>
      <c r="DU15" s="81">
        <f>DR15/DT15</f>
        <v>0.66666666666666663</v>
      </c>
      <c r="DV15" s="81">
        <f>DS15/DT15</f>
        <v>0</v>
      </c>
      <c r="DW15" s="78">
        <f>DC15+DD15+DK15+DL15</f>
        <v>0</v>
      </c>
      <c r="DX15" s="78">
        <f>SUM(CW15:DD15)</f>
        <v>3</v>
      </c>
      <c r="DY15" s="82">
        <f>SUM(DE15:DL15)</f>
        <v>0</v>
      </c>
      <c r="DZ15" s="29">
        <f>SUM(CW15:DL15)</f>
        <v>3</v>
      </c>
      <c r="EC15" s="12">
        <f t="shared" si="85"/>
        <v>-0.4</v>
      </c>
      <c r="ED15" s="12">
        <f t="shared" si="85"/>
        <v>-1</v>
      </c>
      <c r="EE15" s="12">
        <f t="shared" si="85"/>
        <v>-1</v>
      </c>
      <c r="EF15" s="12">
        <f t="shared" si="85"/>
        <v>-0.85714285714285721</v>
      </c>
      <c r="EG15" s="12">
        <f t="shared" si="85"/>
        <v>1</v>
      </c>
      <c r="EH15" s="12" t="e">
        <f t="shared" si="85"/>
        <v>#DIV/0!</v>
      </c>
      <c r="EI15" s="12">
        <f t="shared" si="85"/>
        <v>-0.625</v>
      </c>
      <c r="EJ15" s="12">
        <f t="shared" si="85"/>
        <v>4.333333333333333</v>
      </c>
      <c r="EK15" s="12" t="e">
        <f t="shared" si="85"/>
        <v>#DIV/0!</v>
      </c>
      <c r="EL15" s="12" t="e">
        <f t="shared" si="85"/>
        <v>#DIV/0!</v>
      </c>
      <c r="EM15" s="12">
        <f t="shared" si="85"/>
        <v>-0.5</v>
      </c>
      <c r="EN15" s="12">
        <f t="shared" si="85"/>
        <v>-1</v>
      </c>
      <c r="EO15" s="12">
        <f t="shared" si="85"/>
        <v>-0.625</v>
      </c>
      <c r="EQ15" s="71" t="s">
        <v>117</v>
      </c>
      <c r="ER15" s="71">
        <f t="shared" ref="ER15:FG15" si="93">SUM(ER7:ER10)</f>
        <v>3</v>
      </c>
      <c r="ES15" s="71">
        <f t="shared" si="93"/>
        <v>3</v>
      </c>
      <c r="ET15" s="71">
        <f t="shared" si="93"/>
        <v>0</v>
      </c>
      <c r="EU15" s="71">
        <f t="shared" si="93"/>
        <v>0</v>
      </c>
      <c r="EV15" s="71">
        <f t="shared" si="93"/>
        <v>0</v>
      </c>
      <c r="EW15" s="71">
        <f t="shared" si="93"/>
        <v>0</v>
      </c>
      <c r="EX15" s="71">
        <f t="shared" si="93"/>
        <v>0</v>
      </c>
      <c r="EY15" s="71">
        <f t="shared" si="93"/>
        <v>0</v>
      </c>
      <c r="EZ15" s="71">
        <f t="shared" si="93"/>
        <v>1</v>
      </c>
      <c r="FA15" s="71">
        <f t="shared" si="93"/>
        <v>0</v>
      </c>
      <c r="FB15" s="71">
        <f t="shared" si="93"/>
        <v>1</v>
      </c>
      <c r="FC15" s="71">
        <f t="shared" si="93"/>
        <v>0</v>
      </c>
      <c r="FD15" s="71">
        <f t="shared" si="93"/>
        <v>0</v>
      </c>
      <c r="FE15" s="71">
        <f t="shared" si="93"/>
        <v>0</v>
      </c>
      <c r="FF15" s="71">
        <f t="shared" si="93"/>
        <v>0</v>
      </c>
      <c r="FG15" s="71">
        <f t="shared" si="93"/>
        <v>0</v>
      </c>
      <c r="FI15" s="79">
        <f>ER15+ET15+EV15+EX15+EZ15+FB15+FD15+FF15</f>
        <v>5</v>
      </c>
      <c r="FJ15" s="78">
        <f>ES15+EU15+EW15+EY15+FA15+FC15+FE15+FG15</f>
        <v>3</v>
      </c>
      <c r="FK15" s="80">
        <f>FJ15/(FJ15+FI15)</f>
        <v>0.375</v>
      </c>
      <c r="FL15" s="78">
        <f>ER15+ES15+EZ15+FA15</f>
        <v>7</v>
      </c>
      <c r="FM15" s="78">
        <f>ET15+EU15+FB15+FC15</f>
        <v>1</v>
      </c>
      <c r="FN15" s="78">
        <f>EV15+EW15+FD15+FE15</f>
        <v>0</v>
      </c>
      <c r="FO15" s="78">
        <f>SUM(FL15:FN15)</f>
        <v>8</v>
      </c>
      <c r="FP15" s="81">
        <f>FM15/FO15</f>
        <v>0.125</v>
      </c>
      <c r="FQ15" s="81">
        <f>FN15/FO15</f>
        <v>0</v>
      </c>
      <c r="FR15" s="78">
        <f>EX15+EY15+FF15+FG15</f>
        <v>0</v>
      </c>
      <c r="FS15" s="78">
        <f>SUM(ER15:EY15)</f>
        <v>6</v>
      </c>
      <c r="FT15" s="82">
        <f>SUM(EZ15:FG15)</f>
        <v>2</v>
      </c>
      <c r="FU15" s="29">
        <f>SUM(ER15:FG15)</f>
        <v>8</v>
      </c>
      <c r="FX15" s="12">
        <f t="shared" si="87"/>
        <v>-0.44444444444444442</v>
      </c>
      <c r="FY15" s="12">
        <f t="shared" si="87"/>
        <v>0</v>
      </c>
      <c r="FZ15" s="12">
        <f t="shared" si="87"/>
        <v>0.5</v>
      </c>
      <c r="GA15" s="12">
        <f t="shared" si="87"/>
        <v>0.16666666666666674</v>
      </c>
      <c r="GB15" s="12">
        <f t="shared" si="87"/>
        <v>-0.8</v>
      </c>
      <c r="GC15" s="12" t="e">
        <f t="shared" si="87"/>
        <v>#DIV/0!</v>
      </c>
      <c r="GD15" s="12">
        <f t="shared" si="87"/>
        <v>-0.27272727272727271</v>
      </c>
      <c r="GE15" s="12">
        <f t="shared" si="87"/>
        <v>-0.72499999999999998</v>
      </c>
      <c r="GF15" s="12" t="e">
        <f t="shared" si="87"/>
        <v>#DIV/0!</v>
      </c>
      <c r="GG15" s="12">
        <f t="shared" si="87"/>
        <v>-1</v>
      </c>
      <c r="GH15" s="12">
        <f t="shared" si="87"/>
        <v>-0.25</v>
      </c>
      <c r="GI15" s="12">
        <f t="shared" si="87"/>
        <v>-0.5</v>
      </c>
      <c r="GJ15" s="12">
        <f t="shared" si="87"/>
        <v>-0.33333333333333337</v>
      </c>
      <c r="GL15" s="71" t="s">
        <v>117</v>
      </c>
      <c r="GM15" s="71">
        <f t="shared" ref="GM15:HB15" si="94">SUM(GM7:GM10)</f>
        <v>2</v>
      </c>
      <c r="GN15" s="71">
        <f t="shared" si="94"/>
        <v>1</v>
      </c>
      <c r="GO15" s="71">
        <f t="shared" si="94"/>
        <v>3</v>
      </c>
      <c r="GP15" s="71">
        <f t="shared" si="94"/>
        <v>1</v>
      </c>
      <c r="GQ15" s="71">
        <f t="shared" si="94"/>
        <v>0</v>
      </c>
      <c r="GR15" s="71">
        <f t="shared" si="94"/>
        <v>0</v>
      </c>
      <c r="GS15" s="71">
        <f t="shared" si="94"/>
        <v>1</v>
      </c>
      <c r="GT15" s="71">
        <f t="shared" si="94"/>
        <v>0</v>
      </c>
      <c r="GU15" s="71">
        <f t="shared" si="94"/>
        <v>3</v>
      </c>
      <c r="GV15" s="71">
        <f t="shared" si="94"/>
        <v>0</v>
      </c>
      <c r="GW15" s="71">
        <f t="shared" si="94"/>
        <v>0</v>
      </c>
      <c r="GX15" s="71">
        <f t="shared" si="94"/>
        <v>1</v>
      </c>
      <c r="GY15" s="71">
        <f t="shared" si="94"/>
        <v>0</v>
      </c>
      <c r="GZ15" s="71">
        <f t="shared" si="94"/>
        <v>0</v>
      </c>
      <c r="HA15" s="71">
        <f t="shared" si="94"/>
        <v>0</v>
      </c>
      <c r="HB15" s="71">
        <f t="shared" si="94"/>
        <v>0</v>
      </c>
      <c r="HD15" s="79">
        <f>GM15+GO15+GQ15+GS15+GU15+GW15+GY15+HA15</f>
        <v>9</v>
      </c>
      <c r="HE15" s="78">
        <f>GN15+GP15+GR15+GT15+GV15+GX15+GZ15+HB15</f>
        <v>3</v>
      </c>
      <c r="HF15" s="80">
        <f>HE15/(HE15+HD15)</f>
        <v>0.25</v>
      </c>
      <c r="HG15" s="78">
        <f>GM15+GN15+GU15+GV15</f>
        <v>6</v>
      </c>
      <c r="HH15" s="78">
        <f>GO15+GP15+GW15+GX15</f>
        <v>5</v>
      </c>
      <c r="HI15" s="78">
        <f>GQ15+GR15+GY15+GZ15</f>
        <v>0</v>
      </c>
      <c r="HJ15" s="78">
        <f>SUM(HG15:HI15)</f>
        <v>11</v>
      </c>
      <c r="HK15" s="81">
        <f>HH15/HJ15</f>
        <v>0.45454545454545453</v>
      </c>
      <c r="HL15" s="81">
        <f>HI15/HJ15</f>
        <v>0</v>
      </c>
      <c r="HM15" s="78">
        <f>GS15+GT15+HA15+HB15</f>
        <v>1</v>
      </c>
      <c r="HN15" s="78">
        <f>SUM(GM15:GT15)</f>
        <v>8</v>
      </c>
      <c r="HO15" s="82">
        <f>SUM(GU15:HB15)</f>
        <v>4</v>
      </c>
      <c r="HP15" s="29">
        <f>SUM(GM15:HB15)</f>
        <v>12</v>
      </c>
      <c r="IF15" s="83" t="e">
        <f t="shared" si="89"/>
        <v>#DIV/0!</v>
      </c>
      <c r="IG15" s="84" t="e">
        <f t="shared" si="89"/>
        <v>#DIV/0!</v>
      </c>
      <c r="IH15" s="84" t="e">
        <f t="shared" si="89"/>
        <v>#DIV/0!</v>
      </c>
      <c r="II15" s="84" t="e">
        <f t="shared" si="89"/>
        <v>#DIV/0!</v>
      </c>
      <c r="IJ15" s="84" t="e">
        <f t="shared" si="89"/>
        <v>#DIV/0!</v>
      </c>
      <c r="IK15" s="84" t="e">
        <f t="shared" si="89"/>
        <v>#DIV/0!</v>
      </c>
      <c r="IL15" s="84" t="e">
        <f t="shared" si="89"/>
        <v>#DIV/0!</v>
      </c>
      <c r="IM15" s="84" t="e">
        <f t="shared" si="89"/>
        <v>#DIV/0!</v>
      </c>
      <c r="IN15" s="84" t="e">
        <f t="shared" si="89"/>
        <v>#DIV/0!</v>
      </c>
      <c r="IO15" s="84" t="e">
        <f t="shared" si="89"/>
        <v>#DIV/0!</v>
      </c>
      <c r="IP15" s="84" t="e">
        <f t="shared" si="89"/>
        <v>#DIV/0!</v>
      </c>
      <c r="IQ15" s="84" t="e">
        <f t="shared" si="89"/>
        <v>#DIV/0!</v>
      </c>
      <c r="IR15" s="85" t="e">
        <f t="shared" si="89"/>
        <v>#DIV/0!</v>
      </c>
    </row>
    <row r="17" spans="1:210" x14ac:dyDescent="0.25">
      <c r="A17" t="s">
        <v>118</v>
      </c>
      <c r="B17">
        <f>SUM(B5:B8)</f>
        <v>0</v>
      </c>
      <c r="C17">
        <f>SUM(C5:C8)</f>
        <v>0</v>
      </c>
      <c r="D17">
        <f t="shared" ref="D17:U17" si="95">SUM(D5:D8)</f>
        <v>0</v>
      </c>
      <c r="E17">
        <f t="shared" si="95"/>
        <v>0</v>
      </c>
      <c r="F17">
        <f t="shared" si="95"/>
        <v>0</v>
      </c>
      <c r="G17">
        <f t="shared" si="95"/>
        <v>0</v>
      </c>
      <c r="H17">
        <f t="shared" si="95"/>
        <v>0</v>
      </c>
      <c r="I17">
        <f t="shared" si="95"/>
        <v>0</v>
      </c>
      <c r="J17">
        <f t="shared" si="95"/>
        <v>0</v>
      </c>
      <c r="K17">
        <f t="shared" si="95"/>
        <v>0</v>
      </c>
      <c r="L17">
        <f t="shared" si="95"/>
        <v>0</v>
      </c>
      <c r="M17">
        <f t="shared" si="95"/>
        <v>0</v>
      </c>
      <c r="N17">
        <f t="shared" si="95"/>
        <v>0</v>
      </c>
      <c r="O17">
        <f t="shared" si="95"/>
        <v>0</v>
      </c>
      <c r="P17">
        <f t="shared" si="95"/>
        <v>0</v>
      </c>
      <c r="Q17">
        <f t="shared" si="95"/>
        <v>0</v>
      </c>
      <c r="R17">
        <f t="shared" si="95"/>
        <v>0</v>
      </c>
      <c r="S17">
        <f t="shared" si="95"/>
        <v>0</v>
      </c>
      <c r="T17">
        <f t="shared" si="95"/>
        <v>0</v>
      </c>
      <c r="U17">
        <f t="shared" si="95"/>
        <v>0</v>
      </c>
      <c r="BA17" t="s">
        <v>118</v>
      </c>
      <c r="BB17">
        <f t="shared" ref="BB17:BQ17" si="96">SUM(BB5:BB8)</f>
        <v>7</v>
      </c>
      <c r="BC17">
        <f t="shared" si="96"/>
        <v>1</v>
      </c>
      <c r="BD17">
        <f t="shared" si="96"/>
        <v>3</v>
      </c>
      <c r="BE17">
        <f t="shared" si="96"/>
        <v>1</v>
      </c>
      <c r="BF17">
        <f t="shared" si="96"/>
        <v>0</v>
      </c>
      <c r="BG17">
        <f t="shared" si="96"/>
        <v>0</v>
      </c>
      <c r="BH17">
        <f t="shared" si="96"/>
        <v>1</v>
      </c>
      <c r="BI17">
        <f t="shared" si="96"/>
        <v>1</v>
      </c>
      <c r="BJ17">
        <f t="shared" si="96"/>
        <v>0</v>
      </c>
      <c r="BK17">
        <f t="shared" si="96"/>
        <v>0</v>
      </c>
      <c r="BL17">
        <f t="shared" si="96"/>
        <v>0</v>
      </c>
      <c r="BM17">
        <f t="shared" si="96"/>
        <v>0</v>
      </c>
      <c r="BN17">
        <f t="shared" si="96"/>
        <v>0</v>
      </c>
      <c r="BO17">
        <f t="shared" si="96"/>
        <v>0</v>
      </c>
      <c r="BP17">
        <f t="shared" si="96"/>
        <v>0</v>
      </c>
      <c r="BQ17">
        <f t="shared" si="96"/>
        <v>0</v>
      </c>
      <c r="CV17" t="s">
        <v>118</v>
      </c>
      <c r="CW17">
        <f t="shared" ref="CW17:DL17" si="97">SUM(CW5:CW8)</f>
        <v>0</v>
      </c>
      <c r="CX17">
        <f t="shared" si="97"/>
        <v>0</v>
      </c>
      <c r="CY17">
        <f t="shared" si="97"/>
        <v>1</v>
      </c>
      <c r="CZ17">
        <f t="shared" si="97"/>
        <v>3</v>
      </c>
      <c r="DA17">
        <f t="shared" si="97"/>
        <v>0</v>
      </c>
      <c r="DB17">
        <f t="shared" si="97"/>
        <v>0</v>
      </c>
      <c r="DC17">
        <f t="shared" si="97"/>
        <v>0</v>
      </c>
      <c r="DD17">
        <f t="shared" si="97"/>
        <v>0</v>
      </c>
      <c r="DE17">
        <f t="shared" si="97"/>
        <v>1</v>
      </c>
      <c r="DF17">
        <f t="shared" si="97"/>
        <v>0</v>
      </c>
      <c r="DG17">
        <f t="shared" si="97"/>
        <v>0</v>
      </c>
      <c r="DH17">
        <f t="shared" si="97"/>
        <v>0</v>
      </c>
      <c r="DI17">
        <f t="shared" si="97"/>
        <v>0</v>
      </c>
      <c r="DJ17">
        <f t="shared" si="97"/>
        <v>0</v>
      </c>
      <c r="DK17">
        <f t="shared" si="97"/>
        <v>0</v>
      </c>
      <c r="DL17">
        <f t="shared" si="97"/>
        <v>0</v>
      </c>
      <c r="EQ17" t="s">
        <v>118</v>
      </c>
      <c r="ER17">
        <f t="shared" ref="ER17:FG17" si="98">SUM(ER5:ER8)</f>
        <v>0</v>
      </c>
      <c r="ES17">
        <f t="shared" si="98"/>
        <v>0</v>
      </c>
      <c r="ET17">
        <f t="shared" si="98"/>
        <v>0</v>
      </c>
      <c r="EU17">
        <f t="shared" si="98"/>
        <v>1</v>
      </c>
      <c r="EV17">
        <f t="shared" si="98"/>
        <v>0</v>
      </c>
      <c r="EW17">
        <f t="shared" si="98"/>
        <v>0</v>
      </c>
      <c r="EX17">
        <f t="shared" si="98"/>
        <v>0</v>
      </c>
      <c r="EY17">
        <f t="shared" si="98"/>
        <v>0</v>
      </c>
      <c r="EZ17">
        <f t="shared" si="98"/>
        <v>0</v>
      </c>
      <c r="FA17">
        <f t="shared" si="98"/>
        <v>0</v>
      </c>
      <c r="FB17">
        <f t="shared" si="98"/>
        <v>1</v>
      </c>
      <c r="FC17">
        <f t="shared" si="98"/>
        <v>0</v>
      </c>
      <c r="FD17">
        <f t="shared" si="98"/>
        <v>0</v>
      </c>
      <c r="FE17">
        <f t="shared" si="98"/>
        <v>0</v>
      </c>
      <c r="FF17">
        <f t="shared" si="98"/>
        <v>0</v>
      </c>
      <c r="FG17">
        <f t="shared" si="98"/>
        <v>0</v>
      </c>
      <c r="GL17" t="s">
        <v>118</v>
      </c>
      <c r="GM17">
        <f t="shared" ref="GM17:HB17" si="99">SUM(GM5:GM8)</f>
        <v>2</v>
      </c>
      <c r="GN17">
        <f t="shared" si="99"/>
        <v>0</v>
      </c>
      <c r="GO17">
        <f t="shared" si="99"/>
        <v>2</v>
      </c>
      <c r="GP17">
        <f t="shared" si="99"/>
        <v>1</v>
      </c>
      <c r="GQ17">
        <f t="shared" si="99"/>
        <v>0</v>
      </c>
      <c r="GR17">
        <f t="shared" si="99"/>
        <v>0</v>
      </c>
      <c r="GS17">
        <f t="shared" si="99"/>
        <v>1</v>
      </c>
      <c r="GT17">
        <f t="shared" si="99"/>
        <v>0</v>
      </c>
      <c r="GU17">
        <f t="shared" si="99"/>
        <v>2</v>
      </c>
      <c r="GV17">
        <f t="shared" si="99"/>
        <v>0</v>
      </c>
      <c r="GW17">
        <f t="shared" si="99"/>
        <v>0</v>
      </c>
      <c r="GX17">
        <f t="shared" si="99"/>
        <v>1</v>
      </c>
      <c r="GY17">
        <f t="shared" si="99"/>
        <v>0</v>
      </c>
      <c r="GZ17">
        <f t="shared" si="99"/>
        <v>0</v>
      </c>
      <c r="HA17">
        <f t="shared" si="99"/>
        <v>0</v>
      </c>
      <c r="HB17">
        <f t="shared" si="99"/>
        <v>0</v>
      </c>
    </row>
    <row r="18" spans="1:210" x14ac:dyDescent="0.25">
      <c r="A18" t="s">
        <v>119</v>
      </c>
      <c r="B18">
        <f>SUM(B9:B12)</f>
        <v>0</v>
      </c>
      <c r="C18">
        <f>SUM(C9:C12)</f>
        <v>0</v>
      </c>
      <c r="D18">
        <f t="shared" ref="D18:U18" si="100">SUM(D9:D12)</f>
        <v>0</v>
      </c>
      <c r="E18">
        <f t="shared" si="100"/>
        <v>0</v>
      </c>
      <c r="F18">
        <f t="shared" si="100"/>
        <v>0</v>
      </c>
      <c r="G18">
        <f t="shared" si="100"/>
        <v>0</v>
      </c>
      <c r="H18">
        <f t="shared" si="100"/>
        <v>0</v>
      </c>
      <c r="I18">
        <f t="shared" si="100"/>
        <v>0</v>
      </c>
      <c r="J18">
        <f t="shared" si="100"/>
        <v>0</v>
      </c>
      <c r="K18">
        <f t="shared" si="100"/>
        <v>0</v>
      </c>
      <c r="L18">
        <f t="shared" si="100"/>
        <v>0</v>
      </c>
      <c r="M18">
        <f t="shared" si="100"/>
        <v>0</v>
      </c>
      <c r="N18">
        <f t="shared" si="100"/>
        <v>0</v>
      </c>
      <c r="O18">
        <f t="shared" si="100"/>
        <v>0</v>
      </c>
      <c r="P18">
        <f t="shared" si="100"/>
        <v>0</v>
      </c>
      <c r="Q18">
        <f t="shared" si="100"/>
        <v>0</v>
      </c>
      <c r="R18">
        <f t="shared" si="100"/>
        <v>0</v>
      </c>
      <c r="S18">
        <f t="shared" si="100"/>
        <v>0</v>
      </c>
      <c r="T18">
        <f t="shared" si="100"/>
        <v>0</v>
      </c>
      <c r="U18">
        <f t="shared" si="100"/>
        <v>0</v>
      </c>
      <c r="BA18" t="s">
        <v>119</v>
      </c>
      <c r="BB18">
        <f t="shared" ref="BB18:BQ18" si="101">SUM(BB9:BB12)</f>
        <v>1</v>
      </c>
      <c r="BC18">
        <f t="shared" si="101"/>
        <v>1</v>
      </c>
      <c r="BD18">
        <f t="shared" si="101"/>
        <v>1</v>
      </c>
      <c r="BE18">
        <f t="shared" si="101"/>
        <v>1</v>
      </c>
      <c r="BF18">
        <f t="shared" si="101"/>
        <v>1</v>
      </c>
      <c r="BG18">
        <f t="shared" si="101"/>
        <v>0</v>
      </c>
      <c r="BH18">
        <f t="shared" si="101"/>
        <v>1</v>
      </c>
      <c r="BI18">
        <f t="shared" si="101"/>
        <v>0</v>
      </c>
      <c r="BJ18">
        <f t="shared" si="101"/>
        <v>2</v>
      </c>
      <c r="BK18">
        <f t="shared" si="101"/>
        <v>0</v>
      </c>
      <c r="BL18">
        <f t="shared" si="101"/>
        <v>1</v>
      </c>
      <c r="BM18">
        <f t="shared" si="101"/>
        <v>0</v>
      </c>
      <c r="BN18">
        <f t="shared" si="101"/>
        <v>0</v>
      </c>
      <c r="BO18">
        <f t="shared" si="101"/>
        <v>0</v>
      </c>
      <c r="BP18">
        <f t="shared" si="101"/>
        <v>0</v>
      </c>
      <c r="BQ18">
        <f t="shared" si="101"/>
        <v>1</v>
      </c>
      <c r="CV18" t="s">
        <v>119</v>
      </c>
      <c r="CW18">
        <f t="shared" ref="CW18:DL18" si="102">SUM(CW9:CW12)</f>
        <v>1</v>
      </c>
      <c r="CX18">
        <f t="shared" si="102"/>
        <v>0</v>
      </c>
      <c r="CY18">
        <f t="shared" si="102"/>
        <v>1</v>
      </c>
      <c r="CZ18">
        <f t="shared" si="102"/>
        <v>0</v>
      </c>
      <c r="DA18">
        <f t="shared" si="102"/>
        <v>0</v>
      </c>
      <c r="DB18">
        <f t="shared" si="102"/>
        <v>0</v>
      </c>
      <c r="DC18">
        <f t="shared" si="102"/>
        <v>0</v>
      </c>
      <c r="DD18">
        <f t="shared" si="102"/>
        <v>0</v>
      </c>
      <c r="DE18">
        <f t="shared" si="102"/>
        <v>0</v>
      </c>
      <c r="DF18">
        <f t="shared" si="102"/>
        <v>0</v>
      </c>
      <c r="DG18">
        <f t="shared" si="102"/>
        <v>0</v>
      </c>
      <c r="DH18">
        <f t="shared" si="102"/>
        <v>0</v>
      </c>
      <c r="DI18">
        <f t="shared" si="102"/>
        <v>0</v>
      </c>
      <c r="DJ18">
        <f t="shared" si="102"/>
        <v>0</v>
      </c>
      <c r="DK18">
        <f t="shared" si="102"/>
        <v>0</v>
      </c>
      <c r="DL18">
        <f t="shared" si="102"/>
        <v>0</v>
      </c>
      <c r="EQ18" t="s">
        <v>119</v>
      </c>
      <c r="ER18">
        <f t="shared" ref="ER18:FG18" si="103">SUM(ER9:ER12)</f>
        <v>3</v>
      </c>
      <c r="ES18">
        <f t="shared" si="103"/>
        <v>3</v>
      </c>
      <c r="ET18">
        <f t="shared" si="103"/>
        <v>0</v>
      </c>
      <c r="EU18">
        <f t="shared" si="103"/>
        <v>0</v>
      </c>
      <c r="EV18">
        <f t="shared" si="103"/>
        <v>0</v>
      </c>
      <c r="EW18">
        <f t="shared" si="103"/>
        <v>0</v>
      </c>
      <c r="EX18">
        <f t="shared" si="103"/>
        <v>0</v>
      </c>
      <c r="EY18">
        <f t="shared" si="103"/>
        <v>0</v>
      </c>
      <c r="EZ18">
        <f t="shared" si="103"/>
        <v>1</v>
      </c>
      <c r="FA18">
        <f t="shared" si="103"/>
        <v>0</v>
      </c>
      <c r="FB18">
        <f t="shared" si="103"/>
        <v>0</v>
      </c>
      <c r="FC18">
        <f t="shared" si="103"/>
        <v>0</v>
      </c>
      <c r="FD18">
        <f t="shared" si="103"/>
        <v>0</v>
      </c>
      <c r="FE18">
        <f t="shared" si="103"/>
        <v>0</v>
      </c>
      <c r="FF18">
        <f t="shared" si="103"/>
        <v>0</v>
      </c>
      <c r="FG18">
        <f t="shared" si="103"/>
        <v>0</v>
      </c>
      <c r="GL18" t="s">
        <v>119</v>
      </c>
      <c r="GM18">
        <f t="shared" ref="GM18:HB18" si="104">SUM(GM9:GM12)</f>
        <v>2</v>
      </c>
      <c r="GN18">
        <f t="shared" si="104"/>
        <v>1</v>
      </c>
      <c r="GO18">
        <f t="shared" si="104"/>
        <v>1</v>
      </c>
      <c r="GP18">
        <f t="shared" si="104"/>
        <v>0</v>
      </c>
      <c r="GQ18">
        <f t="shared" si="104"/>
        <v>0</v>
      </c>
      <c r="GR18">
        <f t="shared" si="104"/>
        <v>0</v>
      </c>
      <c r="GS18">
        <f t="shared" si="104"/>
        <v>1</v>
      </c>
      <c r="GT18">
        <f t="shared" si="104"/>
        <v>0</v>
      </c>
      <c r="GU18">
        <f t="shared" si="104"/>
        <v>1</v>
      </c>
      <c r="GV18">
        <f t="shared" si="104"/>
        <v>0</v>
      </c>
      <c r="GW18">
        <f t="shared" si="104"/>
        <v>0</v>
      </c>
      <c r="GX18">
        <f t="shared" si="104"/>
        <v>0</v>
      </c>
      <c r="GY18">
        <f t="shared" si="104"/>
        <v>0</v>
      </c>
      <c r="GZ18">
        <f t="shared" si="104"/>
        <v>0</v>
      </c>
      <c r="HA18">
        <f t="shared" si="104"/>
        <v>0</v>
      </c>
      <c r="HB18">
        <f t="shared" si="104"/>
        <v>0</v>
      </c>
    </row>
    <row r="20" spans="1:210" x14ac:dyDescent="0.25">
      <c r="EQ20" t="s">
        <v>123</v>
      </c>
    </row>
    <row r="23" spans="1:210"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210" ht="15.75" x14ac:dyDescent="0.25">
      <c r="A24" s="185" t="s">
        <v>173</v>
      </c>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A24" s="185" t="s">
        <v>173</v>
      </c>
      <c r="BS24" s="32">
        <f>BY14</f>
        <v>20</v>
      </c>
      <c r="BT24" s="32">
        <f>BY15</f>
        <v>14</v>
      </c>
      <c r="BU24" s="33">
        <f>BV24/BS24</f>
        <v>0.35</v>
      </c>
      <c r="BV24" s="34">
        <f>BW14</f>
        <v>7</v>
      </c>
      <c r="BW24" s="33">
        <f>BX24/BS24</f>
        <v>0.2</v>
      </c>
      <c r="BX24" s="34">
        <f>BC14+BE14+BG14+BK14+BM14+BO14</f>
        <v>4</v>
      </c>
      <c r="BY24" s="33">
        <f>BZ24/BX24</f>
        <v>0.5</v>
      </c>
      <c r="BZ24" s="34">
        <f>BE14+BM14</f>
        <v>2</v>
      </c>
      <c r="CA24" s="35">
        <f>BX14</f>
        <v>1</v>
      </c>
      <c r="CB24" s="35">
        <f>BX15</f>
        <v>0</v>
      </c>
      <c r="CC24" s="35">
        <f>CB14</f>
        <v>4</v>
      </c>
      <c r="CD24" s="35">
        <f>CB15</f>
        <v>2</v>
      </c>
      <c r="CE24" s="32">
        <f>CC14</f>
        <v>20</v>
      </c>
      <c r="CF24" s="32">
        <f>CC15</f>
        <v>12</v>
      </c>
      <c r="CG24" s="32">
        <f>CD14</f>
        <v>4</v>
      </c>
      <c r="CH24" s="32">
        <f>CD15</f>
        <v>4</v>
      </c>
      <c r="DN24" s="32">
        <f>DT14</f>
        <v>7</v>
      </c>
      <c r="DO24" s="32">
        <f>DT15</f>
        <v>3</v>
      </c>
      <c r="DP24" s="33">
        <f>DQ24/DN24</f>
        <v>0.7142857142857143</v>
      </c>
      <c r="DQ24" s="34">
        <f>DR14</f>
        <v>5</v>
      </c>
      <c r="DR24" s="33">
        <f>DS24/DN24</f>
        <v>0.42857142857142855</v>
      </c>
      <c r="DS24" s="34">
        <f>CX14+CZ14+DB14+DF14+DH14+DJ14</f>
        <v>3</v>
      </c>
      <c r="DT24" s="33">
        <f>DU24/DS24</f>
        <v>1</v>
      </c>
      <c r="DU24" s="34">
        <f>CZ14+DH14</f>
        <v>3</v>
      </c>
      <c r="DV24" s="35">
        <f>DS14</f>
        <v>0</v>
      </c>
      <c r="DW24" s="35">
        <f>DS15</f>
        <v>0</v>
      </c>
      <c r="DX24" s="35">
        <f>DW14</f>
        <v>0</v>
      </c>
      <c r="DY24" s="35">
        <f>DW15</f>
        <v>0</v>
      </c>
      <c r="DZ24" s="32">
        <f>DX14</f>
        <v>6</v>
      </c>
      <c r="EA24" s="32">
        <f>DX15</f>
        <v>3</v>
      </c>
      <c r="EB24" s="32">
        <f>DY14</f>
        <v>1</v>
      </c>
      <c r="EC24" s="32">
        <f>DY15</f>
        <v>0</v>
      </c>
    </row>
    <row r="26" spans="1:210" ht="15.75" x14ac:dyDescent="0.25">
      <c r="A26" s="185" t="s">
        <v>174</v>
      </c>
      <c r="BA26" s="185" t="s">
        <v>174</v>
      </c>
    </row>
    <row r="28" spans="1:210" x14ac:dyDescent="0.25">
      <c r="A28" t="s">
        <v>175</v>
      </c>
      <c r="BA28" t="s">
        <v>175</v>
      </c>
    </row>
    <row r="29" spans="1:210" x14ac:dyDescent="0.25">
      <c r="A29" t="s">
        <v>176</v>
      </c>
      <c r="BA29" t="s">
        <v>176</v>
      </c>
    </row>
    <row r="30" spans="1:210" x14ac:dyDescent="0.25">
      <c r="A30" t="s">
        <v>177</v>
      </c>
      <c r="BA30" t="s">
        <v>177</v>
      </c>
    </row>
  </sheetData>
  <mergeCells count="63">
    <mergeCell ref="GW3:GX3"/>
    <mergeCell ref="GY3:GZ3"/>
    <mergeCell ref="HA3:HB3"/>
    <mergeCell ref="GM3:GN3"/>
    <mergeCell ref="GO3:GP3"/>
    <mergeCell ref="GQ3:GR3"/>
    <mergeCell ref="GS3:GT3"/>
    <mergeCell ref="GU3:GV3"/>
    <mergeCell ref="EX3:EY3"/>
    <mergeCell ref="EZ3:FA3"/>
    <mergeCell ref="FB3:FC3"/>
    <mergeCell ref="FD3:FE3"/>
    <mergeCell ref="FF3:FG3"/>
    <mergeCell ref="DI3:DJ3"/>
    <mergeCell ref="DK3:DL3"/>
    <mergeCell ref="ER3:ES3"/>
    <mergeCell ref="ET3:EU3"/>
    <mergeCell ref="EV3:EW3"/>
    <mergeCell ref="HR2:IC2"/>
    <mergeCell ref="IF2:IQ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FI2:FT2"/>
    <mergeCell ref="FX2:GI2"/>
    <mergeCell ref="GM2:GT2"/>
    <mergeCell ref="GU2:HB2"/>
    <mergeCell ref="HD2:HO2"/>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conditionalFormatting sqref="IF5:IR15">
    <cfRule type="colorScale" priority="7">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7" tint="0.79998168889431442"/>
  </sheetPr>
  <dimension ref="A1:GJ24"/>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PdG Sud Total</v>
      </c>
      <c r="BA1" s="36">
        <v>2024</v>
      </c>
      <c r="BB1" s="37" t="s">
        <v>106</v>
      </c>
      <c r="BC1" s="38" t="str">
        <f t="array" aca="1" ref="BC1" ca="1">MID(CELL("filename",BA1),FIND("]",CELL("filename",BA1))+1,255)</f>
        <v>PdG Sud Total</v>
      </c>
      <c r="CV1" s="36">
        <v>2023</v>
      </c>
      <c r="CW1" s="37" t="s">
        <v>106</v>
      </c>
      <c r="CX1" s="38" t="str">
        <f t="array" aca="1" ref="CX1" ca="1">MID(CELL("filename",CV1),FIND("]",CELL("filename",CV1))+1,255)</f>
        <v>PdG Sud Total</v>
      </c>
      <c r="EQ1" s="36">
        <v>2022</v>
      </c>
      <c r="ER1" s="37" t="s">
        <v>106</v>
      </c>
      <c r="ES1" s="38" t="str">
        <f t="array" aca="1" ref="ES1" ca="1">MID(CELL("filename",EQ1),FIND("]",CELL("filename",EQ1))+1,255)</f>
        <v>PdG Sud Total</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PdG Sud Total</v>
      </c>
      <c r="X2" s="225"/>
      <c r="Y2" s="225"/>
      <c r="Z2" s="225"/>
      <c r="AA2" s="225"/>
      <c r="AB2" s="225"/>
      <c r="AC2" s="225"/>
      <c r="AD2" s="225"/>
      <c r="AE2" s="225"/>
      <c r="AF2" s="225"/>
      <c r="AG2" s="225"/>
      <c r="AH2" s="225"/>
      <c r="AI2" s="225"/>
      <c r="AJ2" s="42"/>
      <c r="AK2" s="42"/>
      <c r="AL2" s="42"/>
      <c r="AM2" s="226" t="str">
        <f ca="1">"Changement depuis " &amp; (A1 - 1) &amp; " " &amp; $C1</f>
        <v>Changement depuis 2024 PdG Sud Total</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PdG Sud Total</v>
      </c>
      <c r="BT2" s="225"/>
      <c r="BU2" s="225"/>
      <c r="BV2" s="225"/>
      <c r="BW2" s="225"/>
      <c r="BX2" s="225"/>
      <c r="BY2" s="225"/>
      <c r="BZ2" s="225"/>
      <c r="CA2" s="225"/>
      <c r="CB2" s="225"/>
      <c r="CC2" s="225"/>
      <c r="CD2" s="225"/>
      <c r="CE2" s="42"/>
      <c r="CF2" s="42"/>
      <c r="CG2" s="42"/>
      <c r="CH2" s="226" t="str">
        <f ca="1">"Changement depuis 2023 " &amp; $CX1</f>
        <v>Changement depuis 2023 PdG Sud Total</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PdG Sud Total</v>
      </c>
      <c r="DO2" s="225"/>
      <c r="DP2" s="225"/>
      <c r="DQ2" s="225"/>
      <c r="DR2" s="225"/>
      <c r="DS2" s="225"/>
      <c r="DT2" s="225"/>
      <c r="DU2" s="225"/>
      <c r="DV2" s="225"/>
      <c r="DW2" s="225"/>
      <c r="DX2" s="225"/>
      <c r="DY2" s="225"/>
      <c r="DZ2" s="42"/>
      <c r="EA2" s="42"/>
      <c r="EB2" s="42"/>
      <c r="EC2" s="226" t="str">
        <f ca="1">"Changement depuis 2022 " &amp; $CX1</f>
        <v>Changement depuis 2022 PdG Sud Total</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PdG Sud Total</v>
      </c>
      <c r="FJ2" s="225"/>
      <c r="FK2" s="225"/>
      <c r="FL2" s="225"/>
      <c r="FM2" s="225"/>
      <c r="FN2" s="225"/>
      <c r="FO2" s="225"/>
      <c r="FP2" s="225"/>
      <c r="FQ2" s="225"/>
      <c r="FR2" s="225"/>
      <c r="FS2" s="225"/>
      <c r="FT2" s="225"/>
      <c r="FU2" s="42"/>
      <c r="FV2" s="42"/>
      <c r="FW2" s="42"/>
      <c r="FX2" s="226" t="str">
        <f ca="1">"Changement depuis 2021 " &amp; $ES1</f>
        <v>Changement depuis 2021 PdG Sud Total</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18" thickBot="1" x14ac:dyDescent="0.3">
      <c r="A5" s="59">
        <v>0.29166666666666702</v>
      </c>
      <c r="B5" s="60">
        <f>StJeanDeG!B5+'Challex-&gt;Dardagny'!B5+'Challex-&gt;LaPlaine'!B5+Pougny!B5</f>
        <v>2</v>
      </c>
      <c r="C5" s="86">
        <f>StJeanDeG!C5+'Challex-&gt;Dardagny'!C5+'Challex-&gt;LaPlaine'!C5+Pougny!C5</f>
        <v>0</v>
      </c>
      <c r="D5" s="60">
        <f>StJeanDeG!D5+'Challex-&gt;Dardagny'!D5+'Challex-&gt;LaPlaine'!D5+Pougny!D5</f>
        <v>0</v>
      </c>
      <c r="E5" s="86">
        <f>StJeanDeG!E5+'Challex-&gt;Dardagny'!E5+'Challex-&gt;LaPlaine'!E5+Pougny!E5</f>
        <v>0</v>
      </c>
      <c r="F5" s="60">
        <f>StJeanDeG!F5+'Challex-&gt;Dardagny'!F5+'Challex-&gt;LaPlaine'!F5+Pougny!F5</f>
        <v>0</v>
      </c>
      <c r="G5" s="86">
        <f>StJeanDeG!G5+'Challex-&gt;Dardagny'!G5+'Challex-&gt;LaPlaine'!G5+Pougny!G5</f>
        <v>0</v>
      </c>
      <c r="H5" s="60">
        <f>StJeanDeG!H5+'Challex-&gt;Dardagny'!H5+'Challex-&gt;LaPlaine'!H5+Pougny!H5</f>
        <v>0</v>
      </c>
      <c r="I5" s="86">
        <f>StJeanDeG!I5+'Challex-&gt;Dardagny'!I5+'Challex-&gt;LaPlaine'!I5+Pougny!I5</f>
        <v>0</v>
      </c>
      <c r="J5" s="60">
        <f>StJeanDeG!J5+'Challex-&gt;Dardagny'!J5+'Challex-&gt;LaPlaine'!J5+Pougny!J5</f>
        <v>2</v>
      </c>
      <c r="K5" s="86">
        <f>StJeanDeG!K5+'Challex-&gt;Dardagny'!K5+'Challex-&gt;LaPlaine'!K5+Pougny!K5</f>
        <v>3</v>
      </c>
      <c r="L5" s="60">
        <f>StJeanDeG!L5+'Challex-&gt;Dardagny'!L5+'Challex-&gt;LaPlaine'!L5+Pougny!L5</f>
        <v>0</v>
      </c>
      <c r="M5" s="86">
        <f>StJeanDeG!M5+'Challex-&gt;Dardagny'!M5+'Challex-&gt;LaPlaine'!M5+Pougny!M5</f>
        <v>0</v>
      </c>
      <c r="N5" s="197">
        <f>StJeanDeG!N5+'Challex-&gt;Dardagny'!N5+'Challex-&gt;LaPlaine'!N5+Pougny!N5</f>
        <v>0</v>
      </c>
      <c r="O5" s="192">
        <f>StJeanDeG!O5+'Challex-&gt;Dardagny'!O5+'Challex-&gt;LaPlaine'!O5+Pougny!O5</f>
        <v>0</v>
      </c>
      <c r="P5" s="60">
        <f>StJeanDeG!P5+'Challex-&gt;Dardagny'!P5+'Challex-&gt;LaPlaine'!P5+Pougny!P5</f>
        <v>0</v>
      </c>
      <c r="Q5" s="86">
        <f>StJeanDeG!Q5+'Challex-&gt;Dardagny'!Q5+'Challex-&gt;LaPlaine'!Q5+Pougny!Q5</f>
        <v>0</v>
      </c>
      <c r="R5" s="60">
        <f>StJeanDeG!R5+'Challex-&gt;Dardagny'!R5+'Challex-&gt;LaPlaine'!R5+Pougny!R5</f>
        <v>0</v>
      </c>
      <c r="S5" s="86">
        <f>StJeanDeG!S5+'Challex-&gt;Dardagny'!S5+'Challex-&gt;LaPlaine'!S5+Pougny!S5</f>
        <v>0</v>
      </c>
      <c r="T5" s="60">
        <f>StJeanDeG!T5+'Challex-&gt;Dardagny'!T5+'Challex-&gt;LaPlaine'!T5+Pougny!T5</f>
        <v>0</v>
      </c>
      <c r="U5" s="86">
        <f>StJeanDeG!U5+'Challex-&gt;Dardagny'!U5+'Challex-&gt;LaPlaine'!U5+Pougny!U5</f>
        <v>0</v>
      </c>
      <c r="W5" s="55">
        <f>B5+D5+F5+H5+J5+L5+N5+P5+R5+T5</f>
        <v>4</v>
      </c>
      <c r="X5" s="3">
        <f>C5+E5+G5+I5+K5+M5+O5+Q5+S5+U5</f>
        <v>3</v>
      </c>
      <c r="Y5" s="56">
        <f>X5/(X5+W5)</f>
        <v>0.42857142857142855</v>
      </c>
      <c r="Z5" s="3">
        <f>B5+C5+L5+M5</f>
        <v>2</v>
      </c>
      <c r="AA5" s="3">
        <f>D5+E5+N5+O5+F5+G5+P5+Q5</f>
        <v>0</v>
      </c>
      <c r="AB5" s="3">
        <f>F5+G5+P5+Q5</f>
        <v>0</v>
      </c>
      <c r="AC5" s="3">
        <f>H5+I5+R5+S5</f>
        <v>0</v>
      </c>
      <c r="AD5" s="3">
        <f t="shared" ref="AD5:AD12" si="0">Z5+AA5+AC5</f>
        <v>2</v>
      </c>
      <c r="AE5" s="12">
        <f t="shared" ref="AE5:AE12" si="1">AA5/(Z5+AA5)</f>
        <v>0</v>
      </c>
      <c r="AF5" s="12">
        <f>AC5/AD5</f>
        <v>0</v>
      </c>
      <c r="AG5" s="3">
        <f>J5+K5+T5+U5</f>
        <v>5</v>
      </c>
      <c r="AH5" s="3">
        <f>SUM(B5:K5)</f>
        <v>7</v>
      </c>
      <c r="AI5" s="57">
        <f>SUM(L5:U5)</f>
        <v>0</v>
      </c>
      <c r="AJ5" s="58">
        <f>SUM(B5:U5)</f>
        <v>7</v>
      </c>
      <c r="AM5" s="12" t="e">
        <f t="shared" ref="AM5:AM12" si="2">(W5/BS5) - 1</f>
        <v>#DIV/0!</v>
      </c>
      <c r="AN5" s="12">
        <f t="shared" ref="AN5:AN12" si="3">(X5/BT5) - 1</f>
        <v>2</v>
      </c>
      <c r="AO5" s="12">
        <f t="shared" ref="AO5:AO12" si="4">(Y5/BU5) - 1</f>
        <v>-0.5714285714285714</v>
      </c>
      <c r="AP5" s="12">
        <f t="shared" ref="AP5:AP12" si="5">(Z5/BV5) - 1</f>
        <v>1</v>
      </c>
      <c r="AQ5" s="12" t="e">
        <f>(AA5/BW5) - 1</f>
        <v>#DIV/0!</v>
      </c>
      <c r="AR5" s="12" t="e">
        <f t="shared" ref="AR5:AR12" si="6">(AC5/BX5) - 1</f>
        <v>#DIV/0!</v>
      </c>
      <c r="AS5" s="12">
        <f t="shared" ref="AS5:AS12" si="7">(AD5/BY5) - 1</f>
        <v>1</v>
      </c>
      <c r="AT5" s="12" t="e">
        <f t="shared" ref="AT5:AT12" si="8">(AE5/BZ5) - 1</f>
        <v>#DIV/0!</v>
      </c>
      <c r="AU5" s="12" t="e">
        <f t="shared" ref="AU5:AU12" si="9">(AF5/CA5) - 1</f>
        <v>#DIV/0!</v>
      </c>
      <c r="AV5" s="12" t="e">
        <f t="shared" ref="AV5:AV12" si="10">(AG5/CB5) - 1</f>
        <v>#DIV/0!</v>
      </c>
      <c r="AW5" s="12">
        <f t="shared" ref="AW5:AW12" si="11">(AH5/CC5) - 1</f>
        <v>6</v>
      </c>
      <c r="AX5" s="12" t="e">
        <f t="shared" ref="AX5:AX12" si="12">(AI5/CD5) - 1</f>
        <v>#DIV/0!</v>
      </c>
      <c r="AY5" s="12">
        <f t="shared" ref="AY5:AY12" si="13">(AJ5/CE5) - 1</f>
        <v>6</v>
      </c>
      <c r="BA5" s="59">
        <v>0.29166666666666702</v>
      </c>
      <c r="BB5" s="60">
        <f>StJeanDeG!BB5+'Challex-&gt;Dardagny'!BB5+'Challex-&gt;LaPlaine'!BB5+Pougny!BB5</f>
        <v>0</v>
      </c>
      <c r="BC5" s="60">
        <f>StJeanDeG!BC5+'Challex-&gt;Dardagny'!BC5+'Challex-&gt;LaPlaine'!BC5+Pougny!BC5</f>
        <v>1</v>
      </c>
      <c r="BD5" s="60">
        <f>StJeanDeG!BD5+'Challex-&gt;Dardagny'!BD5+'Challex-&gt;LaPlaine'!BD5+Pougny!BD5</f>
        <v>0</v>
      </c>
      <c r="BE5" s="60">
        <f>StJeanDeG!BE5+'Challex-&gt;Dardagny'!BE5+'Challex-&gt;LaPlaine'!BE5+Pougny!BE5</f>
        <v>0</v>
      </c>
      <c r="BF5" s="60">
        <f>StJeanDeG!BF5+'Challex-&gt;Dardagny'!BF5+'Challex-&gt;LaPlaine'!BF5+Pougny!BF5</f>
        <v>0</v>
      </c>
      <c r="BG5" s="60">
        <f>StJeanDeG!BG5+'Challex-&gt;Dardagny'!BG5+'Challex-&gt;LaPlaine'!BG5+Pougny!BG5</f>
        <v>0</v>
      </c>
      <c r="BH5" s="60">
        <f>StJeanDeG!BH5+'Challex-&gt;Dardagny'!BH5+'Challex-&gt;LaPlaine'!BH5+Pougny!BH5</f>
        <v>0</v>
      </c>
      <c r="BI5" s="60">
        <f>StJeanDeG!BI5+'Challex-&gt;Dardagny'!BI5+'Challex-&gt;LaPlaine'!BI5+Pougny!BI5</f>
        <v>0</v>
      </c>
      <c r="BJ5" s="60">
        <f>StJeanDeG!BJ5+'Challex-&gt;Dardagny'!BJ5+'Challex-&gt;LaPlaine'!BJ5+Pougny!BJ5</f>
        <v>0</v>
      </c>
      <c r="BK5" s="60">
        <f>StJeanDeG!BK5+'Challex-&gt;Dardagny'!BK5+'Challex-&gt;LaPlaine'!BK5+Pougny!BK5</f>
        <v>0</v>
      </c>
      <c r="BL5" s="60">
        <f>StJeanDeG!BL5+'Challex-&gt;Dardagny'!BL5+'Challex-&gt;LaPlaine'!BL5+Pougny!BL5</f>
        <v>0</v>
      </c>
      <c r="BM5" s="60">
        <f>StJeanDeG!BM5+'Challex-&gt;Dardagny'!BM5+'Challex-&gt;LaPlaine'!BM5+Pougny!BM5</f>
        <v>0</v>
      </c>
      <c r="BN5" s="60">
        <f>StJeanDeG!BN5+'Challex-&gt;Dardagny'!BN5+'Challex-&gt;LaPlaine'!BN5+Pougny!BN5</f>
        <v>0</v>
      </c>
      <c r="BO5" s="60">
        <f>StJeanDeG!BO5+'Challex-&gt;Dardagny'!BO5+'Challex-&gt;LaPlaine'!BO5+Pougny!BO5</f>
        <v>0</v>
      </c>
      <c r="BP5" s="60">
        <f>StJeanDeG!BP5+'Challex-&gt;Dardagny'!BP5+'Challex-&gt;LaPlaine'!BP5+Pougny!BP5</f>
        <v>0</v>
      </c>
      <c r="BQ5" s="60">
        <f>StJeanDeG!BQ5+'Challex-&gt;Dardagny'!BQ5+'Challex-&gt;LaPlaine'!BQ5+Pougny!BQ5</f>
        <v>0</v>
      </c>
      <c r="BS5" s="55">
        <f t="shared" ref="BS5:BT12" si="14">BB5+BD5+BF5+BH5+BJ5+BL5+BN5+BP5</f>
        <v>0</v>
      </c>
      <c r="BT5" s="3">
        <f t="shared" si="14"/>
        <v>1</v>
      </c>
      <c r="BU5" s="56">
        <f t="shared" ref="BU5:BU12" si="15">BT5/(BT5+BS5)</f>
        <v>1</v>
      </c>
      <c r="BV5" s="3">
        <f t="shared" ref="BV5:BV12" si="16">BB5+BC5+BJ5+BK5</f>
        <v>1</v>
      </c>
      <c r="BW5" s="3">
        <f t="shared" ref="BW5:BW12" si="17">BD5+BE5+BL5+BM5</f>
        <v>0</v>
      </c>
      <c r="BX5" s="3">
        <f t="shared" ref="BX5:BX12" si="18">BF5+BG5+BN5+BO5</f>
        <v>0</v>
      </c>
      <c r="BY5" s="3">
        <f t="shared" ref="BY5:BY12" si="19">SUM(BV5:BX5)</f>
        <v>1</v>
      </c>
      <c r="BZ5" s="12">
        <f t="shared" ref="BZ5:BZ12" si="20">BW5/(BW5+BV5)</f>
        <v>0</v>
      </c>
      <c r="CA5" s="12">
        <f t="shared" ref="CA5:CA12" si="21">BX5/BY5</f>
        <v>0</v>
      </c>
      <c r="CB5" s="3">
        <f t="shared" ref="CB5:CB12" si="22">BH5+BI5+BP5+BQ5</f>
        <v>0</v>
      </c>
      <c r="CC5" s="3">
        <f t="shared" ref="CC5:CC12" si="23">SUM(BB5:BI5)</f>
        <v>1</v>
      </c>
      <c r="CD5" s="57">
        <f t="shared" ref="CD5:CD12" si="24">SUM(BJ5:BQ5)</f>
        <v>0</v>
      </c>
      <c r="CE5" s="58">
        <f t="shared" ref="CE5:CE12" si="25">SUM(BB5:BQ5)</f>
        <v>1</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f t="shared" ref="EC5:EO12" si="39">(DN5/FI5) - 1</f>
        <v>-1</v>
      </c>
      <c r="ED5" s="12">
        <f t="shared" si="39"/>
        <v>-1</v>
      </c>
      <c r="EE5" s="12" t="e">
        <f t="shared" si="39"/>
        <v>#DIV/0!</v>
      </c>
      <c r="EF5" s="12">
        <f t="shared" si="39"/>
        <v>-1</v>
      </c>
      <c r="EG5" s="12">
        <f t="shared" si="39"/>
        <v>-1</v>
      </c>
      <c r="EH5" s="12" t="e">
        <f t="shared" si="39"/>
        <v>#DIV/0!</v>
      </c>
      <c r="EI5" s="12">
        <f t="shared" si="39"/>
        <v>-1</v>
      </c>
      <c r="EJ5" s="12" t="e">
        <f t="shared" si="39"/>
        <v>#DIV/0!</v>
      </c>
      <c r="EK5" s="12" t="e">
        <f t="shared" si="39"/>
        <v>#DIV/0!</v>
      </c>
      <c r="EL5" s="12">
        <f t="shared" si="39"/>
        <v>-1</v>
      </c>
      <c r="EM5" s="12">
        <f t="shared" si="39"/>
        <v>-1</v>
      </c>
      <c r="EN5" s="12" t="e">
        <f t="shared" si="39"/>
        <v>#DIV/0!</v>
      </c>
      <c r="EO5" s="12">
        <f t="shared" si="39"/>
        <v>-1</v>
      </c>
      <c r="EQ5" s="59">
        <v>0.29166666666666702</v>
      </c>
      <c r="ER5" s="60">
        <f>StJeanDeG!ER5+'Challex-&gt;Dardagny'!ER5+'Challex-&gt;LaPlaine'!ER5+Pougny!ER5</f>
        <v>4</v>
      </c>
      <c r="ES5" s="60">
        <f>StJeanDeG!ES5+'Challex-&gt;Dardagny'!ES5+'Challex-&gt;LaPlaine'!ES5+Pougny!ES5</f>
        <v>1</v>
      </c>
      <c r="ET5" s="60">
        <f>StJeanDeG!ET5+'Challex-&gt;Dardagny'!ET5+'Challex-&gt;LaPlaine'!ET5+Pougny!ET5</f>
        <v>1</v>
      </c>
      <c r="EU5" s="60">
        <f>StJeanDeG!EU5+'Challex-&gt;Dardagny'!EU5+'Challex-&gt;LaPlaine'!EU5+Pougny!EU5</f>
        <v>3</v>
      </c>
      <c r="EV5" s="60">
        <f>StJeanDeG!EV5+'Challex-&gt;Dardagny'!EV5+'Challex-&gt;LaPlaine'!EV5+Pougny!EV5</f>
        <v>0</v>
      </c>
      <c r="EW5" s="60">
        <f>StJeanDeG!EW5+'Challex-&gt;Dardagny'!EW5+'Challex-&gt;LaPlaine'!EW5+Pougny!EW5</f>
        <v>0</v>
      </c>
      <c r="EX5" s="60">
        <f>StJeanDeG!EX5+'Challex-&gt;Dardagny'!EX5+'Challex-&gt;LaPlaine'!EX5+Pougny!EX5</f>
        <v>0</v>
      </c>
      <c r="EY5" s="60">
        <f>StJeanDeG!EY5+'Challex-&gt;Dardagny'!EY5+'Challex-&gt;LaPlaine'!EY5+Pougny!EY5</f>
        <v>1</v>
      </c>
      <c r="EZ5" s="60">
        <f>StJeanDeG!EZ5+'Challex-&gt;Dardagny'!EZ5+'Challex-&gt;LaPlaine'!EZ5+Pougny!EZ5</f>
        <v>0</v>
      </c>
      <c r="FA5" s="60">
        <f>StJeanDeG!FA5+'Challex-&gt;Dardagny'!FA5+'Challex-&gt;LaPlaine'!FA5+Pougny!FA5</f>
        <v>0</v>
      </c>
      <c r="FB5" s="60">
        <f>StJeanDeG!FB5+'Challex-&gt;Dardagny'!FB5+'Challex-&gt;LaPlaine'!FB5+Pougny!FB5</f>
        <v>0</v>
      </c>
      <c r="FC5" s="60">
        <f>StJeanDeG!FC5+'Challex-&gt;Dardagny'!FC5+'Challex-&gt;LaPlaine'!FC5+Pougny!FC5</f>
        <v>0</v>
      </c>
      <c r="FD5" s="60">
        <f>StJeanDeG!FD5+'Challex-&gt;Dardagny'!FD5+'Challex-&gt;LaPlaine'!FD5+Pougny!FD5</f>
        <v>0</v>
      </c>
      <c r="FE5" s="60">
        <f>StJeanDeG!FE5+'Challex-&gt;Dardagny'!FE5+'Challex-&gt;LaPlaine'!FE5+Pougny!FE5</f>
        <v>0</v>
      </c>
      <c r="FF5" s="60">
        <f>StJeanDeG!FF5+'Challex-&gt;Dardagny'!FF5+'Challex-&gt;LaPlaine'!FF5+Pougny!FF5</f>
        <v>0</v>
      </c>
      <c r="FG5" s="60">
        <f>StJeanDeG!FG5+'Challex-&gt;Dardagny'!FG5+'Challex-&gt;LaPlaine'!FG5+Pougny!FG5</f>
        <v>0</v>
      </c>
      <c r="FI5" s="55">
        <f t="shared" ref="FI5:FJ12" si="40">ER5+ET5+EV5+EX5+EZ5+FB5+FD5+FF5</f>
        <v>5</v>
      </c>
      <c r="FJ5" s="3">
        <f t="shared" si="40"/>
        <v>5</v>
      </c>
      <c r="FK5" s="56">
        <f t="shared" ref="FK5:FK12" si="41">FJ5/(FJ5+FI5)</f>
        <v>0.5</v>
      </c>
      <c r="FL5" s="3">
        <f t="shared" ref="FL5:FL12" si="42">ER5+ES5+EZ5+FA5</f>
        <v>5</v>
      </c>
      <c r="FM5" s="3">
        <f t="shared" ref="FM5:FM12" si="43">ET5+EU5+FB5+FC5</f>
        <v>4</v>
      </c>
      <c r="FN5" s="3">
        <f t="shared" ref="FN5:FN12" si="44">EV5+EW5+FD5+FE5</f>
        <v>0</v>
      </c>
      <c r="FO5" s="3">
        <f t="shared" ref="FO5:FO12" si="45">SUM(FL5:FN5)</f>
        <v>9</v>
      </c>
      <c r="FP5" s="12">
        <f t="shared" ref="FP5:FP12" si="46">FM5/FO5</f>
        <v>0.44444444444444442</v>
      </c>
      <c r="FQ5" s="12">
        <f t="shared" ref="FQ5:FQ12" si="47">FN5/FO5</f>
        <v>0</v>
      </c>
      <c r="FR5" s="3">
        <f t="shared" ref="FR5:FR12" si="48">EX5+EY5+FF5+FG5</f>
        <v>1</v>
      </c>
      <c r="FS5" s="3">
        <f t="shared" ref="FS5:FS12" si="49">SUM(ER5:EY5)</f>
        <v>10</v>
      </c>
      <c r="FT5" s="57">
        <f t="shared" ref="FT5:FT12" si="50">SUM(EZ5:FG5)</f>
        <v>0</v>
      </c>
      <c r="FU5" s="58">
        <f t="shared" ref="FU5:FU12" si="51">SUM(ER5:FG5)</f>
        <v>10</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18" thickBot="1" x14ac:dyDescent="0.3">
      <c r="A6" s="64">
        <v>0.30208333333333298</v>
      </c>
      <c r="B6" s="91">
        <f>StJeanDeG!B6+'Challex-&gt;Dardagny'!B6+'Challex-&gt;LaPlaine'!B6+Pougny!B6</f>
        <v>2</v>
      </c>
      <c r="C6" s="92">
        <f>StJeanDeG!C6+'Challex-&gt;Dardagny'!C6+'Challex-&gt;LaPlaine'!C6+Pougny!C6</f>
        <v>0</v>
      </c>
      <c r="D6" s="91">
        <f>StJeanDeG!D6+'Challex-&gt;Dardagny'!D6+'Challex-&gt;LaPlaine'!D6+Pougny!D6</f>
        <v>1</v>
      </c>
      <c r="E6" s="92">
        <f>StJeanDeG!E6+'Challex-&gt;Dardagny'!E6+'Challex-&gt;LaPlaine'!E6+Pougny!E6</f>
        <v>0</v>
      </c>
      <c r="F6" s="91">
        <f>StJeanDeG!F6+'Challex-&gt;Dardagny'!F6+'Challex-&gt;LaPlaine'!F6+Pougny!F6</f>
        <v>0</v>
      </c>
      <c r="G6" s="92">
        <f>StJeanDeG!G6+'Challex-&gt;Dardagny'!G6+'Challex-&gt;LaPlaine'!G6+Pougny!G6</f>
        <v>0</v>
      </c>
      <c r="H6" s="91">
        <f>StJeanDeG!H6+'Challex-&gt;Dardagny'!H6+'Challex-&gt;LaPlaine'!H6+Pougny!H6</f>
        <v>0</v>
      </c>
      <c r="I6" s="92">
        <f>StJeanDeG!I6+'Challex-&gt;Dardagny'!I6+'Challex-&gt;LaPlaine'!I6+Pougny!I6</f>
        <v>0</v>
      </c>
      <c r="J6" s="91">
        <f>StJeanDeG!J6+'Challex-&gt;Dardagny'!J6+'Challex-&gt;LaPlaine'!J6+Pougny!J6</f>
        <v>0</v>
      </c>
      <c r="K6" s="92">
        <f>StJeanDeG!K6+'Challex-&gt;Dardagny'!K6+'Challex-&gt;LaPlaine'!K6+Pougny!K6</f>
        <v>0</v>
      </c>
      <c r="L6" s="91">
        <f>StJeanDeG!L6+'Challex-&gt;Dardagny'!L6+'Challex-&gt;LaPlaine'!L6+Pougny!L6</f>
        <v>1</v>
      </c>
      <c r="M6" s="92">
        <f>StJeanDeG!M6+'Challex-&gt;Dardagny'!M6+'Challex-&gt;LaPlaine'!M6+Pougny!M6</f>
        <v>0</v>
      </c>
      <c r="N6" s="197">
        <f>StJeanDeG!N6+'Challex-&gt;Dardagny'!N6+'Challex-&gt;LaPlaine'!N6+Pougny!N6</f>
        <v>0</v>
      </c>
      <c r="O6" s="192">
        <f>StJeanDeG!O6+'Challex-&gt;Dardagny'!O6+'Challex-&gt;LaPlaine'!O6+Pougny!O6</f>
        <v>0</v>
      </c>
      <c r="P6" s="91">
        <f>StJeanDeG!P6+'Challex-&gt;Dardagny'!P6+'Challex-&gt;LaPlaine'!P6+Pougny!P6</f>
        <v>0</v>
      </c>
      <c r="Q6" s="92">
        <f>StJeanDeG!Q6+'Challex-&gt;Dardagny'!Q6+'Challex-&gt;LaPlaine'!Q6+Pougny!Q6</f>
        <v>0</v>
      </c>
      <c r="R6" s="91">
        <f>StJeanDeG!R6+'Challex-&gt;Dardagny'!R6+'Challex-&gt;LaPlaine'!R6+Pougny!R6</f>
        <v>0</v>
      </c>
      <c r="S6" s="92">
        <f>StJeanDeG!S6+'Challex-&gt;Dardagny'!S6+'Challex-&gt;LaPlaine'!S6+Pougny!S6</f>
        <v>0</v>
      </c>
      <c r="T6" s="91">
        <f>StJeanDeG!T6+'Challex-&gt;Dardagny'!T6+'Challex-&gt;LaPlaine'!T6+Pougny!T6</f>
        <v>0</v>
      </c>
      <c r="U6" s="92">
        <f>StJeanDeG!U6+'Challex-&gt;Dardagny'!U6+'Challex-&gt;LaPlaine'!U6+Pougny!U6</f>
        <v>0</v>
      </c>
      <c r="W6" s="55">
        <f t="shared" ref="W6:W12" si="53">B6+D6+F6+H6+J6+L6+N6+P6+R6+T6</f>
        <v>4</v>
      </c>
      <c r="X6" s="3">
        <f t="shared" ref="X6:X12" si="54">C6+E6+G6+I6+K6+M6+O6+Q6+S6+U6</f>
        <v>0</v>
      </c>
      <c r="Y6" s="56">
        <f t="shared" ref="Y6:Y12" si="55">X6/(X6+W6)</f>
        <v>0</v>
      </c>
      <c r="Z6" s="3">
        <f t="shared" ref="Z6:Z12" si="56">B6+C6+L6+M6</f>
        <v>3</v>
      </c>
      <c r="AA6" s="3">
        <f t="shared" ref="AA6:AA12" si="57">D6+E6+N6+O6+F6+G6+P6+Q6</f>
        <v>1</v>
      </c>
      <c r="AB6" s="3">
        <f t="shared" ref="AB6:AB15" si="58">F6+G6+P6+Q6</f>
        <v>0</v>
      </c>
      <c r="AC6" s="3">
        <f t="shared" ref="AC6:AC12" si="59">H6+I6+R6+S6</f>
        <v>0</v>
      </c>
      <c r="AD6" s="3">
        <f t="shared" si="0"/>
        <v>4</v>
      </c>
      <c r="AE6" s="12">
        <f t="shared" si="1"/>
        <v>0.25</v>
      </c>
      <c r="AF6" s="12">
        <f t="shared" ref="AF6:AF12" si="60">AC6/AD6</f>
        <v>0</v>
      </c>
      <c r="AG6" s="3">
        <f t="shared" ref="AG6:AG12" si="61">J6+K6+T6+U6</f>
        <v>0</v>
      </c>
      <c r="AH6" s="3">
        <f t="shared" ref="AH6:AH12" si="62">SUM(B6:K6)</f>
        <v>3</v>
      </c>
      <c r="AI6" s="57">
        <f t="shared" ref="AI6:AI12" si="63">SUM(L6:U6)</f>
        <v>1</v>
      </c>
      <c r="AJ6" s="58">
        <f t="shared" ref="AJ6:AJ12" si="64">SUM(B6:U6)</f>
        <v>4</v>
      </c>
      <c r="AM6" s="12">
        <f t="shared" si="2"/>
        <v>0.33333333333333326</v>
      </c>
      <c r="AN6" s="12">
        <f t="shared" si="3"/>
        <v>-1</v>
      </c>
      <c r="AO6" s="12">
        <f t="shared" si="4"/>
        <v>-1</v>
      </c>
      <c r="AP6" s="12">
        <f t="shared" si="5"/>
        <v>0</v>
      </c>
      <c r="AQ6" s="12">
        <f t="shared" ref="AQ6:AQ12" si="65">(AA6/BW6) - 1</f>
        <v>0</v>
      </c>
      <c r="AR6" s="12">
        <f t="shared" si="6"/>
        <v>-1</v>
      </c>
      <c r="AS6" s="12">
        <f t="shared" si="7"/>
        <v>-0.19999999999999996</v>
      </c>
      <c r="AT6" s="12">
        <f t="shared" si="8"/>
        <v>0</v>
      </c>
      <c r="AU6" s="12">
        <f t="shared" si="9"/>
        <v>-1</v>
      </c>
      <c r="AV6" s="12">
        <f t="shared" si="10"/>
        <v>-1</v>
      </c>
      <c r="AW6" s="12">
        <f t="shared" si="11"/>
        <v>-0.5</v>
      </c>
      <c r="AX6" s="12" t="e">
        <f t="shared" si="12"/>
        <v>#DIV/0!</v>
      </c>
      <c r="AY6" s="12">
        <f t="shared" si="13"/>
        <v>-0.33333333333333337</v>
      </c>
      <c r="BA6" s="64">
        <v>0.30208333333333298</v>
      </c>
      <c r="BB6" s="60">
        <f>StJeanDeG!BB6+'Challex-&gt;Dardagny'!BB6+'Challex-&gt;LaPlaine'!BB6+Pougny!BB6</f>
        <v>1</v>
      </c>
      <c r="BC6" s="60">
        <f>StJeanDeG!BC6+'Challex-&gt;Dardagny'!BC6+'Challex-&gt;LaPlaine'!BC6+Pougny!BC6</f>
        <v>2</v>
      </c>
      <c r="BD6" s="60">
        <f>StJeanDeG!BD6+'Challex-&gt;Dardagny'!BD6+'Challex-&gt;LaPlaine'!BD6+Pougny!BD6</f>
        <v>0</v>
      </c>
      <c r="BE6" s="60">
        <f>StJeanDeG!BE6+'Challex-&gt;Dardagny'!BE6+'Challex-&gt;LaPlaine'!BE6+Pougny!BE6</f>
        <v>1</v>
      </c>
      <c r="BF6" s="60">
        <f>StJeanDeG!BF6+'Challex-&gt;Dardagny'!BF6+'Challex-&gt;LaPlaine'!BF6+Pougny!BF6</f>
        <v>1</v>
      </c>
      <c r="BG6" s="60">
        <f>StJeanDeG!BG6+'Challex-&gt;Dardagny'!BG6+'Challex-&gt;LaPlaine'!BG6+Pougny!BG6</f>
        <v>0</v>
      </c>
      <c r="BH6" s="60">
        <f>StJeanDeG!BH6+'Challex-&gt;Dardagny'!BH6+'Challex-&gt;LaPlaine'!BH6+Pougny!BH6</f>
        <v>1</v>
      </c>
      <c r="BI6" s="60">
        <f>StJeanDeG!BI6+'Challex-&gt;Dardagny'!BI6+'Challex-&gt;LaPlaine'!BI6+Pougny!BI6</f>
        <v>0</v>
      </c>
      <c r="BJ6" s="60">
        <f>StJeanDeG!BJ6+'Challex-&gt;Dardagny'!BJ6+'Challex-&gt;LaPlaine'!BJ6+Pougny!BJ6</f>
        <v>0</v>
      </c>
      <c r="BK6" s="60">
        <f>StJeanDeG!BK6+'Challex-&gt;Dardagny'!BK6+'Challex-&gt;LaPlaine'!BK6+Pougny!BK6</f>
        <v>0</v>
      </c>
      <c r="BL6" s="60">
        <f>StJeanDeG!BL6+'Challex-&gt;Dardagny'!BL6+'Challex-&gt;LaPlaine'!BL6+Pougny!BL6</f>
        <v>0</v>
      </c>
      <c r="BM6" s="60">
        <f>StJeanDeG!BM6+'Challex-&gt;Dardagny'!BM6+'Challex-&gt;LaPlaine'!BM6+Pougny!BM6</f>
        <v>0</v>
      </c>
      <c r="BN6" s="60">
        <f>StJeanDeG!BN6+'Challex-&gt;Dardagny'!BN6+'Challex-&gt;LaPlaine'!BN6+Pougny!BN6</f>
        <v>0</v>
      </c>
      <c r="BO6" s="60">
        <f>StJeanDeG!BO6+'Challex-&gt;Dardagny'!BO6+'Challex-&gt;LaPlaine'!BO6+Pougny!BO6</f>
        <v>0</v>
      </c>
      <c r="BP6" s="60">
        <f>StJeanDeG!BP6+'Challex-&gt;Dardagny'!BP6+'Challex-&gt;LaPlaine'!BP6+Pougny!BP6</f>
        <v>0</v>
      </c>
      <c r="BQ6" s="60">
        <f>StJeanDeG!BQ6+'Challex-&gt;Dardagny'!BQ6+'Challex-&gt;LaPlaine'!BQ6+Pougny!BQ6</f>
        <v>0</v>
      </c>
      <c r="BS6" s="55">
        <f t="shared" si="14"/>
        <v>3</v>
      </c>
      <c r="BT6" s="3">
        <f t="shared" si="14"/>
        <v>3</v>
      </c>
      <c r="BU6" s="56">
        <f t="shared" si="15"/>
        <v>0.5</v>
      </c>
      <c r="BV6" s="3">
        <f t="shared" si="16"/>
        <v>3</v>
      </c>
      <c r="BW6" s="3">
        <f t="shared" si="17"/>
        <v>1</v>
      </c>
      <c r="BX6" s="3">
        <f t="shared" si="18"/>
        <v>1</v>
      </c>
      <c r="BY6" s="3">
        <f t="shared" si="19"/>
        <v>5</v>
      </c>
      <c r="BZ6" s="12">
        <f t="shared" si="20"/>
        <v>0.25</v>
      </c>
      <c r="CA6" s="12">
        <f t="shared" si="21"/>
        <v>0.2</v>
      </c>
      <c r="CB6" s="3">
        <f t="shared" si="22"/>
        <v>1</v>
      </c>
      <c r="CC6" s="3">
        <f t="shared" si="23"/>
        <v>6</v>
      </c>
      <c r="CD6" s="57">
        <f t="shared" si="24"/>
        <v>0</v>
      </c>
      <c r="CE6" s="58">
        <f t="shared" si="25"/>
        <v>6</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f t="shared" si="39"/>
        <v>-1</v>
      </c>
      <c r="ED6" s="12" t="e">
        <f t="shared" si="39"/>
        <v>#DIV/0!</v>
      </c>
      <c r="EE6" s="12" t="e">
        <f t="shared" si="39"/>
        <v>#DIV/0!</v>
      </c>
      <c r="EF6" s="12">
        <f t="shared" si="39"/>
        <v>-1</v>
      </c>
      <c r="EG6" s="12">
        <f t="shared" si="39"/>
        <v>-1</v>
      </c>
      <c r="EH6" s="12" t="e">
        <f t="shared" si="39"/>
        <v>#DIV/0!</v>
      </c>
      <c r="EI6" s="12">
        <f t="shared" si="39"/>
        <v>-1</v>
      </c>
      <c r="EJ6" s="12" t="e">
        <f t="shared" si="39"/>
        <v>#DIV/0!</v>
      </c>
      <c r="EK6" s="12" t="e">
        <f t="shared" si="39"/>
        <v>#DIV/0!</v>
      </c>
      <c r="EL6" s="12">
        <f t="shared" si="39"/>
        <v>-1</v>
      </c>
      <c r="EM6" s="12">
        <f t="shared" si="39"/>
        <v>-1</v>
      </c>
      <c r="EN6" s="12">
        <f t="shared" si="39"/>
        <v>-1</v>
      </c>
      <c r="EO6" s="12">
        <f t="shared" si="39"/>
        <v>-1</v>
      </c>
      <c r="EQ6" s="64">
        <v>0.30208333333333298</v>
      </c>
      <c r="ER6" s="60">
        <f>StJeanDeG!ER6+'Challex-&gt;Dardagny'!ER6+'Challex-&gt;LaPlaine'!ER6+Pougny!ER6</f>
        <v>4</v>
      </c>
      <c r="ES6" s="60">
        <f>StJeanDeG!ES6+'Challex-&gt;Dardagny'!ES6+'Challex-&gt;LaPlaine'!ES6+Pougny!ES6</f>
        <v>0</v>
      </c>
      <c r="ET6" s="60">
        <f>StJeanDeG!ET6+'Challex-&gt;Dardagny'!ET6+'Challex-&gt;LaPlaine'!ET6+Pougny!ET6</f>
        <v>2</v>
      </c>
      <c r="EU6" s="60">
        <f>StJeanDeG!EU6+'Challex-&gt;Dardagny'!EU6+'Challex-&gt;LaPlaine'!EU6+Pougny!EU6</f>
        <v>0</v>
      </c>
      <c r="EV6" s="60">
        <f>StJeanDeG!EV6+'Challex-&gt;Dardagny'!EV6+'Challex-&gt;LaPlaine'!EV6+Pougny!EV6</f>
        <v>0</v>
      </c>
      <c r="EW6" s="60">
        <f>StJeanDeG!EW6+'Challex-&gt;Dardagny'!EW6+'Challex-&gt;LaPlaine'!EW6+Pougny!EW6</f>
        <v>0</v>
      </c>
      <c r="EX6" s="60">
        <f>StJeanDeG!EX6+'Challex-&gt;Dardagny'!EX6+'Challex-&gt;LaPlaine'!EX6+Pougny!EX6</f>
        <v>0</v>
      </c>
      <c r="EY6" s="60">
        <f>StJeanDeG!EY6+'Challex-&gt;Dardagny'!EY6+'Challex-&gt;LaPlaine'!EY6+Pougny!EY6</f>
        <v>0</v>
      </c>
      <c r="EZ6" s="60">
        <f>StJeanDeG!EZ6+'Challex-&gt;Dardagny'!EZ6+'Challex-&gt;LaPlaine'!EZ6+Pougny!EZ6</f>
        <v>1</v>
      </c>
      <c r="FA6" s="60">
        <f>StJeanDeG!FA6+'Challex-&gt;Dardagny'!FA6+'Challex-&gt;LaPlaine'!FA6+Pougny!FA6</f>
        <v>0</v>
      </c>
      <c r="FB6" s="60">
        <f>StJeanDeG!FB6+'Challex-&gt;Dardagny'!FB6+'Challex-&gt;LaPlaine'!FB6+Pougny!FB6</f>
        <v>0</v>
      </c>
      <c r="FC6" s="60">
        <f>StJeanDeG!FC6+'Challex-&gt;Dardagny'!FC6+'Challex-&gt;LaPlaine'!FC6+Pougny!FC6</f>
        <v>0</v>
      </c>
      <c r="FD6" s="60">
        <f>StJeanDeG!FD6+'Challex-&gt;Dardagny'!FD6+'Challex-&gt;LaPlaine'!FD6+Pougny!FD6</f>
        <v>0</v>
      </c>
      <c r="FE6" s="60">
        <f>StJeanDeG!FE6+'Challex-&gt;Dardagny'!FE6+'Challex-&gt;LaPlaine'!FE6+Pougny!FE6</f>
        <v>0</v>
      </c>
      <c r="FF6" s="60">
        <f>StJeanDeG!FF6+'Challex-&gt;Dardagny'!FF6+'Challex-&gt;LaPlaine'!FF6+Pougny!FF6</f>
        <v>1</v>
      </c>
      <c r="FG6" s="60">
        <f>StJeanDeG!FG6+'Challex-&gt;Dardagny'!FG6+'Challex-&gt;LaPlaine'!FG6+Pougny!FG6</f>
        <v>0</v>
      </c>
      <c r="FI6" s="55">
        <f t="shared" si="40"/>
        <v>8</v>
      </c>
      <c r="FJ6" s="3">
        <f t="shared" si="40"/>
        <v>0</v>
      </c>
      <c r="FK6" s="56">
        <f t="shared" si="41"/>
        <v>0</v>
      </c>
      <c r="FL6" s="3">
        <f t="shared" si="42"/>
        <v>5</v>
      </c>
      <c r="FM6" s="3">
        <f t="shared" si="43"/>
        <v>2</v>
      </c>
      <c r="FN6" s="3">
        <f t="shared" si="44"/>
        <v>0</v>
      </c>
      <c r="FO6" s="3">
        <f t="shared" si="45"/>
        <v>7</v>
      </c>
      <c r="FP6" s="12">
        <f t="shared" si="46"/>
        <v>0.2857142857142857</v>
      </c>
      <c r="FQ6" s="12">
        <f t="shared" si="47"/>
        <v>0</v>
      </c>
      <c r="FR6" s="3">
        <f t="shared" si="48"/>
        <v>1</v>
      </c>
      <c r="FS6" s="3">
        <f t="shared" si="49"/>
        <v>6</v>
      </c>
      <c r="FT6" s="57">
        <f t="shared" si="50"/>
        <v>2</v>
      </c>
      <c r="FU6" s="58">
        <f t="shared" si="51"/>
        <v>8</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18" thickBot="1" x14ac:dyDescent="0.3">
      <c r="A7" s="64">
        <v>0.3125</v>
      </c>
      <c r="B7" s="91">
        <f>StJeanDeG!B7+'Challex-&gt;Dardagny'!B7+'Challex-&gt;LaPlaine'!B7+Pougny!B7</f>
        <v>1</v>
      </c>
      <c r="C7" s="92">
        <f>StJeanDeG!C7+'Challex-&gt;Dardagny'!C7+'Challex-&gt;LaPlaine'!C7+Pougny!C7</f>
        <v>2</v>
      </c>
      <c r="D7" s="91">
        <f>StJeanDeG!D7+'Challex-&gt;Dardagny'!D7+'Challex-&gt;LaPlaine'!D7+Pougny!D7</f>
        <v>0</v>
      </c>
      <c r="E7" s="92">
        <f>StJeanDeG!E7+'Challex-&gt;Dardagny'!E7+'Challex-&gt;LaPlaine'!E7+Pougny!E7</f>
        <v>0</v>
      </c>
      <c r="F7" s="91">
        <f>StJeanDeG!F7+'Challex-&gt;Dardagny'!F7+'Challex-&gt;LaPlaine'!F7+Pougny!F7</f>
        <v>0</v>
      </c>
      <c r="G7" s="92">
        <f>StJeanDeG!G7+'Challex-&gt;Dardagny'!G7+'Challex-&gt;LaPlaine'!G7+Pougny!G7</f>
        <v>0</v>
      </c>
      <c r="H7" s="91">
        <f>StJeanDeG!H7+'Challex-&gt;Dardagny'!H7+'Challex-&gt;LaPlaine'!H7+Pougny!H7</f>
        <v>0</v>
      </c>
      <c r="I7" s="92">
        <f>StJeanDeG!I7+'Challex-&gt;Dardagny'!I7+'Challex-&gt;LaPlaine'!I7+Pougny!I7</f>
        <v>0</v>
      </c>
      <c r="J7" s="91">
        <f>StJeanDeG!J7+'Challex-&gt;Dardagny'!J7+'Challex-&gt;LaPlaine'!J7+Pougny!J7</f>
        <v>2</v>
      </c>
      <c r="K7" s="92">
        <f>StJeanDeG!K7+'Challex-&gt;Dardagny'!K7+'Challex-&gt;LaPlaine'!K7+Pougny!K7</f>
        <v>2</v>
      </c>
      <c r="L7" s="91">
        <f>StJeanDeG!L7+'Challex-&gt;Dardagny'!L7+'Challex-&gt;LaPlaine'!L7+Pougny!L7</f>
        <v>0</v>
      </c>
      <c r="M7" s="92">
        <f>StJeanDeG!M7+'Challex-&gt;Dardagny'!M7+'Challex-&gt;LaPlaine'!M7+Pougny!M7</f>
        <v>0</v>
      </c>
      <c r="N7" s="197">
        <f>StJeanDeG!N7+'Challex-&gt;Dardagny'!N7+'Challex-&gt;LaPlaine'!N7+Pougny!N7</f>
        <v>0</v>
      </c>
      <c r="O7" s="192">
        <f>StJeanDeG!O7+'Challex-&gt;Dardagny'!O7+'Challex-&gt;LaPlaine'!O7+Pougny!O7</f>
        <v>0</v>
      </c>
      <c r="P7" s="91">
        <f>StJeanDeG!P7+'Challex-&gt;Dardagny'!P7+'Challex-&gt;LaPlaine'!P7+Pougny!P7</f>
        <v>0</v>
      </c>
      <c r="Q7" s="92">
        <f>StJeanDeG!Q7+'Challex-&gt;Dardagny'!Q7+'Challex-&gt;LaPlaine'!Q7+Pougny!Q7</f>
        <v>0</v>
      </c>
      <c r="R7" s="91">
        <f>StJeanDeG!R7+'Challex-&gt;Dardagny'!R7+'Challex-&gt;LaPlaine'!R7+Pougny!R7</f>
        <v>0</v>
      </c>
      <c r="S7" s="92">
        <f>StJeanDeG!S7+'Challex-&gt;Dardagny'!S7+'Challex-&gt;LaPlaine'!S7+Pougny!S7</f>
        <v>0</v>
      </c>
      <c r="T7" s="91">
        <f>StJeanDeG!T7+'Challex-&gt;Dardagny'!T7+'Challex-&gt;LaPlaine'!T7+Pougny!T7</f>
        <v>0</v>
      </c>
      <c r="U7" s="92">
        <f>StJeanDeG!U7+'Challex-&gt;Dardagny'!U7+'Challex-&gt;LaPlaine'!U7+Pougny!U7</f>
        <v>0</v>
      </c>
      <c r="W7" s="55">
        <f t="shared" si="53"/>
        <v>3</v>
      </c>
      <c r="X7" s="3">
        <f t="shared" si="54"/>
        <v>4</v>
      </c>
      <c r="Y7" s="56">
        <f t="shared" si="55"/>
        <v>0.5714285714285714</v>
      </c>
      <c r="Z7" s="3">
        <f t="shared" si="56"/>
        <v>3</v>
      </c>
      <c r="AA7" s="3">
        <f t="shared" si="57"/>
        <v>0</v>
      </c>
      <c r="AB7" s="3">
        <f t="shared" si="58"/>
        <v>0</v>
      </c>
      <c r="AC7" s="3">
        <f t="shared" si="59"/>
        <v>0</v>
      </c>
      <c r="AD7" s="3">
        <f t="shared" si="0"/>
        <v>3</v>
      </c>
      <c r="AE7" s="12">
        <f t="shared" si="1"/>
        <v>0</v>
      </c>
      <c r="AF7" s="12">
        <f t="shared" si="60"/>
        <v>0</v>
      </c>
      <c r="AG7" s="3">
        <f t="shared" si="61"/>
        <v>4</v>
      </c>
      <c r="AH7" s="3">
        <f t="shared" si="62"/>
        <v>7</v>
      </c>
      <c r="AI7" s="57">
        <f t="shared" si="63"/>
        <v>0</v>
      </c>
      <c r="AJ7" s="58">
        <f t="shared" si="64"/>
        <v>7</v>
      </c>
      <c r="AM7" s="12">
        <f t="shared" si="2"/>
        <v>-0.25</v>
      </c>
      <c r="AN7" s="12">
        <f t="shared" si="3"/>
        <v>3</v>
      </c>
      <c r="AO7" s="12">
        <f t="shared" si="4"/>
        <v>1.8571428571428568</v>
      </c>
      <c r="AP7" s="12">
        <f t="shared" si="5"/>
        <v>0.5</v>
      </c>
      <c r="AQ7" s="12">
        <f t="shared" si="65"/>
        <v>-1</v>
      </c>
      <c r="AR7" s="12">
        <f t="shared" si="6"/>
        <v>-1</v>
      </c>
      <c r="AS7" s="12">
        <f t="shared" si="7"/>
        <v>-0.4</v>
      </c>
      <c r="AT7" s="12">
        <f t="shared" si="8"/>
        <v>-1</v>
      </c>
      <c r="AU7" s="12">
        <f t="shared" si="9"/>
        <v>-1</v>
      </c>
      <c r="AV7" s="12" t="e">
        <f t="shared" si="10"/>
        <v>#DIV/0!</v>
      </c>
      <c r="AW7" s="12">
        <f t="shared" si="11"/>
        <v>0.39999999999999991</v>
      </c>
      <c r="AX7" s="12" t="e">
        <f t="shared" si="12"/>
        <v>#DIV/0!</v>
      </c>
      <c r="AY7" s="12">
        <f t="shared" si="13"/>
        <v>0.39999999999999991</v>
      </c>
      <c r="BA7" s="64">
        <v>0.3125</v>
      </c>
      <c r="BB7" s="60">
        <f>StJeanDeG!BB7+'Challex-&gt;Dardagny'!BB7+'Challex-&gt;LaPlaine'!BB7+Pougny!BB7</f>
        <v>2</v>
      </c>
      <c r="BC7" s="60">
        <f>StJeanDeG!BC7+'Challex-&gt;Dardagny'!BC7+'Challex-&gt;LaPlaine'!BC7+Pougny!BC7</f>
        <v>0</v>
      </c>
      <c r="BD7" s="60">
        <f>StJeanDeG!BD7+'Challex-&gt;Dardagny'!BD7+'Challex-&gt;LaPlaine'!BD7+Pougny!BD7</f>
        <v>0</v>
      </c>
      <c r="BE7" s="60">
        <f>StJeanDeG!BE7+'Challex-&gt;Dardagny'!BE7+'Challex-&gt;LaPlaine'!BE7+Pougny!BE7</f>
        <v>1</v>
      </c>
      <c r="BF7" s="60">
        <f>StJeanDeG!BF7+'Challex-&gt;Dardagny'!BF7+'Challex-&gt;LaPlaine'!BF7+Pougny!BF7</f>
        <v>2</v>
      </c>
      <c r="BG7" s="60">
        <f>StJeanDeG!BG7+'Challex-&gt;Dardagny'!BG7+'Challex-&gt;LaPlaine'!BG7+Pougny!BG7</f>
        <v>0</v>
      </c>
      <c r="BH7" s="60">
        <f>StJeanDeG!BH7+'Challex-&gt;Dardagny'!BH7+'Challex-&gt;LaPlaine'!BH7+Pougny!BH7</f>
        <v>0</v>
      </c>
      <c r="BI7" s="60">
        <f>StJeanDeG!BI7+'Challex-&gt;Dardagny'!BI7+'Challex-&gt;LaPlaine'!BI7+Pougny!BI7</f>
        <v>0</v>
      </c>
      <c r="BJ7" s="60">
        <f>StJeanDeG!BJ7+'Challex-&gt;Dardagny'!BJ7+'Challex-&gt;LaPlaine'!BJ7+Pougny!BJ7</f>
        <v>0</v>
      </c>
      <c r="BK7" s="60">
        <f>StJeanDeG!BK7+'Challex-&gt;Dardagny'!BK7+'Challex-&gt;LaPlaine'!BK7+Pougny!BK7</f>
        <v>0</v>
      </c>
      <c r="BL7" s="60">
        <f>StJeanDeG!BL7+'Challex-&gt;Dardagny'!BL7+'Challex-&gt;LaPlaine'!BL7+Pougny!BL7</f>
        <v>0</v>
      </c>
      <c r="BM7" s="60">
        <f>StJeanDeG!BM7+'Challex-&gt;Dardagny'!BM7+'Challex-&gt;LaPlaine'!BM7+Pougny!BM7</f>
        <v>0</v>
      </c>
      <c r="BN7" s="60">
        <f>StJeanDeG!BN7+'Challex-&gt;Dardagny'!BN7+'Challex-&gt;LaPlaine'!BN7+Pougny!BN7</f>
        <v>0</v>
      </c>
      <c r="BO7" s="60">
        <f>StJeanDeG!BO7+'Challex-&gt;Dardagny'!BO7+'Challex-&gt;LaPlaine'!BO7+Pougny!BO7</f>
        <v>0</v>
      </c>
      <c r="BP7" s="60">
        <f>StJeanDeG!BP7+'Challex-&gt;Dardagny'!BP7+'Challex-&gt;LaPlaine'!BP7+Pougny!BP7</f>
        <v>0</v>
      </c>
      <c r="BQ7" s="60">
        <f>StJeanDeG!BQ7+'Challex-&gt;Dardagny'!BQ7+'Challex-&gt;LaPlaine'!BQ7+Pougny!BQ7</f>
        <v>0</v>
      </c>
      <c r="BS7" s="55">
        <f t="shared" si="14"/>
        <v>4</v>
      </c>
      <c r="BT7" s="3">
        <f t="shared" si="14"/>
        <v>1</v>
      </c>
      <c r="BU7" s="56">
        <f t="shared" si="15"/>
        <v>0.2</v>
      </c>
      <c r="BV7" s="3">
        <f t="shared" si="16"/>
        <v>2</v>
      </c>
      <c r="BW7" s="3">
        <f t="shared" si="17"/>
        <v>1</v>
      </c>
      <c r="BX7" s="3">
        <f t="shared" si="18"/>
        <v>2</v>
      </c>
      <c r="BY7" s="3">
        <f t="shared" si="19"/>
        <v>5</v>
      </c>
      <c r="BZ7" s="12">
        <f t="shared" si="20"/>
        <v>0.33333333333333331</v>
      </c>
      <c r="CA7" s="12">
        <f t="shared" si="21"/>
        <v>0.4</v>
      </c>
      <c r="CB7" s="3">
        <f t="shared" si="22"/>
        <v>0</v>
      </c>
      <c r="CC7" s="3">
        <f t="shared" si="23"/>
        <v>5</v>
      </c>
      <c r="CD7" s="57">
        <f t="shared" si="24"/>
        <v>0</v>
      </c>
      <c r="CE7" s="58">
        <f t="shared" si="25"/>
        <v>5</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f t="shared" si="39"/>
        <v>-1</v>
      </c>
      <c r="ED7" s="12" t="e">
        <f t="shared" si="39"/>
        <v>#DIV/0!</v>
      </c>
      <c r="EE7" s="12" t="e">
        <f t="shared" si="39"/>
        <v>#DIV/0!</v>
      </c>
      <c r="EF7" s="12">
        <f t="shared" si="39"/>
        <v>-1</v>
      </c>
      <c r="EG7" s="12">
        <f t="shared" si="39"/>
        <v>-1</v>
      </c>
      <c r="EH7" s="12" t="e">
        <f t="shared" si="39"/>
        <v>#DIV/0!</v>
      </c>
      <c r="EI7" s="12">
        <f t="shared" si="39"/>
        <v>-1</v>
      </c>
      <c r="EJ7" s="12" t="e">
        <f t="shared" si="39"/>
        <v>#DIV/0!</v>
      </c>
      <c r="EK7" s="12" t="e">
        <f t="shared" si="39"/>
        <v>#DIV/0!</v>
      </c>
      <c r="EL7" s="12">
        <f t="shared" si="39"/>
        <v>-1</v>
      </c>
      <c r="EM7" s="12">
        <f t="shared" si="39"/>
        <v>-1</v>
      </c>
      <c r="EN7" s="12">
        <f t="shared" si="39"/>
        <v>-1</v>
      </c>
      <c r="EO7" s="12">
        <f t="shared" si="39"/>
        <v>-1</v>
      </c>
      <c r="EQ7" s="64">
        <v>0.3125</v>
      </c>
      <c r="ER7" s="60">
        <f>StJeanDeG!ER7+'Challex-&gt;Dardagny'!ER7+'Challex-&gt;LaPlaine'!ER7+Pougny!ER7</f>
        <v>2</v>
      </c>
      <c r="ES7" s="60">
        <f>StJeanDeG!ES7+'Challex-&gt;Dardagny'!ES7+'Challex-&gt;LaPlaine'!ES7+Pougny!ES7</f>
        <v>0</v>
      </c>
      <c r="ET7" s="60">
        <f>StJeanDeG!ET7+'Challex-&gt;Dardagny'!ET7+'Challex-&gt;LaPlaine'!ET7+Pougny!ET7</f>
        <v>1</v>
      </c>
      <c r="EU7" s="60">
        <f>StJeanDeG!EU7+'Challex-&gt;Dardagny'!EU7+'Challex-&gt;LaPlaine'!EU7+Pougny!EU7</f>
        <v>0</v>
      </c>
      <c r="EV7" s="60">
        <f>StJeanDeG!EV7+'Challex-&gt;Dardagny'!EV7+'Challex-&gt;LaPlaine'!EV7+Pougny!EV7</f>
        <v>0</v>
      </c>
      <c r="EW7" s="60">
        <f>StJeanDeG!EW7+'Challex-&gt;Dardagny'!EW7+'Challex-&gt;LaPlaine'!EW7+Pougny!EW7</f>
        <v>0</v>
      </c>
      <c r="EX7" s="60">
        <f>StJeanDeG!EX7+'Challex-&gt;Dardagny'!EX7+'Challex-&gt;LaPlaine'!EX7+Pougny!EX7</f>
        <v>0</v>
      </c>
      <c r="EY7" s="60">
        <f>StJeanDeG!EY7+'Challex-&gt;Dardagny'!EY7+'Challex-&gt;LaPlaine'!EY7+Pougny!EY7</f>
        <v>0</v>
      </c>
      <c r="EZ7" s="60">
        <f>StJeanDeG!EZ7+'Challex-&gt;Dardagny'!EZ7+'Challex-&gt;LaPlaine'!EZ7+Pougny!EZ7</f>
        <v>0</v>
      </c>
      <c r="FA7" s="60">
        <f>StJeanDeG!FA7+'Challex-&gt;Dardagny'!FA7+'Challex-&gt;LaPlaine'!FA7+Pougny!FA7</f>
        <v>0</v>
      </c>
      <c r="FB7" s="60">
        <f>StJeanDeG!FB7+'Challex-&gt;Dardagny'!FB7+'Challex-&gt;LaPlaine'!FB7+Pougny!FB7</f>
        <v>0</v>
      </c>
      <c r="FC7" s="60">
        <f>StJeanDeG!FC7+'Challex-&gt;Dardagny'!FC7+'Challex-&gt;LaPlaine'!FC7+Pougny!FC7</f>
        <v>0</v>
      </c>
      <c r="FD7" s="60">
        <f>StJeanDeG!FD7+'Challex-&gt;Dardagny'!FD7+'Challex-&gt;LaPlaine'!FD7+Pougny!FD7</f>
        <v>0</v>
      </c>
      <c r="FE7" s="60">
        <f>StJeanDeG!FE7+'Challex-&gt;Dardagny'!FE7+'Challex-&gt;LaPlaine'!FE7+Pougny!FE7</f>
        <v>0</v>
      </c>
      <c r="FF7" s="60">
        <f>StJeanDeG!FF7+'Challex-&gt;Dardagny'!FF7+'Challex-&gt;LaPlaine'!FF7+Pougny!FF7</f>
        <v>1</v>
      </c>
      <c r="FG7" s="60">
        <f>StJeanDeG!FG7+'Challex-&gt;Dardagny'!FG7+'Challex-&gt;LaPlaine'!FG7+Pougny!FG7</f>
        <v>0</v>
      </c>
      <c r="FI7" s="55">
        <f t="shared" si="40"/>
        <v>4</v>
      </c>
      <c r="FJ7" s="3">
        <f t="shared" si="40"/>
        <v>0</v>
      </c>
      <c r="FK7" s="56">
        <f t="shared" si="41"/>
        <v>0</v>
      </c>
      <c r="FL7" s="3">
        <f t="shared" si="42"/>
        <v>2</v>
      </c>
      <c r="FM7" s="3">
        <f t="shared" si="43"/>
        <v>1</v>
      </c>
      <c r="FN7" s="3">
        <f t="shared" si="44"/>
        <v>0</v>
      </c>
      <c r="FO7" s="3">
        <f t="shared" si="45"/>
        <v>3</v>
      </c>
      <c r="FP7" s="12">
        <f t="shared" si="46"/>
        <v>0.33333333333333331</v>
      </c>
      <c r="FQ7" s="12">
        <f t="shared" si="47"/>
        <v>0</v>
      </c>
      <c r="FR7" s="3">
        <f t="shared" si="48"/>
        <v>1</v>
      </c>
      <c r="FS7" s="3">
        <f t="shared" si="49"/>
        <v>3</v>
      </c>
      <c r="FT7" s="57">
        <f t="shared" si="50"/>
        <v>1</v>
      </c>
      <c r="FU7" s="58">
        <f t="shared" si="51"/>
        <v>4</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18" thickBot="1" x14ac:dyDescent="0.3">
      <c r="A8" s="64">
        <v>0.32291666666666702</v>
      </c>
      <c r="B8" s="91">
        <f>StJeanDeG!B8+'Challex-&gt;Dardagny'!B8+'Challex-&gt;LaPlaine'!B8+Pougny!B8</f>
        <v>0</v>
      </c>
      <c r="C8" s="92">
        <f>StJeanDeG!C8+'Challex-&gt;Dardagny'!C8+'Challex-&gt;LaPlaine'!C8+Pougny!C8</f>
        <v>0</v>
      </c>
      <c r="D8" s="91">
        <f>StJeanDeG!D8+'Challex-&gt;Dardagny'!D8+'Challex-&gt;LaPlaine'!D8+Pougny!D8</f>
        <v>1</v>
      </c>
      <c r="E8" s="92">
        <f>StJeanDeG!E8+'Challex-&gt;Dardagny'!E8+'Challex-&gt;LaPlaine'!E8+Pougny!E8</f>
        <v>0</v>
      </c>
      <c r="F8" s="91">
        <f>StJeanDeG!F8+'Challex-&gt;Dardagny'!F8+'Challex-&gt;LaPlaine'!F8+Pougny!F8</f>
        <v>1</v>
      </c>
      <c r="G8" s="92">
        <f>StJeanDeG!G8+'Challex-&gt;Dardagny'!G8+'Challex-&gt;LaPlaine'!G8+Pougny!G8</f>
        <v>0</v>
      </c>
      <c r="H8" s="91">
        <f>StJeanDeG!H8+'Challex-&gt;Dardagny'!H8+'Challex-&gt;LaPlaine'!H8+Pougny!H8</f>
        <v>0</v>
      </c>
      <c r="I8" s="92">
        <f>StJeanDeG!I8+'Challex-&gt;Dardagny'!I8+'Challex-&gt;LaPlaine'!I8+Pougny!I8</f>
        <v>0</v>
      </c>
      <c r="J8" s="91">
        <f>StJeanDeG!J8+'Challex-&gt;Dardagny'!J8+'Challex-&gt;LaPlaine'!J8+Pougny!J8</f>
        <v>0</v>
      </c>
      <c r="K8" s="92">
        <f>StJeanDeG!K8+'Challex-&gt;Dardagny'!K8+'Challex-&gt;LaPlaine'!K8+Pougny!K8</f>
        <v>1</v>
      </c>
      <c r="L8" s="91">
        <f>StJeanDeG!L8+'Challex-&gt;Dardagny'!L8+'Challex-&gt;LaPlaine'!L8+Pougny!L8</f>
        <v>0</v>
      </c>
      <c r="M8" s="92">
        <f>StJeanDeG!M8+'Challex-&gt;Dardagny'!M8+'Challex-&gt;LaPlaine'!M8+Pougny!M8</f>
        <v>0</v>
      </c>
      <c r="N8" s="197">
        <f>StJeanDeG!N8+'Challex-&gt;Dardagny'!N8+'Challex-&gt;LaPlaine'!N8+Pougny!N8</f>
        <v>0</v>
      </c>
      <c r="O8" s="192">
        <f>StJeanDeG!O8+'Challex-&gt;Dardagny'!O8+'Challex-&gt;LaPlaine'!O8+Pougny!O8</f>
        <v>0</v>
      </c>
      <c r="P8" s="91">
        <f>StJeanDeG!P8+'Challex-&gt;Dardagny'!P8+'Challex-&gt;LaPlaine'!P8+Pougny!P8</f>
        <v>0</v>
      </c>
      <c r="Q8" s="92">
        <f>StJeanDeG!Q8+'Challex-&gt;Dardagny'!Q8+'Challex-&gt;LaPlaine'!Q8+Pougny!Q8</f>
        <v>0</v>
      </c>
      <c r="R8" s="91">
        <f>StJeanDeG!R8+'Challex-&gt;Dardagny'!R8+'Challex-&gt;LaPlaine'!R8+Pougny!R8</f>
        <v>0</v>
      </c>
      <c r="S8" s="92">
        <f>StJeanDeG!S8+'Challex-&gt;Dardagny'!S8+'Challex-&gt;LaPlaine'!S8+Pougny!S8</f>
        <v>0</v>
      </c>
      <c r="T8" s="91">
        <f>StJeanDeG!T8+'Challex-&gt;Dardagny'!T8+'Challex-&gt;LaPlaine'!T8+Pougny!T8</f>
        <v>0</v>
      </c>
      <c r="U8" s="92">
        <f>StJeanDeG!U8+'Challex-&gt;Dardagny'!U8+'Challex-&gt;LaPlaine'!U8+Pougny!U8</f>
        <v>1</v>
      </c>
      <c r="W8" s="55">
        <f t="shared" si="53"/>
        <v>2</v>
      </c>
      <c r="X8" s="3">
        <f t="shared" si="54"/>
        <v>2</v>
      </c>
      <c r="Y8" s="56">
        <f t="shared" si="55"/>
        <v>0.5</v>
      </c>
      <c r="Z8" s="3">
        <f t="shared" si="56"/>
        <v>0</v>
      </c>
      <c r="AA8" s="3">
        <f t="shared" si="57"/>
        <v>2</v>
      </c>
      <c r="AB8" s="3">
        <f t="shared" si="58"/>
        <v>1</v>
      </c>
      <c r="AC8" s="3">
        <f t="shared" si="59"/>
        <v>0</v>
      </c>
      <c r="AD8" s="3">
        <f t="shared" si="0"/>
        <v>2</v>
      </c>
      <c r="AE8" s="12">
        <f t="shared" si="1"/>
        <v>1</v>
      </c>
      <c r="AF8" s="12">
        <f t="shared" si="60"/>
        <v>0</v>
      </c>
      <c r="AG8" s="3">
        <f t="shared" si="61"/>
        <v>2</v>
      </c>
      <c r="AH8" s="3">
        <f t="shared" si="62"/>
        <v>3</v>
      </c>
      <c r="AI8" s="57">
        <f t="shared" si="63"/>
        <v>1</v>
      </c>
      <c r="AJ8" s="58">
        <f t="shared" si="64"/>
        <v>4</v>
      </c>
      <c r="AM8" s="12">
        <f t="shared" si="2"/>
        <v>1</v>
      </c>
      <c r="AN8" s="12" t="e">
        <f t="shared" si="3"/>
        <v>#DIV/0!</v>
      </c>
      <c r="AO8" s="12" t="e">
        <f t="shared" si="4"/>
        <v>#DIV/0!</v>
      </c>
      <c r="AP8" s="12">
        <f t="shared" si="5"/>
        <v>-1</v>
      </c>
      <c r="AQ8" s="12" t="e">
        <f t="shared" si="65"/>
        <v>#DIV/0!</v>
      </c>
      <c r="AR8" s="12" t="e">
        <f t="shared" si="6"/>
        <v>#DIV/0!</v>
      </c>
      <c r="AS8" s="12">
        <f t="shared" si="7"/>
        <v>1</v>
      </c>
      <c r="AT8" s="12" t="e">
        <f t="shared" si="8"/>
        <v>#DIV/0!</v>
      </c>
      <c r="AU8" s="12" t="e">
        <f t="shared" si="9"/>
        <v>#DIV/0!</v>
      </c>
      <c r="AV8" s="12" t="e">
        <f t="shared" si="10"/>
        <v>#DIV/0!</v>
      </c>
      <c r="AW8" s="12">
        <f t="shared" si="11"/>
        <v>2</v>
      </c>
      <c r="AX8" s="12" t="e">
        <f t="shared" si="12"/>
        <v>#DIV/0!</v>
      </c>
      <c r="AY8" s="12">
        <f t="shared" si="13"/>
        <v>3</v>
      </c>
      <c r="BA8" s="64">
        <v>0.32291666666666702</v>
      </c>
      <c r="BB8" s="60">
        <f>StJeanDeG!BB8+'Challex-&gt;Dardagny'!BB8+'Challex-&gt;LaPlaine'!BB8+Pougny!BB8</f>
        <v>1</v>
      </c>
      <c r="BC8" s="60">
        <f>StJeanDeG!BC8+'Challex-&gt;Dardagny'!BC8+'Challex-&gt;LaPlaine'!BC8+Pougny!BC8</f>
        <v>0</v>
      </c>
      <c r="BD8" s="60">
        <f>StJeanDeG!BD8+'Challex-&gt;Dardagny'!BD8+'Challex-&gt;LaPlaine'!BD8+Pougny!BD8</f>
        <v>0</v>
      </c>
      <c r="BE8" s="60">
        <f>StJeanDeG!BE8+'Challex-&gt;Dardagny'!BE8+'Challex-&gt;LaPlaine'!BE8+Pougny!BE8</f>
        <v>0</v>
      </c>
      <c r="BF8" s="60">
        <f>StJeanDeG!BF8+'Challex-&gt;Dardagny'!BF8+'Challex-&gt;LaPlaine'!BF8+Pougny!BF8</f>
        <v>0</v>
      </c>
      <c r="BG8" s="60">
        <f>StJeanDeG!BG8+'Challex-&gt;Dardagny'!BG8+'Challex-&gt;LaPlaine'!BG8+Pougny!BG8</f>
        <v>0</v>
      </c>
      <c r="BH8" s="60">
        <f>StJeanDeG!BH8+'Challex-&gt;Dardagny'!BH8+'Challex-&gt;LaPlaine'!BH8+Pougny!BH8</f>
        <v>0</v>
      </c>
      <c r="BI8" s="60">
        <f>StJeanDeG!BI8+'Challex-&gt;Dardagny'!BI8+'Challex-&gt;LaPlaine'!BI8+Pougny!BI8</f>
        <v>0</v>
      </c>
      <c r="BJ8" s="60">
        <f>StJeanDeG!BJ8+'Challex-&gt;Dardagny'!BJ8+'Challex-&gt;LaPlaine'!BJ8+Pougny!BJ8</f>
        <v>0</v>
      </c>
      <c r="BK8" s="60">
        <f>StJeanDeG!BK8+'Challex-&gt;Dardagny'!BK8+'Challex-&gt;LaPlaine'!BK8+Pougny!BK8</f>
        <v>0</v>
      </c>
      <c r="BL8" s="60">
        <f>StJeanDeG!BL8+'Challex-&gt;Dardagny'!BL8+'Challex-&gt;LaPlaine'!BL8+Pougny!BL8</f>
        <v>0</v>
      </c>
      <c r="BM8" s="60">
        <f>StJeanDeG!BM8+'Challex-&gt;Dardagny'!BM8+'Challex-&gt;LaPlaine'!BM8+Pougny!BM8</f>
        <v>0</v>
      </c>
      <c r="BN8" s="60">
        <f>StJeanDeG!BN8+'Challex-&gt;Dardagny'!BN8+'Challex-&gt;LaPlaine'!BN8+Pougny!BN8</f>
        <v>0</v>
      </c>
      <c r="BO8" s="60">
        <f>StJeanDeG!BO8+'Challex-&gt;Dardagny'!BO8+'Challex-&gt;LaPlaine'!BO8+Pougny!BO8</f>
        <v>0</v>
      </c>
      <c r="BP8" s="60">
        <f>StJeanDeG!BP8+'Challex-&gt;Dardagny'!BP8+'Challex-&gt;LaPlaine'!BP8+Pougny!BP8</f>
        <v>0</v>
      </c>
      <c r="BQ8" s="60">
        <f>StJeanDeG!BQ8+'Challex-&gt;Dardagny'!BQ8+'Challex-&gt;LaPlaine'!BQ8+Pougny!BQ8</f>
        <v>0</v>
      </c>
      <c r="BS8" s="55">
        <f t="shared" si="14"/>
        <v>1</v>
      </c>
      <c r="BT8" s="3">
        <f t="shared" si="14"/>
        <v>0</v>
      </c>
      <c r="BU8" s="56">
        <f t="shared" si="15"/>
        <v>0</v>
      </c>
      <c r="BV8" s="3">
        <f t="shared" si="16"/>
        <v>1</v>
      </c>
      <c r="BW8" s="3">
        <f t="shared" si="17"/>
        <v>0</v>
      </c>
      <c r="BX8" s="3">
        <f t="shared" si="18"/>
        <v>0</v>
      </c>
      <c r="BY8" s="3">
        <f t="shared" si="19"/>
        <v>1</v>
      </c>
      <c r="BZ8" s="12">
        <f t="shared" si="20"/>
        <v>0</v>
      </c>
      <c r="CA8" s="12">
        <f t="shared" si="21"/>
        <v>0</v>
      </c>
      <c r="CB8" s="3">
        <f t="shared" si="22"/>
        <v>0</v>
      </c>
      <c r="CC8" s="3">
        <f t="shared" si="23"/>
        <v>1</v>
      </c>
      <c r="CD8" s="57">
        <f t="shared" si="24"/>
        <v>0</v>
      </c>
      <c r="CE8" s="58">
        <f t="shared" si="25"/>
        <v>1</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f t="shared" si="39"/>
        <v>-1</v>
      </c>
      <c r="ED8" s="12">
        <f t="shared" si="39"/>
        <v>-1</v>
      </c>
      <c r="EE8" s="12" t="e">
        <f t="shared" si="39"/>
        <v>#DIV/0!</v>
      </c>
      <c r="EF8" s="12">
        <f t="shared" si="39"/>
        <v>-1</v>
      </c>
      <c r="EG8" s="12">
        <f t="shared" si="39"/>
        <v>-1</v>
      </c>
      <c r="EH8" s="12" t="e">
        <f t="shared" si="39"/>
        <v>#DIV/0!</v>
      </c>
      <c r="EI8" s="12">
        <f t="shared" si="39"/>
        <v>-1</v>
      </c>
      <c r="EJ8" s="12" t="e">
        <f t="shared" si="39"/>
        <v>#DIV/0!</v>
      </c>
      <c r="EK8" s="12" t="e">
        <f t="shared" si="39"/>
        <v>#DIV/0!</v>
      </c>
      <c r="EL8" s="12" t="e">
        <f t="shared" si="39"/>
        <v>#DIV/0!</v>
      </c>
      <c r="EM8" s="12">
        <f t="shared" si="39"/>
        <v>-1</v>
      </c>
      <c r="EN8" s="12" t="e">
        <f t="shared" si="39"/>
        <v>#DIV/0!</v>
      </c>
      <c r="EO8" s="12">
        <f t="shared" si="39"/>
        <v>-1</v>
      </c>
      <c r="EQ8" s="64">
        <v>0.32291666666666702</v>
      </c>
      <c r="ER8" s="60">
        <f>StJeanDeG!ER8+'Challex-&gt;Dardagny'!ER8+'Challex-&gt;LaPlaine'!ER8+Pougny!ER8</f>
        <v>0</v>
      </c>
      <c r="ES8" s="60">
        <f>StJeanDeG!ES8+'Challex-&gt;Dardagny'!ES8+'Challex-&gt;LaPlaine'!ES8+Pougny!ES8</f>
        <v>1</v>
      </c>
      <c r="ET8" s="60">
        <f>StJeanDeG!ET8+'Challex-&gt;Dardagny'!ET8+'Challex-&gt;LaPlaine'!ET8+Pougny!ET8</f>
        <v>1</v>
      </c>
      <c r="EU8" s="60">
        <f>StJeanDeG!EU8+'Challex-&gt;Dardagny'!EU8+'Challex-&gt;LaPlaine'!EU8+Pougny!EU8</f>
        <v>0</v>
      </c>
      <c r="EV8" s="60">
        <f>StJeanDeG!EV8+'Challex-&gt;Dardagny'!EV8+'Challex-&gt;LaPlaine'!EV8+Pougny!EV8</f>
        <v>0</v>
      </c>
      <c r="EW8" s="60">
        <f>StJeanDeG!EW8+'Challex-&gt;Dardagny'!EW8+'Challex-&gt;LaPlaine'!EW8+Pougny!EW8</f>
        <v>0</v>
      </c>
      <c r="EX8" s="60">
        <f>StJeanDeG!EX8+'Challex-&gt;Dardagny'!EX8+'Challex-&gt;LaPlaine'!EX8+Pougny!EX8</f>
        <v>0</v>
      </c>
      <c r="EY8" s="60">
        <f>StJeanDeG!EY8+'Challex-&gt;Dardagny'!EY8+'Challex-&gt;LaPlaine'!EY8+Pougny!EY8</f>
        <v>0</v>
      </c>
      <c r="EZ8" s="60">
        <f>StJeanDeG!EZ8+'Challex-&gt;Dardagny'!EZ8+'Challex-&gt;LaPlaine'!EZ8+Pougny!EZ8</f>
        <v>0</v>
      </c>
      <c r="FA8" s="60">
        <f>StJeanDeG!FA8+'Challex-&gt;Dardagny'!FA8+'Challex-&gt;LaPlaine'!FA8+Pougny!FA8</f>
        <v>0</v>
      </c>
      <c r="FB8" s="60">
        <f>StJeanDeG!FB8+'Challex-&gt;Dardagny'!FB8+'Challex-&gt;LaPlaine'!FB8+Pougny!FB8</f>
        <v>0</v>
      </c>
      <c r="FC8" s="60">
        <f>StJeanDeG!FC8+'Challex-&gt;Dardagny'!FC8+'Challex-&gt;LaPlaine'!FC8+Pougny!FC8</f>
        <v>0</v>
      </c>
      <c r="FD8" s="60">
        <f>StJeanDeG!FD8+'Challex-&gt;Dardagny'!FD8+'Challex-&gt;LaPlaine'!FD8+Pougny!FD8</f>
        <v>0</v>
      </c>
      <c r="FE8" s="60">
        <f>StJeanDeG!FE8+'Challex-&gt;Dardagny'!FE8+'Challex-&gt;LaPlaine'!FE8+Pougny!FE8</f>
        <v>0</v>
      </c>
      <c r="FF8" s="60">
        <f>StJeanDeG!FF8+'Challex-&gt;Dardagny'!FF8+'Challex-&gt;LaPlaine'!FF8+Pougny!FF8</f>
        <v>0</v>
      </c>
      <c r="FG8" s="60">
        <f>StJeanDeG!FG8+'Challex-&gt;Dardagny'!FG8+'Challex-&gt;LaPlaine'!FG8+Pougny!FG8</f>
        <v>0</v>
      </c>
      <c r="FI8" s="55">
        <f t="shared" si="40"/>
        <v>1</v>
      </c>
      <c r="FJ8" s="3">
        <f t="shared" si="40"/>
        <v>1</v>
      </c>
      <c r="FK8" s="56">
        <f t="shared" si="41"/>
        <v>0.5</v>
      </c>
      <c r="FL8" s="3">
        <f t="shared" si="42"/>
        <v>1</v>
      </c>
      <c r="FM8" s="3">
        <f t="shared" si="43"/>
        <v>1</v>
      </c>
      <c r="FN8" s="3">
        <f t="shared" si="44"/>
        <v>0</v>
      </c>
      <c r="FO8" s="3">
        <f t="shared" si="45"/>
        <v>2</v>
      </c>
      <c r="FP8" s="12">
        <f t="shared" si="46"/>
        <v>0.5</v>
      </c>
      <c r="FQ8" s="12">
        <f t="shared" si="47"/>
        <v>0</v>
      </c>
      <c r="FR8" s="3">
        <f t="shared" si="48"/>
        <v>0</v>
      </c>
      <c r="FS8" s="3">
        <f t="shared" si="49"/>
        <v>2</v>
      </c>
      <c r="FT8" s="57">
        <f t="shared" si="50"/>
        <v>0</v>
      </c>
      <c r="FU8" s="58">
        <f t="shared" si="51"/>
        <v>2</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18" thickBot="1" x14ac:dyDescent="0.3">
      <c r="A9" s="59">
        <v>0.33333333333333298</v>
      </c>
      <c r="B9" s="91">
        <f>StJeanDeG!B9+'Challex-&gt;Dardagny'!B9+'Challex-&gt;LaPlaine'!B9+Pougny!B9</f>
        <v>2</v>
      </c>
      <c r="C9" s="92">
        <f>StJeanDeG!C9+'Challex-&gt;Dardagny'!C9+'Challex-&gt;LaPlaine'!C9+Pougny!C9</f>
        <v>1</v>
      </c>
      <c r="D9" s="91">
        <f>StJeanDeG!D9+'Challex-&gt;Dardagny'!D9+'Challex-&gt;LaPlaine'!D9+Pougny!D9</f>
        <v>0</v>
      </c>
      <c r="E9" s="92">
        <f>StJeanDeG!E9+'Challex-&gt;Dardagny'!E9+'Challex-&gt;LaPlaine'!E9+Pougny!E9</f>
        <v>0</v>
      </c>
      <c r="F9" s="91">
        <f>StJeanDeG!F9+'Challex-&gt;Dardagny'!F9+'Challex-&gt;LaPlaine'!F9+Pougny!F9</f>
        <v>0</v>
      </c>
      <c r="G9" s="92">
        <f>StJeanDeG!G9+'Challex-&gt;Dardagny'!G9+'Challex-&gt;LaPlaine'!G9+Pougny!G9</f>
        <v>0</v>
      </c>
      <c r="H9" s="91">
        <f>StJeanDeG!H9+'Challex-&gt;Dardagny'!H9+'Challex-&gt;LaPlaine'!H9+Pougny!H9</f>
        <v>0</v>
      </c>
      <c r="I9" s="92">
        <f>StJeanDeG!I9+'Challex-&gt;Dardagny'!I9+'Challex-&gt;LaPlaine'!I9+Pougny!I9</f>
        <v>0</v>
      </c>
      <c r="J9" s="91">
        <f>StJeanDeG!J9+'Challex-&gt;Dardagny'!J9+'Challex-&gt;LaPlaine'!J9+Pougny!J9</f>
        <v>0</v>
      </c>
      <c r="K9" s="92">
        <f>StJeanDeG!K9+'Challex-&gt;Dardagny'!K9+'Challex-&gt;LaPlaine'!K9+Pougny!K9</f>
        <v>3</v>
      </c>
      <c r="L9" s="91">
        <f>StJeanDeG!L9+'Challex-&gt;Dardagny'!L9+'Challex-&gt;LaPlaine'!L9+Pougny!L9</f>
        <v>0</v>
      </c>
      <c r="M9" s="92">
        <f>StJeanDeG!M9+'Challex-&gt;Dardagny'!M9+'Challex-&gt;LaPlaine'!M9+Pougny!M9</f>
        <v>0</v>
      </c>
      <c r="N9" s="197">
        <f>StJeanDeG!N9+'Challex-&gt;Dardagny'!N9+'Challex-&gt;LaPlaine'!N9+Pougny!N9</f>
        <v>0</v>
      </c>
      <c r="O9" s="192">
        <f>StJeanDeG!O9+'Challex-&gt;Dardagny'!O9+'Challex-&gt;LaPlaine'!O9+Pougny!O9</f>
        <v>1</v>
      </c>
      <c r="P9" s="91">
        <f>StJeanDeG!P9+'Challex-&gt;Dardagny'!P9+'Challex-&gt;LaPlaine'!P9+Pougny!P9</f>
        <v>0</v>
      </c>
      <c r="Q9" s="92">
        <f>StJeanDeG!Q9+'Challex-&gt;Dardagny'!Q9+'Challex-&gt;LaPlaine'!Q9+Pougny!Q9</f>
        <v>0</v>
      </c>
      <c r="R9" s="91">
        <f>StJeanDeG!R9+'Challex-&gt;Dardagny'!R9+'Challex-&gt;LaPlaine'!R9+Pougny!R9</f>
        <v>0</v>
      </c>
      <c r="S9" s="92">
        <f>StJeanDeG!S9+'Challex-&gt;Dardagny'!S9+'Challex-&gt;LaPlaine'!S9+Pougny!S9</f>
        <v>0</v>
      </c>
      <c r="T9" s="91">
        <f>StJeanDeG!T9+'Challex-&gt;Dardagny'!T9+'Challex-&gt;LaPlaine'!T9+Pougny!T9</f>
        <v>0</v>
      </c>
      <c r="U9" s="92">
        <f>StJeanDeG!U9+'Challex-&gt;Dardagny'!U9+'Challex-&gt;LaPlaine'!U9+Pougny!U9</f>
        <v>0</v>
      </c>
      <c r="W9" s="55">
        <f t="shared" si="53"/>
        <v>2</v>
      </c>
      <c r="X9" s="3">
        <f t="shared" si="54"/>
        <v>5</v>
      </c>
      <c r="Y9" s="56">
        <f t="shared" si="55"/>
        <v>0.7142857142857143</v>
      </c>
      <c r="Z9" s="3">
        <f t="shared" si="56"/>
        <v>3</v>
      </c>
      <c r="AA9" s="3">
        <f t="shared" si="57"/>
        <v>1</v>
      </c>
      <c r="AB9" s="3">
        <f t="shared" si="58"/>
        <v>0</v>
      </c>
      <c r="AC9" s="3">
        <f t="shared" si="59"/>
        <v>0</v>
      </c>
      <c r="AD9" s="3">
        <f t="shared" si="0"/>
        <v>4</v>
      </c>
      <c r="AE9" s="12">
        <f t="shared" si="1"/>
        <v>0.25</v>
      </c>
      <c r="AF9" s="12">
        <f t="shared" si="60"/>
        <v>0</v>
      </c>
      <c r="AG9" s="3">
        <f t="shared" si="61"/>
        <v>3</v>
      </c>
      <c r="AH9" s="3">
        <f t="shared" si="62"/>
        <v>6</v>
      </c>
      <c r="AI9" s="57">
        <f t="shared" si="63"/>
        <v>1</v>
      </c>
      <c r="AJ9" s="58">
        <f t="shared" si="64"/>
        <v>7</v>
      </c>
      <c r="AM9" s="12">
        <f t="shared" si="2"/>
        <v>1</v>
      </c>
      <c r="AN9" s="12">
        <f t="shared" si="3"/>
        <v>4</v>
      </c>
      <c r="AO9" s="12">
        <f t="shared" si="4"/>
        <v>0.4285714285714286</v>
      </c>
      <c r="AP9" s="12" t="e">
        <f t="shared" si="5"/>
        <v>#DIV/0!</v>
      </c>
      <c r="AQ9" s="12">
        <f t="shared" si="65"/>
        <v>-0.5</v>
      </c>
      <c r="AR9" s="12" t="e">
        <f t="shared" si="6"/>
        <v>#DIV/0!</v>
      </c>
      <c r="AS9" s="12">
        <f t="shared" si="7"/>
        <v>1</v>
      </c>
      <c r="AT9" s="12">
        <f t="shared" si="8"/>
        <v>-0.75</v>
      </c>
      <c r="AU9" s="12" t="e">
        <f t="shared" si="9"/>
        <v>#DIV/0!</v>
      </c>
      <c r="AV9" s="12" t="e">
        <f t="shared" si="10"/>
        <v>#DIV/0!</v>
      </c>
      <c r="AW9" s="12">
        <f t="shared" si="11"/>
        <v>5</v>
      </c>
      <c r="AX9" s="12">
        <f t="shared" si="12"/>
        <v>0</v>
      </c>
      <c r="AY9" s="12">
        <f t="shared" si="13"/>
        <v>2.5</v>
      </c>
      <c r="BA9" s="59">
        <v>0.33333333333333298</v>
      </c>
      <c r="BB9" s="60">
        <f>StJeanDeG!BB9+'Challex-&gt;Dardagny'!BB9+'Challex-&gt;LaPlaine'!BB9+Pougny!BB9</f>
        <v>0</v>
      </c>
      <c r="BC9" s="60">
        <f>StJeanDeG!BC9+'Challex-&gt;Dardagny'!BC9+'Challex-&gt;LaPlaine'!BC9+Pougny!BC9</f>
        <v>0</v>
      </c>
      <c r="BD9" s="60">
        <f>StJeanDeG!BD9+'Challex-&gt;Dardagny'!BD9+'Challex-&gt;LaPlaine'!BD9+Pougny!BD9</f>
        <v>0</v>
      </c>
      <c r="BE9" s="60">
        <f>StJeanDeG!BE9+'Challex-&gt;Dardagny'!BE9+'Challex-&gt;LaPlaine'!BE9+Pougny!BE9</f>
        <v>1</v>
      </c>
      <c r="BF9" s="60">
        <f>StJeanDeG!BF9+'Challex-&gt;Dardagny'!BF9+'Challex-&gt;LaPlaine'!BF9+Pougny!BF9</f>
        <v>0</v>
      </c>
      <c r="BG9" s="60">
        <f>StJeanDeG!BG9+'Challex-&gt;Dardagny'!BG9+'Challex-&gt;LaPlaine'!BG9+Pougny!BG9</f>
        <v>0</v>
      </c>
      <c r="BH9" s="60">
        <f>StJeanDeG!BH9+'Challex-&gt;Dardagny'!BH9+'Challex-&gt;LaPlaine'!BH9+Pougny!BH9</f>
        <v>0</v>
      </c>
      <c r="BI9" s="60">
        <f>StJeanDeG!BI9+'Challex-&gt;Dardagny'!BI9+'Challex-&gt;LaPlaine'!BI9+Pougny!BI9</f>
        <v>0</v>
      </c>
      <c r="BJ9" s="60">
        <f>StJeanDeG!BJ9+'Challex-&gt;Dardagny'!BJ9+'Challex-&gt;LaPlaine'!BJ9+Pougny!BJ9</f>
        <v>0</v>
      </c>
      <c r="BK9" s="60">
        <f>StJeanDeG!BK9+'Challex-&gt;Dardagny'!BK9+'Challex-&gt;LaPlaine'!BK9+Pougny!BK9</f>
        <v>0</v>
      </c>
      <c r="BL9" s="60">
        <f>StJeanDeG!BL9+'Challex-&gt;Dardagny'!BL9+'Challex-&gt;LaPlaine'!BL9+Pougny!BL9</f>
        <v>1</v>
      </c>
      <c r="BM9" s="60">
        <f>StJeanDeG!BM9+'Challex-&gt;Dardagny'!BM9+'Challex-&gt;LaPlaine'!BM9+Pougny!BM9</f>
        <v>0</v>
      </c>
      <c r="BN9" s="60">
        <f>StJeanDeG!BN9+'Challex-&gt;Dardagny'!BN9+'Challex-&gt;LaPlaine'!BN9+Pougny!BN9</f>
        <v>0</v>
      </c>
      <c r="BO9" s="60">
        <f>StJeanDeG!BO9+'Challex-&gt;Dardagny'!BO9+'Challex-&gt;LaPlaine'!BO9+Pougny!BO9</f>
        <v>0</v>
      </c>
      <c r="BP9" s="60">
        <f>StJeanDeG!BP9+'Challex-&gt;Dardagny'!BP9+'Challex-&gt;LaPlaine'!BP9+Pougny!BP9</f>
        <v>0</v>
      </c>
      <c r="BQ9" s="60">
        <f>StJeanDeG!BQ9+'Challex-&gt;Dardagny'!BQ9+'Challex-&gt;LaPlaine'!BQ9+Pougny!BQ9</f>
        <v>0</v>
      </c>
      <c r="BS9" s="55">
        <f t="shared" si="14"/>
        <v>1</v>
      </c>
      <c r="BT9" s="3">
        <f t="shared" si="14"/>
        <v>1</v>
      </c>
      <c r="BU9" s="56">
        <f t="shared" si="15"/>
        <v>0.5</v>
      </c>
      <c r="BV9" s="3">
        <f t="shared" si="16"/>
        <v>0</v>
      </c>
      <c r="BW9" s="3">
        <f t="shared" si="17"/>
        <v>2</v>
      </c>
      <c r="BX9" s="3">
        <f t="shared" si="18"/>
        <v>0</v>
      </c>
      <c r="BY9" s="3">
        <f t="shared" si="19"/>
        <v>2</v>
      </c>
      <c r="BZ9" s="12">
        <f t="shared" si="20"/>
        <v>1</v>
      </c>
      <c r="CA9" s="12">
        <f t="shared" si="21"/>
        <v>0</v>
      </c>
      <c r="CB9" s="3">
        <f t="shared" si="22"/>
        <v>0</v>
      </c>
      <c r="CC9" s="3">
        <f t="shared" si="23"/>
        <v>1</v>
      </c>
      <c r="CD9" s="57">
        <f t="shared" si="24"/>
        <v>1</v>
      </c>
      <c r="CE9" s="58">
        <f t="shared" si="25"/>
        <v>2</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f t="shared" si="39"/>
        <v>-1</v>
      </c>
      <c r="ED9" s="12">
        <f t="shared" si="39"/>
        <v>-1</v>
      </c>
      <c r="EE9" s="12" t="e">
        <f t="shared" si="39"/>
        <v>#DIV/0!</v>
      </c>
      <c r="EF9" s="12">
        <f t="shared" si="39"/>
        <v>-1</v>
      </c>
      <c r="EG9" s="12">
        <f t="shared" si="39"/>
        <v>-1</v>
      </c>
      <c r="EH9" s="12" t="e">
        <f t="shared" si="39"/>
        <v>#DIV/0!</v>
      </c>
      <c r="EI9" s="12">
        <f t="shared" si="39"/>
        <v>-1</v>
      </c>
      <c r="EJ9" s="12" t="e">
        <f t="shared" si="39"/>
        <v>#DIV/0!</v>
      </c>
      <c r="EK9" s="12" t="e">
        <f t="shared" si="39"/>
        <v>#DIV/0!</v>
      </c>
      <c r="EL9" s="12">
        <f t="shared" si="39"/>
        <v>-1</v>
      </c>
      <c r="EM9" s="12">
        <f t="shared" si="39"/>
        <v>-1</v>
      </c>
      <c r="EN9" s="12">
        <f t="shared" si="39"/>
        <v>-1</v>
      </c>
      <c r="EO9" s="12">
        <f t="shared" si="39"/>
        <v>-1</v>
      </c>
      <c r="EQ9" s="59">
        <v>0.33333333333333298</v>
      </c>
      <c r="ER9" s="60">
        <f>StJeanDeG!ER9+'Challex-&gt;Dardagny'!ER9+'Challex-&gt;LaPlaine'!ER9+Pougny!ER9</f>
        <v>1</v>
      </c>
      <c r="ES9" s="60">
        <f>StJeanDeG!ES9+'Challex-&gt;Dardagny'!ES9+'Challex-&gt;LaPlaine'!ES9+Pougny!ES9</f>
        <v>1</v>
      </c>
      <c r="ET9" s="60">
        <f>StJeanDeG!ET9+'Challex-&gt;Dardagny'!ET9+'Challex-&gt;LaPlaine'!ET9+Pougny!ET9</f>
        <v>1</v>
      </c>
      <c r="EU9" s="60">
        <f>StJeanDeG!EU9+'Challex-&gt;Dardagny'!EU9+'Challex-&gt;LaPlaine'!EU9+Pougny!EU9</f>
        <v>0</v>
      </c>
      <c r="EV9" s="60">
        <f>StJeanDeG!EV9+'Challex-&gt;Dardagny'!EV9+'Challex-&gt;LaPlaine'!EV9+Pougny!EV9</f>
        <v>0</v>
      </c>
      <c r="EW9" s="60">
        <f>StJeanDeG!EW9+'Challex-&gt;Dardagny'!EW9+'Challex-&gt;LaPlaine'!EW9+Pougny!EW9</f>
        <v>0</v>
      </c>
      <c r="EX9" s="60">
        <f>StJeanDeG!EX9+'Challex-&gt;Dardagny'!EX9+'Challex-&gt;LaPlaine'!EX9+Pougny!EX9</f>
        <v>0</v>
      </c>
      <c r="EY9" s="60">
        <f>StJeanDeG!EY9+'Challex-&gt;Dardagny'!EY9+'Challex-&gt;LaPlaine'!EY9+Pougny!EY9</f>
        <v>1</v>
      </c>
      <c r="EZ9" s="60">
        <f>StJeanDeG!EZ9+'Challex-&gt;Dardagny'!EZ9+'Challex-&gt;LaPlaine'!EZ9+Pougny!EZ9</f>
        <v>1</v>
      </c>
      <c r="FA9" s="60">
        <f>StJeanDeG!FA9+'Challex-&gt;Dardagny'!FA9+'Challex-&gt;LaPlaine'!FA9+Pougny!FA9</f>
        <v>0</v>
      </c>
      <c r="FB9" s="60">
        <f>StJeanDeG!FB9+'Challex-&gt;Dardagny'!FB9+'Challex-&gt;LaPlaine'!FB9+Pougny!FB9</f>
        <v>0</v>
      </c>
      <c r="FC9" s="60">
        <f>StJeanDeG!FC9+'Challex-&gt;Dardagny'!FC9+'Challex-&gt;LaPlaine'!FC9+Pougny!FC9</f>
        <v>0</v>
      </c>
      <c r="FD9" s="60">
        <f>StJeanDeG!FD9+'Challex-&gt;Dardagny'!FD9+'Challex-&gt;LaPlaine'!FD9+Pougny!FD9</f>
        <v>0</v>
      </c>
      <c r="FE9" s="60">
        <f>StJeanDeG!FE9+'Challex-&gt;Dardagny'!FE9+'Challex-&gt;LaPlaine'!FE9+Pougny!FE9</f>
        <v>0</v>
      </c>
      <c r="FF9" s="60">
        <f>StJeanDeG!FF9+'Challex-&gt;Dardagny'!FF9+'Challex-&gt;LaPlaine'!FF9+Pougny!FF9</f>
        <v>0</v>
      </c>
      <c r="FG9" s="60">
        <f>StJeanDeG!FG9+'Challex-&gt;Dardagny'!FG9+'Challex-&gt;LaPlaine'!FG9+Pougny!FG9</f>
        <v>2</v>
      </c>
      <c r="FI9" s="55">
        <f t="shared" si="40"/>
        <v>3</v>
      </c>
      <c r="FJ9" s="3">
        <f t="shared" si="40"/>
        <v>4</v>
      </c>
      <c r="FK9" s="56">
        <f t="shared" si="41"/>
        <v>0.5714285714285714</v>
      </c>
      <c r="FL9" s="3">
        <f t="shared" si="42"/>
        <v>3</v>
      </c>
      <c r="FM9" s="3">
        <f t="shared" si="43"/>
        <v>1</v>
      </c>
      <c r="FN9" s="3">
        <f t="shared" si="44"/>
        <v>0</v>
      </c>
      <c r="FO9" s="3">
        <f t="shared" si="45"/>
        <v>4</v>
      </c>
      <c r="FP9" s="12">
        <f t="shared" si="46"/>
        <v>0.25</v>
      </c>
      <c r="FQ9" s="12">
        <f t="shared" si="47"/>
        <v>0</v>
      </c>
      <c r="FR9" s="3">
        <f t="shared" si="48"/>
        <v>3</v>
      </c>
      <c r="FS9" s="3">
        <f t="shared" si="49"/>
        <v>4</v>
      </c>
      <c r="FT9" s="57">
        <f t="shared" si="50"/>
        <v>3</v>
      </c>
      <c r="FU9" s="58">
        <f t="shared" si="51"/>
        <v>7</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18" thickBot="1" x14ac:dyDescent="0.3">
      <c r="A10" s="64">
        <v>0.34375</v>
      </c>
      <c r="B10" s="91">
        <f>StJeanDeG!B10+'Challex-&gt;Dardagny'!B10+'Challex-&gt;LaPlaine'!B10+Pougny!B10</f>
        <v>0</v>
      </c>
      <c r="C10" s="92">
        <f>StJeanDeG!C10+'Challex-&gt;Dardagny'!C10+'Challex-&gt;LaPlaine'!C10+Pougny!C10</f>
        <v>0</v>
      </c>
      <c r="D10" s="91">
        <f>StJeanDeG!D10+'Challex-&gt;Dardagny'!D10+'Challex-&gt;LaPlaine'!D10+Pougny!D10</f>
        <v>0</v>
      </c>
      <c r="E10" s="92">
        <f>StJeanDeG!E10+'Challex-&gt;Dardagny'!E10+'Challex-&gt;LaPlaine'!E10+Pougny!E10</f>
        <v>1</v>
      </c>
      <c r="F10" s="91">
        <f>StJeanDeG!F10+'Challex-&gt;Dardagny'!F10+'Challex-&gt;LaPlaine'!F10+Pougny!F10</f>
        <v>0</v>
      </c>
      <c r="G10" s="92">
        <f>StJeanDeG!G10+'Challex-&gt;Dardagny'!G10+'Challex-&gt;LaPlaine'!G10+Pougny!G10</f>
        <v>0</v>
      </c>
      <c r="H10" s="91">
        <f>StJeanDeG!H10+'Challex-&gt;Dardagny'!H10+'Challex-&gt;LaPlaine'!H10+Pougny!H10</f>
        <v>0</v>
      </c>
      <c r="I10" s="92">
        <f>StJeanDeG!I10+'Challex-&gt;Dardagny'!I10+'Challex-&gt;LaPlaine'!I10+Pougny!I10</f>
        <v>0</v>
      </c>
      <c r="J10" s="91">
        <f>StJeanDeG!J10+'Challex-&gt;Dardagny'!J10+'Challex-&gt;LaPlaine'!J10+Pougny!J10</f>
        <v>1</v>
      </c>
      <c r="K10" s="92">
        <f>StJeanDeG!K10+'Challex-&gt;Dardagny'!K10+'Challex-&gt;LaPlaine'!K10+Pougny!K10</f>
        <v>3</v>
      </c>
      <c r="L10" s="91">
        <f>StJeanDeG!L10+'Challex-&gt;Dardagny'!L10+'Challex-&gt;LaPlaine'!L10+Pougny!L10</f>
        <v>0</v>
      </c>
      <c r="M10" s="92">
        <f>StJeanDeG!M10+'Challex-&gt;Dardagny'!M10+'Challex-&gt;LaPlaine'!M10+Pougny!M10</f>
        <v>0</v>
      </c>
      <c r="N10" s="197">
        <f>StJeanDeG!N10+'Challex-&gt;Dardagny'!N10+'Challex-&gt;LaPlaine'!N10+Pougny!N10</f>
        <v>0</v>
      </c>
      <c r="O10" s="192">
        <f>StJeanDeG!O10+'Challex-&gt;Dardagny'!O10+'Challex-&gt;LaPlaine'!O10+Pougny!O10</f>
        <v>0</v>
      </c>
      <c r="P10" s="91">
        <f>StJeanDeG!P10+'Challex-&gt;Dardagny'!P10+'Challex-&gt;LaPlaine'!P10+Pougny!P10</f>
        <v>0</v>
      </c>
      <c r="Q10" s="92">
        <f>StJeanDeG!Q10+'Challex-&gt;Dardagny'!Q10+'Challex-&gt;LaPlaine'!Q10+Pougny!Q10</f>
        <v>0</v>
      </c>
      <c r="R10" s="91">
        <f>StJeanDeG!R10+'Challex-&gt;Dardagny'!R10+'Challex-&gt;LaPlaine'!R10+Pougny!R10</f>
        <v>0</v>
      </c>
      <c r="S10" s="92">
        <f>StJeanDeG!S10+'Challex-&gt;Dardagny'!S10+'Challex-&gt;LaPlaine'!S10+Pougny!S10</f>
        <v>0</v>
      </c>
      <c r="T10" s="91">
        <f>StJeanDeG!T10+'Challex-&gt;Dardagny'!T10+'Challex-&gt;LaPlaine'!T10+Pougny!T10</f>
        <v>0</v>
      </c>
      <c r="U10" s="92">
        <f>StJeanDeG!U10+'Challex-&gt;Dardagny'!U10+'Challex-&gt;LaPlaine'!U10+Pougny!U10</f>
        <v>0</v>
      </c>
      <c r="W10" s="55">
        <f t="shared" si="53"/>
        <v>1</v>
      </c>
      <c r="X10" s="3">
        <f t="shared" si="54"/>
        <v>4</v>
      </c>
      <c r="Y10" s="56">
        <f t="shared" si="55"/>
        <v>0.8</v>
      </c>
      <c r="Z10" s="3">
        <f t="shared" si="56"/>
        <v>0</v>
      </c>
      <c r="AA10" s="3">
        <f t="shared" si="57"/>
        <v>1</v>
      </c>
      <c r="AB10" s="3">
        <f>F10+G10+P10+Q10</f>
        <v>0</v>
      </c>
      <c r="AC10" s="3">
        <f t="shared" si="59"/>
        <v>0</v>
      </c>
      <c r="AD10" s="3">
        <f t="shared" si="0"/>
        <v>1</v>
      </c>
      <c r="AE10" s="12">
        <f t="shared" si="1"/>
        <v>1</v>
      </c>
      <c r="AF10" s="12">
        <f t="shared" si="60"/>
        <v>0</v>
      </c>
      <c r="AG10" s="3">
        <f t="shared" si="61"/>
        <v>4</v>
      </c>
      <c r="AH10" s="3">
        <f t="shared" si="62"/>
        <v>5</v>
      </c>
      <c r="AI10" s="57">
        <f t="shared" si="63"/>
        <v>0</v>
      </c>
      <c r="AJ10" s="58">
        <f t="shared" si="64"/>
        <v>5</v>
      </c>
      <c r="AM10" s="12" t="e">
        <f t="shared" si="2"/>
        <v>#DIV/0!</v>
      </c>
      <c r="AN10" s="12">
        <f t="shared" si="3"/>
        <v>3</v>
      </c>
      <c r="AO10" s="12">
        <f t="shared" si="4"/>
        <v>-0.19999999999999996</v>
      </c>
      <c r="AP10" s="12" t="e">
        <f t="shared" si="5"/>
        <v>#DIV/0!</v>
      </c>
      <c r="AQ10" s="12">
        <f t="shared" si="65"/>
        <v>0</v>
      </c>
      <c r="AR10" s="12" t="e">
        <f t="shared" si="6"/>
        <v>#DIV/0!</v>
      </c>
      <c r="AS10" s="12">
        <f t="shared" si="7"/>
        <v>0</v>
      </c>
      <c r="AT10" s="12">
        <f t="shared" si="8"/>
        <v>0</v>
      </c>
      <c r="AU10" s="12" t="e">
        <f t="shared" si="9"/>
        <v>#DIV/0!</v>
      </c>
      <c r="AV10" s="12" t="e">
        <f t="shared" si="10"/>
        <v>#DIV/0!</v>
      </c>
      <c r="AW10" s="12">
        <f t="shared" si="11"/>
        <v>4</v>
      </c>
      <c r="AX10" s="12" t="e">
        <f t="shared" si="12"/>
        <v>#DIV/0!</v>
      </c>
      <c r="AY10" s="12">
        <f t="shared" si="13"/>
        <v>4</v>
      </c>
      <c r="BA10" s="64">
        <v>0.34375</v>
      </c>
      <c r="BB10" s="60">
        <f>StJeanDeG!BB10+'Challex-&gt;Dardagny'!BB10+'Challex-&gt;LaPlaine'!BB10+Pougny!BB10</f>
        <v>0</v>
      </c>
      <c r="BC10" s="60">
        <f>StJeanDeG!BC10+'Challex-&gt;Dardagny'!BC10+'Challex-&gt;LaPlaine'!BC10+Pougny!BC10</f>
        <v>0</v>
      </c>
      <c r="BD10" s="60">
        <f>StJeanDeG!BD10+'Challex-&gt;Dardagny'!BD10+'Challex-&gt;LaPlaine'!BD10+Pougny!BD10</f>
        <v>0</v>
      </c>
      <c r="BE10" s="60">
        <f>StJeanDeG!BE10+'Challex-&gt;Dardagny'!BE10+'Challex-&gt;LaPlaine'!BE10+Pougny!BE10</f>
        <v>1</v>
      </c>
      <c r="BF10" s="60">
        <f>StJeanDeG!BF10+'Challex-&gt;Dardagny'!BF10+'Challex-&gt;LaPlaine'!BF10+Pougny!BF10</f>
        <v>0</v>
      </c>
      <c r="BG10" s="60">
        <f>StJeanDeG!BG10+'Challex-&gt;Dardagny'!BG10+'Challex-&gt;LaPlaine'!BG10+Pougny!BG10</f>
        <v>0</v>
      </c>
      <c r="BH10" s="60">
        <f>StJeanDeG!BH10+'Challex-&gt;Dardagny'!BH10+'Challex-&gt;LaPlaine'!BH10+Pougny!BH10</f>
        <v>0</v>
      </c>
      <c r="BI10" s="60">
        <f>StJeanDeG!BI10+'Challex-&gt;Dardagny'!BI10+'Challex-&gt;LaPlaine'!BI10+Pougny!BI10</f>
        <v>0</v>
      </c>
      <c r="BJ10" s="60">
        <f>StJeanDeG!BJ10+'Challex-&gt;Dardagny'!BJ10+'Challex-&gt;LaPlaine'!BJ10+Pougny!BJ10</f>
        <v>0</v>
      </c>
      <c r="BK10" s="60">
        <f>StJeanDeG!BK10+'Challex-&gt;Dardagny'!BK10+'Challex-&gt;LaPlaine'!BK10+Pougny!BK10</f>
        <v>0</v>
      </c>
      <c r="BL10" s="60">
        <f>StJeanDeG!BL10+'Challex-&gt;Dardagny'!BL10+'Challex-&gt;LaPlaine'!BL10+Pougny!BL10</f>
        <v>0</v>
      </c>
      <c r="BM10" s="60">
        <f>StJeanDeG!BM10+'Challex-&gt;Dardagny'!BM10+'Challex-&gt;LaPlaine'!BM10+Pougny!BM10</f>
        <v>0</v>
      </c>
      <c r="BN10" s="60">
        <f>StJeanDeG!BN10+'Challex-&gt;Dardagny'!BN10+'Challex-&gt;LaPlaine'!BN10+Pougny!BN10</f>
        <v>0</v>
      </c>
      <c r="BO10" s="60">
        <f>StJeanDeG!BO10+'Challex-&gt;Dardagny'!BO10+'Challex-&gt;LaPlaine'!BO10+Pougny!BO10</f>
        <v>0</v>
      </c>
      <c r="BP10" s="60">
        <f>StJeanDeG!BP10+'Challex-&gt;Dardagny'!BP10+'Challex-&gt;LaPlaine'!BP10+Pougny!BP10</f>
        <v>0</v>
      </c>
      <c r="BQ10" s="60">
        <f>StJeanDeG!BQ10+'Challex-&gt;Dardagny'!BQ10+'Challex-&gt;LaPlaine'!BQ10+Pougny!BQ10</f>
        <v>0</v>
      </c>
      <c r="BS10" s="55">
        <f t="shared" si="14"/>
        <v>0</v>
      </c>
      <c r="BT10" s="3">
        <f t="shared" si="14"/>
        <v>1</v>
      </c>
      <c r="BU10" s="56">
        <f t="shared" si="15"/>
        <v>1</v>
      </c>
      <c r="BV10" s="3">
        <f t="shared" si="16"/>
        <v>0</v>
      </c>
      <c r="BW10" s="3">
        <f t="shared" si="17"/>
        <v>1</v>
      </c>
      <c r="BX10" s="3">
        <f t="shared" si="18"/>
        <v>0</v>
      </c>
      <c r="BY10" s="3">
        <f t="shared" si="19"/>
        <v>1</v>
      </c>
      <c r="BZ10" s="12">
        <f t="shared" si="20"/>
        <v>1</v>
      </c>
      <c r="CA10" s="12">
        <f t="shared" si="21"/>
        <v>0</v>
      </c>
      <c r="CB10" s="3">
        <f t="shared" si="22"/>
        <v>0</v>
      </c>
      <c r="CC10" s="3">
        <f t="shared" si="23"/>
        <v>1</v>
      </c>
      <c r="CD10" s="57">
        <f t="shared" si="24"/>
        <v>0</v>
      </c>
      <c r="CE10" s="58">
        <f t="shared" si="25"/>
        <v>1</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f t="shared" si="39"/>
        <v>-1</v>
      </c>
      <c r="ED10" s="12" t="e">
        <f t="shared" si="39"/>
        <v>#DIV/0!</v>
      </c>
      <c r="EE10" s="12" t="e">
        <f t="shared" si="39"/>
        <v>#DIV/0!</v>
      </c>
      <c r="EF10" s="12">
        <f t="shared" si="39"/>
        <v>-1</v>
      </c>
      <c r="EG10" s="12">
        <f t="shared" si="39"/>
        <v>-1</v>
      </c>
      <c r="EH10" s="12" t="e">
        <f t="shared" si="39"/>
        <v>#DIV/0!</v>
      </c>
      <c r="EI10" s="12">
        <f t="shared" si="39"/>
        <v>-1</v>
      </c>
      <c r="EJ10" s="12" t="e">
        <f t="shared" si="39"/>
        <v>#DIV/0!</v>
      </c>
      <c r="EK10" s="12" t="e">
        <f t="shared" si="39"/>
        <v>#DIV/0!</v>
      </c>
      <c r="EL10" s="12" t="e">
        <f t="shared" si="39"/>
        <v>#DIV/0!</v>
      </c>
      <c r="EM10" s="12">
        <f t="shared" si="39"/>
        <v>-1</v>
      </c>
      <c r="EN10" s="12" t="e">
        <f t="shared" si="39"/>
        <v>#DIV/0!</v>
      </c>
      <c r="EO10" s="12">
        <f t="shared" si="39"/>
        <v>-1</v>
      </c>
      <c r="EQ10" s="64">
        <v>0.34375</v>
      </c>
      <c r="ER10" s="60">
        <f>StJeanDeG!ER10+'Challex-&gt;Dardagny'!ER10+'Challex-&gt;LaPlaine'!ER10+Pougny!ER10</f>
        <v>3</v>
      </c>
      <c r="ES10" s="60">
        <f>StJeanDeG!ES10+'Challex-&gt;Dardagny'!ES10+'Challex-&gt;LaPlaine'!ES10+Pougny!ES10</f>
        <v>0</v>
      </c>
      <c r="ET10" s="60">
        <f>StJeanDeG!ET10+'Challex-&gt;Dardagny'!ET10+'Challex-&gt;LaPlaine'!ET10+Pougny!ET10</f>
        <v>2</v>
      </c>
      <c r="EU10" s="60">
        <f>StJeanDeG!EU10+'Challex-&gt;Dardagny'!EU10+'Challex-&gt;LaPlaine'!EU10+Pougny!EU10</f>
        <v>0</v>
      </c>
      <c r="EV10" s="60">
        <f>StJeanDeG!EV10+'Challex-&gt;Dardagny'!EV10+'Challex-&gt;LaPlaine'!EV10+Pougny!EV10</f>
        <v>0</v>
      </c>
      <c r="EW10" s="60">
        <f>StJeanDeG!EW10+'Challex-&gt;Dardagny'!EW10+'Challex-&gt;LaPlaine'!EW10+Pougny!EW10</f>
        <v>0</v>
      </c>
      <c r="EX10" s="60">
        <f>StJeanDeG!EX10+'Challex-&gt;Dardagny'!EX10+'Challex-&gt;LaPlaine'!EX10+Pougny!EX10</f>
        <v>0</v>
      </c>
      <c r="EY10" s="60">
        <f>StJeanDeG!EY10+'Challex-&gt;Dardagny'!EY10+'Challex-&gt;LaPlaine'!EY10+Pougny!EY10</f>
        <v>0</v>
      </c>
      <c r="EZ10" s="60">
        <f>StJeanDeG!EZ10+'Challex-&gt;Dardagny'!EZ10+'Challex-&gt;LaPlaine'!EZ10+Pougny!EZ10</f>
        <v>0</v>
      </c>
      <c r="FA10" s="60">
        <f>StJeanDeG!FA10+'Challex-&gt;Dardagny'!FA10+'Challex-&gt;LaPlaine'!FA10+Pougny!FA10</f>
        <v>0</v>
      </c>
      <c r="FB10" s="60">
        <f>StJeanDeG!FB10+'Challex-&gt;Dardagny'!FB10+'Challex-&gt;LaPlaine'!FB10+Pougny!FB10</f>
        <v>0</v>
      </c>
      <c r="FC10" s="60">
        <f>StJeanDeG!FC10+'Challex-&gt;Dardagny'!FC10+'Challex-&gt;LaPlaine'!FC10+Pougny!FC10</f>
        <v>0</v>
      </c>
      <c r="FD10" s="60">
        <f>StJeanDeG!FD10+'Challex-&gt;Dardagny'!FD10+'Challex-&gt;LaPlaine'!FD10+Pougny!FD10</f>
        <v>0</v>
      </c>
      <c r="FE10" s="60">
        <f>StJeanDeG!FE10+'Challex-&gt;Dardagny'!FE10+'Challex-&gt;LaPlaine'!FE10+Pougny!FE10</f>
        <v>0</v>
      </c>
      <c r="FF10" s="60">
        <f>StJeanDeG!FF10+'Challex-&gt;Dardagny'!FF10+'Challex-&gt;LaPlaine'!FF10+Pougny!FF10</f>
        <v>0</v>
      </c>
      <c r="FG10" s="60">
        <f>StJeanDeG!FG10+'Challex-&gt;Dardagny'!FG10+'Challex-&gt;LaPlaine'!FG10+Pougny!FG10</f>
        <v>0</v>
      </c>
      <c r="FI10" s="55">
        <f t="shared" si="40"/>
        <v>5</v>
      </c>
      <c r="FJ10" s="3">
        <f t="shared" si="40"/>
        <v>0</v>
      </c>
      <c r="FK10" s="56">
        <f t="shared" si="41"/>
        <v>0</v>
      </c>
      <c r="FL10" s="3">
        <f t="shared" si="42"/>
        <v>3</v>
      </c>
      <c r="FM10" s="3">
        <f t="shared" si="43"/>
        <v>2</v>
      </c>
      <c r="FN10" s="3">
        <f t="shared" si="44"/>
        <v>0</v>
      </c>
      <c r="FO10" s="3">
        <f t="shared" si="45"/>
        <v>5</v>
      </c>
      <c r="FP10" s="12">
        <f t="shared" si="46"/>
        <v>0.4</v>
      </c>
      <c r="FQ10" s="12">
        <f t="shared" si="47"/>
        <v>0</v>
      </c>
      <c r="FR10" s="3">
        <f t="shared" si="48"/>
        <v>0</v>
      </c>
      <c r="FS10" s="3">
        <f t="shared" si="49"/>
        <v>5</v>
      </c>
      <c r="FT10" s="57">
        <f t="shared" si="50"/>
        <v>0</v>
      </c>
      <c r="FU10" s="58">
        <f t="shared" si="51"/>
        <v>5</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18" thickBot="1" x14ac:dyDescent="0.3">
      <c r="A11" s="64">
        <v>0.35416666666666702</v>
      </c>
      <c r="B11" s="91">
        <f>StJeanDeG!B11+'Challex-&gt;Dardagny'!B11+'Challex-&gt;LaPlaine'!B11+Pougny!B11</f>
        <v>0</v>
      </c>
      <c r="C11" s="92">
        <f>StJeanDeG!C11+'Challex-&gt;Dardagny'!C11+'Challex-&gt;LaPlaine'!C11+Pougny!C11</f>
        <v>3</v>
      </c>
      <c r="D11" s="91">
        <f>StJeanDeG!D11+'Challex-&gt;Dardagny'!D11+'Challex-&gt;LaPlaine'!D11+Pougny!D11</f>
        <v>0</v>
      </c>
      <c r="E11" s="92">
        <f>StJeanDeG!E11+'Challex-&gt;Dardagny'!E11+'Challex-&gt;LaPlaine'!E11+Pougny!E11</f>
        <v>0</v>
      </c>
      <c r="F11" s="91">
        <f>StJeanDeG!F11+'Challex-&gt;Dardagny'!F11+'Challex-&gt;LaPlaine'!F11+Pougny!F11</f>
        <v>0</v>
      </c>
      <c r="G11" s="92">
        <f>StJeanDeG!G11+'Challex-&gt;Dardagny'!G11+'Challex-&gt;LaPlaine'!G11+Pougny!G11</f>
        <v>1</v>
      </c>
      <c r="H11" s="91">
        <f>StJeanDeG!H11+'Challex-&gt;Dardagny'!H11+'Challex-&gt;LaPlaine'!H11+Pougny!H11</f>
        <v>0</v>
      </c>
      <c r="I11" s="92">
        <f>StJeanDeG!I11+'Challex-&gt;Dardagny'!I11+'Challex-&gt;LaPlaine'!I11+Pougny!I11</f>
        <v>0</v>
      </c>
      <c r="J11" s="91">
        <f>StJeanDeG!J11+'Challex-&gt;Dardagny'!J11+'Challex-&gt;LaPlaine'!J11+Pougny!J11</f>
        <v>0</v>
      </c>
      <c r="K11" s="92">
        <f>StJeanDeG!K11+'Challex-&gt;Dardagny'!K11+'Challex-&gt;LaPlaine'!K11+Pougny!K11</f>
        <v>0</v>
      </c>
      <c r="L11" s="91">
        <f>StJeanDeG!L11+'Challex-&gt;Dardagny'!L11+'Challex-&gt;LaPlaine'!L11+Pougny!L11</f>
        <v>0</v>
      </c>
      <c r="M11" s="92">
        <f>StJeanDeG!M11+'Challex-&gt;Dardagny'!M11+'Challex-&gt;LaPlaine'!M11+Pougny!M11</f>
        <v>0</v>
      </c>
      <c r="N11" s="197">
        <f>StJeanDeG!N11+'Challex-&gt;Dardagny'!N11+'Challex-&gt;LaPlaine'!N11+Pougny!N11</f>
        <v>0</v>
      </c>
      <c r="O11" s="192">
        <f>StJeanDeG!O11+'Challex-&gt;Dardagny'!O11+'Challex-&gt;LaPlaine'!O11+Pougny!O11</f>
        <v>0</v>
      </c>
      <c r="P11" s="91">
        <f>StJeanDeG!P11+'Challex-&gt;Dardagny'!P11+'Challex-&gt;LaPlaine'!P11+Pougny!P11</f>
        <v>0</v>
      </c>
      <c r="Q11" s="92">
        <f>StJeanDeG!Q11+'Challex-&gt;Dardagny'!Q11+'Challex-&gt;LaPlaine'!Q11+Pougny!Q11</f>
        <v>0</v>
      </c>
      <c r="R11" s="91">
        <f>StJeanDeG!R11+'Challex-&gt;Dardagny'!R11+'Challex-&gt;LaPlaine'!R11+Pougny!R11</f>
        <v>0</v>
      </c>
      <c r="S11" s="92">
        <f>StJeanDeG!S11+'Challex-&gt;Dardagny'!S11+'Challex-&gt;LaPlaine'!S11+Pougny!S11</f>
        <v>0</v>
      </c>
      <c r="T11" s="91">
        <f>StJeanDeG!T11+'Challex-&gt;Dardagny'!T11+'Challex-&gt;LaPlaine'!T11+Pougny!T11</f>
        <v>0</v>
      </c>
      <c r="U11" s="92">
        <f>StJeanDeG!U11+'Challex-&gt;Dardagny'!U11+'Challex-&gt;LaPlaine'!U11+Pougny!U11</f>
        <v>0</v>
      </c>
      <c r="W11" s="55">
        <f t="shared" si="53"/>
        <v>0</v>
      </c>
      <c r="X11" s="3">
        <f t="shared" si="54"/>
        <v>4</v>
      </c>
      <c r="Y11" s="56">
        <f t="shared" si="55"/>
        <v>1</v>
      </c>
      <c r="Z11" s="3">
        <f t="shared" si="56"/>
        <v>3</v>
      </c>
      <c r="AA11" s="3">
        <f t="shared" si="57"/>
        <v>1</v>
      </c>
      <c r="AB11" s="3">
        <f t="shared" si="58"/>
        <v>1</v>
      </c>
      <c r="AC11" s="3">
        <f t="shared" si="59"/>
        <v>0</v>
      </c>
      <c r="AD11" s="3">
        <f t="shared" si="0"/>
        <v>4</v>
      </c>
      <c r="AE11" s="12">
        <f t="shared" si="1"/>
        <v>0.25</v>
      </c>
      <c r="AF11" s="12">
        <f t="shared" si="60"/>
        <v>0</v>
      </c>
      <c r="AG11" s="3">
        <f t="shared" si="61"/>
        <v>0</v>
      </c>
      <c r="AH11" s="3">
        <f t="shared" si="62"/>
        <v>4</v>
      </c>
      <c r="AI11" s="57">
        <f t="shared" si="63"/>
        <v>0</v>
      </c>
      <c r="AJ11" s="58">
        <f t="shared" si="64"/>
        <v>4</v>
      </c>
      <c r="AM11" s="12" t="e">
        <f t="shared" si="2"/>
        <v>#DIV/0!</v>
      </c>
      <c r="AN11" s="12" t="e">
        <f t="shared" si="3"/>
        <v>#DIV/0!</v>
      </c>
      <c r="AO11" s="12" t="e">
        <f t="shared" si="4"/>
        <v>#DIV/0!</v>
      </c>
      <c r="AP11" s="12" t="e">
        <f t="shared" si="5"/>
        <v>#DIV/0!</v>
      </c>
      <c r="AQ11" s="12" t="e">
        <f t="shared" si="65"/>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60">
        <f>StJeanDeG!BB11+'Challex-&gt;Dardagny'!BB11+'Challex-&gt;LaPlaine'!BB11+Pougny!BB11</f>
        <v>0</v>
      </c>
      <c r="BC11" s="60">
        <f>StJeanDeG!BC11+'Challex-&gt;Dardagny'!BC11+'Challex-&gt;LaPlaine'!BC11+Pougny!BC11</f>
        <v>0</v>
      </c>
      <c r="BD11" s="60">
        <f>StJeanDeG!BD11+'Challex-&gt;Dardagny'!BD11+'Challex-&gt;LaPlaine'!BD11+Pougny!BD11</f>
        <v>0</v>
      </c>
      <c r="BE11" s="60">
        <f>StJeanDeG!BE11+'Challex-&gt;Dardagny'!BE11+'Challex-&gt;LaPlaine'!BE11+Pougny!BE11</f>
        <v>0</v>
      </c>
      <c r="BF11" s="60">
        <f>StJeanDeG!BF11+'Challex-&gt;Dardagny'!BF11+'Challex-&gt;LaPlaine'!BF11+Pougny!BF11</f>
        <v>0</v>
      </c>
      <c r="BG11" s="60">
        <f>StJeanDeG!BG11+'Challex-&gt;Dardagny'!BG11+'Challex-&gt;LaPlaine'!BG11+Pougny!BG11</f>
        <v>0</v>
      </c>
      <c r="BH11" s="60">
        <f>StJeanDeG!BH11+'Challex-&gt;Dardagny'!BH11+'Challex-&gt;LaPlaine'!BH11+Pougny!BH11</f>
        <v>0</v>
      </c>
      <c r="BI11" s="60">
        <f>StJeanDeG!BI11+'Challex-&gt;Dardagny'!BI11+'Challex-&gt;LaPlaine'!BI11+Pougny!BI11</f>
        <v>0</v>
      </c>
      <c r="BJ11" s="60">
        <f>StJeanDeG!BJ11+'Challex-&gt;Dardagny'!BJ11+'Challex-&gt;LaPlaine'!BJ11+Pougny!BJ11</f>
        <v>0</v>
      </c>
      <c r="BK11" s="60">
        <f>StJeanDeG!BK11+'Challex-&gt;Dardagny'!BK11+'Challex-&gt;LaPlaine'!BK11+Pougny!BK11</f>
        <v>0</v>
      </c>
      <c r="BL11" s="60">
        <f>StJeanDeG!BL11+'Challex-&gt;Dardagny'!BL11+'Challex-&gt;LaPlaine'!BL11+Pougny!BL11</f>
        <v>0</v>
      </c>
      <c r="BM11" s="60">
        <f>StJeanDeG!BM11+'Challex-&gt;Dardagny'!BM11+'Challex-&gt;LaPlaine'!BM11+Pougny!BM11</f>
        <v>0</v>
      </c>
      <c r="BN11" s="60">
        <f>StJeanDeG!BN11+'Challex-&gt;Dardagny'!BN11+'Challex-&gt;LaPlaine'!BN11+Pougny!BN11</f>
        <v>0</v>
      </c>
      <c r="BO11" s="60">
        <f>StJeanDeG!BO11+'Challex-&gt;Dardagny'!BO11+'Challex-&gt;LaPlaine'!BO11+Pougny!BO11</f>
        <v>0</v>
      </c>
      <c r="BP11" s="60">
        <f>StJeanDeG!BP11+'Challex-&gt;Dardagny'!BP11+'Challex-&gt;LaPlaine'!BP11+Pougny!BP11</f>
        <v>0</v>
      </c>
      <c r="BQ11" s="60">
        <f>StJeanDeG!BQ11+'Challex-&gt;Dardagny'!BQ11+'Challex-&gt;LaPlaine'!BQ11+Pougny!BQ11</f>
        <v>0</v>
      </c>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f t="shared" si="39"/>
        <v>-1</v>
      </c>
      <c r="EE11" s="12" t="e">
        <f t="shared" si="39"/>
        <v>#DIV/0!</v>
      </c>
      <c r="EF11" s="12">
        <f t="shared" si="39"/>
        <v>-1</v>
      </c>
      <c r="EG11" s="12" t="e">
        <f t="shared" si="39"/>
        <v>#DIV/0!</v>
      </c>
      <c r="EH11" s="12" t="e">
        <f t="shared" si="39"/>
        <v>#DIV/0!</v>
      </c>
      <c r="EI11" s="12">
        <f t="shared" si="39"/>
        <v>-1</v>
      </c>
      <c r="EJ11" s="12" t="e">
        <f t="shared" si="39"/>
        <v>#DIV/0!</v>
      </c>
      <c r="EK11" s="12" t="e">
        <f t="shared" si="39"/>
        <v>#DIV/0!</v>
      </c>
      <c r="EL11" s="12" t="e">
        <f t="shared" si="39"/>
        <v>#DIV/0!</v>
      </c>
      <c r="EM11" s="12">
        <f t="shared" si="39"/>
        <v>-1</v>
      </c>
      <c r="EN11" s="12" t="e">
        <f t="shared" si="39"/>
        <v>#DIV/0!</v>
      </c>
      <c r="EO11" s="12">
        <f t="shared" si="39"/>
        <v>-1</v>
      </c>
      <c r="EQ11" s="64">
        <v>0.35416666666666702</v>
      </c>
      <c r="ER11" s="60">
        <f>StJeanDeG!ER11+'Challex-&gt;Dardagny'!ER11+'Challex-&gt;LaPlaine'!ER11+Pougny!ER11</f>
        <v>0</v>
      </c>
      <c r="ES11" s="60">
        <f>StJeanDeG!ES11+'Challex-&gt;Dardagny'!ES11+'Challex-&gt;LaPlaine'!ES11+Pougny!ES11</f>
        <v>1</v>
      </c>
      <c r="ET11" s="60">
        <f>StJeanDeG!ET11+'Challex-&gt;Dardagny'!ET11+'Challex-&gt;LaPlaine'!ET11+Pougny!ET11</f>
        <v>0</v>
      </c>
      <c r="EU11" s="60">
        <f>StJeanDeG!EU11+'Challex-&gt;Dardagny'!EU11+'Challex-&gt;LaPlaine'!EU11+Pougny!EU11</f>
        <v>0</v>
      </c>
      <c r="EV11" s="60">
        <f>StJeanDeG!EV11+'Challex-&gt;Dardagny'!EV11+'Challex-&gt;LaPlaine'!EV11+Pougny!EV11</f>
        <v>0</v>
      </c>
      <c r="EW11" s="60">
        <f>StJeanDeG!EW11+'Challex-&gt;Dardagny'!EW11+'Challex-&gt;LaPlaine'!EW11+Pougny!EW11</f>
        <v>0</v>
      </c>
      <c r="EX11" s="60">
        <f>StJeanDeG!EX11+'Challex-&gt;Dardagny'!EX11+'Challex-&gt;LaPlaine'!EX11+Pougny!EX11</f>
        <v>0</v>
      </c>
      <c r="EY11" s="60">
        <f>StJeanDeG!EY11+'Challex-&gt;Dardagny'!EY11+'Challex-&gt;LaPlaine'!EY11+Pougny!EY11</f>
        <v>0</v>
      </c>
      <c r="EZ11" s="60">
        <f>StJeanDeG!EZ11+'Challex-&gt;Dardagny'!EZ11+'Challex-&gt;LaPlaine'!EZ11+Pougny!EZ11</f>
        <v>0</v>
      </c>
      <c r="FA11" s="60">
        <f>StJeanDeG!FA11+'Challex-&gt;Dardagny'!FA11+'Challex-&gt;LaPlaine'!FA11+Pougny!FA11</f>
        <v>0</v>
      </c>
      <c r="FB11" s="60">
        <f>StJeanDeG!FB11+'Challex-&gt;Dardagny'!FB11+'Challex-&gt;LaPlaine'!FB11+Pougny!FB11</f>
        <v>0</v>
      </c>
      <c r="FC11" s="60">
        <f>StJeanDeG!FC11+'Challex-&gt;Dardagny'!FC11+'Challex-&gt;LaPlaine'!FC11+Pougny!FC11</f>
        <v>0</v>
      </c>
      <c r="FD11" s="60">
        <f>StJeanDeG!FD11+'Challex-&gt;Dardagny'!FD11+'Challex-&gt;LaPlaine'!FD11+Pougny!FD11</f>
        <v>0</v>
      </c>
      <c r="FE11" s="60">
        <f>StJeanDeG!FE11+'Challex-&gt;Dardagny'!FE11+'Challex-&gt;LaPlaine'!FE11+Pougny!FE11</f>
        <v>0</v>
      </c>
      <c r="FF11" s="60">
        <f>StJeanDeG!FF11+'Challex-&gt;Dardagny'!FF11+'Challex-&gt;LaPlaine'!FF11+Pougny!FF11</f>
        <v>0</v>
      </c>
      <c r="FG11" s="60">
        <f>StJeanDeG!FG11+'Challex-&gt;Dardagny'!FG11+'Challex-&gt;LaPlaine'!FG11+Pougny!FG11</f>
        <v>0</v>
      </c>
      <c r="FI11" s="55">
        <f t="shared" si="40"/>
        <v>0</v>
      </c>
      <c r="FJ11" s="3">
        <f t="shared" si="40"/>
        <v>1</v>
      </c>
      <c r="FK11" s="56">
        <f t="shared" si="41"/>
        <v>1</v>
      </c>
      <c r="FL11" s="3">
        <f t="shared" si="42"/>
        <v>1</v>
      </c>
      <c r="FM11" s="3">
        <f t="shared" si="43"/>
        <v>0</v>
      </c>
      <c r="FN11" s="3">
        <f t="shared" si="44"/>
        <v>0</v>
      </c>
      <c r="FO11" s="3">
        <f t="shared" si="45"/>
        <v>1</v>
      </c>
      <c r="FP11" s="12">
        <f t="shared" si="46"/>
        <v>0</v>
      </c>
      <c r="FQ11" s="12">
        <f t="shared" si="47"/>
        <v>0</v>
      </c>
      <c r="FR11" s="3">
        <f t="shared" si="48"/>
        <v>0</v>
      </c>
      <c r="FS11" s="3">
        <f t="shared" si="49"/>
        <v>1</v>
      </c>
      <c r="FT11" s="57">
        <f t="shared" si="50"/>
        <v>0</v>
      </c>
      <c r="FU11" s="58">
        <f t="shared" si="51"/>
        <v>1</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18" thickBot="1" x14ac:dyDescent="0.3">
      <c r="A12" s="64">
        <v>0.36458333333333298</v>
      </c>
      <c r="B12" s="91">
        <f>StJeanDeG!B12+'Challex-&gt;Dardagny'!B12+'Challex-&gt;LaPlaine'!B12+Pougny!B12</f>
        <v>0</v>
      </c>
      <c r="C12" s="92">
        <f>StJeanDeG!C12+'Challex-&gt;Dardagny'!C12+'Challex-&gt;LaPlaine'!C12+Pougny!C12</f>
        <v>0</v>
      </c>
      <c r="D12" s="91">
        <f>StJeanDeG!D12+'Challex-&gt;Dardagny'!D12+'Challex-&gt;LaPlaine'!D12+Pougny!D12</f>
        <v>0</v>
      </c>
      <c r="E12" s="92">
        <f>StJeanDeG!E12+'Challex-&gt;Dardagny'!E12+'Challex-&gt;LaPlaine'!E12+Pougny!E12</f>
        <v>0</v>
      </c>
      <c r="F12" s="91">
        <f>StJeanDeG!F12+'Challex-&gt;Dardagny'!F12+'Challex-&gt;LaPlaine'!F12+Pougny!F12</f>
        <v>0</v>
      </c>
      <c r="G12" s="92">
        <f>StJeanDeG!G12+'Challex-&gt;Dardagny'!G12+'Challex-&gt;LaPlaine'!G12+Pougny!G12</f>
        <v>0</v>
      </c>
      <c r="H12" s="91">
        <f>StJeanDeG!H12+'Challex-&gt;Dardagny'!H12+'Challex-&gt;LaPlaine'!H12+Pougny!H12</f>
        <v>0</v>
      </c>
      <c r="I12" s="92">
        <f>StJeanDeG!I12+'Challex-&gt;Dardagny'!I12+'Challex-&gt;LaPlaine'!I12+Pougny!I12</f>
        <v>0</v>
      </c>
      <c r="J12" s="91">
        <f>StJeanDeG!J12+'Challex-&gt;Dardagny'!J12+'Challex-&gt;LaPlaine'!J12+Pougny!J12</f>
        <v>0</v>
      </c>
      <c r="K12" s="92">
        <f>StJeanDeG!K12+'Challex-&gt;Dardagny'!K12+'Challex-&gt;LaPlaine'!K12+Pougny!K12</f>
        <v>0</v>
      </c>
      <c r="L12" s="91">
        <f>StJeanDeG!L12+'Challex-&gt;Dardagny'!L12+'Challex-&gt;LaPlaine'!L12+Pougny!L12</f>
        <v>0</v>
      </c>
      <c r="M12" s="92">
        <f>StJeanDeG!M12+'Challex-&gt;Dardagny'!M12+'Challex-&gt;LaPlaine'!M12+Pougny!M12</f>
        <v>0</v>
      </c>
      <c r="N12" s="197">
        <f>StJeanDeG!N12+'Challex-&gt;Dardagny'!N12+'Challex-&gt;LaPlaine'!N12+Pougny!N12</f>
        <v>0</v>
      </c>
      <c r="O12" s="192">
        <f>StJeanDeG!O12+'Challex-&gt;Dardagny'!O12+'Challex-&gt;LaPlaine'!O12+Pougny!O12</f>
        <v>0</v>
      </c>
      <c r="P12" s="91">
        <f>StJeanDeG!P12+'Challex-&gt;Dardagny'!P12+'Challex-&gt;LaPlaine'!P12+Pougny!P12</f>
        <v>0</v>
      </c>
      <c r="Q12" s="92">
        <f>StJeanDeG!Q12+'Challex-&gt;Dardagny'!Q12+'Challex-&gt;LaPlaine'!Q12+Pougny!Q12</f>
        <v>0</v>
      </c>
      <c r="R12" s="91">
        <f>StJeanDeG!R12+'Challex-&gt;Dardagny'!R12+'Challex-&gt;LaPlaine'!R12+Pougny!R12</f>
        <v>0</v>
      </c>
      <c r="S12" s="92">
        <f>StJeanDeG!S12+'Challex-&gt;Dardagny'!S12+'Challex-&gt;LaPlaine'!S12+Pougny!S12</f>
        <v>0</v>
      </c>
      <c r="T12" s="91">
        <f>StJeanDeG!T12+'Challex-&gt;Dardagny'!T12+'Challex-&gt;LaPlaine'!T12+Pougny!T12</f>
        <v>0</v>
      </c>
      <c r="U12" s="92">
        <f>StJeanDeG!U12+'Challex-&gt;Dardagny'!U12+'Challex-&gt;LaPlaine'!U12+Pougny!U12</f>
        <v>0</v>
      </c>
      <c r="W12" s="55">
        <f t="shared" si="53"/>
        <v>0</v>
      </c>
      <c r="X12" s="3">
        <f t="shared" si="54"/>
        <v>0</v>
      </c>
      <c r="Y12" s="56" t="e">
        <f t="shared" si="55"/>
        <v>#DIV/0!</v>
      </c>
      <c r="Z12" s="3">
        <f t="shared" si="56"/>
        <v>0</v>
      </c>
      <c r="AA12" s="3">
        <f t="shared" si="57"/>
        <v>0</v>
      </c>
      <c r="AB12" s="3">
        <f t="shared" si="58"/>
        <v>0</v>
      </c>
      <c r="AC12" s="3">
        <f t="shared" si="59"/>
        <v>0</v>
      </c>
      <c r="AD12" s="3">
        <f t="shared" si="0"/>
        <v>0</v>
      </c>
      <c r="AE12" s="12" t="e">
        <f t="shared" si="1"/>
        <v>#DIV/0!</v>
      </c>
      <c r="AF12" s="12" t="e">
        <f t="shared" si="60"/>
        <v>#DIV/0!</v>
      </c>
      <c r="AG12" s="3">
        <f t="shared" si="61"/>
        <v>0</v>
      </c>
      <c r="AH12" s="3">
        <f t="shared" si="62"/>
        <v>0</v>
      </c>
      <c r="AI12" s="57">
        <f t="shared" si="63"/>
        <v>0</v>
      </c>
      <c r="AJ12" s="58">
        <f t="shared" si="64"/>
        <v>0</v>
      </c>
      <c r="AM12" s="12" t="e">
        <f t="shared" si="2"/>
        <v>#DIV/0!</v>
      </c>
      <c r="AN12" s="12" t="e">
        <f t="shared" si="3"/>
        <v>#DIV/0!</v>
      </c>
      <c r="AO12" s="12" t="e">
        <f t="shared" si="4"/>
        <v>#DIV/0!</v>
      </c>
      <c r="AP12" s="12" t="e">
        <f t="shared" si="5"/>
        <v>#DIV/0!</v>
      </c>
      <c r="AQ12" s="12" t="e">
        <f t="shared" si="65"/>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60">
        <f>StJeanDeG!BB12+'Challex-&gt;Dardagny'!BB12+'Challex-&gt;LaPlaine'!BB12+Pougny!BB12</f>
        <v>0</v>
      </c>
      <c r="BC12" s="60">
        <f>StJeanDeG!BC12+'Challex-&gt;Dardagny'!BC12+'Challex-&gt;LaPlaine'!BC12+Pougny!BC12</f>
        <v>0</v>
      </c>
      <c r="BD12" s="60">
        <f>StJeanDeG!BD12+'Challex-&gt;Dardagny'!BD12+'Challex-&gt;LaPlaine'!BD12+Pougny!BD12</f>
        <v>0</v>
      </c>
      <c r="BE12" s="60">
        <f>StJeanDeG!BE12+'Challex-&gt;Dardagny'!BE12+'Challex-&gt;LaPlaine'!BE12+Pougny!BE12</f>
        <v>0</v>
      </c>
      <c r="BF12" s="60">
        <f>StJeanDeG!BF12+'Challex-&gt;Dardagny'!BF12+'Challex-&gt;LaPlaine'!BF12+Pougny!BF12</f>
        <v>0</v>
      </c>
      <c r="BG12" s="60">
        <f>StJeanDeG!BG12+'Challex-&gt;Dardagny'!BG12+'Challex-&gt;LaPlaine'!BG12+Pougny!BG12</f>
        <v>0</v>
      </c>
      <c r="BH12" s="60">
        <f>StJeanDeG!BH12+'Challex-&gt;Dardagny'!BH12+'Challex-&gt;LaPlaine'!BH12+Pougny!BH12</f>
        <v>0</v>
      </c>
      <c r="BI12" s="60">
        <f>StJeanDeG!BI12+'Challex-&gt;Dardagny'!BI12+'Challex-&gt;LaPlaine'!BI12+Pougny!BI12</f>
        <v>0</v>
      </c>
      <c r="BJ12" s="60">
        <f>StJeanDeG!BJ12+'Challex-&gt;Dardagny'!BJ12+'Challex-&gt;LaPlaine'!BJ12+Pougny!BJ12</f>
        <v>0</v>
      </c>
      <c r="BK12" s="60">
        <f>StJeanDeG!BK12+'Challex-&gt;Dardagny'!BK12+'Challex-&gt;LaPlaine'!BK12+Pougny!BK12</f>
        <v>0</v>
      </c>
      <c r="BL12" s="60">
        <f>StJeanDeG!BL12+'Challex-&gt;Dardagny'!BL12+'Challex-&gt;LaPlaine'!BL12+Pougny!BL12</f>
        <v>0</v>
      </c>
      <c r="BM12" s="60">
        <f>StJeanDeG!BM12+'Challex-&gt;Dardagny'!BM12+'Challex-&gt;LaPlaine'!BM12+Pougny!BM12</f>
        <v>0</v>
      </c>
      <c r="BN12" s="60">
        <f>StJeanDeG!BN12+'Challex-&gt;Dardagny'!BN12+'Challex-&gt;LaPlaine'!BN12+Pougny!BN12</f>
        <v>0</v>
      </c>
      <c r="BO12" s="60">
        <f>StJeanDeG!BO12+'Challex-&gt;Dardagny'!BO12+'Challex-&gt;LaPlaine'!BO12+Pougny!BO12</f>
        <v>0</v>
      </c>
      <c r="BP12" s="60">
        <f>StJeanDeG!BP12+'Challex-&gt;Dardagny'!BP12+'Challex-&gt;LaPlaine'!BP12+Pougny!BP12</f>
        <v>0</v>
      </c>
      <c r="BQ12" s="60">
        <f>StJeanDeG!BQ12+'Challex-&gt;Dardagny'!BQ12+'Challex-&gt;LaPlaine'!BQ12+Pougny!BQ12</f>
        <v>0</v>
      </c>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f t="shared" si="39"/>
        <v>-1</v>
      </c>
      <c r="ED12" s="12">
        <f t="shared" si="39"/>
        <v>-1</v>
      </c>
      <c r="EE12" s="12" t="e">
        <f t="shared" si="39"/>
        <v>#DIV/0!</v>
      </c>
      <c r="EF12" s="12" t="e">
        <f t="shared" si="39"/>
        <v>#DIV/0!</v>
      </c>
      <c r="EG12" s="12">
        <f t="shared" si="39"/>
        <v>-1</v>
      </c>
      <c r="EH12" s="12" t="e">
        <f t="shared" si="39"/>
        <v>#DIV/0!</v>
      </c>
      <c r="EI12" s="12">
        <f t="shared" si="39"/>
        <v>-1</v>
      </c>
      <c r="EJ12" s="12" t="e">
        <f t="shared" si="39"/>
        <v>#DIV/0!</v>
      </c>
      <c r="EK12" s="12" t="e">
        <f t="shared" si="39"/>
        <v>#DIV/0!</v>
      </c>
      <c r="EL12" s="12" t="e">
        <f t="shared" si="39"/>
        <v>#DIV/0!</v>
      </c>
      <c r="EM12" s="12">
        <f t="shared" si="39"/>
        <v>-1</v>
      </c>
      <c r="EN12" s="12" t="e">
        <f t="shared" si="39"/>
        <v>#DIV/0!</v>
      </c>
      <c r="EO12" s="12">
        <f t="shared" si="39"/>
        <v>-1</v>
      </c>
      <c r="EQ12" s="64">
        <v>0.36458333333333298</v>
      </c>
      <c r="ER12" s="60">
        <f>StJeanDeG!ER12+'Challex-&gt;Dardagny'!ER12+'Challex-&gt;LaPlaine'!ER12+Pougny!ER12</f>
        <v>0</v>
      </c>
      <c r="ES12" s="60">
        <f>StJeanDeG!ES12+'Challex-&gt;Dardagny'!ES12+'Challex-&gt;LaPlaine'!ES12+Pougny!ES12</f>
        <v>0</v>
      </c>
      <c r="ET12" s="60">
        <f>StJeanDeG!ET12+'Challex-&gt;Dardagny'!ET12+'Challex-&gt;LaPlaine'!ET12+Pougny!ET12</f>
        <v>1</v>
      </c>
      <c r="EU12" s="60">
        <f>StJeanDeG!EU12+'Challex-&gt;Dardagny'!EU12+'Challex-&gt;LaPlaine'!EU12+Pougny!EU12</f>
        <v>1</v>
      </c>
      <c r="EV12" s="60">
        <f>StJeanDeG!EV12+'Challex-&gt;Dardagny'!EV12+'Challex-&gt;LaPlaine'!EV12+Pougny!EV12</f>
        <v>0</v>
      </c>
      <c r="EW12" s="60">
        <f>StJeanDeG!EW12+'Challex-&gt;Dardagny'!EW12+'Challex-&gt;LaPlaine'!EW12+Pougny!EW12</f>
        <v>0</v>
      </c>
      <c r="EX12" s="60">
        <f>StJeanDeG!EX12+'Challex-&gt;Dardagny'!EX12+'Challex-&gt;LaPlaine'!EX12+Pougny!EX12</f>
        <v>0</v>
      </c>
      <c r="EY12" s="60">
        <f>StJeanDeG!EY12+'Challex-&gt;Dardagny'!EY12+'Challex-&gt;LaPlaine'!EY12+Pougny!EY12</f>
        <v>0</v>
      </c>
      <c r="EZ12" s="60">
        <f>StJeanDeG!EZ12+'Challex-&gt;Dardagny'!EZ12+'Challex-&gt;LaPlaine'!EZ12+Pougny!EZ12</f>
        <v>0</v>
      </c>
      <c r="FA12" s="60">
        <f>StJeanDeG!FA12+'Challex-&gt;Dardagny'!FA12+'Challex-&gt;LaPlaine'!FA12+Pougny!FA12</f>
        <v>0</v>
      </c>
      <c r="FB12" s="60">
        <f>StJeanDeG!FB12+'Challex-&gt;Dardagny'!FB12+'Challex-&gt;LaPlaine'!FB12+Pougny!FB12</f>
        <v>0</v>
      </c>
      <c r="FC12" s="60">
        <f>StJeanDeG!FC12+'Challex-&gt;Dardagny'!FC12+'Challex-&gt;LaPlaine'!FC12+Pougny!FC12</f>
        <v>0</v>
      </c>
      <c r="FD12" s="60">
        <f>StJeanDeG!FD12+'Challex-&gt;Dardagny'!FD12+'Challex-&gt;LaPlaine'!FD12+Pougny!FD12</f>
        <v>0</v>
      </c>
      <c r="FE12" s="60">
        <f>StJeanDeG!FE12+'Challex-&gt;Dardagny'!FE12+'Challex-&gt;LaPlaine'!FE12+Pougny!FE12</f>
        <v>0</v>
      </c>
      <c r="FF12" s="60">
        <f>StJeanDeG!FF12+'Challex-&gt;Dardagny'!FF12+'Challex-&gt;LaPlaine'!FF12+Pougny!FF12</f>
        <v>0</v>
      </c>
      <c r="FG12" s="60">
        <f>StJeanDeG!FG12+'Challex-&gt;Dardagny'!FG12+'Challex-&gt;LaPlaine'!FG12+Pougny!FG12</f>
        <v>0</v>
      </c>
      <c r="FI12" s="55">
        <f t="shared" si="40"/>
        <v>1</v>
      </c>
      <c r="FJ12" s="3">
        <f t="shared" si="40"/>
        <v>1</v>
      </c>
      <c r="FK12" s="56">
        <f t="shared" si="41"/>
        <v>0.5</v>
      </c>
      <c r="FL12" s="3">
        <f t="shared" si="42"/>
        <v>0</v>
      </c>
      <c r="FM12" s="3">
        <f t="shared" si="43"/>
        <v>2</v>
      </c>
      <c r="FN12" s="3">
        <f t="shared" si="44"/>
        <v>0</v>
      </c>
      <c r="FO12" s="3">
        <f t="shared" si="45"/>
        <v>2</v>
      </c>
      <c r="FP12" s="12">
        <f t="shared" si="46"/>
        <v>1</v>
      </c>
      <c r="FQ12" s="12">
        <f t="shared" si="47"/>
        <v>0</v>
      </c>
      <c r="FR12" s="3">
        <f t="shared" si="48"/>
        <v>0</v>
      </c>
      <c r="FS12" s="3">
        <f t="shared" si="49"/>
        <v>2</v>
      </c>
      <c r="FT12" s="57">
        <f t="shared" si="50"/>
        <v>0</v>
      </c>
      <c r="FU12" s="58">
        <f t="shared" si="51"/>
        <v>2</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94">
        <f>StJeanDeG!B13+'Challex-&gt;Dardagny'!B13+'Challex-&gt;LaPlaine'!B13+Pougny!B13</f>
        <v>0</v>
      </c>
      <c r="C13" s="95">
        <f>StJeanDeG!C13+'Challex-&gt;Dardagny'!C13+'Challex-&gt;LaPlaine'!C13+Pougny!C13</f>
        <v>0</v>
      </c>
      <c r="D13" s="94">
        <f>StJeanDeG!D13+'Challex-&gt;Dardagny'!D13+'Challex-&gt;LaPlaine'!D13+Pougny!D13</f>
        <v>0</v>
      </c>
      <c r="E13" s="95">
        <f>StJeanDeG!E13+'Challex-&gt;Dardagny'!E13+'Challex-&gt;LaPlaine'!E13+Pougny!E13</f>
        <v>0</v>
      </c>
      <c r="F13" s="94">
        <f>StJeanDeG!F13+'Challex-&gt;Dardagny'!F13+'Challex-&gt;LaPlaine'!F13+Pougny!F13</f>
        <v>0</v>
      </c>
      <c r="G13" s="95">
        <f>StJeanDeG!G13+'Challex-&gt;Dardagny'!G13+'Challex-&gt;LaPlaine'!G13+Pougny!G13</f>
        <v>0</v>
      </c>
      <c r="H13" s="94">
        <f>StJeanDeG!H13+'Challex-&gt;Dardagny'!H13+'Challex-&gt;LaPlaine'!H13+Pougny!H13</f>
        <v>0</v>
      </c>
      <c r="I13" s="95">
        <f>StJeanDeG!I13+'Challex-&gt;Dardagny'!I13+'Challex-&gt;LaPlaine'!I13+Pougny!I13</f>
        <v>0</v>
      </c>
      <c r="J13" s="94">
        <f>StJeanDeG!J13+'Challex-&gt;Dardagny'!J13+'Challex-&gt;LaPlaine'!J13+Pougny!J13</f>
        <v>0</v>
      </c>
      <c r="K13" s="95">
        <f>StJeanDeG!K13+'Challex-&gt;Dardagny'!K13+'Challex-&gt;LaPlaine'!K13+Pougny!K13</f>
        <v>0</v>
      </c>
      <c r="L13" s="94">
        <f>StJeanDeG!L13+'Challex-&gt;Dardagny'!L13+'Challex-&gt;LaPlaine'!L13+Pougny!L13</f>
        <v>0</v>
      </c>
      <c r="M13" s="95">
        <f>StJeanDeG!M13+'Challex-&gt;Dardagny'!M13+'Challex-&gt;LaPlaine'!M13+Pougny!M13</f>
        <v>0</v>
      </c>
      <c r="N13" s="197">
        <f>StJeanDeG!N13+'Challex-&gt;Dardagny'!N13+'Challex-&gt;LaPlaine'!N13+Pougny!N13</f>
        <v>0</v>
      </c>
      <c r="O13" s="192">
        <f>StJeanDeG!O13+'Challex-&gt;Dardagny'!O13+'Challex-&gt;LaPlaine'!O13+Pougny!O13</f>
        <v>0</v>
      </c>
      <c r="P13" s="94">
        <f>StJeanDeG!P13+'Challex-&gt;Dardagny'!P13+'Challex-&gt;LaPlaine'!P13+Pougny!P13</f>
        <v>0</v>
      </c>
      <c r="Q13" s="95">
        <f>StJeanDeG!Q13+'Challex-&gt;Dardagny'!Q13+'Challex-&gt;LaPlaine'!Q13+Pougny!Q13</f>
        <v>0</v>
      </c>
      <c r="R13" s="94">
        <f>StJeanDeG!R13+'Challex-&gt;Dardagny'!R13+'Challex-&gt;LaPlaine'!R13+Pougny!R13</f>
        <v>0</v>
      </c>
      <c r="S13" s="95">
        <f>StJeanDeG!S13+'Challex-&gt;Dardagny'!S13+'Challex-&gt;LaPlaine'!S13+Pougny!S13</f>
        <v>0</v>
      </c>
      <c r="T13" s="94">
        <f>StJeanDeG!T13+'Challex-&gt;Dardagny'!T13+'Challex-&gt;LaPlaine'!T13+Pougny!T13</f>
        <v>0</v>
      </c>
      <c r="U13" s="95">
        <f>StJeanDeG!U13+'Challex-&gt;Dardagny'!U13+'Challex-&gt;LaPlaine'!U13+Pougny!U13</f>
        <v>0</v>
      </c>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60">
        <f>StJeanDeG!BB13+'Challex-&gt;Dardagny'!BB13+'Challex-&gt;LaPlaine'!BB13+Pougny!BB13</f>
        <v>0</v>
      </c>
      <c r="BC13" s="60">
        <f>StJeanDeG!BC13+'Challex-&gt;Dardagny'!BC13+'Challex-&gt;LaPlaine'!BC13+Pougny!BC13</f>
        <v>0</v>
      </c>
      <c r="BD13" s="60">
        <f>StJeanDeG!BD13+'Challex-&gt;Dardagny'!BD13+'Challex-&gt;LaPlaine'!BD13+Pougny!BD13</f>
        <v>0</v>
      </c>
      <c r="BE13" s="60">
        <f>StJeanDeG!BE13+'Challex-&gt;Dardagny'!BE13+'Challex-&gt;LaPlaine'!BE13+Pougny!BE13</f>
        <v>0</v>
      </c>
      <c r="BF13" s="60">
        <f>StJeanDeG!BF13+'Challex-&gt;Dardagny'!BF13+'Challex-&gt;LaPlaine'!BF13+Pougny!BF13</f>
        <v>0</v>
      </c>
      <c r="BG13" s="60">
        <f>StJeanDeG!BG13+'Challex-&gt;Dardagny'!BG13+'Challex-&gt;LaPlaine'!BG13+Pougny!BG13</f>
        <v>0</v>
      </c>
      <c r="BH13" s="60">
        <f>StJeanDeG!BH13+'Challex-&gt;Dardagny'!BH13+'Challex-&gt;LaPlaine'!BH13+Pougny!BH13</f>
        <v>0</v>
      </c>
      <c r="BI13" s="60">
        <f>StJeanDeG!BI13+'Challex-&gt;Dardagny'!BI13+'Challex-&gt;LaPlaine'!BI13+Pougny!BI13</f>
        <v>0</v>
      </c>
      <c r="BJ13" s="60">
        <f>StJeanDeG!BJ13+'Challex-&gt;Dardagny'!BJ13+'Challex-&gt;LaPlaine'!BJ13+Pougny!BJ13</f>
        <v>0</v>
      </c>
      <c r="BK13" s="60">
        <f>StJeanDeG!BK13+'Challex-&gt;Dardagny'!BK13+'Challex-&gt;LaPlaine'!BK13+Pougny!BK13</f>
        <v>0</v>
      </c>
      <c r="BL13" s="60">
        <f>StJeanDeG!BL13+'Challex-&gt;Dardagny'!BL13+'Challex-&gt;LaPlaine'!BL13+Pougny!BL13</f>
        <v>0</v>
      </c>
      <c r="BM13" s="60">
        <f>StJeanDeG!BM13+'Challex-&gt;Dardagny'!BM13+'Challex-&gt;LaPlaine'!BM13+Pougny!BM13</f>
        <v>0</v>
      </c>
      <c r="BN13" s="60">
        <f>StJeanDeG!BN13+'Challex-&gt;Dardagny'!BN13+'Challex-&gt;LaPlaine'!BN13+Pougny!BN13</f>
        <v>0</v>
      </c>
      <c r="BO13" s="60">
        <f>StJeanDeG!BO13+'Challex-&gt;Dardagny'!BO13+'Challex-&gt;LaPlaine'!BO13+Pougny!BO13</f>
        <v>0</v>
      </c>
      <c r="BP13" s="60">
        <f>StJeanDeG!BP13+'Challex-&gt;Dardagny'!BP13+'Challex-&gt;LaPlaine'!BP13+Pougny!BP13</f>
        <v>0</v>
      </c>
      <c r="BQ13" s="60">
        <f>StJeanDeG!BQ13+'Challex-&gt;Dardagny'!BQ13+'Challex-&gt;LaPlaine'!BQ13+Pougny!BQ13</f>
        <v>0</v>
      </c>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7</v>
      </c>
      <c r="C14" s="72">
        <f t="shared" si="66"/>
        <v>6</v>
      </c>
      <c r="D14" s="72">
        <f t="shared" si="66"/>
        <v>2</v>
      </c>
      <c r="E14" s="72">
        <f t="shared" si="66"/>
        <v>1</v>
      </c>
      <c r="F14" s="72">
        <f>SUM(F5:F12)</f>
        <v>1</v>
      </c>
      <c r="G14" s="72">
        <f>SUM(G5:G12)</f>
        <v>1</v>
      </c>
      <c r="H14" s="72">
        <f t="shared" si="66"/>
        <v>0</v>
      </c>
      <c r="I14" s="72">
        <f t="shared" si="66"/>
        <v>0</v>
      </c>
      <c r="J14" s="72">
        <f t="shared" si="66"/>
        <v>5</v>
      </c>
      <c r="K14" s="72">
        <f t="shared" si="66"/>
        <v>12</v>
      </c>
      <c r="L14" s="72">
        <f>SUM(L5:L12)</f>
        <v>1</v>
      </c>
      <c r="M14" s="72">
        <f t="shared" si="66"/>
        <v>0</v>
      </c>
      <c r="N14" s="72">
        <f>SUM(N5:N12)</f>
        <v>0</v>
      </c>
      <c r="O14" s="72">
        <f t="shared" si="66"/>
        <v>1</v>
      </c>
      <c r="P14" s="72">
        <f>SUM(P5:P12)</f>
        <v>0</v>
      </c>
      <c r="Q14" s="72">
        <f>SUM(Q5:Q12)</f>
        <v>0</v>
      </c>
      <c r="R14" s="72">
        <f t="shared" si="66"/>
        <v>0</v>
      </c>
      <c r="S14" s="72">
        <f t="shared" si="66"/>
        <v>0</v>
      </c>
      <c r="T14" s="72">
        <f t="shared" si="66"/>
        <v>0</v>
      </c>
      <c r="U14" s="72">
        <f t="shared" si="66"/>
        <v>1</v>
      </c>
      <c r="W14" s="73">
        <f>B14+D14+H14+J14+L14+N14+R14+T14</f>
        <v>15</v>
      </c>
      <c r="X14" s="74">
        <f>C14+E14+I14+K14+M14+O14+S14+U14</f>
        <v>21</v>
      </c>
      <c r="Y14" s="75">
        <f>X14/(X14+W14)</f>
        <v>0.58333333333333337</v>
      </c>
      <c r="Z14" s="74">
        <f>B14+C14+L14+M14</f>
        <v>14</v>
      </c>
      <c r="AA14" s="74">
        <f>D14+E14+N14+O14+F14+G14+P14+Q14</f>
        <v>6</v>
      </c>
      <c r="AB14" s="74">
        <f t="shared" si="58"/>
        <v>2</v>
      </c>
      <c r="AC14" s="74">
        <f>H14+I14+R14+S14</f>
        <v>0</v>
      </c>
      <c r="AD14" s="74">
        <f>Z14+AA14+AC14</f>
        <v>20</v>
      </c>
      <c r="AE14" s="12">
        <f>AA14/(Z14+AA14)</f>
        <v>0.3</v>
      </c>
      <c r="AF14" s="12">
        <f>AC14/AD14</f>
        <v>0</v>
      </c>
      <c r="AG14" s="74">
        <f>J14+K14+T14+U14</f>
        <v>18</v>
      </c>
      <c r="AH14" s="74">
        <f>SUM(B14:K14)</f>
        <v>35</v>
      </c>
      <c r="AI14" s="76">
        <f>SUM(L14:U14)</f>
        <v>3</v>
      </c>
      <c r="AJ14" s="77">
        <f>SUM(B14:U14)</f>
        <v>38</v>
      </c>
      <c r="AM14" s="12">
        <f t="shared" ref="AM14:AQ15" si="67">(W14/BS14) - 1</f>
        <v>0.66666666666666674</v>
      </c>
      <c r="AN14" s="12">
        <f t="shared" si="67"/>
        <v>2</v>
      </c>
      <c r="AO14" s="12">
        <f t="shared" si="67"/>
        <v>0.33333333333333348</v>
      </c>
      <c r="AP14" s="12">
        <f t="shared" si="67"/>
        <v>1</v>
      </c>
      <c r="AQ14" s="12">
        <f t="shared" si="67"/>
        <v>0.19999999999999996</v>
      </c>
      <c r="AR14" s="12">
        <f t="shared" ref="AR14:AY15" si="68">(AC14/BX14) - 1</f>
        <v>-1</v>
      </c>
      <c r="AS14" s="12">
        <f t="shared" si="68"/>
        <v>0.33333333333333326</v>
      </c>
      <c r="AT14" s="12">
        <f t="shared" si="68"/>
        <v>-0.28000000000000003</v>
      </c>
      <c r="AU14" s="12">
        <f t="shared" si="68"/>
        <v>-1</v>
      </c>
      <c r="AV14" s="12">
        <f t="shared" si="68"/>
        <v>17</v>
      </c>
      <c r="AW14" s="12">
        <f t="shared" si="68"/>
        <v>1.3333333333333335</v>
      </c>
      <c r="AX14" s="12">
        <f t="shared" si="68"/>
        <v>2</v>
      </c>
      <c r="AY14" s="12">
        <f t="shared" si="68"/>
        <v>1.375</v>
      </c>
      <c r="BA14" s="71" t="s">
        <v>17</v>
      </c>
      <c r="BB14" s="72">
        <f t="shared" ref="BB14:BQ14" si="69">SUM(BB5:BB12)</f>
        <v>4</v>
      </c>
      <c r="BC14" s="72">
        <f t="shared" si="69"/>
        <v>3</v>
      </c>
      <c r="BD14" s="72">
        <f t="shared" si="69"/>
        <v>0</v>
      </c>
      <c r="BE14" s="72">
        <f t="shared" si="69"/>
        <v>4</v>
      </c>
      <c r="BF14" s="72">
        <f t="shared" si="69"/>
        <v>3</v>
      </c>
      <c r="BG14" s="72">
        <f t="shared" si="69"/>
        <v>0</v>
      </c>
      <c r="BH14" s="72">
        <f t="shared" si="69"/>
        <v>1</v>
      </c>
      <c r="BI14" s="72">
        <f t="shared" si="69"/>
        <v>0</v>
      </c>
      <c r="BJ14" s="72">
        <f t="shared" si="69"/>
        <v>0</v>
      </c>
      <c r="BK14" s="72">
        <f t="shared" si="69"/>
        <v>0</v>
      </c>
      <c r="BL14" s="72">
        <f t="shared" si="69"/>
        <v>1</v>
      </c>
      <c r="BM14" s="72">
        <f t="shared" si="69"/>
        <v>0</v>
      </c>
      <c r="BN14" s="72">
        <f t="shared" si="69"/>
        <v>0</v>
      </c>
      <c r="BO14" s="72">
        <f t="shared" si="69"/>
        <v>0</v>
      </c>
      <c r="BP14" s="72">
        <f t="shared" si="69"/>
        <v>0</v>
      </c>
      <c r="BQ14" s="72">
        <f t="shared" si="69"/>
        <v>0</v>
      </c>
      <c r="BS14" s="73">
        <f>BB14+BD14+BF14+BH14+BJ14+BL14+BN14+BP14</f>
        <v>9</v>
      </c>
      <c r="BT14" s="74">
        <f>BC14+BE14+BG14+BI14+BK14+BM14+BO14+BQ14</f>
        <v>7</v>
      </c>
      <c r="BU14" s="75">
        <f>BT14/(BT14+BS14)</f>
        <v>0.4375</v>
      </c>
      <c r="BV14" s="74">
        <f>BB14+BC14+BJ14+BK14</f>
        <v>7</v>
      </c>
      <c r="BW14" s="74">
        <f>BD14+BE14+BL14+BM14</f>
        <v>5</v>
      </c>
      <c r="BX14" s="74">
        <f>BF14+BG14+BN14+BO14</f>
        <v>3</v>
      </c>
      <c r="BY14" s="74">
        <f>SUM(BV14:BX14)</f>
        <v>15</v>
      </c>
      <c r="BZ14" s="12">
        <f>BW14/(BW14+BV14)</f>
        <v>0.41666666666666669</v>
      </c>
      <c r="CA14" s="12">
        <f>BX14/BY14</f>
        <v>0.2</v>
      </c>
      <c r="CB14" s="74">
        <f>BH14+BI14+BP14+BQ14</f>
        <v>1</v>
      </c>
      <c r="CC14" s="74">
        <f>SUM(BB14:BI14)</f>
        <v>15</v>
      </c>
      <c r="CD14" s="76">
        <f>SUM(BJ14:BQ14)</f>
        <v>1</v>
      </c>
      <c r="CE14" s="77">
        <f>SUM(BB14:BQ14)</f>
        <v>16</v>
      </c>
      <c r="CH14" s="12" t="e">
        <f t="shared" ref="CH14:CT15" si="70">(BS14/DN14) - 1</f>
        <v>#DIV/0!</v>
      </c>
      <c r="CI14" s="12" t="e">
        <f t="shared" si="70"/>
        <v>#DIV/0!</v>
      </c>
      <c r="CJ14" s="12" t="e">
        <f t="shared" si="70"/>
        <v>#DIV/0!</v>
      </c>
      <c r="CK14" s="12" t="e">
        <f t="shared" si="70"/>
        <v>#DIV/0!</v>
      </c>
      <c r="CL14" s="12" t="e">
        <f t="shared" si="70"/>
        <v>#DIV/0!</v>
      </c>
      <c r="CM14" s="12" t="e">
        <f t="shared" si="70"/>
        <v>#DIV/0!</v>
      </c>
      <c r="CN14" s="12" t="e">
        <f t="shared" si="70"/>
        <v>#DIV/0!</v>
      </c>
      <c r="CO14" s="12" t="e">
        <f t="shared" si="70"/>
        <v>#DIV/0!</v>
      </c>
      <c r="CP14" s="12" t="e">
        <f t="shared" si="70"/>
        <v>#DIV/0!</v>
      </c>
      <c r="CQ14" s="12" t="e">
        <f t="shared" si="70"/>
        <v>#DIV/0!</v>
      </c>
      <c r="CR14" s="12" t="e">
        <f t="shared" si="70"/>
        <v>#DIV/0!</v>
      </c>
      <c r="CS14" s="12" t="e">
        <f t="shared" si="70"/>
        <v>#DIV/0!</v>
      </c>
      <c r="CT14" s="12" t="e">
        <f t="shared" si="70"/>
        <v>#DIV/0!</v>
      </c>
      <c r="CV14" s="71" t="s">
        <v>17</v>
      </c>
      <c r="CW14" s="72">
        <f t="shared" ref="CW14:DL14" si="71">SUM(CW5:CW12)</f>
        <v>0</v>
      </c>
      <c r="CX14" s="72">
        <f t="shared" si="71"/>
        <v>0</v>
      </c>
      <c r="CY14" s="72">
        <f t="shared" si="71"/>
        <v>0</v>
      </c>
      <c r="CZ14" s="72">
        <f t="shared" si="71"/>
        <v>0</v>
      </c>
      <c r="DA14" s="72">
        <f t="shared" si="71"/>
        <v>0</v>
      </c>
      <c r="DB14" s="72">
        <f t="shared" si="71"/>
        <v>0</v>
      </c>
      <c r="DC14" s="72">
        <f t="shared" si="71"/>
        <v>0</v>
      </c>
      <c r="DD14" s="72">
        <f t="shared" si="71"/>
        <v>0</v>
      </c>
      <c r="DE14" s="72">
        <f t="shared" si="71"/>
        <v>0</v>
      </c>
      <c r="DF14" s="72">
        <f t="shared" si="71"/>
        <v>0</v>
      </c>
      <c r="DG14" s="72">
        <f t="shared" si="71"/>
        <v>0</v>
      </c>
      <c r="DH14" s="72">
        <f t="shared" si="71"/>
        <v>0</v>
      </c>
      <c r="DI14" s="72">
        <f t="shared" si="71"/>
        <v>0</v>
      </c>
      <c r="DJ14" s="72">
        <f t="shared" si="71"/>
        <v>0</v>
      </c>
      <c r="DK14" s="72">
        <f t="shared" si="71"/>
        <v>0</v>
      </c>
      <c r="DL14" s="72">
        <f t="shared" si="71"/>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f t="shared" ref="EC14:EO15" si="72">(DN14/FI14) - 1</f>
        <v>-1</v>
      </c>
      <c r="ED14" s="12">
        <f t="shared" si="72"/>
        <v>-1</v>
      </c>
      <c r="EE14" s="12" t="e">
        <f t="shared" si="72"/>
        <v>#DIV/0!</v>
      </c>
      <c r="EF14" s="12">
        <f t="shared" si="72"/>
        <v>-1</v>
      </c>
      <c r="EG14" s="12">
        <f t="shared" si="72"/>
        <v>-1</v>
      </c>
      <c r="EH14" s="12" t="e">
        <f t="shared" si="72"/>
        <v>#DIV/0!</v>
      </c>
      <c r="EI14" s="12">
        <f t="shared" si="72"/>
        <v>-1</v>
      </c>
      <c r="EJ14" s="12" t="e">
        <f t="shared" si="72"/>
        <v>#DIV/0!</v>
      </c>
      <c r="EK14" s="12" t="e">
        <f t="shared" si="72"/>
        <v>#DIV/0!</v>
      </c>
      <c r="EL14" s="12">
        <f t="shared" si="72"/>
        <v>-1</v>
      </c>
      <c r="EM14" s="12">
        <f t="shared" si="72"/>
        <v>-1</v>
      </c>
      <c r="EN14" s="12">
        <f t="shared" si="72"/>
        <v>-1</v>
      </c>
      <c r="EO14" s="12">
        <f t="shared" si="72"/>
        <v>-1</v>
      </c>
      <c r="EQ14" s="71" t="s">
        <v>17</v>
      </c>
      <c r="ER14" s="72">
        <f t="shared" ref="ER14:FG14" si="73">SUM(ER5:ER12)</f>
        <v>14</v>
      </c>
      <c r="ES14" s="72">
        <f t="shared" si="73"/>
        <v>4</v>
      </c>
      <c r="ET14" s="72">
        <f t="shared" si="73"/>
        <v>9</v>
      </c>
      <c r="EU14" s="72">
        <f t="shared" si="73"/>
        <v>4</v>
      </c>
      <c r="EV14" s="72">
        <f t="shared" si="73"/>
        <v>0</v>
      </c>
      <c r="EW14" s="72">
        <f t="shared" si="73"/>
        <v>0</v>
      </c>
      <c r="EX14" s="72">
        <f t="shared" si="73"/>
        <v>0</v>
      </c>
      <c r="EY14" s="72">
        <f t="shared" si="73"/>
        <v>2</v>
      </c>
      <c r="EZ14" s="72">
        <f t="shared" si="73"/>
        <v>2</v>
      </c>
      <c r="FA14" s="72">
        <f t="shared" si="73"/>
        <v>0</v>
      </c>
      <c r="FB14" s="72">
        <f t="shared" si="73"/>
        <v>0</v>
      </c>
      <c r="FC14" s="72">
        <f t="shared" si="73"/>
        <v>0</v>
      </c>
      <c r="FD14" s="72">
        <f t="shared" si="73"/>
        <v>0</v>
      </c>
      <c r="FE14" s="72">
        <f t="shared" si="73"/>
        <v>0</v>
      </c>
      <c r="FF14" s="72">
        <f t="shared" si="73"/>
        <v>2</v>
      </c>
      <c r="FG14" s="72">
        <f t="shared" si="73"/>
        <v>2</v>
      </c>
      <c r="FI14" s="73">
        <f>ER14+ET14+EV14+EX14+EZ14+FB14+FD14+FF14</f>
        <v>27</v>
      </c>
      <c r="FJ14" s="74">
        <f>ES14+EU14+EW14+EY14+FA14+FC14+FE14+FG14</f>
        <v>12</v>
      </c>
      <c r="FK14" s="75">
        <f>FJ14/(FJ14+FI14)</f>
        <v>0.30769230769230771</v>
      </c>
      <c r="FL14" s="74">
        <f>ER14+ES14+EZ14+FA14</f>
        <v>20</v>
      </c>
      <c r="FM14" s="74">
        <f>ET14+EU14+FB14+FC14</f>
        <v>13</v>
      </c>
      <c r="FN14" s="74">
        <f>EV14+EW14+FD14+FE14</f>
        <v>0</v>
      </c>
      <c r="FO14" s="74">
        <f>SUM(FL14:FN14)</f>
        <v>33</v>
      </c>
      <c r="FP14" s="12">
        <f>FM14/FO14</f>
        <v>0.39393939393939392</v>
      </c>
      <c r="FQ14" s="12">
        <f>FN14/FO14</f>
        <v>0</v>
      </c>
      <c r="FR14" s="74">
        <f>EX14+EY14+FF14+FG14</f>
        <v>6</v>
      </c>
      <c r="FS14" s="74">
        <f>SUM(ER14:EY14)</f>
        <v>33</v>
      </c>
      <c r="FT14" s="76">
        <f>SUM(EZ14:FG14)</f>
        <v>6</v>
      </c>
      <c r="FU14" s="77">
        <f>SUM(ER14:FG14)</f>
        <v>39</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3</v>
      </c>
      <c r="C15" s="71">
        <f t="shared" si="75"/>
        <v>3</v>
      </c>
      <c r="D15" s="71">
        <f t="shared" si="75"/>
        <v>1</v>
      </c>
      <c r="E15" s="71">
        <f t="shared" si="75"/>
        <v>1</v>
      </c>
      <c r="F15" s="71">
        <f>SUM(F7:F10)</f>
        <v>1</v>
      </c>
      <c r="G15" s="71">
        <f>SUM(G7:G10)</f>
        <v>0</v>
      </c>
      <c r="H15" s="71">
        <f t="shared" si="75"/>
        <v>0</v>
      </c>
      <c r="I15" s="71">
        <f t="shared" si="75"/>
        <v>0</v>
      </c>
      <c r="J15" s="71">
        <f t="shared" si="75"/>
        <v>3</v>
      </c>
      <c r="K15" s="71">
        <f t="shared" si="75"/>
        <v>9</v>
      </c>
      <c r="L15" s="71">
        <f>SUM(L7:L10)</f>
        <v>0</v>
      </c>
      <c r="M15" s="71">
        <f t="shared" si="75"/>
        <v>0</v>
      </c>
      <c r="N15" s="71">
        <f>SUM(N7:N10)</f>
        <v>0</v>
      </c>
      <c r="O15" s="71">
        <f t="shared" si="75"/>
        <v>1</v>
      </c>
      <c r="P15" s="71">
        <f>SUM(P7:P10)</f>
        <v>0</v>
      </c>
      <c r="Q15" s="71">
        <f>SUM(Q7:Q10)</f>
        <v>0</v>
      </c>
      <c r="R15" s="71">
        <f t="shared" si="75"/>
        <v>0</v>
      </c>
      <c r="S15" s="71">
        <f t="shared" si="75"/>
        <v>0</v>
      </c>
      <c r="T15" s="71">
        <f t="shared" si="75"/>
        <v>0</v>
      </c>
      <c r="U15" s="71">
        <f t="shared" si="75"/>
        <v>1</v>
      </c>
      <c r="W15" s="79">
        <f>B15+D15+H15+J15+L15+N15+R15+T15</f>
        <v>7</v>
      </c>
      <c r="X15" s="78">
        <f>C15+E15+I15+K15+M15+O15+S15+U15</f>
        <v>15</v>
      </c>
      <c r="Y15" s="80">
        <f>X15/(X15+W15)</f>
        <v>0.68181818181818177</v>
      </c>
      <c r="Z15" s="78">
        <f>B15+C15+L15+M15</f>
        <v>6</v>
      </c>
      <c r="AA15" s="78">
        <f>D15+E15+N15+O15+F15+G15+P15+Q15</f>
        <v>4</v>
      </c>
      <c r="AB15" s="78">
        <f t="shared" si="58"/>
        <v>1</v>
      </c>
      <c r="AC15" s="78">
        <f>H15+I15+R15+S15</f>
        <v>0</v>
      </c>
      <c r="AD15" s="78">
        <f>Z15+AA15+AC15</f>
        <v>10</v>
      </c>
      <c r="AE15" s="81">
        <f>AA15/(Z15+AA15)</f>
        <v>0.4</v>
      </c>
      <c r="AF15" s="81">
        <f>AC15/AD15</f>
        <v>0</v>
      </c>
      <c r="AG15" s="78">
        <f>J15+K15+T15+U15</f>
        <v>13</v>
      </c>
      <c r="AH15" s="78">
        <f>SUM(B15:K15)</f>
        <v>21</v>
      </c>
      <c r="AI15" s="82">
        <f>SUM(L15:U15)</f>
        <v>2</v>
      </c>
      <c r="AJ15" s="29">
        <f>SUM(B15:U15)</f>
        <v>23</v>
      </c>
      <c r="AM15" s="12">
        <f t="shared" si="67"/>
        <v>0.16666666666666674</v>
      </c>
      <c r="AN15" s="12">
        <f t="shared" si="67"/>
        <v>4</v>
      </c>
      <c r="AO15" s="12">
        <f t="shared" si="67"/>
        <v>1.0454545454545454</v>
      </c>
      <c r="AP15" s="12">
        <f t="shared" si="67"/>
        <v>1</v>
      </c>
      <c r="AQ15" s="12">
        <f t="shared" si="67"/>
        <v>0</v>
      </c>
      <c r="AR15" s="12">
        <f t="shared" si="68"/>
        <v>-1</v>
      </c>
      <c r="AS15" s="12">
        <f t="shared" si="68"/>
        <v>0.11111111111111116</v>
      </c>
      <c r="AT15" s="12">
        <f t="shared" si="68"/>
        <v>-0.29999999999999993</v>
      </c>
      <c r="AU15" s="12">
        <f t="shared" si="68"/>
        <v>-1</v>
      </c>
      <c r="AV15" s="12" t="e">
        <f t="shared" si="68"/>
        <v>#DIV/0!</v>
      </c>
      <c r="AW15" s="12">
        <f t="shared" si="68"/>
        <v>1.625</v>
      </c>
      <c r="AX15" s="12">
        <f t="shared" si="68"/>
        <v>1</v>
      </c>
      <c r="AY15" s="12">
        <f t="shared" si="68"/>
        <v>1.5555555555555554</v>
      </c>
      <c r="BA15" s="71" t="s">
        <v>117</v>
      </c>
      <c r="BB15" s="71">
        <f t="shared" ref="BB15:BQ15" si="76">SUM(BB7:BB10)</f>
        <v>3</v>
      </c>
      <c r="BC15" s="71">
        <f t="shared" si="76"/>
        <v>0</v>
      </c>
      <c r="BD15" s="71">
        <f t="shared" si="76"/>
        <v>0</v>
      </c>
      <c r="BE15" s="71">
        <f t="shared" si="76"/>
        <v>3</v>
      </c>
      <c r="BF15" s="71">
        <f t="shared" si="76"/>
        <v>2</v>
      </c>
      <c r="BG15" s="71">
        <f t="shared" si="76"/>
        <v>0</v>
      </c>
      <c r="BH15" s="71">
        <f t="shared" si="76"/>
        <v>0</v>
      </c>
      <c r="BI15" s="71">
        <f t="shared" si="76"/>
        <v>0</v>
      </c>
      <c r="BJ15" s="71">
        <f t="shared" si="76"/>
        <v>0</v>
      </c>
      <c r="BK15" s="71">
        <f t="shared" si="76"/>
        <v>0</v>
      </c>
      <c r="BL15" s="71">
        <f t="shared" si="76"/>
        <v>1</v>
      </c>
      <c r="BM15" s="71">
        <f t="shared" si="76"/>
        <v>0</v>
      </c>
      <c r="BN15" s="71">
        <f t="shared" si="76"/>
        <v>0</v>
      </c>
      <c r="BO15" s="71">
        <f t="shared" si="76"/>
        <v>0</v>
      </c>
      <c r="BP15" s="71">
        <f t="shared" si="76"/>
        <v>0</v>
      </c>
      <c r="BQ15" s="71">
        <f t="shared" si="76"/>
        <v>0</v>
      </c>
      <c r="BS15" s="79">
        <f>BB15+BD15+BF15+BH15+BJ15+BL15+BN15+BP15</f>
        <v>6</v>
      </c>
      <c r="BT15" s="78">
        <f>BC15+BE15+BG15+BI15+BK15+BM15+BO15+BQ15</f>
        <v>3</v>
      </c>
      <c r="BU15" s="80">
        <f>BT15/(BT15+BS15)</f>
        <v>0.33333333333333331</v>
      </c>
      <c r="BV15" s="78">
        <f>BB15+BC15+BJ15+BK15</f>
        <v>3</v>
      </c>
      <c r="BW15" s="78">
        <f>BD15+BE15+BL15+BM15</f>
        <v>4</v>
      </c>
      <c r="BX15" s="78">
        <f>BF15+BG15+BN15+BO15</f>
        <v>2</v>
      </c>
      <c r="BY15" s="78">
        <f>SUM(BV15:BX15)</f>
        <v>9</v>
      </c>
      <c r="BZ15" s="81">
        <f>BW15/(BW15+BV15)</f>
        <v>0.5714285714285714</v>
      </c>
      <c r="CA15" s="81">
        <f>BX15/BY15</f>
        <v>0.22222222222222221</v>
      </c>
      <c r="CB15" s="78">
        <f>BH15+BI15+BP15+BQ15</f>
        <v>0</v>
      </c>
      <c r="CC15" s="78">
        <f>SUM(BB15:BI15)</f>
        <v>8</v>
      </c>
      <c r="CD15" s="82">
        <f>SUM(BJ15:BQ15)</f>
        <v>1</v>
      </c>
      <c r="CE15" s="29">
        <f>SUM(BB15:BQ15)</f>
        <v>9</v>
      </c>
      <c r="CH15" s="12" t="e">
        <f t="shared" si="70"/>
        <v>#DIV/0!</v>
      </c>
      <c r="CI15" s="12" t="e">
        <f t="shared" si="70"/>
        <v>#DIV/0!</v>
      </c>
      <c r="CJ15" s="12" t="e">
        <f t="shared" si="70"/>
        <v>#DIV/0!</v>
      </c>
      <c r="CK15" s="12" t="e">
        <f t="shared" si="70"/>
        <v>#DIV/0!</v>
      </c>
      <c r="CL15" s="12" t="e">
        <f t="shared" si="70"/>
        <v>#DIV/0!</v>
      </c>
      <c r="CM15" s="12" t="e">
        <f t="shared" si="70"/>
        <v>#DIV/0!</v>
      </c>
      <c r="CN15" s="12" t="e">
        <f t="shared" si="70"/>
        <v>#DIV/0!</v>
      </c>
      <c r="CO15" s="12" t="e">
        <f t="shared" si="70"/>
        <v>#DIV/0!</v>
      </c>
      <c r="CP15" s="12" t="e">
        <f t="shared" si="70"/>
        <v>#DIV/0!</v>
      </c>
      <c r="CQ15" s="12" t="e">
        <f t="shared" si="70"/>
        <v>#DIV/0!</v>
      </c>
      <c r="CR15" s="12" t="e">
        <f t="shared" si="70"/>
        <v>#DIV/0!</v>
      </c>
      <c r="CS15" s="12" t="e">
        <f t="shared" si="70"/>
        <v>#DIV/0!</v>
      </c>
      <c r="CT15" s="12" t="e">
        <f t="shared" si="70"/>
        <v>#DIV/0!</v>
      </c>
      <c r="CV15" s="71" t="s">
        <v>117</v>
      </c>
      <c r="CW15" s="71">
        <f t="shared" ref="CW15:DL15" si="77">SUM(CW7:CW10)</f>
        <v>0</v>
      </c>
      <c r="CX15" s="71">
        <f t="shared" si="77"/>
        <v>0</v>
      </c>
      <c r="CY15" s="71">
        <f t="shared" si="77"/>
        <v>0</v>
      </c>
      <c r="CZ15" s="71">
        <f t="shared" si="77"/>
        <v>0</v>
      </c>
      <c r="DA15" s="71">
        <f t="shared" si="77"/>
        <v>0</v>
      </c>
      <c r="DB15" s="71">
        <f t="shared" si="77"/>
        <v>0</v>
      </c>
      <c r="DC15" s="71">
        <f t="shared" si="77"/>
        <v>0</v>
      </c>
      <c r="DD15" s="71">
        <f t="shared" si="77"/>
        <v>0</v>
      </c>
      <c r="DE15" s="71">
        <f t="shared" si="77"/>
        <v>0</v>
      </c>
      <c r="DF15" s="71">
        <f t="shared" si="77"/>
        <v>0</v>
      </c>
      <c r="DG15" s="71">
        <f t="shared" si="77"/>
        <v>0</v>
      </c>
      <c r="DH15" s="71">
        <f t="shared" si="77"/>
        <v>0</v>
      </c>
      <c r="DI15" s="71">
        <f t="shared" si="77"/>
        <v>0</v>
      </c>
      <c r="DJ15" s="71">
        <f t="shared" si="77"/>
        <v>0</v>
      </c>
      <c r="DK15" s="71">
        <f t="shared" si="77"/>
        <v>0</v>
      </c>
      <c r="DL15" s="71">
        <f t="shared" si="77"/>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f t="shared" si="72"/>
        <v>-1</v>
      </c>
      <c r="ED15" s="12">
        <f t="shared" si="72"/>
        <v>-1</v>
      </c>
      <c r="EE15" s="12" t="e">
        <f t="shared" si="72"/>
        <v>#DIV/0!</v>
      </c>
      <c r="EF15" s="12">
        <f t="shared" si="72"/>
        <v>-1</v>
      </c>
      <c r="EG15" s="12">
        <f t="shared" si="72"/>
        <v>-1</v>
      </c>
      <c r="EH15" s="12" t="e">
        <f t="shared" si="72"/>
        <v>#DIV/0!</v>
      </c>
      <c r="EI15" s="12">
        <f t="shared" si="72"/>
        <v>-1</v>
      </c>
      <c r="EJ15" s="12" t="e">
        <f t="shared" si="72"/>
        <v>#DIV/0!</v>
      </c>
      <c r="EK15" s="12" t="e">
        <f t="shared" si="72"/>
        <v>#DIV/0!</v>
      </c>
      <c r="EL15" s="12">
        <f t="shared" si="72"/>
        <v>-1</v>
      </c>
      <c r="EM15" s="12">
        <f t="shared" si="72"/>
        <v>-1</v>
      </c>
      <c r="EN15" s="12">
        <f t="shared" si="72"/>
        <v>-1</v>
      </c>
      <c r="EO15" s="12">
        <f t="shared" si="72"/>
        <v>-1</v>
      </c>
      <c r="EQ15" s="71" t="s">
        <v>117</v>
      </c>
      <c r="ER15" s="71">
        <f t="shared" ref="ER15:FG15" si="78">SUM(ER7:ER10)</f>
        <v>6</v>
      </c>
      <c r="ES15" s="71">
        <f t="shared" si="78"/>
        <v>2</v>
      </c>
      <c r="ET15" s="71">
        <f t="shared" si="78"/>
        <v>5</v>
      </c>
      <c r="EU15" s="71">
        <f t="shared" si="78"/>
        <v>0</v>
      </c>
      <c r="EV15" s="71">
        <f t="shared" si="78"/>
        <v>0</v>
      </c>
      <c r="EW15" s="71">
        <f t="shared" si="78"/>
        <v>0</v>
      </c>
      <c r="EX15" s="71">
        <f t="shared" si="78"/>
        <v>0</v>
      </c>
      <c r="EY15" s="71">
        <f t="shared" si="78"/>
        <v>1</v>
      </c>
      <c r="EZ15" s="71">
        <f t="shared" si="78"/>
        <v>1</v>
      </c>
      <c r="FA15" s="71">
        <f t="shared" si="78"/>
        <v>0</v>
      </c>
      <c r="FB15" s="71">
        <f t="shared" si="78"/>
        <v>0</v>
      </c>
      <c r="FC15" s="71">
        <f t="shared" si="78"/>
        <v>0</v>
      </c>
      <c r="FD15" s="71">
        <f t="shared" si="78"/>
        <v>0</v>
      </c>
      <c r="FE15" s="71">
        <f t="shared" si="78"/>
        <v>0</v>
      </c>
      <c r="FF15" s="71">
        <f t="shared" si="78"/>
        <v>1</v>
      </c>
      <c r="FG15" s="71">
        <f t="shared" si="78"/>
        <v>2</v>
      </c>
      <c r="FI15" s="79">
        <f>ER15+ET15+EV15+EX15+EZ15+FB15+FD15+FF15</f>
        <v>13</v>
      </c>
      <c r="FJ15" s="78">
        <f>ES15+EU15+EW15+EY15+FA15+FC15+FE15+FG15</f>
        <v>5</v>
      </c>
      <c r="FK15" s="80">
        <f>FJ15/(FJ15+FI15)</f>
        <v>0.27777777777777779</v>
      </c>
      <c r="FL15" s="78">
        <f>ER15+ES15+EZ15+FA15</f>
        <v>9</v>
      </c>
      <c r="FM15" s="78">
        <f>ET15+EU15+FB15+FC15</f>
        <v>5</v>
      </c>
      <c r="FN15" s="78">
        <f>EV15+EW15+FD15+FE15</f>
        <v>0</v>
      </c>
      <c r="FO15" s="78">
        <f>SUM(FL15:FN15)</f>
        <v>14</v>
      </c>
      <c r="FP15" s="81">
        <f>FM15/FO15</f>
        <v>0.35714285714285715</v>
      </c>
      <c r="FQ15" s="81">
        <f>FN15/FO15</f>
        <v>0</v>
      </c>
      <c r="FR15" s="78">
        <f>EX15+EY15+FF15+FG15</f>
        <v>4</v>
      </c>
      <c r="FS15" s="78">
        <f>SUM(ER15:EY15)</f>
        <v>14</v>
      </c>
      <c r="FT15" s="82">
        <f>SUM(EZ15:FG15)</f>
        <v>4</v>
      </c>
      <c r="FU15" s="29">
        <f>SUM(ER15:FG15)</f>
        <v>18</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5</v>
      </c>
      <c r="C17">
        <f>SUM(C5:C8)</f>
        <v>2</v>
      </c>
      <c r="D17">
        <f t="shared" ref="D17:U17" si="79">SUM(D5:D8)</f>
        <v>2</v>
      </c>
      <c r="E17">
        <f t="shared" si="79"/>
        <v>0</v>
      </c>
      <c r="F17">
        <f t="shared" si="79"/>
        <v>1</v>
      </c>
      <c r="G17">
        <f t="shared" si="79"/>
        <v>0</v>
      </c>
      <c r="H17">
        <f t="shared" si="79"/>
        <v>0</v>
      </c>
      <c r="I17">
        <f t="shared" si="79"/>
        <v>0</v>
      </c>
      <c r="J17">
        <f t="shared" si="79"/>
        <v>4</v>
      </c>
      <c r="K17">
        <f t="shared" si="79"/>
        <v>6</v>
      </c>
      <c r="L17">
        <f t="shared" si="79"/>
        <v>1</v>
      </c>
      <c r="M17">
        <f t="shared" si="79"/>
        <v>0</v>
      </c>
      <c r="N17">
        <f t="shared" si="79"/>
        <v>0</v>
      </c>
      <c r="O17">
        <f t="shared" si="79"/>
        <v>0</v>
      </c>
      <c r="P17">
        <f t="shared" si="79"/>
        <v>0</v>
      </c>
      <c r="Q17">
        <f t="shared" si="79"/>
        <v>0</v>
      </c>
      <c r="R17">
        <f t="shared" si="79"/>
        <v>0</v>
      </c>
      <c r="S17">
        <f t="shared" si="79"/>
        <v>0</v>
      </c>
      <c r="T17">
        <f t="shared" si="79"/>
        <v>0</v>
      </c>
      <c r="U17">
        <f t="shared" si="79"/>
        <v>1</v>
      </c>
      <c r="BA17" t="s">
        <v>118</v>
      </c>
      <c r="BB17">
        <f t="shared" ref="BB17:BQ17" si="80">SUM(BB5:BB8)</f>
        <v>4</v>
      </c>
      <c r="BC17">
        <f t="shared" si="80"/>
        <v>3</v>
      </c>
      <c r="BD17">
        <f t="shared" si="80"/>
        <v>0</v>
      </c>
      <c r="BE17">
        <f t="shared" si="80"/>
        <v>2</v>
      </c>
      <c r="BF17">
        <f t="shared" si="80"/>
        <v>3</v>
      </c>
      <c r="BG17">
        <f t="shared" si="80"/>
        <v>0</v>
      </c>
      <c r="BH17">
        <f t="shared" si="80"/>
        <v>1</v>
      </c>
      <c r="BI17">
        <f t="shared" si="80"/>
        <v>0</v>
      </c>
      <c r="BJ17">
        <f t="shared" si="80"/>
        <v>0</v>
      </c>
      <c r="BK17">
        <f t="shared" si="80"/>
        <v>0</v>
      </c>
      <c r="BL17">
        <f t="shared" si="80"/>
        <v>0</v>
      </c>
      <c r="BM17">
        <f t="shared" si="80"/>
        <v>0</v>
      </c>
      <c r="BN17">
        <f t="shared" si="80"/>
        <v>0</v>
      </c>
      <c r="BO17">
        <f t="shared" si="80"/>
        <v>0</v>
      </c>
      <c r="BP17">
        <f t="shared" si="80"/>
        <v>0</v>
      </c>
      <c r="BQ17">
        <f t="shared" si="80"/>
        <v>0</v>
      </c>
      <c r="CV17" t="s">
        <v>118</v>
      </c>
      <c r="CW17">
        <f t="shared" ref="CW17:DL17" si="81">SUM(CW5:CW8)</f>
        <v>0</v>
      </c>
      <c r="CX17">
        <f t="shared" si="81"/>
        <v>0</v>
      </c>
      <c r="CY17">
        <f t="shared" si="81"/>
        <v>0</v>
      </c>
      <c r="CZ17">
        <f t="shared" si="81"/>
        <v>0</v>
      </c>
      <c r="DA17">
        <f t="shared" si="81"/>
        <v>0</v>
      </c>
      <c r="DB17">
        <f t="shared" si="81"/>
        <v>0</v>
      </c>
      <c r="DC17">
        <f t="shared" si="81"/>
        <v>0</v>
      </c>
      <c r="DD17">
        <f t="shared" si="81"/>
        <v>0</v>
      </c>
      <c r="DE17">
        <f t="shared" si="81"/>
        <v>0</v>
      </c>
      <c r="DF17">
        <f t="shared" si="81"/>
        <v>0</v>
      </c>
      <c r="DG17">
        <f t="shared" si="81"/>
        <v>0</v>
      </c>
      <c r="DH17">
        <f t="shared" si="81"/>
        <v>0</v>
      </c>
      <c r="DI17">
        <f t="shared" si="81"/>
        <v>0</v>
      </c>
      <c r="DJ17">
        <f t="shared" si="81"/>
        <v>0</v>
      </c>
      <c r="DK17">
        <f t="shared" si="81"/>
        <v>0</v>
      </c>
      <c r="DL17">
        <f t="shared" si="81"/>
        <v>0</v>
      </c>
      <c r="EQ17" t="s">
        <v>118</v>
      </c>
      <c r="ER17">
        <f t="shared" ref="ER17:FG17" si="82">SUM(ER5:ER8)</f>
        <v>10</v>
      </c>
      <c r="ES17">
        <f t="shared" si="82"/>
        <v>2</v>
      </c>
      <c r="ET17">
        <f t="shared" si="82"/>
        <v>5</v>
      </c>
      <c r="EU17">
        <f t="shared" si="82"/>
        <v>3</v>
      </c>
      <c r="EV17">
        <f t="shared" si="82"/>
        <v>0</v>
      </c>
      <c r="EW17">
        <f t="shared" si="82"/>
        <v>0</v>
      </c>
      <c r="EX17">
        <f t="shared" si="82"/>
        <v>0</v>
      </c>
      <c r="EY17">
        <f t="shared" si="82"/>
        <v>1</v>
      </c>
      <c r="EZ17">
        <f t="shared" si="82"/>
        <v>1</v>
      </c>
      <c r="FA17">
        <f t="shared" si="82"/>
        <v>0</v>
      </c>
      <c r="FB17">
        <f t="shared" si="82"/>
        <v>0</v>
      </c>
      <c r="FC17">
        <f t="shared" si="82"/>
        <v>0</v>
      </c>
      <c r="FD17">
        <f t="shared" si="82"/>
        <v>0</v>
      </c>
      <c r="FE17">
        <f t="shared" si="82"/>
        <v>0</v>
      </c>
      <c r="FF17">
        <f t="shared" si="82"/>
        <v>2</v>
      </c>
      <c r="FG17">
        <f t="shared" si="82"/>
        <v>0</v>
      </c>
    </row>
    <row r="18" spans="1:163" x14ac:dyDescent="0.25">
      <c r="A18" t="s">
        <v>119</v>
      </c>
      <c r="B18">
        <f>SUM(B9:B12)</f>
        <v>2</v>
      </c>
      <c r="C18">
        <f>SUM(C9:C12)</f>
        <v>4</v>
      </c>
      <c r="D18">
        <f t="shared" ref="D18:U18" si="83">SUM(D9:D12)</f>
        <v>0</v>
      </c>
      <c r="E18">
        <f t="shared" si="83"/>
        <v>1</v>
      </c>
      <c r="F18">
        <f t="shared" si="83"/>
        <v>0</v>
      </c>
      <c r="G18">
        <f t="shared" si="83"/>
        <v>1</v>
      </c>
      <c r="H18">
        <f t="shared" si="83"/>
        <v>0</v>
      </c>
      <c r="I18">
        <f t="shared" si="83"/>
        <v>0</v>
      </c>
      <c r="J18">
        <f t="shared" si="83"/>
        <v>1</v>
      </c>
      <c r="K18">
        <f t="shared" si="83"/>
        <v>6</v>
      </c>
      <c r="L18">
        <f t="shared" si="83"/>
        <v>0</v>
      </c>
      <c r="M18">
        <f t="shared" si="83"/>
        <v>0</v>
      </c>
      <c r="N18">
        <f t="shared" si="83"/>
        <v>0</v>
      </c>
      <c r="O18">
        <f t="shared" si="83"/>
        <v>1</v>
      </c>
      <c r="P18">
        <f t="shared" si="83"/>
        <v>0</v>
      </c>
      <c r="Q18">
        <f t="shared" si="83"/>
        <v>0</v>
      </c>
      <c r="R18">
        <f t="shared" si="83"/>
        <v>0</v>
      </c>
      <c r="S18">
        <f t="shared" si="83"/>
        <v>0</v>
      </c>
      <c r="T18">
        <f t="shared" si="83"/>
        <v>0</v>
      </c>
      <c r="U18">
        <f t="shared" si="83"/>
        <v>0</v>
      </c>
      <c r="BA18" t="s">
        <v>119</v>
      </c>
      <c r="BB18">
        <f t="shared" ref="BB18:BQ18" si="84">SUM(BB9:BB12)</f>
        <v>0</v>
      </c>
      <c r="BC18">
        <f t="shared" si="84"/>
        <v>0</v>
      </c>
      <c r="BD18">
        <f t="shared" si="84"/>
        <v>0</v>
      </c>
      <c r="BE18">
        <f t="shared" si="84"/>
        <v>2</v>
      </c>
      <c r="BF18">
        <f t="shared" si="84"/>
        <v>0</v>
      </c>
      <c r="BG18">
        <f t="shared" si="84"/>
        <v>0</v>
      </c>
      <c r="BH18">
        <f t="shared" si="84"/>
        <v>0</v>
      </c>
      <c r="BI18">
        <f t="shared" si="84"/>
        <v>0</v>
      </c>
      <c r="BJ18">
        <f t="shared" si="84"/>
        <v>0</v>
      </c>
      <c r="BK18">
        <f t="shared" si="84"/>
        <v>0</v>
      </c>
      <c r="BL18">
        <f t="shared" si="84"/>
        <v>1</v>
      </c>
      <c r="BM18">
        <f t="shared" si="84"/>
        <v>0</v>
      </c>
      <c r="BN18">
        <f t="shared" si="84"/>
        <v>0</v>
      </c>
      <c r="BO18">
        <f t="shared" si="84"/>
        <v>0</v>
      </c>
      <c r="BP18">
        <f t="shared" si="84"/>
        <v>0</v>
      </c>
      <c r="BQ18">
        <f t="shared" si="84"/>
        <v>0</v>
      </c>
      <c r="CV18" t="s">
        <v>119</v>
      </c>
      <c r="CW18">
        <f t="shared" ref="CW18:DL18" si="85">SUM(CW9:CW12)</f>
        <v>0</v>
      </c>
      <c r="CX18">
        <f t="shared" si="85"/>
        <v>0</v>
      </c>
      <c r="CY18">
        <f t="shared" si="85"/>
        <v>0</v>
      </c>
      <c r="CZ18">
        <f t="shared" si="85"/>
        <v>0</v>
      </c>
      <c r="DA18">
        <f t="shared" si="85"/>
        <v>0</v>
      </c>
      <c r="DB18">
        <f t="shared" si="85"/>
        <v>0</v>
      </c>
      <c r="DC18">
        <f t="shared" si="85"/>
        <v>0</v>
      </c>
      <c r="DD18">
        <f t="shared" si="85"/>
        <v>0</v>
      </c>
      <c r="DE18">
        <f t="shared" si="85"/>
        <v>0</v>
      </c>
      <c r="DF18">
        <f t="shared" si="85"/>
        <v>0</v>
      </c>
      <c r="DG18">
        <f t="shared" si="85"/>
        <v>0</v>
      </c>
      <c r="DH18">
        <f t="shared" si="85"/>
        <v>0</v>
      </c>
      <c r="DI18">
        <f t="shared" si="85"/>
        <v>0</v>
      </c>
      <c r="DJ18">
        <f t="shared" si="85"/>
        <v>0</v>
      </c>
      <c r="DK18">
        <f t="shared" si="85"/>
        <v>0</v>
      </c>
      <c r="DL18">
        <f t="shared" si="85"/>
        <v>0</v>
      </c>
      <c r="EQ18" t="s">
        <v>119</v>
      </c>
      <c r="ER18">
        <f t="shared" ref="ER18:FG18" si="86">SUM(ER9:ER12)</f>
        <v>4</v>
      </c>
      <c r="ES18">
        <f t="shared" si="86"/>
        <v>2</v>
      </c>
      <c r="ET18">
        <f t="shared" si="86"/>
        <v>4</v>
      </c>
      <c r="EU18">
        <f t="shared" si="86"/>
        <v>1</v>
      </c>
      <c r="EV18">
        <f t="shared" si="86"/>
        <v>0</v>
      </c>
      <c r="EW18">
        <f t="shared" si="86"/>
        <v>0</v>
      </c>
      <c r="EX18">
        <f t="shared" si="86"/>
        <v>0</v>
      </c>
      <c r="EY18">
        <f t="shared" si="86"/>
        <v>1</v>
      </c>
      <c r="EZ18">
        <f t="shared" si="86"/>
        <v>1</v>
      </c>
      <c r="FA18">
        <f t="shared" si="86"/>
        <v>0</v>
      </c>
      <c r="FB18">
        <f t="shared" si="86"/>
        <v>0</v>
      </c>
      <c r="FC18">
        <f t="shared" si="86"/>
        <v>0</v>
      </c>
      <c r="FD18">
        <f t="shared" si="86"/>
        <v>0</v>
      </c>
      <c r="FE18">
        <f t="shared" si="86"/>
        <v>0</v>
      </c>
      <c r="FF18">
        <f t="shared" si="86"/>
        <v>0</v>
      </c>
      <c r="FG18">
        <f t="shared" si="86"/>
        <v>2</v>
      </c>
    </row>
    <row r="23" spans="1:16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W24" s="32">
        <f>AD14</f>
        <v>20</v>
      </c>
      <c r="X24" s="32">
        <f>AD15</f>
        <v>10</v>
      </c>
      <c r="Y24" s="33">
        <f>Z24/W24</f>
        <v>0.3</v>
      </c>
      <c r="Z24" s="34">
        <f>AA14</f>
        <v>6</v>
      </c>
      <c r="AA24" s="33">
        <f>AC24/W24</f>
        <v>0.4</v>
      </c>
      <c r="AB24" s="33"/>
      <c r="AC24" s="34">
        <f>C14+E14+I14+M14+O14+S14</f>
        <v>8</v>
      </c>
      <c r="AD24" s="33">
        <f>AE24/AC24</f>
        <v>0.25</v>
      </c>
      <c r="AE24" s="34">
        <f>E14+O14</f>
        <v>2</v>
      </c>
      <c r="AF24" s="35">
        <f>AC14</f>
        <v>0</v>
      </c>
      <c r="AG24" s="35">
        <f>AC15</f>
        <v>0</v>
      </c>
      <c r="AH24" s="35">
        <f>AG14</f>
        <v>18</v>
      </c>
      <c r="AI24" s="35">
        <f>AG15</f>
        <v>13</v>
      </c>
      <c r="AJ24" s="32">
        <f>AH14</f>
        <v>35</v>
      </c>
      <c r="AK24" s="32">
        <f>AH15</f>
        <v>21</v>
      </c>
      <c r="AL24" s="32">
        <f>AI14</f>
        <v>3</v>
      </c>
      <c r="AM24" s="32">
        <f>AI15</f>
        <v>2</v>
      </c>
      <c r="BS24" s="32">
        <f>BY14</f>
        <v>15</v>
      </c>
      <c r="BT24" s="32">
        <f>BY15</f>
        <v>9</v>
      </c>
      <c r="BU24" s="33">
        <f>BV24/BS24</f>
        <v>0.33333333333333331</v>
      </c>
      <c r="BV24" s="34">
        <f>BW14</f>
        <v>5</v>
      </c>
      <c r="BW24" s="33">
        <f>BX24/BS24</f>
        <v>0.46666666666666667</v>
      </c>
      <c r="BX24" s="34">
        <f>BC14+BE14+BG14+BK14+BM14+BO14</f>
        <v>7</v>
      </c>
      <c r="BY24" s="33">
        <f>BZ24/BX24</f>
        <v>0.5714285714285714</v>
      </c>
      <c r="BZ24" s="34">
        <f>BE14+BM14</f>
        <v>4</v>
      </c>
      <c r="CA24" s="35">
        <f>BX14</f>
        <v>3</v>
      </c>
      <c r="CB24" s="35">
        <f>BX15</f>
        <v>2</v>
      </c>
      <c r="CC24" s="35">
        <f>CB14</f>
        <v>1</v>
      </c>
      <c r="CD24" s="35">
        <f>CB15</f>
        <v>0</v>
      </c>
      <c r="CE24" s="32">
        <f>CC14</f>
        <v>15</v>
      </c>
      <c r="CF24" s="32">
        <f>CC15</f>
        <v>8</v>
      </c>
      <c r="CG24" s="32">
        <f>CD14</f>
        <v>1</v>
      </c>
      <c r="CH24" s="32">
        <f>CD15</f>
        <v>1</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sheetPr>
  <dimension ref="A1:GJ24"/>
  <sheetViews>
    <sheetView zoomScale="75" zoomScaleNormal="75" workbookViewId="0">
      <selection activeCell="M31" sqref="M31"/>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StJeanDeG</v>
      </c>
      <c r="BA1" s="36">
        <v>2024</v>
      </c>
      <c r="BB1" s="37" t="s">
        <v>106</v>
      </c>
      <c r="BC1" s="38" t="str">
        <f t="array" aca="1" ref="BC1" ca="1">MID(CELL("filename",BA1),FIND("]",CELL("filename",BA1))+1,255)</f>
        <v>StJeanDeG</v>
      </c>
      <c r="CV1" s="36">
        <v>2023</v>
      </c>
      <c r="CW1" s="37" t="s">
        <v>106</v>
      </c>
      <c r="CX1" s="38" t="str">
        <f t="array" aca="1" ref="CX1" ca="1">MID(CELL("filename",CV1),FIND("]",CELL("filename",CV1))+1,255)</f>
        <v>StJeanDeG</v>
      </c>
      <c r="EQ1" s="36">
        <v>2022</v>
      </c>
      <c r="ER1" s="37" t="s">
        <v>106</v>
      </c>
      <c r="ES1" s="38" t="str">
        <f t="array" aca="1" ref="ES1" ca="1">MID(CELL("filename",EQ1),FIND("]",CELL("filename",EQ1))+1,255)</f>
        <v>StJeanDeG</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StJeanDeG</v>
      </c>
      <c r="X2" s="225"/>
      <c r="Y2" s="225"/>
      <c r="Z2" s="225"/>
      <c r="AA2" s="225"/>
      <c r="AB2" s="225"/>
      <c r="AC2" s="225"/>
      <c r="AD2" s="225"/>
      <c r="AE2" s="225"/>
      <c r="AF2" s="225"/>
      <c r="AG2" s="225"/>
      <c r="AH2" s="225"/>
      <c r="AI2" s="225"/>
      <c r="AJ2" s="42"/>
      <c r="AK2" s="42"/>
      <c r="AL2" s="42"/>
      <c r="AM2" s="226" t="str">
        <f ca="1">"Changement depuis " &amp; (A1 - 1) &amp; " " &amp; $C1</f>
        <v>Changement depuis 2024 StJeanDeG</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StJeanDeG</v>
      </c>
      <c r="BT2" s="225"/>
      <c r="BU2" s="225"/>
      <c r="BV2" s="225"/>
      <c r="BW2" s="225"/>
      <c r="BX2" s="225"/>
      <c r="BY2" s="225"/>
      <c r="BZ2" s="225"/>
      <c r="CA2" s="225"/>
      <c r="CB2" s="225"/>
      <c r="CC2" s="225"/>
      <c r="CD2" s="225"/>
      <c r="CE2" s="42"/>
      <c r="CF2" s="42"/>
      <c r="CG2" s="42"/>
      <c r="CH2" s="226" t="str">
        <f ca="1">"Changement depuis 2023 " &amp; $CX1</f>
        <v>Changement depuis 2023 StJeanDeG</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StJeanDeG</v>
      </c>
      <c r="DO2" s="225"/>
      <c r="DP2" s="225"/>
      <c r="DQ2" s="225"/>
      <c r="DR2" s="225"/>
      <c r="DS2" s="225"/>
      <c r="DT2" s="225"/>
      <c r="DU2" s="225"/>
      <c r="DV2" s="225"/>
      <c r="DW2" s="225"/>
      <c r="DX2" s="225"/>
      <c r="DY2" s="225"/>
      <c r="DZ2" s="42"/>
      <c r="EA2" s="42"/>
      <c r="EB2" s="42"/>
      <c r="EC2" s="226" t="str">
        <f ca="1">"Changement depuis 2022 " &amp; $CX1</f>
        <v>Changement depuis 2022 StJeanDeG</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StJeanDeG</v>
      </c>
      <c r="FJ2" s="225"/>
      <c r="FK2" s="225"/>
      <c r="FL2" s="225"/>
      <c r="FM2" s="225"/>
      <c r="FN2" s="225"/>
      <c r="FO2" s="225"/>
      <c r="FP2" s="225"/>
      <c r="FQ2" s="225"/>
      <c r="FR2" s="225"/>
      <c r="FS2" s="225"/>
      <c r="FT2" s="225"/>
      <c r="FU2" s="42"/>
      <c r="FV2" s="42"/>
      <c r="FW2" s="42"/>
      <c r="FX2" s="226" t="str">
        <f ca="1">"Changement depuis 2021 " &amp; $ES1</f>
        <v>Changement depuis 2021 StJeanDeG</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21" x14ac:dyDescent="0.25">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t="e">
        <f t="shared" ref="AN5:AN12" si="3">(X5/BT5) - 1</f>
        <v>#DIV/0!</v>
      </c>
      <c r="AO5" s="12" t="e">
        <f t="shared" ref="AO5:AO12" si="4">(Y5/BU5) - 1</f>
        <v>#DIV/0!</v>
      </c>
      <c r="AP5" s="12" t="e">
        <f t="shared" ref="AP5:AP12" si="5">(Z5/BV5) - 1</f>
        <v>#DIV/0!</v>
      </c>
      <c r="AQ5" s="12" t="e">
        <f>(AA5/BW5) - 1</f>
        <v>#DIV/0!</v>
      </c>
      <c r="AR5" s="12" t="e">
        <f t="shared" ref="AR5:AR12" si="6">(AC5/BX5) - 1</f>
        <v>#DIV/0!</v>
      </c>
      <c r="AS5" s="12" t="e">
        <f t="shared" ref="AS5:AS12" si="7">(AD5/BY5) - 1</f>
        <v>#DIV/0!</v>
      </c>
      <c r="AT5" s="12" t="e">
        <f t="shared" ref="AT5:AT12" si="8">(AE5/BZ5) - 1</f>
        <v>#DIV/0!</v>
      </c>
      <c r="AU5" s="12" t="e">
        <f t="shared" ref="AU5:AU12" si="9">(AF5/CA5) - 1</f>
        <v>#DIV/0!</v>
      </c>
      <c r="AV5" s="12" t="e">
        <f t="shared" ref="AV5:AV12" si="10">(AG5/CB5) - 1</f>
        <v>#DIV/0!</v>
      </c>
      <c r="AW5" s="12" t="e">
        <f t="shared" ref="AW5:AW12" si="11">(AH5/CC5) - 1</f>
        <v>#DIV/0!</v>
      </c>
      <c r="AX5" s="12" t="e">
        <f t="shared" ref="AX5:AX12" si="12">(AI5/CD5) - 1</f>
        <v>#DIV/0!</v>
      </c>
      <c r="AY5" s="12" t="e">
        <f t="shared" ref="AY5:AY12" si="13">(AJ5/CE5) - 1</f>
        <v>#DIV/0!</v>
      </c>
      <c r="BA5" s="59">
        <v>0.29166666666666702</v>
      </c>
      <c r="BB5" s="60"/>
      <c r="BC5" s="86"/>
      <c r="BD5" s="60"/>
      <c r="BE5" s="86"/>
      <c r="BF5" s="60"/>
      <c r="BG5" s="86"/>
      <c r="BH5" s="60"/>
      <c r="BI5" s="86"/>
      <c r="BJ5" s="60"/>
      <c r="BK5" s="86"/>
      <c r="BL5" s="60"/>
      <c r="BM5" s="86"/>
      <c r="BN5" s="60"/>
      <c r="BO5" s="86"/>
      <c r="BP5" s="60"/>
      <c r="BQ5" s="86"/>
      <c r="BS5" s="55">
        <f t="shared" ref="BS5:BT12" si="14">BB5+BD5+BF5+BH5+BJ5+BL5+BN5+BP5</f>
        <v>0</v>
      </c>
      <c r="BT5" s="3">
        <f t="shared" si="14"/>
        <v>0</v>
      </c>
      <c r="BU5" s="56" t="e">
        <f t="shared" ref="BU5:BU12" si="15">BT5/(BT5+BS5)</f>
        <v>#DIV/0!</v>
      </c>
      <c r="BV5" s="3">
        <f t="shared" ref="BV5:BV12" si="16">BB5+BC5+BJ5+BK5</f>
        <v>0</v>
      </c>
      <c r="BW5" s="3">
        <f t="shared" ref="BW5:BW12" si="17">BD5+BE5+BL5+BM5</f>
        <v>0</v>
      </c>
      <c r="BX5" s="3">
        <f t="shared" ref="BX5:BX12" si="18">BF5+BG5+BN5+BO5</f>
        <v>0</v>
      </c>
      <c r="BY5" s="3">
        <f t="shared" ref="BY5:BY12" si="19">SUM(BV5:BX5)</f>
        <v>0</v>
      </c>
      <c r="BZ5" s="12" t="e">
        <f t="shared" ref="BZ5:BZ12" si="20">BW5/(BW5+BV5)</f>
        <v>#DIV/0!</v>
      </c>
      <c r="CA5" s="12" t="e">
        <f t="shared" ref="CA5:CA12" si="21">BX5/BY5</f>
        <v>#DIV/0!</v>
      </c>
      <c r="CB5" s="3">
        <f t="shared" ref="CB5:CB12" si="22">BH5+BI5+BP5+BQ5</f>
        <v>0</v>
      </c>
      <c r="CC5" s="3">
        <f t="shared" ref="CC5:CC12" si="23">SUM(BB5:BI5)</f>
        <v>0</v>
      </c>
      <c r="CD5" s="57">
        <f t="shared" ref="CD5:CD12" si="24">SUM(BJ5:BQ5)</f>
        <v>0</v>
      </c>
      <c r="CE5" s="58">
        <f t="shared" ref="CE5:CE12" si="25">SUM(BB5:BQ5)</f>
        <v>0</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t="e">
        <f t="shared" ref="EC5:EO12" si="39">(DN5/FI5) - 1</f>
        <v>#DIV/0!</v>
      </c>
      <c r="ED5" s="12" t="e">
        <f t="shared" si="39"/>
        <v>#DIV/0!</v>
      </c>
      <c r="EE5" s="12" t="e">
        <f t="shared" si="39"/>
        <v>#DIV/0!</v>
      </c>
      <c r="EF5" s="12" t="e">
        <f t="shared" si="39"/>
        <v>#DIV/0!</v>
      </c>
      <c r="EG5" s="12" t="e">
        <f t="shared" si="39"/>
        <v>#DIV/0!</v>
      </c>
      <c r="EH5" s="12" t="e">
        <f t="shared" si="39"/>
        <v>#DIV/0!</v>
      </c>
      <c r="EI5" s="12" t="e">
        <f t="shared" si="39"/>
        <v>#DIV/0!</v>
      </c>
      <c r="EJ5" s="12" t="e">
        <f t="shared" si="39"/>
        <v>#DIV/0!</v>
      </c>
      <c r="EK5" s="12" t="e">
        <f t="shared" si="39"/>
        <v>#DIV/0!</v>
      </c>
      <c r="EL5" s="12" t="e">
        <f t="shared" si="39"/>
        <v>#DIV/0!</v>
      </c>
      <c r="EM5" s="12" t="e">
        <f t="shared" si="39"/>
        <v>#DIV/0!</v>
      </c>
      <c r="EN5" s="12" t="e">
        <f t="shared" si="39"/>
        <v>#DIV/0!</v>
      </c>
      <c r="EO5" s="12" t="e">
        <f t="shared" si="39"/>
        <v>#DIV/0!</v>
      </c>
      <c r="EQ5" s="59">
        <v>0.29166666666666702</v>
      </c>
      <c r="ER5" s="145"/>
      <c r="ES5" s="145"/>
      <c r="ET5" s="145"/>
      <c r="EU5" s="145"/>
      <c r="EV5" s="145"/>
      <c r="EW5" s="145"/>
      <c r="EX5" s="145"/>
      <c r="EY5" s="145"/>
      <c r="EZ5" s="145"/>
      <c r="FA5" s="145"/>
      <c r="FB5" s="145"/>
      <c r="FC5" s="145"/>
      <c r="FD5" s="145"/>
      <c r="FE5" s="145"/>
      <c r="FF5" s="145"/>
      <c r="FG5" s="88"/>
      <c r="FI5" s="55">
        <f t="shared" ref="FI5:FJ12" si="40">ER5+ET5+EV5+EX5+EZ5+FB5+FD5+FF5</f>
        <v>0</v>
      </c>
      <c r="FJ5" s="3">
        <f t="shared" si="40"/>
        <v>0</v>
      </c>
      <c r="FK5" s="56" t="e">
        <f t="shared" ref="FK5:FK12" si="41">FJ5/(FJ5+FI5)</f>
        <v>#DIV/0!</v>
      </c>
      <c r="FL5" s="3">
        <f t="shared" ref="FL5:FL12" si="42">ER5+ES5+EZ5+FA5</f>
        <v>0</v>
      </c>
      <c r="FM5" s="3">
        <f t="shared" ref="FM5:FM12" si="43">ET5+EU5+FB5+FC5</f>
        <v>0</v>
      </c>
      <c r="FN5" s="3">
        <f t="shared" ref="FN5:FN12" si="44">EV5+EW5+FD5+FE5</f>
        <v>0</v>
      </c>
      <c r="FO5" s="3">
        <f t="shared" ref="FO5:FO12" si="45">SUM(FL5:FN5)</f>
        <v>0</v>
      </c>
      <c r="FP5" s="12" t="e">
        <f t="shared" ref="FP5:FP12" si="46">FM5/FO5</f>
        <v>#DIV/0!</v>
      </c>
      <c r="FQ5" s="12" t="e">
        <f t="shared" ref="FQ5:FQ12" si="47">FN5/FO5</f>
        <v>#DIV/0!</v>
      </c>
      <c r="FR5" s="3">
        <f t="shared" ref="FR5:FR12" si="48">EX5+EY5+FF5+FG5</f>
        <v>0</v>
      </c>
      <c r="FS5" s="3">
        <f t="shared" ref="FS5:FS12" si="49">SUM(ER5:EY5)</f>
        <v>0</v>
      </c>
      <c r="FT5" s="57">
        <f t="shared" ref="FT5:FT12" si="50">SUM(EZ5:FG5)</f>
        <v>0</v>
      </c>
      <c r="FU5" s="58">
        <f t="shared" ref="FU5:FU12" si="51">SUM(ER5:FG5)</f>
        <v>0</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21" x14ac:dyDescent="0.25">
      <c r="A6" s="64">
        <v>0.30208333333333298</v>
      </c>
      <c r="B6" s="91"/>
      <c r="C6" s="92"/>
      <c r="D6" s="91"/>
      <c r="E6" s="92"/>
      <c r="F6" s="91"/>
      <c r="G6" s="92"/>
      <c r="H6" s="91"/>
      <c r="I6" s="92"/>
      <c r="J6" s="91"/>
      <c r="K6" s="92"/>
      <c r="L6" s="91"/>
      <c r="M6" s="92"/>
      <c r="N6" s="203"/>
      <c r="O6" s="192"/>
      <c r="P6" s="91"/>
      <c r="Q6" s="92"/>
      <c r="R6" s="91"/>
      <c r="S6" s="92"/>
      <c r="T6" s="91"/>
      <c r="U6" s="92"/>
      <c r="W6" s="55">
        <f t="shared" ref="W6:W12" si="53">B6+D6+F6+H6+J6+L6+N6+P6+R6+T6</f>
        <v>0</v>
      </c>
      <c r="X6" s="3">
        <f t="shared" ref="X6:X12" si="54">C6+E6+G6+I6+K6+M6+O6+Q6+S6+U6</f>
        <v>0</v>
      </c>
      <c r="Y6" s="56" t="e">
        <f t="shared" ref="Y6:Y12" si="55">X6/(X6+W6)</f>
        <v>#DIV/0!</v>
      </c>
      <c r="Z6" s="3">
        <f t="shared" ref="Z6:Z12" si="56">B6+C6+L6+M6</f>
        <v>0</v>
      </c>
      <c r="AA6" s="3">
        <f t="shared" ref="AA6:AA12" si="57">D6+E6+N6+O6+F6+G6+P6+Q6</f>
        <v>0</v>
      </c>
      <c r="AB6" s="3">
        <f t="shared" ref="AB6:AB15" si="58">F6+G6+P6+Q6</f>
        <v>0</v>
      </c>
      <c r="AC6" s="3">
        <f t="shared" ref="AC6:AC12" si="59">H6+I6+R6+S6</f>
        <v>0</v>
      </c>
      <c r="AD6" s="3">
        <f t="shared" si="0"/>
        <v>0</v>
      </c>
      <c r="AE6" s="12" t="e">
        <f t="shared" si="1"/>
        <v>#DIV/0!</v>
      </c>
      <c r="AF6" s="12" t="e">
        <f t="shared" ref="AF6:AF12" si="60">AC6/AD6</f>
        <v>#DIV/0!</v>
      </c>
      <c r="AG6" s="3">
        <f t="shared" ref="AG6:AG12" si="61">J6+K6+T6+U6</f>
        <v>0</v>
      </c>
      <c r="AH6" s="3">
        <f t="shared" ref="AH6:AH12" si="62">SUM(B6:K6)</f>
        <v>0</v>
      </c>
      <c r="AI6" s="57">
        <f t="shared" ref="AI6:AI12" si="63">SUM(L6:U6)</f>
        <v>0</v>
      </c>
      <c r="AJ6" s="58">
        <f t="shared" ref="AJ6:AJ12" si="64">SUM(B6:U6)</f>
        <v>0</v>
      </c>
      <c r="AM6" s="12">
        <f t="shared" si="2"/>
        <v>-1</v>
      </c>
      <c r="AN6" s="12" t="e">
        <f t="shared" si="3"/>
        <v>#DIV/0!</v>
      </c>
      <c r="AO6" s="12" t="e">
        <f t="shared" si="4"/>
        <v>#DIV/0!</v>
      </c>
      <c r="AP6" s="12" t="e">
        <f t="shared" si="5"/>
        <v>#DIV/0!</v>
      </c>
      <c r="AQ6" s="12" t="e">
        <f t="shared" ref="AQ6:AQ12" si="65">(AA6/BW6) - 1</f>
        <v>#DIV/0!</v>
      </c>
      <c r="AR6" s="12">
        <f t="shared" si="6"/>
        <v>-1</v>
      </c>
      <c r="AS6" s="12">
        <f t="shared" si="7"/>
        <v>-1</v>
      </c>
      <c r="AT6" s="12" t="e">
        <f t="shared" si="8"/>
        <v>#DIV/0!</v>
      </c>
      <c r="AU6" s="12" t="e">
        <f t="shared" si="9"/>
        <v>#DIV/0!</v>
      </c>
      <c r="AV6" s="12" t="e">
        <f t="shared" si="10"/>
        <v>#DIV/0!</v>
      </c>
      <c r="AW6" s="12">
        <f t="shared" si="11"/>
        <v>-1</v>
      </c>
      <c r="AX6" s="12" t="e">
        <f t="shared" si="12"/>
        <v>#DIV/0!</v>
      </c>
      <c r="AY6" s="12">
        <f t="shared" si="13"/>
        <v>-1</v>
      </c>
      <c r="BA6" s="64">
        <v>0.30208333333333298</v>
      </c>
      <c r="BB6" s="91"/>
      <c r="BC6" s="92"/>
      <c r="BD6" s="91"/>
      <c r="BE6" s="92"/>
      <c r="BF6" s="91">
        <v>1</v>
      </c>
      <c r="BG6" s="92"/>
      <c r="BH6" s="91"/>
      <c r="BI6" s="92"/>
      <c r="BJ6" s="91"/>
      <c r="BK6" s="92"/>
      <c r="BL6" s="91"/>
      <c r="BM6" s="92"/>
      <c r="BN6" s="91"/>
      <c r="BO6" s="92"/>
      <c r="BP6" s="91"/>
      <c r="BQ6" s="92"/>
      <c r="BS6" s="55">
        <f t="shared" si="14"/>
        <v>1</v>
      </c>
      <c r="BT6" s="3">
        <f t="shared" si="14"/>
        <v>0</v>
      </c>
      <c r="BU6" s="56">
        <f t="shared" si="15"/>
        <v>0</v>
      </c>
      <c r="BV6" s="3">
        <f t="shared" si="16"/>
        <v>0</v>
      </c>
      <c r="BW6" s="3">
        <f t="shared" si="17"/>
        <v>0</v>
      </c>
      <c r="BX6" s="3">
        <f t="shared" si="18"/>
        <v>1</v>
      </c>
      <c r="BY6" s="3">
        <f t="shared" si="19"/>
        <v>1</v>
      </c>
      <c r="BZ6" s="12" t="e">
        <f t="shared" si="20"/>
        <v>#DIV/0!</v>
      </c>
      <c r="CA6" s="12">
        <f t="shared" si="21"/>
        <v>1</v>
      </c>
      <c r="CB6" s="3">
        <f t="shared" si="22"/>
        <v>0</v>
      </c>
      <c r="CC6" s="3">
        <f t="shared" si="23"/>
        <v>1</v>
      </c>
      <c r="CD6" s="57">
        <f t="shared" si="24"/>
        <v>0</v>
      </c>
      <c r="CE6" s="58">
        <f t="shared" si="25"/>
        <v>1</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f t="shared" si="39"/>
        <v>-1</v>
      </c>
      <c r="ED6" s="12" t="e">
        <f t="shared" si="39"/>
        <v>#DIV/0!</v>
      </c>
      <c r="EE6" s="12" t="e">
        <f t="shared" si="39"/>
        <v>#DIV/0!</v>
      </c>
      <c r="EF6" s="12">
        <f t="shared" si="39"/>
        <v>-1</v>
      </c>
      <c r="EG6" s="12" t="e">
        <f t="shared" si="39"/>
        <v>#DIV/0!</v>
      </c>
      <c r="EH6" s="12" t="e">
        <f t="shared" si="39"/>
        <v>#DIV/0!</v>
      </c>
      <c r="EI6" s="12">
        <f t="shared" si="39"/>
        <v>-1</v>
      </c>
      <c r="EJ6" s="12" t="e">
        <f t="shared" si="39"/>
        <v>#DIV/0!</v>
      </c>
      <c r="EK6" s="12" t="e">
        <f t="shared" si="39"/>
        <v>#DIV/0!</v>
      </c>
      <c r="EL6" s="12" t="e">
        <f t="shared" si="39"/>
        <v>#DIV/0!</v>
      </c>
      <c r="EM6" s="12">
        <f t="shared" si="39"/>
        <v>-1</v>
      </c>
      <c r="EN6" s="12" t="e">
        <f t="shared" si="39"/>
        <v>#DIV/0!</v>
      </c>
      <c r="EO6" s="12">
        <f t="shared" si="39"/>
        <v>-1</v>
      </c>
      <c r="EQ6" s="64">
        <v>0.30208333333333298</v>
      </c>
      <c r="ER6" s="148">
        <v>1</v>
      </c>
      <c r="ES6" s="148"/>
      <c r="ET6" s="148"/>
      <c r="EU6" s="148"/>
      <c r="EV6" s="148"/>
      <c r="EW6" s="148"/>
      <c r="EX6" s="148"/>
      <c r="EY6" s="148"/>
      <c r="EZ6" s="148"/>
      <c r="FA6" s="148"/>
      <c r="FB6" s="148"/>
      <c r="FC6" s="148"/>
      <c r="FD6" s="148"/>
      <c r="FE6" s="148"/>
      <c r="FF6" s="148"/>
      <c r="FG6" s="149"/>
      <c r="FI6" s="55">
        <f t="shared" si="40"/>
        <v>1</v>
      </c>
      <c r="FJ6" s="3">
        <f t="shared" si="40"/>
        <v>0</v>
      </c>
      <c r="FK6" s="56">
        <f t="shared" si="41"/>
        <v>0</v>
      </c>
      <c r="FL6" s="3">
        <f t="shared" si="42"/>
        <v>1</v>
      </c>
      <c r="FM6" s="3">
        <f t="shared" si="43"/>
        <v>0</v>
      </c>
      <c r="FN6" s="3">
        <f t="shared" si="44"/>
        <v>0</v>
      </c>
      <c r="FO6" s="3">
        <f t="shared" si="45"/>
        <v>1</v>
      </c>
      <c r="FP6" s="12">
        <f t="shared" si="46"/>
        <v>0</v>
      </c>
      <c r="FQ6" s="12">
        <f t="shared" si="47"/>
        <v>0</v>
      </c>
      <c r="FR6" s="3">
        <f t="shared" si="48"/>
        <v>0</v>
      </c>
      <c r="FS6" s="3">
        <f t="shared" si="49"/>
        <v>1</v>
      </c>
      <c r="FT6" s="57">
        <f t="shared" si="50"/>
        <v>0</v>
      </c>
      <c r="FU6" s="58">
        <f t="shared" si="51"/>
        <v>1</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21" x14ac:dyDescent="0.25">
      <c r="A7" s="64">
        <v>0.3125</v>
      </c>
      <c r="B7" s="91">
        <v>1</v>
      </c>
      <c r="C7" s="92"/>
      <c r="D7" s="91"/>
      <c r="E7" s="92"/>
      <c r="F7" s="91"/>
      <c r="G7" s="92"/>
      <c r="H7" s="91"/>
      <c r="I7" s="92"/>
      <c r="J7" s="91"/>
      <c r="K7" s="92"/>
      <c r="L7" s="91"/>
      <c r="M7" s="92"/>
      <c r="N7" s="203"/>
      <c r="O7" s="192"/>
      <c r="P7" s="91"/>
      <c r="Q7" s="92"/>
      <c r="R7" s="91"/>
      <c r="S7" s="92"/>
      <c r="T7" s="91"/>
      <c r="U7" s="92"/>
      <c r="W7" s="55">
        <f t="shared" si="53"/>
        <v>1</v>
      </c>
      <c r="X7" s="3">
        <f t="shared" si="54"/>
        <v>0</v>
      </c>
      <c r="Y7" s="56">
        <f t="shared" si="55"/>
        <v>0</v>
      </c>
      <c r="Z7" s="3">
        <f t="shared" si="56"/>
        <v>1</v>
      </c>
      <c r="AA7" s="3">
        <f t="shared" si="57"/>
        <v>0</v>
      </c>
      <c r="AB7" s="3">
        <f t="shared" si="58"/>
        <v>0</v>
      </c>
      <c r="AC7" s="3">
        <f t="shared" si="59"/>
        <v>0</v>
      </c>
      <c r="AD7" s="3">
        <f t="shared" si="0"/>
        <v>1</v>
      </c>
      <c r="AE7" s="12">
        <f t="shared" si="1"/>
        <v>0</v>
      </c>
      <c r="AF7" s="12">
        <f t="shared" si="60"/>
        <v>0</v>
      </c>
      <c r="AG7" s="3">
        <f t="shared" si="61"/>
        <v>0</v>
      </c>
      <c r="AH7" s="3">
        <f t="shared" si="62"/>
        <v>1</v>
      </c>
      <c r="AI7" s="57">
        <f t="shared" si="63"/>
        <v>0</v>
      </c>
      <c r="AJ7" s="58">
        <f t="shared" si="64"/>
        <v>1</v>
      </c>
      <c r="AM7" s="12">
        <f t="shared" si="2"/>
        <v>0</v>
      </c>
      <c r="AN7" s="12" t="e">
        <f t="shared" si="3"/>
        <v>#DIV/0!</v>
      </c>
      <c r="AO7" s="12" t="e">
        <f t="shared" si="4"/>
        <v>#DIV/0!</v>
      </c>
      <c r="AP7" s="12" t="e">
        <f t="shared" si="5"/>
        <v>#DIV/0!</v>
      </c>
      <c r="AQ7" s="12" t="e">
        <f t="shared" si="65"/>
        <v>#DIV/0!</v>
      </c>
      <c r="AR7" s="12">
        <f t="shared" si="6"/>
        <v>-1</v>
      </c>
      <c r="AS7" s="12">
        <f t="shared" si="7"/>
        <v>0</v>
      </c>
      <c r="AT7" s="12" t="e">
        <f t="shared" si="8"/>
        <v>#DIV/0!</v>
      </c>
      <c r="AU7" s="12">
        <f t="shared" si="9"/>
        <v>-1</v>
      </c>
      <c r="AV7" s="12" t="e">
        <f t="shared" si="10"/>
        <v>#DIV/0!</v>
      </c>
      <c r="AW7" s="12">
        <f t="shared" si="11"/>
        <v>0</v>
      </c>
      <c r="AX7" s="12" t="e">
        <f t="shared" si="12"/>
        <v>#DIV/0!</v>
      </c>
      <c r="AY7" s="12">
        <f t="shared" si="13"/>
        <v>0</v>
      </c>
      <c r="BA7" s="64">
        <v>0.3125</v>
      </c>
      <c r="BB7" s="91"/>
      <c r="BC7" s="92"/>
      <c r="BD7" s="91"/>
      <c r="BE7" s="92"/>
      <c r="BF7" s="91">
        <v>1</v>
      </c>
      <c r="BG7" s="92"/>
      <c r="BH7" s="91"/>
      <c r="BI7" s="92"/>
      <c r="BJ7" s="91"/>
      <c r="BK7" s="92"/>
      <c r="BL7" s="91"/>
      <c r="BM7" s="92"/>
      <c r="BN7" s="91"/>
      <c r="BO7" s="92"/>
      <c r="BP7" s="91"/>
      <c r="BQ7" s="92"/>
      <c r="BS7" s="55">
        <f t="shared" si="14"/>
        <v>1</v>
      </c>
      <c r="BT7" s="3">
        <f t="shared" si="14"/>
        <v>0</v>
      </c>
      <c r="BU7" s="56">
        <f t="shared" si="15"/>
        <v>0</v>
      </c>
      <c r="BV7" s="3">
        <f t="shared" si="16"/>
        <v>0</v>
      </c>
      <c r="BW7" s="3">
        <f t="shared" si="17"/>
        <v>0</v>
      </c>
      <c r="BX7" s="3">
        <f t="shared" si="18"/>
        <v>1</v>
      </c>
      <c r="BY7" s="3">
        <f t="shared" si="19"/>
        <v>1</v>
      </c>
      <c r="BZ7" s="12" t="e">
        <f t="shared" si="20"/>
        <v>#DIV/0!</v>
      </c>
      <c r="CA7" s="12">
        <f t="shared" si="21"/>
        <v>1</v>
      </c>
      <c r="CB7" s="3">
        <f t="shared" si="22"/>
        <v>0</v>
      </c>
      <c r="CC7" s="3">
        <f t="shared" si="23"/>
        <v>1</v>
      </c>
      <c r="CD7" s="57">
        <f t="shared" si="24"/>
        <v>0</v>
      </c>
      <c r="CE7" s="58">
        <f t="shared" si="25"/>
        <v>1</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148"/>
      <c r="ES7" s="148"/>
      <c r="ET7" s="148"/>
      <c r="EU7" s="148"/>
      <c r="EV7" s="148"/>
      <c r="EW7" s="148"/>
      <c r="EX7" s="148"/>
      <c r="EY7" s="148"/>
      <c r="EZ7" s="148"/>
      <c r="FA7" s="148"/>
      <c r="FB7" s="148"/>
      <c r="FC7" s="148"/>
      <c r="FD7" s="148"/>
      <c r="FE7" s="148"/>
      <c r="FF7" s="148"/>
      <c r="FG7" s="149"/>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21.75"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53"/>
        <v>0</v>
      </c>
      <c r="X8" s="3">
        <f t="shared" si="54"/>
        <v>0</v>
      </c>
      <c r="Y8" s="56" t="e">
        <f t="shared" si="55"/>
        <v>#DIV/0!</v>
      </c>
      <c r="Z8" s="3">
        <f t="shared" si="56"/>
        <v>0</v>
      </c>
      <c r="AA8" s="3">
        <f t="shared" si="57"/>
        <v>0</v>
      </c>
      <c r="AB8" s="3">
        <f t="shared" si="58"/>
        <v>0</v>
      </c>
      <c r="AC8" s="3">
        <f t="shared" si="59"/>
        <v>0</v>
      </c>
      <c r="AD8" s="3">
        <f t="shared" si="0"/>
        <v>0</v>
      </c>
      <c r="AE8" s="12" t="e">
        <f t="shared" si="1"/>
        <v>#DIV/0!</v>
      </c>
      <c r="AF8" s="12" t="e">
        <f t="shared" si="60"/>
        <v>#DIV/0!</v>
      </c>
      <c r="AG8" s="3">
        <f t="shared" si="61"/>
        <v>0</v>
      </c>
      <c r="AH8" s="3">
        <f t="shared" si="62"/>
        <v>0</v>
      </c>
      <c r="AI8" s="57">
        <f t="shared" si="63"/>
        <v>0</v>
      </c>
      <c r="AJ8" s="58">
        <f t="shared" si="64"/>
        <v>0</v>
      </c>
      <c r="AM8" s="12">
        <f t="shared" si="2"/>
        <v>-1</v>
      </c>
      <c r="AN8" s="12" t="e">
        <f t="shared" si="3"/>
        <v>#DIV/0!</v>
      </c>
      <c r="AO8" s="12" t="e">
        <f t="shared" si="4"/>
        <v>#DIV/0!</v>
      </c>
      <c r="AP8" s="12">
        <f t="shared" si="5"/>
        <v>-1</v>
      </c>
      <c r="AQ8" s="12" t="e">
        <f t="shared" si="65"/>
        <v>#DIV/0!</v>
      </c>
      <c r="AR8" s="12" t="e">
        <f t="shared" si="6"/>
        <v>#DIV/0!</v>
      </c>
      <c r="AS8" s="12">
        <f t="shared" si="7"/>
        <v>-1</v>
      </c>
      <c r="AT8" s="12" t="e">
        <f t="shared" si="8"/>
        <v>#DIV/0!</v>
      </c>
      <c r="AU8" s="12" t="e">
        <f t="shared" si="9"/>
        <v>#DIV/0!</v>
      </c>
      <c r="AV8" s="12" t="e">
        <f t="shared" si="10"/>
        <v>#DIV/0!</v>
      </c>
      <c r="AW8" s="12">
        <f t="shared" si="11"/>
        <v>-1</v>
      </c>
      <c r="AX8" s="12" t="e">
        <f t="shared" si="12"/>
        <v>#DIV/0!</v>
      </c>
      <c r="AY8" s="12">
        <f t="shared" si="13"/>
        <v>-1</v>
      </c>
      <c r="BA8" s="64">
        <v>0.32291666666666702</v>
      </c>
      <c r="BB8" s="91">
        <v>1</v>
      </c>
      <c r="BC8" s="92"/>
      <c r="BD8" s="91"/>
      <c r="BE8" s="92"/>
      <c r="BF8" s="91"/>
      <c r="BG8" s="92"/>
      <c r="BH8" s="91"/>
      <c r="BI8" s="92"/>
      <c r="BJ8" s="91"/>
      <c r="BK8" s="92"/>
      <c r="BL8" s="91"/>
      <c r="BM8" s="92"/>
      <c r="BN8" s="91"/>
      <c r="BO8" s="92"/>
      <c r="BP8" s="91"/>
      <c r="BQ8" s="92"/>
      <c r="BS8" s="55">
        <f t="shared" si="14"/>
        <v>1</v>
      </c>
      <c r="BT8" s="3">
        <f t="shared" si="14"/>
        <v>0</v>
      </c>
      <c r="BU8" s="56">
        <f t="shared" si="15"/>
        <v>0</v>
      </c>
      <c r="BV8" s="3">
        <f t="shared" si="16"/>
        <v>1</v>
      </c>
      <c r="BW8" s="3">
        <f t="shared" si="17"/>
        <v>0</v>
      </c>
      <c r="BX8" s="3">
        <f t="shared" si="18"/>
        <v>0</v>
      </c>
      <c r="BY8" s="3">
        <f t="shared" si="19"/>
        <v>1</v>
      </c>
      <c r="BZ8" s="12">
        <f t="shared" si="20"/>
        <v>0</v>
      </c>
      <c r="CA8" s="12">
        <f t="shared" si="21"/>
        <v>0</v>
      </c>
      <c r="CB8" s="3">
        <f t="shared" si="22"/>
        <v>0</v>
      </c>
      <c r="CC8" s="3">
        <f t="shared" si="23"/>
        <v>1</v>
      </c>
      <c r="CD8" s="57">
        <f t="shared" si="24"/>
        <v>0</v>
      </c>
      <c r="CE8" s="58">
        <f t="shared" si="25"/>
        <v>1</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f t="shared" si="39"/>
        <v>-1</v>
      </c>
      <c r="EE8" s="12" t="e">
        <f t="shared" si="39"/>
        <v>#DIV/0!</v>
      </c>
      <c r="EF8" s="12">
        <f t="shared" si="39"/>
        <v>-1</v>
      </c>
      <c r="EG8" s="12" t="e">
        <f t="shared" si="39"/>
        <v>#DIV/0!</v>
      </c>
      <c r="EH8" s="12" t="e">
        <f t="shared" si="39"/>
        <v>#DIV/0!</v>
      </c>
      <c r="EI8" s="12">
        <f t="shared" si="39"/>
        <v>-1</v>
      </c>
      <c r="EJ8" s="12" t="e">
        <f t="shared" si="39"/>
        <v>#DIV/0!</v>
      </c>
      <c r="EK8" s="12" t="e">
        <f t="shared" si="39"/>
        <v>#DIV/0!</v>
      </c>
      <c r="EL8" s="12" t="e">
        <f t="shared" si="39"/>
        <v>#DIV/0!</v>
      </c>
      <c r="EM8" s="12">
        <f t="shared" si="39"/>
        <v>-1</v>
      </c>
      <c r="EN8" s="12" t="e">
        <f t="shared" si="39"/>
        <v>#DIV/0!</v>
      </c>
      <c r="EO8" s="12">
        <f t="shared" si="39"/>
        <v>-1</v>
      </c>
      <c r="EQ8" s="64">
        <v>0.32291666666666702</v>
      </c>
      <c r="ER8" s="157"/>
      <c r="ES8" s="157">
        <v>1</v>
      </c>
      <c r="ET8" s="157"/>
      <c r="EU8" s="157"/>
      <c r="EV8" s="157"/>
      <c r="EW8" s="157"/>
      <c r="EX8" s="157"/>
      <c r="EY8" s="157"/>
      <c r="EZ8" s="157"/>
      <c r="FA8" s="157"/>
      <c r="FB8" s="157"/>
      <c r="FC8" s="157"/>
      <c r="FD8" s="157"/>
      <c r="FE8" s="157"/>
      <c r="FF8" s="157"/>
      <c r="FG8" s="154"/>
      <c r="FI8" s="55">
        <f t="shared" si="40"/>
        <v>0</v>
      </c>
      <c r="FJ8" s="3">
        <f t="shared" si="40"/>
        <v>1</v>
      </c>
      <c r="FK8" s="56">
        <f t="shared" si="41"/>
        <v>1</v>
      </c>
      <c r="FL8" s="3">
        <f t="shared" si="42"/>
        <v>1</v>
      </c>
      <c r="FM8" s="3">
        <f t="shared" si="43"/>
        <v>0</v>
      </c>
      <c r="FN8" s="3">
        <f t="shared" si="44"/>
        <v>0</v>
      </c>
      <c r="FO8" s="3">
        <f t="shared" si="45"/>
        <v>1</v>
      </c>
      <c r="FP8" s="12">
        <f t="shared" si="46"/>
        <v>0</v>
      </c>
      <c r="FQ8" s="12">
        <f t="shared" si="47"/>
        <v>0</v>
      </c>
      <c r="FR8" s="3">
        <f t="shared" si="48"/>
        <v>0</v>
      </c>
      <c r="FS8" s="3">
        <f t="shared" si="49"/>
        <v>1</v>
      </c>
      <c r="FT8" s="57">
        <f t="shared" si="50"/>
        <v>0</v>
      </c>
      <c r="FU8" s="58">
        <f t="shared" si="51"/>
        <v>1</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21" x14ac:dyDescent="0.25">
      <c r="A9" s="59">
        <v>0.33333333333333298</v>
      </c>
      <c r="B9" s="91"/>
      <c r="C9" s="92"/>
      <c r="D9" s="91"/>
      <c r="E9" s="92"/>
      <c r="F9" s="91"/>
      <c r="G9" s="92"/>
      <c r="H9" s="91"/>
      <c r="I9" s="92"/>
      <c r="J9" s="91"/>
      <c r="K9" s="92"/>
      <c r="L9" s="91"/>
      <c r="M9" s="92"/>
      <c r="N9" s="203"/>
      <c r="O9" s="192"/>
      <c r="P9" s="91"/>
      <c r="Q9" s="92"/>
      <c r="R9" s="91"/>
      <c r="S9" s="92"/>
      <c r="T9" s="91"/>
      <c r="U9" s="92"/>
      <c r="W9" s="55">
        <f t="shared" si="53"/>
        <v>0</v>
      </c>
      <c r="X9" s="3">
        <f t="shared" si="54"/>
        <v>0</v>
      </c>
      <c r="Y9" s="56" t="e">
        <f t="shared" si="55"/>
        <v>#DIV/0!</v>
      </c>
      <c r="Z9" s="3">
        <f t="shared" si="56"/>
        <v>0</v>
      </c>
      <c r="AA9" s="3">
        <f t="shared" si="57"/>
        <v>0</v>
      </c>
      <c r="AB9" s="3">
        <f t="shared" si="58"/>
        <v>0</v>
      </c>
      <c r="AC9" s="3">
        <f t="shared" si="59"/>
        <v>0</v>
      </c>
      <c r="AD9" s="3">
        <f t="shared" si="0"/>
        <v>0</v>
      </c>
      <c r="AE9" s="12" t="e">
        <f t="shared" si="1"/>
        <v>#DIV/0!</v>
      </c>
      <c r="AF9" s="12" t="e">
        <f t="shared" si="60"/>
        <v>#DIV/0!</v>
      </c>
      <c r="AG9" s="3">
        <f t="shared" si="61"/>
        <v>0</v>
      </c>
      <c r="AH9" s="3">
        <f t="shared" si="62"/>
        <v>0</v>
      </c>
      <c r="AI9" s="57">
        <f t="shared" si="63"/>
        <v>0</v>
      </c>
      <c r="AJ9" s="58">
        <f t="shared" si="64"/>
        <v>0</v>
      </c>
      <c r="AM9" s="12">
        <f t="shared" si="2"/>
        <v>-1</v>
      </c>
      <c r="AN9" s="12">
        <f t="shared" si="3"/>
        <v>-1</v>
      </c>
      <c r="AO9" s="12" t="e">
        <f t="shared" si="4"/>
        <v>#DIV/0!</v>
      </c>
      <c r="AP9" s="12" t="e">
        <f t="shared" si="5"/>
        <v>#DIV/0!</v>
      </c>
      <c r="AQ9" s="12">
        <f t="shared" si="65"/>
        <v>-1</v>
      </c>
      <c r="AR9" s="12" t="e">
        <f t="shared" si="6"/>
        <v>#DIV/0!</v>
      </c>
      <c r="AS9" s="12">
        <f t="shared" si="7"/>
        <v>-1</v>
      </c>
      <c r="AT9" s="12" t="e">
        <f t="shared" si="8"/>
        <v>#DIV/0!</v>
      </c>
      <c r="AU9" s="12" t="e">
        <f t="shared" si="9"/>
        <v>#DIV/0!</v>
      </c>
      <c r="AV9" s="12" t="e">
        <f t="shared" si="10"/>
        <v>#DIV/0!</v>
      </c>
      <c r="AW9" s="12">
        <f t="shared" si="11"/>
        <v>-1</v>
      </c>
      <c r="AX9" s="12">
        <f t="shared" si="12"/>
        <v>-1</v>
      </c>
      <c r="AY9" s="12">
        <f t="shared" si="13"/>
        <v>-1</v>
      </c>
      <c r="BA9" s="59">
        <v>0.33333333333333298</v>
      </c>
      <c r="BB9" s="91"/>
      <c r="BC9" s="92"/>
      <c r="BD9" s="91"/>
      <c r="BE9" s="92">
        <v>1</v>
      </c>
      <c r="BF9" s="91"/>
      <c r="BG9" s="92"/>
      <c r="BH9" s="91"/>
      <c r="BI9" s="92"/>
      <c r="BJ9" s="91"/>
      <c r="BK9" s="92"/>
      <c r="BL9" s="91">
        <v>1</v>
      </c>
      <c r="BM9" s="92"/>
      <c r="BN9" s="91"/>
      <c r="BO9" s="92"/>
      <c r="BP9" s="91"/>
      <c r="BQ9" s="92"/>
      <c r="BS9" s="55">
        <f t="shared" si="14"/>
        <v>1</v>
      </c>
      <c r="BT9" s="3">
        <f t="shared" si="14"/>
        <v>1</v>
      </c>
      <c r="BU9" s="56">
        <f t="shared" si="15"/>
        <v>0.5</v>
      </c>
      <c r="BV9" s="3">
        <f t="shared" si="16"/>
        <v>0</v>
      </c>
      <c r="BW9" s="3">
        <f t="shared" si="17"/>
        <v>2</v>
      </c>
      <c r="BX9" s="3">
        <f t="shared" si="18"/>
        <v>0</v>
      </c>
      <c r="BY9" s="3">
        <f t="shared" si="19"/>
        <v>2</v>
      </c>
      <c r="BZ9" s="12">
        <f t="shared" si="20"/>
        <v>1</v>
      </c>
      <c r="CA9" s="12">
        <f t="shared" si="21"/>
        <v>0</v>
      </c>
      <c r="CB9" s="3">
        <f t="shared" si="22"/>
        <v>0</v>
      </c>
      <c r="CC9" s="3">
        <f t="shared" si="23"/>
        <v>1</v>
      </c>
      <c r="CD9" s="57">
        <f t="shared" si="24"/>
        <v>1</v>
      </c>
      <c r="CE9" s="58">
        <f t="shared" si="25"/>
        <v>2</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t="e">
        <f t="shared" si="39"/>
        <v>#DIV/0!</v>
      </c>
      <c r="ED9" s="12" t="e">
        <f t="shared" si="39"/>
        <v>#DIV/0!</v>
      </c>
      <c r="EE9" s="12" t="e">
        <f t="shared" si="39"/>
        <v>#DIV/0!</v>
      </c>
      <c r="EF9" s="12" t="e">
        <f t="shared" si="39"/>
        <v>#DIV/0!</v>
      </c>
      <c r="EG9" s="12" t="e">
        <f t="shared" si="39"/>
        <v>#DIV/0!</v>
      </c>
      <c r="EH9" s="12" t="e">
        <f t="shared" si="39"/>
        <v>#DIV/0!</v>
      </c>
      <c r="EI9" s="12" t="e">
        <f t="shared" si="39"/>
        <v>#DIV/0!</v>
      </c>
      <c r="EJ9" s="12" t="e">
        <f t="shared" si="39"/>
        <v>#DIV/0!</v>
      </c>
      <c r="EK9" s="12" t="e">
        <f t="shared" si="39"/>
        <v>#DIV/0!</v>
      </c>
      <c r="EL9" s="12" t="e">
        <f t="shared" si="39"/>
        <v>#DIV/0!</v>
      </c>
      <c r="EM9" s="12" t="e">
        <f t="shared" si="39"/>
        <v>#DIV/0!</v>
      </c>
      <c r="EN9" s="12" t="e">
        <f t="shared" si="39"/>
        <v>#DIV/0!</v>
      </c>
      <c r="EO9" s="12" t="e">
        <f t="shared" si="39"/>
        <v>#DIV/0!</v>
      </c>
      <c r="EQ9" s="59">
        <v>0.33333333333333298</v>
      </c>
      <c r="ER9" s="145"/>
      <c r="ES9" s="145"/>
      <c r="ET9" s="145"/>
      <c r="EU9" s="145"/>
      <c r="EV9" s="145"/>
      <c r="EW9" s="145"/>
      <c r="EX9" s="145"/>
      <c r="EY9" s="145"/>
      <c r="EZ9" s="145"/>
      <c r="FA9" s="145"/>
      <c r="FB9" s="145"/>
      <c r="FC9" s="145"/>
      <c r="FD9" s="145"/>
      <c r="FE9" s="145"/>
      <c r="FF9" s="145"/>
      <c r="FG9" s="88"/>
      <c r="FI9" s="55">
        <f t="shared" si="40"/>
        <v>0</v>
      </c>
      <c r="FJ9" s="3">
        <f t="shared" si="40"/>
        <v>0</v>
      </c>
      <c r="FK9" s="56" t="e">
        <f t="shared" si="41"/>
        <v>#DIV/0!</v>
      </c>
      <c r="FL9" s="3">
        <f t="shared" si="42"/>
        <v>0</v>
      </c>
      <c r="FM9" s="3">
        <f t="shared" si="43"/>
        <v>0</v>
      </c>
      <c r="FN9" s="3">
        <f t="shared" si="44"/>
        <v>0</v>
      </c>
      <c r="FO9" s="3">
        <f t="shared" si="45"/>
        <v>0</v>
      </c>
      <c r="FP9" s="12" t="e">
        <f t="shared" si="46"/>
        <v>#DIV/0!</v>
      </c>
      <c r="FQ9" s="12" t="e">
        <f t="shared" si="47"/>
        <v>#DIV/0!</v>
      </c>
      <c r="FR9" s="3">
        <f t="shared" si="48"/>
        <v>0</v>
      </c>
      <c r="FS9" s="3">
        <f t="shared" si="49"/>
        <v>0</v>
      </c>
      <c r="FT9" s="57">
        <f t="shared" si="50"/>
        <v>0</v>
      </c>
      <c r="FU9" s="58">
        <f t="shared" si="51"/>
        <v>0</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21" x14ac:dyDescent="0.25">
      <c r="A10" s="64">
        <v>0.34375</v>
      </c>
      <c r="B10" s="91"/>
      <c r="C10" s="92"/>
      <c r="D10" s="91"/>
      <c r="E10" s="92">
        <v>1</v>
      </c>
      <c r="F10" s="91"/>
      <c r="G10" s="92"/>
      <c r="H10" s="91"/>
      <c r="I10" s="92"/>
      <c r="J10" s="48"/>
      <c r="K10" s="92"/>
      <c r="L10" s="91"/>
      <c r="M10" s="92"/>
      <c r="N10" s="203"/>
      <c r="O10" s="192"/>
      <c r="P10" s="91"/>
      <c r="Q10" s="92"/>
      <c r="R10" s="91"/>
      <c r="S10" s="92"/>
      <c r="T10" s="91"/>
      <c r="U10" s="92"/>
      <c r="W10" s="55">
        <f t="shared" si="53"/>
        <v>0</v>
      </c>
      <c r="X10" s="3">
        <f t="shared" si="54"/>
        <v>1</v>
      </c>
      <c r="Y10" s="56">
        <f t="shared" si="55"/>
        <v>1</v>
      </c>
      <c r="Z10" s="3">
        <f t="shared" si="56"/>
        <v>0</v>
      </c>
      <c r="AA10" s="3">
        <f t="shared" si="57"/>
        <v>1</v>
      </c>
      <c r="AB10" s="3">
        <f>F10+G10+P10+Q10</f>
        <v>0</v>
      </c>
      <c r="AC10" s="3">
        <f t="shared" si="59"/>
        <v>0</v>
      </c>
      <c r="AD10" s="3">
        <f t="shared" si="0"/>
        <v>1</v>
      </c>
      <c r="AE10" s="12">
        <f t="shared" si="1"/>
        <v>1</v>
      </c>
      <c r="AF10" s="12">
        <f t="shared" si="60"/>
        <v>0</v>
      </c>
      <c r="AG10" s="3">
        <f t="shared" si="61"/>
        <v>0</v>
      </c>
      <c r="AH10" s="3">
        <f t="shared" si="62"/>
        <v>1</v>
      </c>
      <c r="AI10" s="57">
        <f t="shared" si="63"/>
        <v>0</v>
      </c>
      <c r="AJ10" s="58">
        <f t="shared" si="64"/>
        <v>1</v>
      </c>
      <c r="AM10" s="12" t="e">
        <f t="shared" si="2"/>
        <v>#DIV/0!</v>
      </c>
      <c r="AN10" s="12">
        <f t="shared" si="3"/>
        <v>0</v>
      </c>
      <c r="AO10" s="12">
        <f t="shared" si="4"/>
        <v>0</v>
      </c>
      <c r="AP10" s="12" t="e">
        <f t="shared" si="5"/>
        <v>#DIV/0!</v>
      </c>
      <c r="AQ10" s="12">
        <f t="shared" si="65"/>
        <v>0</v>
      </c>
      <c r="AR10" s="12" t="e">
        <f t="shared" si="6"/>
        <v>#DIV/0!</v>
      </c>
      <c r="AS10" s="12">
        <f t="shared" si="7"/>
        <v>0</v>
      </c>
      <c r="AT10" s="12">
        <f t="shared" si="8"/>
        <v>0</v>
      </c>
      <c r="AU10" s="12" t="e">
        <f t="shared" si="9"/>
        <v>#DIV/0!</v>
      </c>
      <c r="AV10" s="12" t="e">
        <f t="shared" si="10"/>
        <v>#DIV/0!</v>
      </c>
      <c r="AW10" s="12">
        <f t="shared" si="11"/>
        <v>0</v>
      </c>
      <c r="AX10" s="12" t="e">
        <f t="shared" si="12"/>
        <v>#DIV/0!</v>
      </c>
      <c r="AY10" s="12">
        <f t="shared" si="13"/>
        <v>0</v>
      </c>
      <c r="BA10" s="64">
        <v>0.34375</v>
      </c>
      <c r="BB10" s="91"/>
      <c r="BC10" s="92"/>
      <c r="BD10" s="91"/>
      <c r="BE10" s="92">
        <v>1</v>
      </c>
      <c r="BF10" s="91"/>
      <c r="BG10" s="92"/>
      <c r="BH10" s="48"/>
      <c r="BI10" s="92"/>
      <c r="BJ10" s="91"/>
      <c r="BK10" s="92"/>
      <c r="BL10" s="91"/>
      <c r="BM10" s="92"/>
      <c r="BN10" s="91"/>
      <c r="BO10" s="92"/>
      <c r="BP10" s="91"/>
      <c r="BQ10" s="92"/>
      <c r="BS10" s="55">
        <f t="shared" si="14"/>
        <v>0</v>
      </c>
      <c r="BT10" s="3">
        <f t="shared" si="14"/>
        <v>1</v>
      </c>
      <c r="BU10" s="56">
        <f t="shared" si="15"/>
        <v>1</v>
      </c>
      <c r="BV10" s="3">
        <f t="shared" si="16"/>
        <v>0</v>
      </c>
      <c r="BW10" s="3">
        <f t="shared" si="17"/>
        <v>1</v>
      </c>
      <c r="BX10" s="3">
        <f t="shared" si="18"/>
        <v>0</v>
      </c>
      <c r="BY10" s="3">
        <f t="shared" si="19"/>
        <v>1</v>
      </c>
      <c r="BZ10" s="12">
        <f t="shared" si="20"/>
        <v>1</v>
      </c>
      <c r="CA10" s="12">
        <f t="shared" si="21"/>
        <v>0</v>
      </c>
      <c r="CB10" s="3">
        <f t="shared" si="22"/>
        <v>0</v>
      </c>
      <c r="CC10" s="3">
        <f t="shared" si="23"/>
        <v>1</v>
      </c>
      <c r="CD10" s="57">
        <f t="shared" si="24"/>
        <v>0</v>
      </c>
      <c r="CE10" s="58">
        <f t="shared" si="25"/>
        <v>1</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f t="shared" si="39"/>
        <v>-1</v>
      </c>
      <c r="ED10" s="12" t="e">
        <f t="shared" si="39"/>
        <v>#DIV/0!</v>
      </c>
      <c r="EE10" s="12" t="e">
        <f t="shared" si="39"/>
        <v>#DIV/0!</v>
      </c>
      <c r="EF10" s="12">
        <f t="shared" si="39"/>
        <v>-1</v>
      </c>
      <c r="EG10" s="12" t="e">
        <f t="shared" si="39"/>
        <v>#DIV/0!</v>
      </c>
      <c r="EH10" s="12" t="e">
        <f t="shared" si="39"/>
        <v>#DIV/0!</v>
      </c>
      <c r="EI10" s="12">
        <f t="shared" si="39"/>
        <v>-1</v>
      </c>
      <c r="EJ10" s="12" t="e">
        <f t="shared" si="39"/>
        <v>#DIV/0!</v>
      </c>
      <c r="EK10" s="12" t="e">
        <f t="shared" si="39"/>
        <v>#DIV/0!</v>
      </c>
      <c r="EL10" s="12" t="e">
        <f t="shared" si="39"/>
        <v>#DIV/0!</v>
      </c>
      <c r="EM10" s="12">
        <f t="shared" si="39"/>
        <v>-1</v>
      </c>
      <c r="EN10" s="12" t="e">
        <f t="shared" si="39"/>
        <v>#DIV/0!</v>
      </c>
      <c r="EO10" s="12">
        <f t="shared" si="39"/>
        <v>-1</v>
      </c>
      <c r="EQ10" s="64">
        <v>0.34375</v>
      </c>
      <c r="ER10" s="148">
        <v>3</v>
      </c>
      <c r="ES10" s="148"/>
      <c r="ET10" s="148"/>
      <c r="EU10" s="148"/>
      <c r="EV10" s="148"/>
      <c r="EW10" s="148"/>
      <c r="EX10" s="148"/>
      <c r="EY10" s="148"/>
      <c r="EZ10" s="148"/>
      <c r="FA10" s="148"/>
      <c r="FB10" s="148"/>
      <c r="FC10" s="148"/>
      <c r="FD10" s="148"/>
      <c r="FE10" s="148"/>
      <c r="FF10" s="148"/>
      <c r="FG10" s="149"/>
      <c r="FI10" s="55">
        <f t="shared" si="40"/>
        <v>3</v>
      </c>
      <c r="FJ10" s="3">
        <f t="shared" si="40"/>
        <v>0</v>
      </c>
      <c r="FK10" s="56">
        <f t="shared" si="41"/>
        <v>0</v>
      </c>
      <c r="FL10" s="3">
        <f t="shared" si="42"/>
        <v>3</v>
      </c>
      <c r="FM10" s="3">
        <f t="shared" si="43"/>
        <v>0</v>
      </c>
      <c r="FN10" s="3">
        <f t="shared" si="44"/>
        <v>0</v>
      </c>
      <c r="FO10" s="3">
        <f t="shared" si="45"/>
        <v>3</v>
      </c>
      <c r="FP10" s="12">
        <f t="shared" si="46"/>
        <v>0</v>
      </c>
      <c r="FQ10" s="12">
        <f t="shared" si="47"/>
        <v>0</v>
      </c>
      <c r="FR10" s="3">
        <f t="shared" si="48"/>
        <v>0</v>
      </c>
      <c r="FS10" s="3">
        <f t="shared" si="49"/>
        <v>3</v>
      </c>
      <c r="FT10" s="57">
        <f t="shared" si="50"/>
        <v>0</v>
      </c>
      <c r="FU10" s="58">
        <f t="shared" si="51"/>
        <v>3</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21" x14ac:dyDescent="0.25">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53"/>
        <v>0</v>
      </c>
      <c r="X11" s="3">
        <f t="shared" si="54"/>
        <v>0</v>
      </c>
      <c r="Y11" s="56" t="e">
        <f t="shared" si="55"/>
        <v>#DIV/0!</v>
      </c>
      <c r="Z11" s="3">
        <f t="shared" si="56"/>
        <v>0</v>
      </c>
      <c r="AA11" s="3">
        <f t="shared" si="57"/>
        <v>0</v>
      </c>
      <c r="AB11" s="3">
        <f t="shared" si="58"/>
        <v>0</v>
      </c>
      <c r="AC11" s="3">
        <f t="shared" si="59"/>
        <v>0</v>
      </c>
      <c r="AD11" s="3">
        <f t="shared" si="0"/>
        <v>0</v>
      </c>
      <c r="AE11" s="12" t="e">
        <f t="shared" si="1"/>
        <v>#DIV/0!</v>
      </c>
      <c r="AF11" s="12" t="e">
        <f t="shared" si="60"/>
        <v>#DIV/0!</v>
      </c>
      <c r="AG11" s="3">
        <f t="shared" si="61"/>
        <v>0</v>
      </c>
      <c r="AH11" s="3">
        <f t="shared" si="62"/>
        <v>0</v>
      </c>
      <c r="AI11" s="57">
        <f t="shared" si="63"/>
        <v>0</v>
      </c>
      <c r="AJ11" s="58">
        <f t="shared" si="64"/>
        <v>0</v>
      </c>
      <c r="AM11" s="12" t="e">
        <f t="shared" si="2"/>
        <v>#DIV/0!</v>
      </c>
      <c r="AN11" s="12" t="e">
        <f t="shared" si="3"/>
        <v>#DIV/0!</v>
      </c>
      <c r="AO11" s="12" t="e">
        <f t="shared" si="4"/>
        <v>#DIV/0!</v>
      </c>
      <c r="AP11" s="12" t="e">
        <f t="shared" si="5"/>
        <v>#DIV/0!</v>
      </c>
      <c r="AQ11" s="12" t="e">
        <f t="shared" si="65"/>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91"/>
      <c r="BC11" s="92"/>
      <c r="BD11" s="91"/>
      <c r="BE11" s="92"/>
      <c r="BF11" s="91"/>
      <c r="BG11" s="92"/>
      <c r="BH11" s="91"/>
      <c r="BI11" s="92"/>
      <c r="BJ11" s="91"/>
      <c r="BK11" s="92"/>
      <c r="BL11" s="91"/>
      <c r="BM11" s="92"/>
      <c r="BN11" s="91"/>
      <c r="BO11" s="92"/>
      <c r="BP11" s="91"/>
      <c r="BQ11" s="92"/>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148"/>
      <c r="ES11" s="148"/>
      <c r="ET11" s="148"/>
      <c r="EU11" s="148"/>
      <c r="EV11" s="148"/>
      <c r="EW11" s="148"/>
      <c r="EX11" s="148"/>
      <c r="EY11" s="148"/>
      <c r="EZ11" s="148"/>
      <c r="FA11" s="148"/>
      <c r="FB11" s="148"/>
      <c r="FC11" s="148"/>
      <c r="FD11" s="148"/>
      <c r="FE11" s="148"/>
      <c r="FF11" s="148"/>
      <c r="FG11" s="149"/>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21.75" thickBot="1" x14ac:dyDescent="0.3">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53"/>
        <v>0</v>
      </c>
      <c r="X12" s="3">
        <f t="shared" si="54"/>
        <v>0</v>
      </c>
      <c r="Y12" s="56" t="e">
        <f t="shared" si="55"/>
        <v>#DIV/0!</v>
      </c>
      <c r="Z12" s="3">
        <f t="shared" si="56"/>
        <v>0</v>
      </c>
      <c r="AA12" s="3">
        <f t="shared" si="57"/>
        <v>0</v>
      </c>
      <c r="AB12" s="3">
        <f t="shared" si="58"/>
        <v>0</v>
      </c>
      <c r="AC12" s="3">
        <f t="shared" si="59"/>
        <v>0</v>
      </c>
      <c r="AD12" s="3">
        <f t="shared" si="0"/>
        <v>0</v>
      </c>
      <c r="AE12" s="12" t="e">
        <f t="shared" si="1"/>
        <v>#DIV/0!</v>
      </c>
      <c r="AF12" s="12" t="e">
        <f t="shared" si="60"/>
        <v>#DIV/0!</v>
      </c>
      <c r="AG12" s="3">
        <f t="shared" si="61"/>
        <v>0</v>
      </c>
      <c r="AH12" s="3">
        <f t="shared" si="62"/>
        <v>0</v>
      </c>
      <c r="AI12" s="57">
        <f t="shared" si="63"/>
        <v>0</v>
      </c>
      <c r="AJ12" s="58">
        <f t="shared" si="64"/>
        <v>0</v>
      </c>
      <c r="AM12" s="12" t="e">
        <f t="shared" si="2"/>
        <v>#DIV/0!</v>
      </c>
      <c r="AN12" s="12" t="e">
        <f t="shared" si="3"/>
        <v>#DIV/0!</v>
      </c>
      <c r="AO12" s="12" t="e">
        <f t="shared" si="4"/>
        <v>#DIV/0!</v>
      </c>
      <c r="AP12" s="12" t="e">
        <f t="shared" si="5"/>
        <v>#DIV/0!</v>
      </c>
      <c r="AQ12" s="12" t="e">
        <f t="shared" si="65"/>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157"/>
      <c r="ES12" s="157"/>
      <c r="ET12" s="157"/>
      <c r="EU12" s="157"/>
      <c r="EV12" s="157"/>
      <c r="EW12" s="157"/>
      <c r="EX12" s="157"/>
      <c r="EY12" s="157"/>
      <c r="EZ12" s="157"/>
      <c r="FA12" s="157"/>
      <c r="FB12" s="157"/>
      <c r="FC12" s="157"/>
      <c r="FD12" s="157"/>
      <c r="FE12" s="157"/>
      <c r="FF12" s="157"/>
      <c r="FG12" s="154"/>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1</v>
      </c>
      <c r="C14" s="72">
        <f t="shared" si="66"/>
        <v>0</v>
      </c>
      <c r="D14" s="72">
        <f t="shared" si="66"/>
        <v>0</v>
      </c>
      <c r="E14" s="72">
        <f t="shared" si="66"/>
        <v>1</v>
      </c>
      <c r="F14" s="72">
        <f>SUM(F5:F12)</f>
        <v>0</v>
      </c>
      <c r="G14" s="72">
        <f>SUM(G5:G12)</f>
        <v>0</v>
      </c>
      <c r="H14" s="72">
        <f t="shared" si="66"/>
        <v>0</v>
      </c>
      <c r="I14" s="72">
        <f t="shared" si="66"/>
        <v>0</v>
      </c>
      <c r="J14" s="72">
        <f t="shared" si="66"/>
        <v>0</v>
      </c>
      <c r="K14" s="72">
        <f t="shared" si="66"/>
        <v>0</v>
      </c>
      <c r="L14" s="72">
        <f>SUM(L5:L12)</f>
        <v>0</v>
      </c>
      <c r="M14" s="72">
        <f t="shared" si="66"/>
        <v>0</v>
      </c>
      <c r="N14" s="72">
        <f>SUM(N5:N12)</f>
        <v>0</v>
      </c>
      <c r="O14" s="72">
        <f t="shared" si="66"/>
        <v>0</v>
      </c>
      <c r="P14" s="72">
        <f>SUM(P5:P12)</f>
        <v>0</v>
      </c>
      <c r="Q14" s="72">
        <f>SUM(Q5:Q12)</f>
        <v>0</v>
      </c>
      <c r="R14" s="72">
        <f t="shared" si="66"/>
        <v>0</v>
      </c>
      <c r="S14" s="72">
        <f t="shared" si="66"/>
        <v>0</v>
      </c>
      <c r="T14" s="72">
        <f t="shared" si="66"/>
        <v>0</v>
      </c>
      <c r="U14" s="72">
        <f t="shared" si="66"/>
        <v>0</v>
      </c>
      <c r="W14" s="73">
        <f>B14+D14+H14+J14+L14+N14+R14+T14</f>
        <v>1</v>
      </c>
      <c r="X14" s="74">
        <f>C14+E14+I14+K14+M14+O14+S14+U14</f>
        <v>1</v>
      </c>
      <c r="Y14" s="75">
        <f>X14/(X14+W14)</f>
        <v>0.5</v>
      </c>
      <c r="Z14" s="74">
        <f>B14+C14+L14+M14</f>
        <v>1</v>
      </c>
      <c r="AA14" s="74">
        <f>D14+E14+N14+O14+F14+G14+P14+Q14</f>
        <v>1</v>
      </c>
      <c r="AB14" s="74">
        <f t="shared" si="58"/>
        <v>0</v>
      </c>
      <c r="AC14" s="74">
        <f>H14+I14+R14+S14</f>
        <v>0</v>
      </c>
      <c r="AD14" s="74">
        <f>Z14+AA14+AC14</f>
        <v>2</v>
      </c>
      <c r="AE14" s="12">
        <f>AA14/(Z14+AA14)</f>
        <v>0.5</v>
      </c>
      <c r="AF14" s="12">
        <f>AC14/AD14</f>
        <v>0</v>
      </c>
      <c r="AG14" s="74">
        <f>J14+K14+T14+U14</f>
        <v>0</v>
      </c>
      <c r="AH14" s="74">
        <f>SUM(B14:K14)</f>
        <v>2</v>
      </c>
      <c r="AI14" s="76">
        <f>SUM(L14:U14)</f>
        <v>0</v>
      </c>
      <c r="AJ14" s="77">
        <f>SUM(B14:U14)</f>
        <v>2</v>
      </c>
      <c r="AM14" s="12">
        <f t="shared" ref="AM14:AQ15" si="67">(W14/BS14) - 1</f>
        <v>-0.75</v>
      </c>
      <c r="AN14" s="12">
        <f t="shared" si="67"/>
        <v>-0.5</v>
      </c>
      <c r="AO14" s="12">
        <f t="shared" si="67"/>
        <v>0.5</v>
      </c>
      <c r="AP14" s="12">
        <f t="shared" si="67"/>
        <v>0</v>
      </c>
      <c r="AQ14" s="12">
        <f t="shared" si="67"/>
        <v>-0.66666666666666674</v>
      </c>
      <c r="AR14" s="12">
        <f t="shared" ref="AR14:AY15" si="68">(AC14/BX14) - 1</f>
        <v>-1</v>
      </c>
      <c r="AS14" s="12">
        <f t="shared" si="68"/>
        <v>-0.66666666666666674</v>
      </c>
      <c r="AT14" s="12">
        <f t="shared" si="68"/>
        <v>-0.33333333333333337</v>
      </c>
      <c r="AU14" s="12">
        <f t="shared" si="68"/>
        <v>-1</v>
      </c>
      <c r="AV14" s="12" t="e">
        <f t="shared" si="68"/>
        <v>#DIV/0!</v>
      </c>
      <c r="AW14" s="12">
        <f t="shared" si="68"/>
        <v>-0.6</v>
      </c>
      <c r="AX14" s="12">
        <f t="shared" si="68"/>
        <v>-1</v>
      </c>
      <c r="AY14" s="12">
        <f t="shared" si="68"/>
        <v>-0.66666666666666674</v>
      </c>
      <c r="BA14" s="71" t="s">
        <v>17</v>
      </c>
      <c r="BB14" s="72">
        <f t="shared" ref="BB14:BQ14" si="69">SUM(BB5:BB12)</f>
        <v>1</v>
      </c>
      <c r="BC14" s="72">
        <f t="shared" si="69"/>
        <v>0</v>
      </c>
      <c r="BD14" s="72">
        <f t="shared" si="69"/>
        <v>0</v>
      </c>
      <c r="BE14" s="72">
        <f t="shared" si="69"/>
        <v>2</v>
      </c>
      <c r="BF14" s="72">
        <f t="shared" si="69"/>
        <v>2</v>
      </c>
      <c r="BG14" s="72">
        <f t="shared" si="69"/>
        <v>0</v>
      </c>
      <c r="BH14" s="72">
        <f t="shared" si="69"/>
        <v>0</v>
      </c>
      <c r="BI14" s="72">
        <f t="shared" si="69"/>
        <v>0</v>
      </c>
      <c r="BJ14" s="72">
        <f t="shared" si="69"/>
        <v>0</v>
      </c>
      <c r="BK14" s="72">
        <f t="shared" si="69"/>
        <v>0</v>
      </c>
      <c r="BL14" s="72">
        <f t="shared" si="69"/>
        <v>1</v>
      </c>
      <c r="BM14" s="72">
        <f t="shared" si="69"/>
        <v>0</v>
      </c>
      <c r="BN14" s="72">
        <f t="shared" si="69"/>
        <v>0</v>
      </c>
      <c r="BO14" s="72">
        <f t="shared" si="69"/>
        <v>0</v>
      </c>
      <c r="BP14" s="72">
        <f t="shared" si="69"/>
        <v>0</v>
      </c>
      <c r="BQ14" s="72">
        <f t="shared" si="69"/>
        <v>0</v>
      </c>
      <c r="BS14" s="73">
        <f>BB14+BD14+BF14+BH14+BJ14+BL14+BN14+BP14</f>
        <v>4</v>
      </c>
      <c r="BT14" s="74">
        <f>BC14+BE14+BG14+BI14+BK14+BM14+BO14+BQ14</f>
        <v>2</v>
      </c>
      <c r="BU14" s="75">
        <f>BT14/(BT14+BS14)</f>
        <v>0.33333333333333331</v>
      </c>
      <c r="BV14" s="74">
        <f>BB14+BC14+BJ14+BK14</f>
        <v>1</v>
      </c>
      <c r="BW14" s="74">
        <f>BD14+BE14+BL14+BM14</f>
        <v>3</v>
      </c>
      <c r="BX14" s="74">
        <f>BF14+BG14+BN14+BO14</f>
        <v>2</v>
      </c>
      <c r="BY14" s="74">
        <f>SUM(BV14:BX14)</f>
        <v>6</v>
      </c>
      <c r="BZ14" s="12">
        <f>BW14/(BW14+BV14)</f>
        <v>0.75</v>
      </c>
      <c r="CA14" s="12">
        <f>BX14/BY14</f>
        <v>0.33333333333333331</v>
      </c>
      <c r="CB14" s="74">
        <f>BH14+BI14+BP14+BQ14</f>
        <v>0</v>
      </c>
      <c r="CC14" s="74">
        <f>SUM(BB14:BI14)</f>
        <v>5</v>
      </c>
      <c r="CD14" s="76">
        <f>SUM(BJ14:BQ14)</f>
        <v>1</v>
      </c>
      <c r="CE14" s="77">
        <f>SUM(BB14:BQ14)</f>
        <v>6</v>
      </c>
      <c r="CH14" s="12" t="e">
        <f t="shared" ref="CH14:CT15" si="70">(BS14/DN14) - 1</f>
        <v>#DIV/0!</v>
      </c>
      <c r="CI14" s="12" t="e">
        <f t="shared" si="70"/>
        <v>#DIV/0!</v>
      </c>
      <c r="CJ14" s="12" t="e">
        <f t="shared" si="70"/>
        <v>#DIV/0!</v>
      </c>
      <c r="CK14" s="12" t="e">
        <f t="shared" si="70"/>
        <v>#DIV/0!</v>
      </c>
      <c r="CL14" s="12" t="e">
        <f t="shared" si="70"/>
        <v>#DIV/0!</v>
      </c>
      <c r="CM14" s="12" t="e">
        <f t="shared" si="70"/>
        <v>#DIV/0!</v>
      </c>
      <c r="CN14" s="12" t="e">
        <f t="shared" si="70"/>
        <v>#DIV/0!</v>
      </c>
      <c r="CO14" s="12" t="e">
        <f t="shared" si="70"/>
        <v>#DIV/0!</v>
      </c>
      <c r="CP14" s="12" t="e">
        <f t="shared" si="70"/>
        <v>#DIV/0!</v>
      </c>
      <c r="CQ14" s="12" t="e">
        <f t="shared" si="70"/>
        <v>#DIV/0!</v>
      </c>
      <c r="CR14" s="12" t="e">
        <f t="shared" si="70"/>
        <v>#DIV/0!</v>
      </c>
      <c r="CS14" s="12" t="e">
        <f t="shared" si="70"/>
        <v>#DIV/0!</v>
      </c>
      <c r="CT14" s="12" t="e">
        <f t="shared" si="70"/>
        <v>#DIV/0!</v>
      </c>
      <c r="CV14" s="71" t="s">
        <v>17</v>
      </c>
      <c r="CW14" s="72">
        <f t="shared" ref="CW14:DL14" si="71">SUM(CW5:CW12)</f>
        <v>0</v>
      </c>
      <c r="CX14" s="72">
        <f t="shared" si="71"/>
        <v>0</v>
      </c>
      <c r="CY14" s="72">
        <f t="shared" si="71"/>
        <v>0</v>
      </c>
      <c r="CZ14" s="72">
        <f t="shared" si="71"/>
        <v>0</v>
      </c>
      <c r="DA14" s="72">
        <f t="shared" si="71"/>
        <v>0</v>
      </c>
      <c r="DB14" s="72">
        <f t="shared" si="71"/>
        <v>0</v>
      </c>
      <c r="DC14" s="72">
        <f t="shared" si="71"/>
        <v>0</v>
      </c>
      <c r="DD14" s="72">
        <f t="shared" si="71"/>
        <v>0</v>
      </c>
      <c r="DE14" s="72">
        <f t="shared" si="71"/>
        <v>0</v>
      </c>
      <c r="DF14" s="72">
        <f t="shared" si="71"/>
        <v>0</v>
      </c>
      <c r="DG14" s="72">
        <f t="shared" si="71"/>
        <v>0</v>
      </c>
      <c r="DH14" s="72">
        <f t="shared" si="71"/>
        <v>0</v>
      </c>
      <c r="DI14" s="72">
        <f t="shared" si="71"/>
        <v>0</v>
      </c>
      <c r="DJ14" s="72">
        <f t="shared" si="71"/>
        <v>0</v>
      </c>
      <c r="DK14" s="72">
        <f t="shared" si="71"/>
        <v>0</v>
      </c>
      <c r="DL14" s="72">
        <f t="shared" si="71"/>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f t="shared" ref="EC14:EO15" si="72">(DN14/FI14) - 1</f>
        <v>-1</v>
      </c>
      <c r="ED14" s="12">
        <f t="shared" si="72"/>
        <v>-1</v>
      </c>
      <c r="EE14" s="12" t="e">
        <f t="shared" si="72"/>
        <v>#DIV/0!</v>
      </c>
      <c r="EF14" s="12">
        <f t="shared" si="72"/>
        <v>-1</v>
      </c>
      <c r="EG14" s="12" t="e">
        <f t="shared" si="72"/>
        <v>#DIV/0!</v>
      </c>
      <c r="EH14" s="12" t="e">
        <f t="shared" si="72"/>
        <v>#DIV/0!</v>
      </c>
      <c r="EI14" s="12">
        <f t="shared" si="72"/>
        <v>-1</v>
      </c>
      <c r="EJ14" s="12" t="e">
        <f t="shared" si="72"/>
        <v>#DIV/0!</v>
      </c>
      <c r="EK14" s="12" t="e">
        <f t="shared" si="72"/>
        <v>#DIV/0!</v>
      </c>
      <c r="EL14" s="12" t="e">
        <f t="shared" si="72"/>
        <v>#DIV/0!</v>
      </c>
      <c r="EM14" s="12">
        <f t="shared" si="72"/>
        <v>-1</v>
      </c>
      <c r="EN14" s="12" t="e">
        <f t="shared" si="72"/>
        <v>#DIV/0!</v>
      </c>
      <c r="EO14" s="12">
        <f t="shared" si="72"/>
        <v>-1</v>
      </c>
      <c r="EQ14" s="71" t="s">
        <v>17</v>
      </c>
      <c r="ER14" s="72">
        <f t="shared" ref="ER14:FG14" si="73">SUM(ER5:ER12)</f>
        <v>4</v>
      </c>
      <c r="ES14" s="72">
        <f t="shared" si="73"/>
        <v>1</v>
      </c>
      <c r="ET14" s="72">
        <f t="shared" si="73"/>
        <v>0</v>
      </c>
      <c r="EU14" s="72">
        <f t="shared" si="73"/>
        <v>0</v>
      </c>
      <c r="EV14" s="72">
        <f t="shared" si="73"/>
        <v>0</v>
      </c>
      <c r="EW14" s="72">
        <f t="shared" si="73"/>
        <v>0</v>
      </c>
      <c r="EX14" s="72">
        <f t="shared" si="73"/>
        <v>0</v>
      </c>
      <c r="EY14" s="72">
        <f t="shared" si="73"/>
        <v>0</v>
      </c>
      <c r="EZ14" s="72">
        <f t="shared" si="73"/>
        <v>0</v>
      </c>
      <c r="FA14" s="72">
        <f t="shared" si="73"/>
        <v>0</v>
      </c>
      <c r="FB14" s="72">
        <f t="shared" si="73"/>
        <v>0</v>
      </c>
      <c r="FC14" s="72">
        <f t="shared" si="73"/>
        <v>0</v>
      </c>
      <c r="FD14" s="72">
        <f t="shared" si="73"/>
        <v>0</v>
      </c>
      <c r="FE14" s="72">
        <f t="shared" si="73"/>
        <v>0</v>
      </c>
      <c r="FF14" s="72">
        <f t="shared" si="73"/>
        <v>0</v>
      </c>
      <c r="FG14" s="72">
        <f t="shared" si="73"/>
        <v>0</v>
      </c>
      <c r="FI14" s="73">
        <f>ER14+ET14+EV14+EX14+EZ14+FB14+FD14+FF14</f>
        <v>4</v>
      </c>
      <c r="FJ14" s="74">
        <f>ES14+EU14+EW14+EY14+FA14+FC14+FE14+FG14</f>
        <v>1</v>
      </c>
      <c r="FK14" s="75">
        <f>FJ14/(FJ14+FI14)</f>
        <v>0.2</v>
      </c>
      <c r="FL14" s="74">
        <f>ER14+ES14+EZ14+FA14</f>
        <v>5</v>
      </c>
      <c r="FM14" s="74">
        <f>ET14+EU14+FB14+FC14</f>
        <v>0</v>
      </c>
      <c r="FN14" s="74">
        <f>EV14+EW14+FD14+FE14</f>
        <v>0</v>
      </c>
      <c r="FO14" s="74">
        <f>SUM(FL14:FN14)</f>
        <v>5</v>
      </c>
      <c r="FP14" s="12">
        <f>FM14/FO14</f>
        <v>0</v>
      </c>
      <c r="FQ14" s="12">
        <f>FN14/FO14</f>
        <v>0</v>
      </c>
      <c r="FR14" s="74">
        <f>EX14+EY14+FF14+FG14</f>
        <v>0</v>
      </c>
      <c r="FS14" s="74">
        <f>SUM(ER14:EY14)</f>
        <v>5</v>
      </c>
      <c r="FT14" s="76">
        <f>SUM(EZ14:FG14)</f>
        <v>0</v>
      </c>
      <c r="FU14" s="77">
        <f>SUM(ER14:FG14)</f>
        <v>5</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1</v>
      </c>
      <c r="C15" s="71">
        <f t="shared" si="75"/>
        <v>0</v>
      </c>
      <c r="D15" s="71">
        <f t="shared" si="75"/>
        <v>0</v>
      </c>
      <c r="E15" s="71">
        <f t="shared" si="75"/>
        <v>1</v>
      </c>
      <c r="F15" s="71">
        <f>SUM(F7:F10)</f>
        <v>0</v>
      </c>
      <c r="G15" s="71">
        <f>SUM(G7:G10)</f>
        <v>0</v>
      </c>
      <c r="H15" s="71">
        <f t="shared" si="75"/>
        <v>0</v>
      </c>
      <c r="I15" s="71">
        <f t="shared" si="75"/>
        <v>0</v>
      </c>
      <c r="J15" s="71">
        <f t="shared" si="75"/>
        <v>0</v>
      </c>
      <c r="K15" s="71">
        <f t="shared" si="75"/>
        <v>0</v>
      </c>
      <c r="L15" s="71">
        <f>SUM(L7:L10)</f>
        <v>0</v>
      </c>
      <c r="M15" s="71">
        <f t="shared" si="75"/>
        <v>0</v>
      </c>
      <c r="N15" s="71">
        <f>SUM(N7:N10)</f>
        <v>0</v>
      </c>
      <c r="O15" s="71">
        <f t="shared" si="75"/>
        <v>0</v>
      </c>
      <c r="P15" s="71">
        <f>SUM(P7:P10)</f>
        <v>0</v>
      </c>
      <c r="Q15" s="71">
        <f>SUM(Q7:Q10)</f>
        <v>0</v>
      </c>
      <c r="R15" s="71">
        <f t="shared" si="75"/>
        <v>0</v>
      </c>
      <c r="S15" s="71">
        <f t="shared" si="75"/>
        <v>0</v>
      </c>
      <c r="T15" s="71">
        <f t="shared" si="75"/>
        <v>0</v>
      </c>
      <c r="U15" s="71">
        <f t="shared" si="75"/>
        <v>0</v>
      </c>
      <c r="W15" s="79">
        <f>B15+D15+H15+J15+L15+N15+R15+T15</f>
        <v>1</v>
      </c>
      <c r="X15" s="78">
        <f>C15+E15+I15+K15+M15+O15+S15+U15</f>
        <v>1</v>
      </c>
      <c r="Y15" s="80">
        <f>X15/(X15+W15)</f>
        <v>0.5</v>
      </c>
      <c r="Z15" s="78">
        <f>B15+C15+L15+M15</f>
        <v>1</v>
      </c>
      <c r="AA15" s="78">
        <f>D15+E15+N15+O15+F15+G15+P15+Q15</f>
        <v>1</v>
      </c>
      <c r="AB15" s="78">
        <f t="shared" si="58"/>
        <v>0</v>
      </c>
      <c r="AC15" s="78">
        <f>H15+I15+R15+S15</f>
        <v>0</v>
      </c>
      <c r="AD15" s="78">
        <f>Z15+AA15+AC15</f>
        <v>2</v>
      </c>
      <c r="AE15" s="81">
        <f>AA15/(Z15+AA15)</f>
        <v>0.5</v>
      </c>
      <c r="AF15" s="81">
        <f>AC15/AD15</f>
        <v>0</v>
      </c>
      <c r="AG15" s="78">
        <f>J15+K15+T15+U15</f>
        <v>0</v>
      </c>
      <c r="AH15" s="78">
        <f>SUM(B15:K15)</f>
        <v>2</v>
      </c>
      <c r="AI15" s="82">
        <f>SUM(L15:U15)</f>
        <v>0</v>
      </c>
      <c r="AJ15" s="29">
        <f>SUM(B15:U15)</f>
        <v>2</v>
      </c>
      <c r="AM15" s="12">
        <f t="shared" si="67"/>
        <v>-0.66666666666666674</v>
      </c>
      <c r="AN15" s="12">
        <f t="shared" si="67"/>
        <v>-0.5</v>
      </c>
      <c r="AO15" s="12">
        <f t="shared" si="67"/>
        <v>0.25</v>
      </c>
      <c r="AP15" s="12">
        <f t="shared" si="67"/>
        <v>0</v>
      </c>
      <c r="AQ15" s="12">
        <f t="shared" si="67"/>
        <v>-0.66666666666666674</v>
      </c>
      <c r="AR15" s="12">
        <f t="shared" si="68"/>
        <v>-1</v>
      </c>
      <c r="AS15" s="12">
        <f t="shared" si="68"/>
        <v>-0.6</v>
      </c>
      <c r="AT15" s="12">
        <f t="shared" si="68"/>
        <v>-0.33333333333333337</v>
      </c>
      <c r="AU15" s="12">
        <f t="shared" si="68"/>
        <v>-1</v>
      </c>
      <c r="AV15" s="12" t="e">
        <f t="shared" si="68"/>
        <v>#DIV/0!</v>
      </c>
      <c r="AW15" s="12">
        <f t="shared" si="68"/>
        <v>-0.5</v>
      </c>
      <c r="AX15" s="12">
        <f t="shared" si="68"/>
        <v>-1</v>
      </c>
      <c r="AY15" s="12">
        <f t="shared" si="68"/>
        <v>-0.6</v>
      </c>
      <c r="BA15" s="71" t="s">
        <v>117</v>
      </c>
      <c r="BB15" s="71">
        <f t="shared" ref="BB15:BQ15" si="76">SUM(BB7:BB10)</f>
        <v>1</v>
      </c>
      <c r="BC15" s="71">
        <f t="shared" si="76"/>
        <v>0</v>
      </c>
      <c r="BD15" s="71">
        <f t="shared" si="76"/>
        <v>0</v>
      </c>
      <c r="BE15" s="71">
        <f t="shared" si="76"/>
        <v>2</v>
      </c>
      <c r="BF15" s="71">
        <f t="shared" si="76"/>
        <v>1</v>
      </c>
      <c r="BG15" s="71">
        <f t="shared" si="76"/>
        <v>0</v>
      </c>
      <c r="BH15" s="71">
        <f t="shared" si="76"/>
        <v>0</v>
      </c>
      <c r="BI15" s="71">
        <f t="shared" si="76"/>
        <v>0</v>
      </c>
      <c r="BJ15" s="71">
        <f t="shared" si="76"/>
        <v>0</v>
      </c>
      <c r="BK15" s="71">
        <f t="shared" si="76"/>
        <v>0</v>
      </c>
      <c r="BL15" s="71">
        <f t="shared" si="76"/>
        <v>1</v>
      </c>
      <c r="BM15" s="71">
        <f t="shared" si="76"/>
        <v>0</v>
      </c>
      <c r="BN15" s="71">
        <f t="shared" si="76"/>
        <v>0</v>
      </c>
      <c r="BO15" s="71">
        <f t="shared" si="76"/>
        <v>0</v>
      </c>
      <c r="BP15" s="71">
        <f t="shared" si="76"/>
        <v>0</v>
      </c>
      <c r="BQ15" s="71">
        <f t="shared" si="76"/>
        <v>0</v>
      </c>
      <c r="BS15" s="79">
        <f>BB15+BD15+BF15+BH15+BJ15+BL15+BN15+BP15</f>
        <v>3</v>
      </c>
      <c r="BT15" s="78">
        <f>BC15+BE15+BG15+BI15+BK15+BM15+BO15+BQ15</f>
        <v>2</v>
      </c>
      <c r="BU15" s="80">
        <f>BT15/(BT15+BS15)</f>
        <v>0.4</v>
      </c>
      <c r="BV15" s="78">
        <f>BB15+BC15+BJ15+BK15</f>
        <v>1</v>
      </c>
      <c r="BW15" s="78">
        <f>BD15+BE15+BL15+BM15</f>
        <v>3</v>
      </c>
      <c r="BX15" s="78">
        <f>BF15+BG15+BN15+BO15</f>
        <v>1</v>
      </c>
      <c r="BY15" s="78">
        <f>SUM(BV15:BX15)</f>
        <v>5</v>
      </c>
      <c r="BZ15" s="81">
        <f>BW15/(BW15+BV15)</f>
        <v>0.75</v>
      </c>
      <c r="CA15" s="81">
        <f>BX15/BY15</f>
        <v>0.2</v>
      </c>
      <c r="CB15" s="78">
        <f>BH15+BI15+BP15+BQ15</f>
        <v>0</v>
      </c>
      <c r="CC15" s="78">
        <f>SUM(BB15:BI15)</f>
        <v>4</v>
      </c>
      <c r="CD15" s="82">
        <f>SUM(BJ15:BQ15)</f>
        <v>1</v>
      </c>
      <c r="CE15" s="29">
        <f>SUM(BB15:BQ15)</f>
        <v>5</v>
      </c>
      <c r="CH15" s="12" t="e">
        <f t="shared" si="70"/>
        <v>#DIV/0!</v>
      </c>
      <c r="CI15" s="12" t="e">
        <f t="shared" si="70"/>
        <v>#DIV/0!</v>
      </c>
      <c r="CJ15" s="12" t="e">
        <f t="shared" si="70"/>
        <v>#DIV/0!</v>
      </c>
      <c r="CK15" s="12" t="e">
        <f t="shared" si="70"/>
        <v>#DIV/0!</v>
      </c>
      <c r="CL15" s="12" t="e">
        <f t="shared" si="70"/>
        <v>#DIV/0!</v>
      </c>
      <c r="CM15" s="12" t="e">
        <f t="shared" si="70"/>
        <v>#DIV/0!</v>
      </c>
      <c r="CN15" s="12" t="e">
        <f t="shared" si="70"/>
        <v>#DIV/0!</v>
      </c>
      <c r="CO15" s="12" t="e">
        <f t="shared" si="70"/>
        <v>#DIV/0!</v>
      </c>
      <c r="CP15" s="12" t="e">
        <f t="shared" si="70"/>
        <v>#DIV/0!</v>
      </c>
      <c r="CQ15" s="12" t="e">
        <f t="shared" si="70"/>
        <v>#DIV/0!</v>
      </c>
      <c r="CR15" s="12" t="e">
        <f t="shared" si="70"/>
        <v>#DIV/0!</v>
      </c>
      <c r="CS15" s="12" t="e">
        <f t="shared" si="70"/>
        <v>#DIV/0!</v>
      </c>
      <c r="CT15" s="12" t="e">
        <f t="shared" si="70"/>
        <v>#DIV/0!</v>
      </c>
      <c r="CV15" s="71" t="s">
        <v>117</v>
      </c>
      <c r="CW15" s="71">
        <f t="shared" ref="CW15:DL15" si="77">SUM(CW7:CW10)</f>
        <v>0</v>
      </c>
      <c r="CX15" s="71">
        <f t="shared" si="77"/>
        <v>0</v>
      </c>
      <c r="CY15" s="71">
        <f t="shared" si="77"/>
        <v>0</v>
      </c>
      <c r="CZ15" s="71">
        <f t="shared" si="77"/>
        <v>0</v>
      </c>
      <c r="DA15" s="71">
        <f t="shared" si="77"/>
        <v>0</v>
      </c>
      <c r="DB15" s="71">
        <f t="shared" si="77"/>
        <v>0</v>
      </c>
      <c r="DC15" s="71">
        <f t="shared" si="77"/>
        <v>0</v>
      </c>
      <c r="DD15" s="71">
        <f t="shared" si="77"/>
        <v>0</v>
      </c>
      <c r="DE15" s="71">
        <f t="shared" si="77"/>
        <v>0</v>
      </c>
      <c r="DF15" s="71">
        <f t="shared" si="77"/>
        <v>0</v>
      </c>
      <c r="DG15" s="71">
        <f t="shared" si="77"/>
        <v>0</v>
      </c>
      <c r="DH15" s="71">
        <f t="shared" si="77"/>
        <v>0</v>
      </c>
      <c r="DI15" s="71">
        <f t="shared" si="77"/>
        <v>0</v>
      </c>
      <c r="DJ15" s="71">
        <f t="shared" si="77"/>
        <v>0</v>
      </c>
      <c r="DK15" s="71">
        <f t="shared" si="77"/>
        <v>0</v>
      </c>
      <c r="DL15" s="71">
        <f t="shared" si="77"/>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f t="shared" si="72"/>
        <v>-1</v>
      </c>
      <c r="ED15" s="12">
        <f t="shared" si="72"/>
        <v>-1</v>
      </c>
      <c r="EE15" s="12" t="e">
        <f t="shared" si="72"/>
        <v>#DIV/0!</v>
      </c>
      <c r="EF15" s="12">
        <f t="shared" si="72"/>
        <v>-1</v>
      </c>
      <c r="EG15" s="12" t="e">
        <f t="shared" si="72"/>
        <v>#DIV/0!</v>
      </c>
      <c r="EH15" s="12" t="e">
        <f t="shared" si="72"/>
        <v>#DIV/0!</v>
      </c>
      <c r="EI15" s="12">
        <f t="shared" si="72"/>
        <v>-1</v>
      </c>
      <c r="EJ15" s="12" t="e">
        <f t="shared" si="72"/>
        <v>#DIV/0!</v>
      </c>
      <c r="EK15" s="12" t="e">
        <f t="shared" si="72"/>
        <v>#DIV/0!</v>
      </c>
      <c r="EL15" s="12" t="e">
        <f t="shared" si="72"/>
        <v>#DIV/0!</v>
      </c>
      <c r="EM15" s="12">
        <f t="shared" si="72"/>
        <v>-1</v>
      </c>
      <c r="EN15" s="12" t="e">
        <f t="shared" si="72"/>
        <v>#DIV/0!</v>
      </c>
      <c r="EO15" s="12">
        <f t="shared" si="72"/>
        <v>-1</v>
      </c>
      <c r="EQ15" s="71" t="s">
        <v>117</v>
      </c>
      <c r="ER15" s="71">
        <f t="shared" ref="ER15:FG15" si="78">SUM(ER7:ER10)</f>
        <v>3</v>
      </c>
      <c r="ES15" s="71">
        <f t="shared" si="78"/>
        <v>1</v>
      </c>
      <c r="ET15" s="71">
        <f t="shared" si="78"/>
        <v>0</v>
      </c>
      <c r="EU15" s="71">
        <f t="shared" si="78"/>
        <v>0</v>
      </c>
      <c r="EV15" s="71">
        <f t="shared" si="78"/>
        <v>0</v>
      </c>
      <c r="EW15" s="71">
        <f t="shared" si="78"/>
        <v>0</v>
      </c>
      <c r="EX15" s="71">
        <f t="shared" si="78"/>
        <v>0</v>
      </c>
      <c r="EY15" s="71">
        <f t="shared" si="78"/>
        <v>0</v>
      </c>
      <c r="EZ15" s="71">
        <f t="shared" si="78"/>
        <v>0</v>
      </c>
      <c r="FA15" s="71">
        <f t="shared" si="78"/>
        <v>0</v>
      </c>
      <c r="FB15" s="71">
        <f t="shared" si="78"/>
        <v>0</v>
      </c>
      <c r="FC15" s="71">
        <f t="shared" si="78"/>
        <v>0</v>
      </c>
      <c r="FD15" s="71">
        <f t="shared" si="78"/>
        <v>0</v>
      </c>
      <c r="FE15" s="71">
        <f t="shared" si="78"/>
        <v>0</v>
      </c>
      <c r="FF15" s="71">
        <f t="shared" si="78"/>
        <v>0</v>
      </c>
      <c r="FG15" s="71">
        <f t="shared" si="78"/>
        <v>0</v>
      </c>
      <c r="FI15" s="79">
        <f>ER15+ET15+EV15+EX15+EZ15+FB15+FD15+FF15</f>
        <v>3</v>
      </c>
      <c r="FJ15" s="78">
        <f>ES15+EU15+EW15+EY15+FA15+FC15+FE15+FG15</f>
        <v>1</v>
      </c>
      <c r="FK15" s="80">
        <f>FJ15/(FJ15+FI15)</f>
        <v>0.25</v>
      </c>
      <c r="FL15" s="78">
        <f>ER15+ES15+EZ15+FA15</f>
        <v>4</v>
      </c>
      <c r="FM15" s="78">
        <f>ET15+EU15+FB15+FC15</f>
        <v>0</v>
      </c>
      <c r="FN15" s="78">
        <f>EV15+EW15+FD15+FE15</f>
        <v>0</v>
      </c>
      <c r="FO15" s="78">
        <f>SUM(FL15:FN15)</f>
        <v>4</v>
      </c>
      <c r="FP15" s="81">
        <f>FM15/FO15</f>
        <v>0</v>
      </c>
      <c r="FQ15" s="81">
        <f>FN15/FO15</f>
        <v>0</v>
      </c>
      <c r="FR15" s="78">
        <f>EX15+EY15+FF15+FG15</f>
        <v>0</v>
      </c>
      <c r="FS15" s="78">
        <f>SUM(ER15:EY15)</f>
        <v>4</v>
      </c>
      <c r="FT15" s="82">
        <f>SUM(EZ15:FG15)</f>
        <v>0</v>
      </c>
      <c r="FU15" s="29">
        <f>SUM(ER15:FG15)</f>
        <v>4</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1</v>
      </c>
      <c r="C17">
        <f>SUM(C5:C8)</f>
        <v>0</v>
      </c>
      <c r="D17">
        <f t="shared" ref="D17:U17" si="79">SUM(D5:D8)</f>
        <v>0</v>
      </c>
      <c r="E17">
        <f t="shared" si="79"/>
        <v>0</v>
      </c>
      <c r="F17">
        <f t="shared" si="79"/>
        <v>0</v>
      </c>
      <c r="G17">
        <f t="shared" si="79"/>
        <v>0</v>
      </c>
      <c r="H17">
        <f t="shared" si="79"/>
        <v>0</v>
      </c>
      <c r="I17">
        <f t="shared" si="79"/>
        <v>0</v>
      </c>
      <c r="J17">
        <f t="shared" si="79"/>
        <v>0</v>
      </c>
      <c r="K17">
        <f t="shared" si="79"/>
        <v>0</v>
      </c>
      <c r="L17">
        <f t="shared" si="79"/>
        <v>0</v>
      </c>
      <c r="M17">
        <f t="shared" si="79"/>
        <v>0</v>
      </c>
      <c r="N17">
        <f t="shared" si="79"/>
        <v>0</v>
      </c>
      <c r="O17">
        <f t="shared" si="79"/>
        <v>0</v>
      </c>
      <c r="P17">
        <f t="shared" si="79"/>
        <v>0</v>
      </c>
      <c r="Q17">
        <f t="shared" si="79"/>
        <v>0</v>
      </c>
      <c r="R17">
        <f t="shared" si="79"/>
        <v>0</v>
      </c>
      <c r="S17">
        <f t="shared" si="79"/>
        <v>0</v>
      </c>
      <c r="T17">
        <f t="shared" si="79"/>
        <v>0</v>
      </c>
      <c r="U17">
        <f t="shared" si="79"/>
        <v>0</v>
      </c>
      <c r="BA17" t="s">
        <v>118</v>
      </c>
      <c r="BB17">
        <f t="shared" ref="BB17:BQ17" si="80">SUM(BB5:BB8)</f>
        <v>1</v>
      </c>
      <c r="BC17">
        <f t="shared" si="80"/>
        <v>0</v>
      </c>
      <c r="BD17">
        <f t="shared" si="80"/>
        <v>0</v>
      </c>
      <c r="BE17">
        <f t="shared" si="80"/>
        <v>0</v>
      </c>
      <c r="BF17">
        <f t="shared" si="80"/>
        <v>2</v>
      </c>
      <c r="BG17">
        <f t="shared" si="80"/>
        <v>0</v>
      </c>
      <c r="BH17">
        <f t="shared" si="80"/>
        <v>0</v>
      </c>
      <c r="BI17">
        <f t="shared" si="80"/>
        <v>0</v>
      </c>
      <c r="BJ17">
        <f t="shared" si="80"/>
        <v>0</v>
      </c>
      <c r="BK17">
        <f t="shared" si="80"/>
        <v>0</v>
      </c>
      <c r="BL17">
        <f t="shared" si="80"/>
        <v>0</v>
      </c>
      <c r="BM17">
        <f t="shared" si="80"/>
        <v>0</v>
      </c>
      <c r="BN17">
        <f t="shared" si="80"/>
        <v>0</v>
      </c>
      <c r="BO17">
        <f t="shared" si="80"/>
        <v>0</v>
      </c>
      <c r="BP17">
        <f t="shared" si="80"/>
        <v>0</v>
      </c>
      <c r="BQ17">
        <f t="shared" si="80"/>
        <v>0</v>
      </c>
      <c r="CV17" t="s">
        <v>118</v>
      </c>
      <c r="CW17">
        <f t="shared" ref="CW17:DL17" si="81">SUM(CW5:CW8)</f>
        <v>0</v>
      </c>
      <c r="CX17">
        <f t="shared" si="81"/>
        <v>0</v>
      </c>
      <c r="CY17">
        <f t="shared" si="81"/>
        <v>0</v>
      </c>
      <c r="CZ17">
        <f t="shared" si="81"/>
        <v>0</v>
      </c>
      <c r="DA17">
        <f t="shared" si="81"/>
        <v>0</v>
      </c>
      <c r="DB17">
        <f t="shared" si="81"/>
        <v>0</v>
      </c>
      <c r="DC17">
        <f t="shared" si="81"/>
        <v>0</v>
      </c>
      <c r="DD17">
        <f t="shared" si="81"/>
        <v>0</v>
      </c>
      <c r="DE17">
        <f t="shared" si="81"/>
        <v>0</v>
      </c>
      <c r="DF17">
        <f t="shared" si="81"/>
        <v>0</v>
      </c>
      <c r="DG17">
        <f t="shared" si="81"/>
        <v>0</v>
      </c>
      <c r="DH17">
        <f t="shared" si="81"/>
        <v>0</v>
      </c>
      <c r="DI17">
        <f t="shared" si="81"/>
        <v>0</v>
      </c>
      <c r="DJ17">
        <f t="shared" si="81"/>
        <v>0</v>
      </c>
      <c r="DK17">
        <f t="shared" si="81"/>
        <v>0</v>
      </c>
      <c r="DL17">
        <f t="shared" si="81"/>
        <v>0</v>
      </c>
      <c r="EQ17" t="s">
        <v>118</v>
      </c>
      <c r="ER17">
        <f t="shared" ref="ER17:FG17" si="82">SUM(ER5:ER8)</f>
        <v>1</v>
      </c>
      <c r="ES17">
        <f t="shared" si="82"/>
        <v>1</v>
      </c>
      <c r="ET17">
        <f t="shared" si="82"/>
        <v>0</v>
      </c>
      <c r="EU17">
        <f t="shared" si="82"/>
        <v>0</v>
      </c>
      <c r="EV17">
        <f t="shared" si="82"/>
        <v>0</v>
      </c>
      <c r="EW17">
        <f t="shared" si="82"/>
        <v>0</v>
      </c>
      <c r="EX17">
        <f t="shared" si="82"/>
        <v>0</v>
      </c>
      <c r="EY17">
        <f t="shared" si="82"/>
        <v>0</v>
      </c>
      <c r="EZ17">
        <f t="shared" si="82"/>
        <v>0</v>
      </c>
      <c r="FA17">
        <f t="shared" si="82"/>
        <v>0</v>
      </c>
      <c r="FB17">
        <f t="shared" si="82"/>
        <v>0</v>
      </c>
      <c r="FC17">
        <f t="shared" si="82"/>
        <v>0</v>
      </c>
      <c r="FD17">
        <f t="shared" si="82"/>
        <v>0</v>
      </c>
      <c r="FE17">
        <f t="shared" si="82"/>
        <v>0</v>
      </c>
      <c r="FF17">
        <f t="shared" si="82"/>
        <v>0</v>
      </c>
      <c r="FG17">
        <f t="shared" si="82"/>
        <v>0</v>
      </c>
    </row>
    <row r="18" spans="1:163" x14ac:dyDescent="0.25">
      <c r="A18" t="s">
        <v>119</v>
      </c>
      <c r="B18">
        <f>SUM(B9:B12)</f>
        <v>0</v>
      </c>
      <c r="C18">
        <f>SUM(C9:C12)</f>
        <v>0</v>
      </c>
      <c r="D18">
        <f t="shared" ref="D18:U18" si="83">SUM(D9:D12)</f>
        <v>0</v>
      </c>
      <c r="E18">
        <f t="shared" si="83"/>
        <v>1</v>
      </c>
      <c r="F18">
        <f t="shared" si="83"/>
        <v>0</v>
      </c>
      <c r="G18">
        <f t="shared" si="83"/>
        <v>0</v>
      </c>
      <c r="H18">
        <f t="shared" si="83"/>
        <v>0</v>
      </c>
      <c r="I18">
        <f t="shared" si="83"/>
        <v>0</v>
      </c>
      <c r="J18">
        <f t="shared" si="83"/>
        <v>0</v>
      </c>
      <c r="K18">
        <f t="shared" si="83"/>
        <v>0</v>
      </c>
      <c r="L18">
        <f t="shared" si="83"/>
        <v>0</v>
      </c>
      <c r="M18">
        <f t="shared" si="83"/>
        <v>0</v>
      </c>
      <c r="N18">
        <f t="shared" si="83"/>
        <v>0</v>
      </c>
      <c r="O18">
        <f t="shared" si="83"/>
        <v>0</v>
      </c>
      <c r="P18">
        <f t="shared" si="83"/>
        <v>0</v>
      </c>
      <c r="Q18">
        <f t="shared" si="83"/>
        <v>0</v>
      </c>
      <c r="R18">
        <f t="shared" si="83"/>
        <v>0</v>
      </c>
      <c r="S18">
        <f t="shared" si="83"/>
        <v>0</v>
      </c>
      <c r="T18">
        <f t="shared" si="83"/>
        <v>0</v>
      </c>
      <c r="U18">
        <f t="shared" si="83"/>
        <v>0</v>
      </c>
      <c r="BA18" t="s">
        <v>119</v>
      </c>
      <c r="BB18">
        <f t="shared" ref="BB18:BQ18" si="84">SUM(BB9:BB12)</f>
        <v>0</v>
      </c>
      <c r="BC18">
        <f t="shared" si="84"/>
        <v>0</v>
      </c>
      <c r="BD18">
        <f t="shared" si="84"/>
        <v>0</v>
      </c>
      <c r="BE18">
        <f t="shared" si="84"/>
        <v>2</v>
      </c>
      <c r="BF18">
        <f t="shared" si="84"/>
        <v>0</v>
      </c>
      <c r="BG18">
        <f t="shared" si="84"/>
        <v>0</v>
      </c>
      <c r="BH18">
        <f t="shared" si="84"/>
        <v>0</v>
      </c>
      <c r="BI18">
        <f t="shared" si="84"/>
        <v>0</v>
      </c>
      <c r="BJ18">
        <f t="shared" si="84"/>
        <v>0</v>
      </c>
      <c r="BK18">
        <f t="shared" si="84"/>
        <v>0</v>
      </c>
      <c r="BL18">
        <f t="shared" si="84"/>
        <v>1</v>
      </c>
      <c r="BM18">
        <f t="shared" si="84"/>
        <v>0</v>
      </c>
      <c r="BN18">
        <f t="shared" si="84"/>
        <v>0</v>
      </c>
      <c r="BO18">
        <f t="shared" si="84"/>
        <v>0</v>
      </c>
      <c r="BP18">
        <f t="shared" si="84"/>
        <v>0</v>
      </c>
      <c r="BQ18">
        <f t="shared" si="84"/>
        <v>0</v>
      </c>
      <c r="CV18" t="s">
        <v>119</v>
      </c>
      <c r="CW18">
        <f t="shared" ref="CW18:DL18" si="85">SUM(CW9:CW12)</f>
        <v>0</v>
      </c>
      <c r="CX18">
        <f t="shared" si="85"/>
        <v>0</v>
      </c>
      <c r="CY18">
        <f t="shared" si="85"/>
        <v>0</v>
      </c>
      <c r="CZ18">
        <f t="shared" si="85"/>
        <v>0</v>
      </c>
      <c r="DA18">
        <f t="shared" si="85"/>
        <v>0</v>
      </c>
      <c r="DB18">
        <f t="shared" si="85"/>
        <v>0</v>
      </c>
      <c r="DC18">
        <f t="shared" si="85"/>
        <v>0</v>
      </c>
      <c r="DD18">
        <f t="shared" si="85"/>
        <v>0</v>
      </c>
      <c r="DE18">
        <f t="shared" si="85"/>
        <v>0</v>
      </c>
      <c r="DF18">
        <f t="shared" si="85"/>
        <v>0</v>
      </c>
      <c r="DG18">
        <f t="shared" si="85"/>
        <v>0</v>
      </c>
      <c r="DH18">
        <f t="shared" si="85"/>
        <v>0</v>
      </c>
      <c r="DI18">
        <f t="shared" si="85"/>
        <v>0</v>
      </c>
      <c r="DJ18">
        <f t="shared" si="85"/>
        <v>0</v>
      </c>
      <c r="DK18">
        <f t="shared" si="85"/>
        <v>0</v>
      </c>
      <c r="DL18">
        <f t="shared" si="85"/>
        <v>0</v>
      </c>
      <c r="EQ18" t="s">
        <v>119</v>
      </c>
      <c r="ER18">
        <f t="shared" ref="ER18:FG18" si="86">SUM(ER9:ER12)</f>
        <v>3</v>
      </c>
      <c r="ES18">
        <f t="shared" si="86"/>
        <v>0</v>
      </c>
      <c r="ET18">
        <f t="shared" si="86"/>
        <v>0</v>
      </c>
      <c r="EU18">
        <f t="shared" si="86"/>
        <v>0</v>
      </c>
      <c r="EV18">
        <f t="shared" si="86"/>
        <v>0</v>
      </c>
      <c r="EW18">
        <f t="shared" si="86"/>
        <v>0</v>
      </c>
      <c r="EX18">
        <f t="shared" si="86"/>
        <v>0</v>
      </c>
      <c r="EY18">
        <f t="shared" si="86"/>
        <v>0</v>
      </c>
      <c r="EZ18">
        <f t="shared" si="86"/>
        <v>0</v>
      </c>
      <c r="FA18">
        <f t="shared" si="86"/>
        <v>0</v>
      </c>
      <c r="FB18">
        <f t="shared" si="86"/>
        <v>0</v>
      </c>
      <c r="FC18">
        <f t="shared" si="86"/>
        <v>0</v>
      </c>
      <c r="FD18">
        <f t="shared" si="86"/>
        <v>0</v>
      </c>
      <c r="FE18">
        <f t="shared" si="86"/>
        <v>0</v>
      </c>
      <c r="FF18">
        <f t="shared" si="86"/>
        <v>0</v>
      </c>
      <c r="FG18">
        <f t="shared" si="86"/>
        <v>0</v>
      </c>
    </row>
    <row r="20" spans="1:163" x14ac:dyDescent="0.25">
      <c r="EQ20" t="s">
        <v>123</v>
      </c>
    </row>
    <row r="22" spans="1:163" x14ac:dyDescent="0.25">
      <c r="A22" t="s">
        <v>178</v>
      </c>
      <c r="BA22" t="s">
        <v>178</v>
      </c>
    </row>
    <row r="23" spans="1:163" ht="60" x14ac:dyDescent="0.25">
      <c r="A23" t="s">
        <v>179</v>
      </c>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A23" t="s">
        <v>179</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W24" s="32">
        <f>AD14</f>
        <v>2</v>
      </c>
      <c r="X24" s="32">
        <f>AD15</f>
        <v>2</v>
      </c>
      <c r="Y24" s="33">
        <f>Z24/W24</f>
        <v>0.5</v>
      </c>
      <c r="Z24" s="34">
        <f>AA14</f>
        <v>1</v>
      </c>
      <c r="AA24" s="33">
        <f>AC24/W24</f>
        <v>0.5</v>
      </c>
      <c r="AB24" s="33"/>
      <c r="AC24" s="34">
        <f>C14+E14+I14+M14+O14+S14</f>
        <v>1</v>
      </c>
      <c r="AD24" s="33">
        <f>AE24/AC24</f>
        <v>1</v>
      </c>
      <c r="AE24" s="34">
        <f>E14+O14</f>
        <v>1</v>
      </c>
      <c r="AF24" s="35">
        <f>AC14</f>
        <v>0</v>
      </c>
      <c r="AG24" s="35">
        <f>AC15</f>
        <v>0</v>
      </c>
      <c r="AH24" s="35">
        <f>AG14</f>
        <v>0</v>
      </c>
      <c r="AI24" s="35">
        <f>AG15</f>
        <v>0</v>
      </c>
      <c r="AJ24" s="32">
        <f>AH14</f>
        <v>2</v>
      </c>
      <c r="AK24" s="32">
        <f>AH15</f>
        <v>2</v>
      </c>
      <c r="AL24" s="32">
        <f>AI14</f>
        <v>0</v>
      </c>
      <c r="AM24" s="32">
        <f>AI15</f>
        <v>0</v>
      </c>
      <c r="BS24" s="32">
        <f>BY14</f>
        <v>6</v>
      </c>
      <c r="BT24" s="32">
        <f>BY15</f>
        <v>5</v>
      </c>
      <c r="BU24" s="33">
        <f>BV24/BS24</f>
        <v>0.5</v>
      </c>
      <c r="BV24" s="34">
        <f>BW14</f>
        <v>3</v>
      </c>
      <c r="BW24" s="33">
        <f>BX24/BS24</f>
        <v>0.33333333333333331</v>
      </c>
      <c r="BX24" s="34">
        <f>BC14+BE14+BG14+BK14+BM14+BO14</f>
        <v>2</v>
      </c>
      <c r="BY24" s="33">
        <f>BZ24/BX24</f>
        <v>1</v>
      </c>
      <c r="BZ24" s="34">
        <f>BE14+BM14</f>
        <v>2</v>
      </c>
      <c r="CA24" s="35">
        <f>BX14</f>
        <v>2</v>
      </c>
      <c r="CB24" s="35">
        <f>BX15</f>
        <v>1</v>
      </c>
      <c r="CC24" s="35">
        <f>CB14</f>
        <v>0</v>
      </c>
      <c r="CD24" s="35">
        <f>CB15</f>
        <v>0</v>
      </c>
      <c r="CE24" s="32">
        <f>CC14</f>
        <v>5</v>
      </c>
      <c r="CF24" s="32">
        <f>CC15</f>
        <v>4</v>
      </c>
      <c r="CG24" s="32">
        <f>CD14</f>
        <v>1</v>
      </c>
      <c r="CH24" s="32">
        <f>CD15</f>
        <v>1</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0"/>
  </sheetPr>
  <dimension ref="A1:GJ24"/>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Challex-&gt;Dardagny</v>
      </c>
      <c r="BA1" s="36">
        <v>2024</v>
      </c>
      <c r="BB1" s="37" t="s">
        <v>106</v>
      </c>
      <c r="BC1" s="38" t="str">
        <f t="array" aca="1" ref="BC1" ca="1">MID(CELL("filename",BA1),FIND("]",CELL("filename",BA1))+1,255)</f>
        <v>Challex-&gt;Dardagny</v>
      </c>
      <c r="CV1" s="36">
        <v>2023</v>
      </c>
      <c r="CW1" s="37" t="s">
        <v>106</v>
      </c>
      <c r="CX1" s="38" t="str">
        <f t="array" aca="1" ref="CX1" ca="1">MID(CELL("filename",CV1),FIND("]",CELL("filename",CV1))+1,255)</f>
        <v>Challex-&gt;Dardagny</v>
      </c>
      <c r="EQ1" s="36">
        <v>2022</v>
      </c>
      <c r="ER1" s="37" t="s">
        <v>106</v>
      </c>
      <c r="ES1" s="38" t="str">
        <f t="array" aca="1" ref="ES1" ca="1">MID(CELL("filename",EQ1),FIND("]",CELL("filename",EQ1))+1,255)</f>
        <v>Challex-&gt;Dardagny</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Challex-&gt;Dardagny</v>
      </c>
      <c r="X2" s="225"/>
      <c r="Y2" s="225"/>
      <c r="Z2" s="225"/>
      <c r="AA2" s="225"/>
      <c r="AB2" s="225"/>
      <c r="AC2" s="225"/>
      <c r="AD2" s="225"/>
      <c r="AE2" s="225"/>
      <c r="AF2" s="225"/>
      <c r="AG2" s="225"/>
      <c r="AH2" s="225"/>
      <c r="AI2" s="225"/>
      <c r="AJ2" s="42"/>
      <c r="AK2" s="42"/>
      <c r="AL2" s="42"/>
      <c r="AM2" s="226" t="str">
        <f ca="1">"Changement depuis " &amp; (A1 - 1) &amp; " " &amp; $C1</f>
        <v>Changement depuis 2024 Challex-&gt;Dardagny</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Challex-&gt;Dardagny</v>
      </c>
      <c r="BT2" s="225"/>
      <c r="BU2" s="225"/>
      <c r="BV2" s="225"/>
      <c r="BW2" s="225"/>
      <c r="BX2" s="225"/>
      <c r="BY2" s="225"/>
      <c r="BZ2" s="225"/>
      <c r="CA2" s="225"/>
      <c r="CB2" s="225"/>
      <c r="CC2" s="225"/>
      <c r="CD2" s="225"/>
      <c r="CE2" s="42"/>
      <c r="CF2" s="42"/>
      <c r="CG2" s="42"/>
      <c r="CH2" s="226" t="str">
        <f ca="1">"Changement depuis 2023 " &amp; $CX1</f>
        <v>Changement depuis 2023 Challex-&gt;Dardagny</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Challex-&gt;Dardagny</v>
      </c>
      <c r="DO2" s="225"/>
      <c r="DP2" s="225"/>
      <c r="DQ2" s="225"/>
      <c r="DR2" s="225"/>
      <c r="DS2" s="225"/>
      <c r="DT2" s="225"/>
      <c r="DU2" s="225"/>
      <c r="DV2" s="225"/>
      <c r="DW2" s="225"/>
      <c r="DX2" s="225"/>
      <c r="DY2" s="225"/>
      <c r="DZ2" s="42"/>
      <c r="EA2" s="42"/>
      <c r="EB2" s="42"/>
      <c r="EC2" s="226" t="str">
        <f ca="1">"Changement depuis 2022 " &amp; $CX1</f>
        <v>Changement depuis 2022 Challex-&gt;Dardagny</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Challex-&gt;Dardagny</v>
      </c>
      <c r="FJ2" s="225"/>
      <c r="FK2" s="225"/>
      <c r="FL2" s="225"/>
      <c r="FM2" s="225"/>
      <c r="FN2" s="225"/>
      <c r="FO2" s="225"/>
      <c r="FP2" s="225"/>
      <c r="FQ2" s="225"/>
      <c r="FR2" s="225"/>
      <c r="FS2" s="225"/>
      <c r="FT2" s="225"/>
      <c r="FU2" s="42"/>
      <c r="FV2" s="42"/>
      <c r="FW2" s="42"/>
      <c r="FX2" s="226" t="str">
        <f ca="1">"Changement depuis 2021 " &amp; $ES1</f>
        <v>Changement depuis 2021 Challex-&gt;Dardagny</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17.25" x14ac:dyDescent="0.25">
      <c r="A5" s="59">
        <v>0.29166666666666702</v>
      </c>
      <c r="B5" s="103"/>
      <c r="C5" s="104"/>
      <c r="D5" s="103"/>
      <c r="E5" s="104"/>
      <c r="F5" s="103"/>
      <c r="G5" s="104"/>
      <c r="H5" s="103"/>
      <c r="I5" s="104"/>
      <c r="J5" s="103"/>
      <c r="K5" s="104"/>
      <c r="L5" s="103"/>
      <c r="M5" s="104"/>
      <c r="N5" s="203"/>
      <c r="O5" s="193"/>
      <c r="P5" s="103"/>
      <c r="Q5" s="104"/>
      <c r="R5" s="103"/>
      <c r="S5" s="104"/>
      <c r="T5" s="103"/>
      <c r="U5" s="104"/>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f t="shared" ref="AN5:AN12" si="3">(X5/BT5) - 1</f>
        <v>-1</v>
      </c>
      <c r="AO5" s="12" t="e">
        <f t="shared" ref="AO5:AO12" si="4">(Y5/BU5) - 1</f>
        <v>#DIV/0!</v>
      </c>
      <c r="AP5" s="12">
        <f t="shared" ref="AP5:AP12" si="5">(Z5/BV5) - 1</f>
        <v>-1</v>
      </c>
      <c r="AQ5" s="12" t="e">
        <f>(AA5/BW5) - 1</f>
        <v>#DIV/0!</v>
      </c>
      <c r="AR5" s="12" t="e">
        <f t="shared" ref="AR5:AR12" si="6">(AC5/BX5) - 1</f>
        <v>#DIV/0!</v>
      </c>
      <c r="AS5" s="12">
        <f t="shared" ref="AS5:AS12" si="7">(AD5/BY5) - 1</f>
        <v>-1</v>
      </c>
      <c r="AT5" s="12" t="e">
        <f t="shared" ref="AT5:AT12" si="8">(AE5/BZ5) - 1</f>
        <v>#DIV/0!</v>
      </c>
      <c r="AU5" s="12" t="e">
        <f t="shared" ref="AU5:AU12" si="9">(AF5/CA5) - 1</f>
        <v>#DIV/0!</v>
      </c>
      <c r="AV5" s="12" t="e">
        <f t="shared" ref="AV5:AV12" si="10">(AG5/CB5) - 1</f>
        <v>#DIV/0!</v>
      </c>
      <c r="AW5" s="12">
        <f t="shared" ref="AW5:AW12" si="11">(AH5/CC5) - 1</f>
        <v>-1</v>
      </c>
      <c r="AX5" s="12" t="e">
        <f t="shared" ref="AX5:AX12" si="12">(AI5/CD5) - 1</f>
        <v>#DIV/0!</v>
      </c>
      <c r="AY5" s="12">
        <f t="shared" ref="AY5:AY12" si="13">(AJ5/CE5) - 1</f>
        <v>-1</v>
      </c>
      <c r="BA5" s="59">
        <v>0.29166666666666702</v>
      </c>
      <c r="BB5" s="103"/>
      <c r="BC5" s="104">
        <v>1</v>
      </c>
      <c r="BD5" s="103"/>
      <c r="BE5" s="104"/>
      <c r="BF5" s="103"/>
      <c r="BG5" s="104"/>
      <c r="BH5" s="103"/>
      <c r="BI5" s="104"/>
      <c r="BJ5" s="103"/>
      <c r="BK5" s="104"/>
      <c r="BL5" s="103"/>
      <c r="BM5" s="104"/>
      <c r="BN5" s="103"/>
      <c r="BO5" s="104"/>
      <c r="BP5" s="103"/>
      <c r="BQ5" s="104"/>
      <c r="BS5" s="55">
        <f t="shared" ref="BS5:BT12" si="14">BB5+BD5+BF5+BH5+BJ5+BL5+BN5+BP5</f>
        <v>0</v>
      </c>
      <c r="BT5" s="3">
        <f t="shared" si="14"/>
        <v>1</v>
      </c>
      <c r="BU5" s="56">
        <f t="shared" ref="BU5:BU12" si="15">BT5/(BT5+BS5)</f>
        <v>1</v>
      </c>
      <c r="BV5" s="3">
        <f t="shared" ref="BV5:BV12" si="16">BB5+BC5+BJ5+BK5</f>
        <v>1</v>
      </c>
      <c r="BW5" s="3">
        <f t="shared" ref="BW5:BW12" si="17">BD5+BE5+BL5+BM5</f>
        <v>0</v>
      </c>
      <c r="BX5" s="3">
        <f t="shared" ref="BX5:BX12" si="18">BF5+BG5+BN5+BO5</f>
        <v>0</v>
      </c>
      <c r="BY5" s="3">
        <f t="shared" ref="BY5:BY12" si="19">SUM(BV5:BX5)</f>
        <v>1</v>
      </c>
      <c r="BZ5" s="12">
        <f t="shared" ref="BZ5:BZ12" si="20">BW5/(BW5+BV5)</f>
        <v>0</v>
      </c>
      <c r="CA5" s="12">
        <f t="shared" ref="CA5:CA12" si="21">BX5/BY5</f>
        <v>0</v>
      </c>
      <c r="CB5" s="3">
        <f t="shared" ref="CB5:CB12" si="22">BH5+BI5+BP5+BQ5</f>
        <v>0</v>
      </c>
      <c r="CC5" s="3">
        <f t="shared" ref="CC5:CC12" si="23">SUM(BB5:BI5)</f>
        <v>1</v>
      </c>
      <c r="CD5" s="57">
        <f t="shared" ref="CD5:CD12" si="24">SUM(BJ5:BQ5)</f>
        <v>0</v>
      </c>
      <c r="CE5" s="58">
        <f t="shared" ref="CE5:CE12" si="25">SUM(BB5:BQ5)</f>
        <v>1</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f t="shared" ref="EC5:EO12" si="39">(DN5/FI5) - 1</f>
        <v>-1</v>
      </c>
      <c r="ED5" s="12" t="e">
        <f t="shared" si="39"/>
        <v>#DIV/0!</v>
      </c>
      <c r="EE5" s="12" t="e">
        <f t="shared" si="39"/>
        <v>#DIV/0!</v>
      </c>
      <c r="EF5" s="12">
        <f t="shared" si="39"/>
        <v>-1</v>
      </c>
      <c r="EG5" s="12" t="e">
        <f t="shared" si="39"/>
        <v>#DIV/0!</v>
      </c>
      <c r="EH5" s="12" t="e">
        <f t="shared" si="39"/>
        <v>#DIV/0!</v>
      </c>
      <c r="EI5" s="12">
        <f t="shared" si="39"/>
        <v>-1</v>
      </c>
      <c r="EJ5" s="12" t="e">
        <f t="shared" si="39"/>
        <v>#DIV/0!</v>
      </c>
      <c r="EK5" s="12" t="e">
        <f t="shared" si="39"/>
        <v>#DIV/0!</v>
      </c>
      <c r="EL5" s="12" t="e">
        <f t="shared" si="39"/>
        <v>#DIV/0!</v>
      </c>
      <c r="EM5" s="12">
        <f t="shared" si="39"/>
        <v>-1</v>
      </c>
      <c r="EN5" s="12" t="e">
        <f t="shared" si="39"/>
        <v>#DIV/0!</v>
      </c>
      <c r="EO5" s="12">
        <f t="shared" si="39"/>
        <v>-1</v>
      </c>
      <c r="EQ5" s="59">
        <v>0.29166666666666702</v>
      </c>
      <c r="ER5" s="60">
        <v>2</v>
      </c>
      <c r="ES5" s="86"/>
      <c r="ET5" s="60"/>
      <c r="EU5" s="86"/>
      <c r="EV5" s="60"/>
      <c r="EW5" s="86"/>
      <c r="EX5" s="60"/>
      <c r="EY5" s="86"/>
      <c r="EZ5" s="60"/>
      <c r="FA5" s="86"/>
      <c r="FB5" s="60"/>
      <c r="FC5" s="86"/>
      <c r="FD5" s="60"/>
      <c r="FE5" s="86"/>
      <c r="FF5" s="60"/>
      <c r="FG5" s="86"/>
      <c r="FI5" s="55">
        <f t="shared" ref="FI5:FJ12" si="40">ER5+ET5+EV5+EX5+EZ5+FB5+FD5+FF5</f>
        <v>2</v>
      </c>
      <c r="FJ5" s="3">
        <f t="shared" si="40"/>
        <v>0</v>
      </c>
      <c r="FK5" s="56">
        <f t="shared" ref="FK5:FK12" si="41">FJ5/(FJ5+FI5)</f>
        <v>0</v>
      </c>
      <c r="FL5" s="3">
        <f t="shared" ref="FL5:FL12" si="42">ER5+ES5+EZ5+FA5</f>
        <v>2</v>
      </c>
      <c r="FM5" s="3">
        <f t="shared" ref="FM5:FM12" si="43">ET5+EU5+FB5+FC5</f>
        <v>0</v>
      </c>
      <c r="FN5" s="3">
        <f t="shared" ref="FN5:FN12" si="44">EV5+EW5+FD5+FE5</f>
        <v>0</v>
      </c>
      <c r="FO5" s="3">
        <f t="shared" ref="FO5:FO12" si="45">SUM(FL5:FN5)</f>
        <v>2</v>
      </c>
      <c r="FP5" s="12">
        <f t="shared" ref="FP5:FP12" si="46">FM5/FO5</f>
        <v>0</v>
      </c>
      <c r="FQ5" s="12">
        <f t="shared" ref="FQ5:FQ12" si="47">FN5/FO5</f>
        <v>0</v>
      </c>
      <c r="FR5" s="3">
        <f t="shared" ref="FR5:FR12" si="48">EX5+EY5+FF5+FG5</f>
        <v>0</v>
      </c>
      <c r="FS5" s="3">
        <f t="shared" ref="FS5:FS12" si="49">SUM(ER5:EY5)</f>
        <v>2</v>
      </c>
      <c r="FT5" s="57">
        <f t="shared" ref="FT5:FT12" si="50">SUM(EZ5:FG5)</f>
        <v>0</v>
      </c>
      <c r="FU5" s="58">
        <f t="shared" ref="FU5:FU12" si="51">SUM(ER5:FG5)</f>
        <v>2</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17.25" x14ac:dyDescent="0.25">
      <c r="A6" s="64">
        <v>0.30208333333333298</v>
      </c>
      <c r="B6" s="106"/>
      <c r="C6" s="107"/>
      <c r="D6" s="106"/>
      <c r="E6" s="107"/>
      <c r="F6" s="106"/>
      <c r="G6" s="107"/>
      <c r="H6" s="106"/>
      <c r="I6" s="107"/>
      <c r="J6" s="106"/>
      <c r="K6" s="107"/>
      <c r="L6" s="106"/>
      <c r="M6" s="107"/>
      <c r="N6" s="203"/>
      <c r="O6" s="193"/>
      <c r="P6" s="106"/>
      <c r="Q6" s="107"/>
      <c r="R6" s="106"/>
      <c r="S6" s="107"/>
      <c r="T6" s="106"/>
      <c r="U6" s="107"/>
      <c r="W6" s="55">
        <f t="shared" ref="W6:W12" si="53">B6+D6+F6+H6+J6+L6+N6+P6+R6+T6</f>
        <v>0</v>
      </c>
      <c r="X6" s="3">
        <f t="shared" ref="X6:X12" si="54">C6+E6+G6+I6+K6+M6+O6+Q6+S6+U6</f>
        <v>0</v>
      </c>
      <c r="Y6" s="56" t="e">
        <f t="shared" ref="Y6:Y12" si="55">X6/(X6+W6)</f>
        <v>#DIV/0!</v>
      </c>
      <c r="Z6" s="3">
        <f t="shared" ref="Z6:Z12" si="56">B6+C6+L6+M6</f>
        <v>0</v>
      </c>
      <c r="AA6" s="3">
        <f t="shared" ref="AA6:AA12" si="57">D6+E6+N6+O6+F6+G6+P6+Q6</f>
        <v>0</v>
      </c>
      <c r="AB6" s="3">
        <f t="shared" ref="AB6:AB15" si="58">F6+G6+P6+Q6</f>
        <v>0</v>
      </c>
      <c r="AC6" s="3">
        <f t="shared" ref="AC6:AC12" si="59">H6+I6+R6+S6</f>
        <v>0</v>
      </c>
      <c r="AD6" s="3">
        <f t="shared" si="0"/>
        <v>0</v>
      </c>
      <c r="AE6" s="12" t="e">
        <f t="shared" si="1"/>
        <v>#DIV/0!</v>
      </c>
      <c r="AF6" s="12" t="e">
        <f t="shared" ref="AF6:AF12" si="60">AC6/AD6</f>
        <v>#DIV/0!</v>
      </c>
      <c r="AG6" s="3">
        <f t="shared" ref="AG6:AG12" si="61">J6+K6+T6+U6</f>
        <v>0</v>
      </c>
      <c r="AH6" s="3">
        <f t="shared" ref="AH6:AH12" si="62">SUM(B6:K6)</f>
        <v>0</v>
      </c>
      <c r="AI6" s="57">
        <f t="shared" ref="AI6:AI12" si="63">SUM(L6:U6)</f>
        <v>0</v>
      </c>
      <c r="AJ6" s="58">
        <f t="shared" ref="AJ6:AJ12" si="64">SUM(B6:U6)</f>
        <v>0</v>
      </c>
      <c r="AM6" s="12">
        <f t="shared" si="2"/>
        <v>-1</v>
      </c>
      <c r="AN6" s="12">
        <f t="shared" si="3"/>
        <v>-1</v>
      </c>
      <c r="AO6" s="12" t="e">
        <f t="shared" si="4"/>
        <v>#DIV/0!</v>
      </c>
      <c r="AP6" s="12">
        <f t="shared" si="5"/>
        <v>-1</v>
      </c>
      <c r="AQ6" s="12">
        <f t="shared" ref="AQ6:AQ12" si="65">(AA6/BW6) - 1</f>
        <v>-1</v>
      </c>
      <c r="AR6" s="12" t="e">
        <f t="shared" si="6"/>
        <v>#DIV/0!</v>
      </c>
      <c r="AS6" s="12">
        <f t="shared" si="7"/>
        <v>-1</v>
      </c>
      <c r="AT6" s="12" t="e">
        <f t="shared" si="8"/>
        <v>#DIV/0!</v>
      </c>
      <c r="AU6" s="12" t="e">
        <f t="shared" si="9"/>
        <v>#DIV/0!</v>
      </c>
      <c r="AV6" s="12">
        <f t="shared" si="10"/>
        <v>-1</v>
      </c>
      <c r="AW6" s="12">
        <f t="shared" si="11"/>
        <v>-1</v>
      </c>
      <c r="AX6" s="12" t="e">
        <f t="shared" si="12"/>
        <v>#DIV/0!</v>
      </c>
      <c r="AY6" s="12">
        <f t="shared" si="13"/>
        <v>-1</v>
      </c>
      <c r="BA6" s="64">
        <v>0.30208333333333298</v>
      </c>
      <c r="BB6" s="106">
        <v>1</v>
      </c>
      <c r="BC6" s="107">
        <v>2</v>
      </c>
      <c r="BD6" s="106"/>
      <c r="BE6" s="107">
        <v>1</v>
      </c>
      <c r="BF6" s="106"/>
      <c r="BG6" s="107"/>
      <c r="BH6" s="106">
        <v>1</v>
      </c>
      <c r="BI6" s="107"/>
      <c r="BJ6" s="106"/>
      <c r="BK6" s="107"/>
      <c r="BL6" s="106"/>
      <c r="BM6" s="107"/>
      <c r="BN6" s="106"/>
      <c r="BO6" s="107"/>
      <c r="BP6" s="106"/>
      <c r="BQ6" s="107"/>
      <c r="BS6" s="55">
        <f t="shared" si="14"/>
        <v>2</v>
      </c>
      <c r="BT6" s="3">
        <f t="shared" si="14"/>
        <v>3</v>
      </c>
      <c r="BU6" s="56">
        <f t="shared" si="15"/>
        <v>0.6</v>
      </c>
      <c r="BV6" s="3">
        <f t="shared" si="16"/>
        <v>3</v>
      </c>
      <c r="BW6" s="3">
        <f t="shared" si="17"/>
        <v>1</v>
      </c>
      <c r="BX6" s="3">
        <f t="shared" si="18"/>
        <v>0</v>
      </c>
      <c r="BY6" s="3">
        <f t="shared" si="19"/>
        <v>4</v>
      </c>
      <c r="BZ6" s="12">
        <f t="shared" si="20"/>
        <v>0.25</v>
      </c>
      <c r="CA6" s="12">
        <f t="shared" si="21"/>
        <v>0</v>
      </c>
      <c r="CB6" s="3">
        <f t="shared" si="22"/>
        <v>1</v>
      </c>
      <c r="CC6" s="3">
        <f t="shared" si="23"/>
        <v>5</v>
      </c>
      <c r="CD6" s="57">
        <f t="shared" si="24"/>
        <v>0</v>
      </c>
      <c r="CE6" s="58">
        <f t="shared" si="25"/>
        <v>5</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c r="EQ6" s="64">
        <v>0.30208333333333298</v>
      </c>
      <c r="ER6" s="91"/>
      <c r="ES6" s="92"/>
      <c r="ET6" s="91"/>
      <c r="EU6" s="92"/>
      <c r="EV6" s="91"/>
      <c r="EW6" s="92"/>
      <c r="EX6" s="91"/>
      <c r="EY6" s="92"/>
      <c r="EZ6" s="91"/>
      <c r="FA6" s="92"/>
      <c r="FB6" s="91"/>
      <c r="FC6" s="92"/>
      <c r="FD6" s="91"/>
      <c r="FE6" s="92"/>
      <c r="FF6" s="91"/>
      <c r="FG6" s="92"/>
      <c r="FI6" s="55">
        <f t="shared" si="40"/>
        <v>0</v>
      </c>
      <c r="FJ6" s="3">
        <f t="shared" si="40"/>
        <v>0</v>
      </c>
      <c r="FK6" s="56" t="e">
        <f t="shared" si="41"/>
        <v>#DIV/0!</v>
      </c>
      <c r="FL6" s="3">
        <f t="shared" si="42"/>
        <v>0</v>
      </c>
      <c r="FM6" s="3">
        <f t="shared" si="43"/>
        <v>0</v>
      </c>
      <c r="FN6" s="3">
        <f t="shared" si="44"/>
        <v>0</v>
      </c>
      <c r="FO6" s="3">
        <f t="shared" si="45"/>
        <v>0</v>
      </c>
      <c r="FP6" s="12" t="e">
        <f t="shared" si="46"/>
        <v>#DIV/0!</v>
      </c>
      <c r="FQ6" s="12" t="e">
        <f t="shared" si="47"/>
        <v>#DIV/0!</v>
      </c>
      <c r="FR6" s="3">
        <f t="shared" si="48"/>
        <v>0</v>
      </c>
      <c r="FS6" s="3">
        <f t="shared" si="49"/>
        <v>0</v>
      </c>
      <c r="FT6" s="57">
        <f t="shared" si="50"/>
        <v>0</v>
      </c>
      <c r="FU6" s="58">
        <f t="shared" si="51"/>
        <v>0</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17.25" x14ac:dyDescent="0.25">
      <c r="A7" s="64">
        <v>0.3125</v>
      </c>
      <c r="B7" s="106"/>
      <c r="C7" s="107"/>
      <c r="D7" s="106"/>
      <c r="E7" s="107"/>
      <c r="F7" s="106"/>
      <c r="G7" s="107"/>
      <c r="H7" s="106"/>
      <c r="I7" s="107"/>
      <c r="J7" s="106"/>
      <c r="K7" s="107"/>
      <c r="L7" s="106"/>
      <c r="M7" s="107"/>
      <c r="N7" s="203"/>
      <c r="O7" s="193"/>
      <c r="P7" s="106"/>
      <c r="Q7" s="107"/>
      <c r="R7" s="106"/>
      <c r="S7" s="107"/>
      <c r="T7" s="106"/>
      <c r="U7" s="107"/>
      <c r="W7" s="55">
        <f t="shared" si="53"/>
        <v>0</v>
      </c>
      <c r="X7" s="3">
        <f t="shared" si="54"/>
        <v>0</v>
      </c>
      <c r="Y7" s="56" t="e">
        <f t="shared" si="55"/>
        <v>#DIV/0!</v>
      </c>
      <c r="Z7" s="3">
        <f t="shared" si="56"/>
        <v>0</v>
      </c>
      <c r="AA7" s="3">
        <f t="shared" si="57"/>
        <v>0</v>
      </c>
      <c r="AB7" s="3">
        <f t="shared" si="58"/>
        <v>0</v>
      </c>
      <c r="AC7" s="3">
        <f t="shared" si="59"/>
        <v>0</v>
      </c>
      <c r="AD7" s="3">
        <f t="shared" si="0"/>
        <v>0</v>
      </c>
      <c r="AE7" s="12" t="e">
        <f t="shared" si="1"/>
        <v>#DIV/0!</v>
      </c>
      <c r="AF7" s="12" t="e">
        <f t="shared" si="60"/>
        <v>#DIV/0!</v>
      </c>
      <c r="AG7" s="3">
        <f t="shared" si="61"/>
        <v>0</v>
      </c>
      <c r="AH7" s="3">
        <f t="shared" si="62"/>
        <v>0</v>
      </c>
      <c r="AI7" s="57">
        <f t="shared" si="63"/>
        <v>0</v>
      </c>
      <c r="AJ7" s="58">
        <f t="shared" si="64"/>
        <v>0</v>
      </c>
      <c r="AM7" s="12">
        <f t="shared" si="2"/>
        <v>-1</v>
      </c>
      <c r="AN7" s="12">
        <f t="shared" si="3"/>
        <v>-1</v>
      </c>
      <c r="AO7" s="12" t="e">
        <f t="shared" si="4"/>
        <v>#DIV/0!</v>
      </c>
      <c r="AP7" s="12">
        <f t="shared" si="5"/>
        <v>-1</v>
      </c>
      <c r="AQ7" s="12">
        <f t="shared" si="65"/>
        <v>-1</v>
      </c>
      <c r="AR7" s="12">
        <f t="shared" si="6"/>
        <v>-1</v>
      </c>
      <c r="AS7" s="12">
        <f t="shared" si="7"/>
        <v>-1</v>
      </c>
      <c r="AT7" s="12" t="e">
        <f t="shared" si="8"/>
        <v>#DIV/0!</v>
      </c>
      <c r="AU7" s="12" t="e">
        <f t="shared" si="9"/>
        <v>#DIV/0!</v>
      </c>
      <c r="AV7" s="12" t="e">
        <f t="shared" si="10"/>
        <v>#DIV/0!</v>
      </c>
      <c r="AW7" s="12">
        <f t="shared" si="11"/>
        <v>-1</v>
      </c>
      <c r="AX7" s="12" t="e">
        <f t="shared" si="12"/>
        <v>#DIV/0!</v>
      </c>
      <c r="AY7" s="12">
        <f t="shared" si="13"/>
        <v>-1</v>
      </c>
      <c r="BA7" s="64">
        <v>0.3125</v>
      </c>
      <c r="BB7" s="106">
        <v>2</v>
      </c>
      <c r="BC7" s="107"/>
      <c r="BD7" s="106"/>
      <c r="BE7" s="107">
        <v>1</v>
      </c>
      <c r="BF7" s="106">
        <v>1</v>
      </c>
      <c r="BG7" s="107"/>
      <c r="BH7" s="106"/>
      <c r="BI7" s="107"/>
      <c r="BJ7" s="106"/>
      <c r="BK7" s="107"/>
      <c r="BL7" s="106"/>
      <c r="BM7" s="107"/>
      <c r="BN7" s="106"/>
      <c r="BO7" s="107"/>
      <c r="BP7" s="106"/>
      <c r="BQ7" s="107"/>
      <c r="BS7" s="55">
        <f t="shared" si="14"/>
        <v>3</v>
      </c>
      <c r="BT7" s="3">
        <f t="shared" si="14"/>
        <v>1</v>
      </c>
      <c r="BU7" s="56">
        <f t="shared" si="15"/>
        <v>0.25</v>
      </c>
      <c r="BV7" s="3">
        <f t="shared" si="16"/>
        <v>2</v>
      </c>
      <c r="BW7" s="3">
        <f t="shared" si="17"/>
        <v>1</v>
      </c>
      <c r="BX7" s="3">
        <f t="shared" si="18"/>
        <v>1</v>
      </c>
      <c r="BY7" s="3">
        <f t="shared" si="19"/>
        <v>4</v>
      </c>
      <c r="BZ7" s="12">
        <f t="shared" si="20"/>
        <v>0.33333333333333331</v>
      </c>
      <c r="CA7" s="12">
        <f t="shared" si="21"/>
        <v>0.25</v>
      </c>
      <c r="CB7" s="3">
        <f t="shared" si="22"/>
        <v>0</v>
      </c>
      <c r="CC7" s="3">
        <f t="shared" si="23"/>
        <v>4</v>
      </c>
      <c r="CD7" s="57">
        <f t="shared" si="24"/>
        <v>0</v>
      </c>
      <c r="CE7" s="58">
        <f t="shared" si="25"/>
        <v>4</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91"/>
      <c r="ES7" s="92"/>
      <c r="ET7" s="91"/>
      <c r="EU7" s="92"/>
      <c r="EV7" s="91"/>
      <c r="EW7" s="92"/>
      <c r="EX7" s="91"/>
      <c r="EY7" s="92"/>
      <c r="EZ7" s="91"/>
      <c r="FA7" s="92"/>
      <c r="FB7" s="91"/>
      <c r="FC7" s="92"/>
      <c r="FD7" s="91"/>
      <c r="FE7" s="92"/>
      <c r="FF7" s="91"/>
      <c r="FG7" s="92"/>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18" thickBot="1" x14ac:dyDescent="0.3">
      <c r="A8" s="64">
        <v>0.32291666666666702</v>
      </c>
      <c r="B8" s="186"/>
      <c r="C8" s="187"/>
      <c r="D8" s="186"/>
      <c r="E8" s="187"/>
      <c r="F8" s="186"/>
      <c r="G8" s="187"/>
      <c r="H8" s="186"/>
      <c r="I8" s="187"/>
      <c r="J8" s="186"/>
      <c r="K8" s="187"/>
      <c r="L8" s="186"/>
      <c r="M8" s="187"/>
      <c r="N8" s="203"/>
      <c r="O8" s="194"/>
      <c r="P8" s="186"/>
      <c r="Q8" s="187"/>
      <c r="R8" s="186"/>
      <c r="S8" s="187"/>
      <c r="T8" s="186"/>
      <c r="U8" s="187"/>
      <c r="W8" s="55">
        <f t="shared" si="53"/>
        <v>0</v>
      </c>
      <c r="X8" s="3">
        <f t="shared" si="54"/>
        <v>0</v>
      </c>
      <c r="Y8" s="56" t="e">
        <f t="shared" si="55"/>
        <v>#DIV/0!</v>
      </c>
      <c r="Z8" s="3">
        <f t="shared" si="56"/>
        <v>0</v>
      </c>
      <c r="AA8" s="3">
        <f t="shared" si="57"/>
        <v>0</v>
      </c>
      <c r="AB8" s="3">
        <f t="shared" si="58"/>
        <v>0</v>
      </c>
      <c r="AC8" s="3">
        <f t="shared" si="59"/>
        <v>0</v>
      </c>
      <c r="AD8" s="3">
        <f t="shared" si="0"/>
        <v>0</v>
      </c>
      <c r="AE8" s="12" t="e">
        <f t="shared" si="1"/>
        <v>#DIV/0!</v>
      </c>
      <c r="AF8" s="12" t="e">
        <f t="shared" si="60"/>
        <v>#DIV/0!</v>
      </c>
      <c r="AG8" s="3">
        <f t="shared" si="61"/>
        <v>0</v>
      </c>
      <c r="AH8" s="3">
        <f t="shared" si="62"/>
        <v>0</v>
      </c>
      <c r="AI8" s="57">
        <f t="shared" si="63"/>
        <v>0</v>
      </c>
      <c r="AJ8" s="58">
        <f t="shared" si="64"/>
        <v>0</v>
      </c>
      <c r="AM8" s="12" t="e">
        <f t="shared" si="2"/>
        <v>#DIV/0!</v>
      </c>
      <c r="AN8" s="12" t="e">
        <f t="shared" si="3"/>
        <v>#DIV/0!</v>
      </c>
      <c r="AO8" s="12" t="e">
        <f t="shared" si="4"/>
        <v>#DIV/0!</v>
      </c>
      <c r="AP8" s="12" t="e">
        <f t="shared" si="5"/>
        <v>#DIV/0!</v>
      </c>
      <c r="AQ8" s="12" t="e">
        <f t="shared" si="65"/>
        <v>#DIV/0!</v>
      </c>
      <c r="AR8" s="12" t="e">
        <f t="shared" si="6"/>
        <v>#DIV/0!</v>
      </c>
      <c r="AS8" s="12" t="e">
        <f t="shared" si="7"/>
        <v>#DIV/0!</v>
      </c>
      <c r="AT8" s="12" t="e">
        <f t="shared" si="8"/>
        <v>#DIV/0!</v>
      </c>
      <c r="AU8" s="12" t="e">
        <f t="shared" si="9"/>
        <v>#DIV/0!</v>
      </c>
      <c r="AV8" s="12" t="e">
        <f t="shared" si="10"/>
        <v>#DIV/0!</v>
      </c>
      <c r="AW8" s="12" t="e">
        <f t="shared" si="11"/>
        <v>#DIV/0!</v>
      </c>
      <c r="AX8" s="12" t="e">
        <f t="shared" si="12"/>
        <v>#DIV/0!</v>
      </c>
      <c r="AY8" s="12" t="e">
        <f t="shared" si="13"/>
        <v>#DIV/0!</v>
      </c>
      <c r="BA8" s="64">
        <v>0.32291666666666702</v>
      </c>
      <c r="BB8" s="186"/>
      <c r="BC8" s="187"/>
      <c r="BD8" s="186"/>
      <c r="BE8" s="187"/>
      <c r="BF8" s="186"/>
      <c r="BG8" s="187"/>
      <c r="BH8" s="186"/>
      <c r="BI8" s="187"/>
      <c r="BJ8" s="186"/>
      <c r="BK8" s="187"/>
      <c r="BL8" s="186"/>
      <c r="BM8" s="187"/>
      <c r="BN8" s="186"/>
      <c r="BO8" s="187"/>
      <c r="BP8" s="186"/>
      <c r="BQ8" s="187"/>
      <c r="BS8" s="55">
        <f t="shared" si="14"/>
        <v>0</v>
      </c>
      <c r="BT8" s="3">
        <f t="shared" si="14"/>
        <v>0</v>
      </c>
      <c r="BU8" s="56" t="e">
        <f t="shared" si="15"/>
        <v>#DIV/0!</v>
      </c>
      <c r="BV8" s="3">
        <f t="shared" si="16"/>
        <v>0</v>
      </c>
      <c r="BW8" s="3">
        <f t="shared" si="17"/>
        <v>0</v>
      </c>
      <c r="BX8" s="3">
        <f t="shared" si="18"/>
        <v>0</v>
      </c>
      <c r="BY8" s="3">
        <f t="shared" si="19"/>
        <v>0</v>
      </c>
      <c r="BZ8" s="12" t="e">
        <f t="shared" si="20"/>
        <v>#DIV/0!</v>
      </c>
      <c r="CA8" s="12" t="e">
        <f t="shared" si="21"/>
        <v>#DIV/0!</v>
      </c>
      <c r="CB8" s="3">
        <f t="shared" si="22"/>
        <v>0</v>
      </c>
      <c r="CC8" s="3">
        <f t="shared" si="23"/>
        <v>0</v>
      </c>
      <c r="CD8" s="57">
        <f t="shared" si="24"/>
        <v>0</v>
      </c>
      <c r="CE8" s="58">
        <f t="shared" si="25"/>
        <v>0</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91"/>
      <c r="ES8" s="92"/>
      <c r="ET8" s="91"/>
      <c r="EU8" s="92"/>
      <c r="EV8" s="91"/>
      <c r="EW8" s="92"/>
      <c r="EX8" s="91"/>
      <c r="EY8" s="92"/>
      <c r="EZ8" s="91"/>
      <c r="FA8" s="92"/>
      <c r="FB8" s="91"/>
      <c r="FC8" s="92"/>
      <c r="FD8" s="91"/>
      <c r="FE8" s="92"/>
      <c r="FF8" s="91"/>
      <c r="FG8" s="92"/>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17.25" x14ac:dyDescent="0.25">
      <c r="A9" s="59">
        <v>0.33333333333333298</v>
      </c>
      <c r="B9" s="186"/>
      <c r="C9" s="187"/>
      <c r="D9" s="186"/>
      <c r="E9" s="187"/>
      <c r="F9" s="186"/>
      <c r="G9" s="187"/>
      <c r="H9" s="186"/>
      <c r="I9" s="187"/>
      <c r="J9" s="186"/>
      <c r="K9" s="187"/>
      <c r="L9" s="186"/>
      <c r="M9" s="187"/>
      <c r="N9" s="203"/>
      <c r="O9" s="194"/>
      <c r="P9" s="186"/>
      <c r="Q9" s="187"/>
      <c r="R9" s="186"/>
      <c r="S9" s="187"/>
      <c r="T9" s="186"/>
      <c r="U9" s="187"/>
      <c r="W9" s="55">
        <f t="shared" si="53"/>
        <v>0</v>
      </c>
      <c r="X9" s="3">
        <f t="shared" si="54"/>
        <v>0</v>
      </c>
      <c r="Y9" s="56" t="e">
        <f t="shared" si="55"/>
        <v>#DIV/0!</v>
      </c>
      <c r="Z9" s="3">
        <f t="shared" si="56"/>
        <v>0</v>
      </c>
      <c r="AA9" s="3">
        <f t="shared" si="57"/>
        <v>0</v>
      </c>
      <c r="AB9" s="3">
        <f t="shared" si="58"/>
        <v>0</v>
      </c>
      <c r="AC9" s="3">
        <f t="shared" si="59"/>
        <v>0</v>
      </c>
      <c r="AD9" s="3">
        <f t="shared" si="0"/>
        <v>0</v>
      </c>
      <c r="AE9" s="12" t="e">
        <f t="shared" si="1"/>
        <v>#DIV/0!</v>
      </c>
      <c r="AF9" s="12" t="e">
        <f t="shared" si="60"/>
        <v>#DIV/0!</v>
      </c>
      <c r="AG9" s="3">
        <f t="shared" si="61"/>
        <v>0</v>
      </c>
      <c r="AH9" s="3">
        <f t="shared" si="62"/>
        <v>0</v>
      </c>
      <c r="AI9" s="57">
        <f t="shared" si="63"/>
        <v>0</v>
      </c>
      <c r="AJ9" s="58">
        <f t="shared" si="64"/>
        <v>0</v>
      </c>
      <c r="AM9" s="12" t="e">
        <f t="shared" si="2"/>
        <v>#DIV/0!</v>
      </c>
      <c r="AN9" s="12" t="e">
        <f t="shared" si="3"/>
        <v>#DIV/0!</v>
      </c>
      <c r="AO9" s="12" t="e">
        <f t="shared" si="4"/>
        <v>#DIV/0!</v>
      </c>
      <c r="AP9" s="12" t="e">
        <f t="shared" si="5"/>
        <v>#DIV/0!</v>
      </c>
      <c r="AQ9" s="12" t="e">
        <f t="shared" si="65"/>
        <v>#DIV/0!</v>
      </c>
      <c r="AR9" s="12" t="e">
        <f t="shared" si="6"/>
        <v>#DIV/0!</v>
      </c>
      <c r="AS9" s="12" t="e">
        <f t="shared" si="7"/>
        <v>#DIV/0!</v>
      </c>
      <c r="AT9" s="12" t="e">
        <f t="shared" si="8"/>
        <v>#DIV/0!</v>
      </c>
      <c r="AU9" s="12" t="e">
        <f t="shared" si="9"/>
        <v>#DIV/0!</v>
      </c>
      <c r="AV9" s="12" t="e">
        <f t="shared" si="10"/>
        <v>#DIV/0!</v>
      </c>
      <c r="AW9" s="12" t="e">
        <f t="shared" si="11"/>
        <v>#DIV/0!</v>
      </c>
      <c r="AX9" s="12" t="e">
        <f t="shared" si="12"/>
        <v>#DIV/0!</v>
      </c>
      <c r="AY9" s="12" t="e">
        <f t="shared" si="13"/>
        <v>#DIV/0!</v>
      </c>
      <c r="BA9" s="59">
        <v>0.33333333333333298</v>
      </c>
      <c r="BB9" s="186"/>
      <c r="BC9" s="187"/>
      <c r="BD9" s="186"/>
      <c r="BE9" s="187"/>
      <c r="BF9" s="186"/>
      <c r="BG9" s="187"/>
      <c r="BH9" s="186"/>
      <c r="BI9" s="187"/>
      <c r="BJ9" s="186"/>
      <c r="BK9" s="187"/>
      <c r="BL9" s="186"/>
      <c r="BM9" s="187"/>
      <c r="BN9" s="186"/>
      <c r="BO9" s="187"/>
      <c r="BP9" s="186"/>
      <c r="BQ9" s="187"/>
      <c r="BS9" s="55">
        <f t="shared" si="14"/>
        <v>0</v>
      </c>
      <c r="BT9" s="3">
        <f t="shared" si="14"/>
        <v>0</v>
      </c>
      <c r="BU9" s="56" t="e">
        <f t="shared" si="15"/>
        <v>#DIV/0!</v>
      </c>
      <c r="BV9" s="3">
        <f t="shared" si="16"/>
        <v>0</v>
      </c>
      <c r="BW9" s="3">
        <f t="shared" si="17"/>
        <v>0</v>
      </c>
      <c r="BX9" s="3">
        <f t="shared" si="18"/>
        <v>0</v>
      </c>
      <c r="BY9" s="3">
        <f t="shared" si="19"/>
        <v>0</v>
      </c>
      <c r="BZ9" s="12" t="e">
        <f t="shared" si="20"/>
        <v>#DIV/0!</v>
      </c>
      <c r="CA9" s="12" t="e">
        <f t="shared" si="21"/>
        <v>#DIV/0!</v>
      </c>
      <c r="CB9" s="3">
        <f t="shared" si="22"/>
        <v>0</v>
      </c>
      <c r="CC9" s="3">
        <f t="shared" si="23"/>
        <v>0</v>
      </c>
      <c r="CD9" s="57">
        <f t="shared" si="24"/>
        <v>0</v>
      </c>
      <c r="CE9" s="58">
        <f t="shared" si="25"/>
        <v>0</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f t="shared" si="39"/>
        <v>-1</v>
      </c>
      <c r="ED9" s="12" t="e">
        <f t="shared" si="39"/>
        <v>#DIV/0!</v>
      </c>
      <c r="EE9" s="12" t="e">
        <f t="shared" si="39"/>
        <v>#DIV/0!</v>
      </c>
      <c r="EF9" s="12">
        <f t="shared" si="39"/>
        <v>-1</v>
      </c>
      <c r="EG9" s="12" t="e">
        <f t="shared" si="39"/>
        <v>#DIV/0!</v>
      </c>
      <c r="EH9" s="12" t="e">
        <f t="shared" si="39"/>
        <v>#DIV/0!</v>
      </c>
      <c r="EI9" s="12">
        <f t="shared" si="39"/>
        <v>-1</v>
      </c>
      <c r="EJ9" s="12" t="e">
        <f t="shared" si="39"/>
        <v>#DIV/0!</v>
      </c>
      <c r="EK9" s="12" t="e">
        <f t="shared" si="39"/>
        <v>#DIV/0!</v>
      </c>
      <c r="EL9" s="12" t="e">
        <f t="shared" si="39"/>
        <v>#DIV/0!</v>
      </c>
      <c r="EM9" s="12">
        <f t="shared" si="39"/>
        <v>-1</v>
      </c>
      <c r="EN9" s="12" t="e">
        <f t="shared" si="39"/>
        <v>#DIV/0!</v>
      </c>
      <c r="EO9" s="12">
        <f t="shared" si="39"/>
        <v>-1</v>
      </c>
      <c r="EQ9" s="59">
        <v>0.33333333333333298</v>
      </c>
      <c r="ER9" s="91">
        <v>1</v>
      </c>
      <c r="ES9" s="92"/>
      <c r="ET9" s="91"/>
      <c r="EU9" s="92"/>
      <c r="EV9" s="91"/>
      <c r="EW9" s="92"/>
      <c r="EX9" s="91"/>
      <c r="EY9" s="92"/>
      <c r="EZ9" s="91"/>
      <c r="FA9" s="92"/>
      <c r="FB9" s="91"/>
      <c r="FC9" s="92"/>
      <c r="FD9" s="91"/>
      <c r="FE9" s="92"/>
      <c r="FF9" s="91"/>
      <c r="FG9" s="92"/>
      <c r="FI9" s="55">
        <f t="shared" si="40"/>
        <v>1</v>
      </c>
      <c r="FJ9" s="3">
        <f t="shared" si="40"/>
        <v>0</v>
      </c>
      <c r="FK9" s="56">
        <f t="shared" si="41"/>
        <v>0</v>
      </c>
      <c r="FL9" s="3">
        <f t="shared" si="42"/>
        <v>1</v>
      </c>
      <c r="FM9" s="3">
        <f t="shared" si="43"/>
        <v>0</v>
      </c>
      <c r="FN9" s="3">
        <f t="shared" si="44"/>
        <v>0</v>
      </c>
      <c r="FO9" s="3">
        <f t="shared" si="45"/>
        <v>1</v>
      </c>
      <c r="FP9" s="12">
        <f t="shared" si="46"/>
        <v>0</v>
      </c>
      <c r="FQ9" s="12">
        <f t="shared" si="47"/>
        <v>0</v>
      </c>
      <c r="FR9" s="3">
        <f t="shared" si="48"/>
        <v>0</v>
      </c>
      <c r="FS9" s="3">
        <f t="shared" si="49"/>
        <v>1</v>
      </c>
      <c r="FT9" s="57">
        <f t="shared" si="50"/>
        <v>0</v>
      </c>
      <c r="FU9" s="58">
        <f t="shared" si="51"/>
        <v>1</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17.25" x14ac:dyDescent="0.25">
      <c r="A10" s="64">
        <v>0.34375</v>
      </c>
      <c r="B10" s="186"/>
      <c r="C10" s="187"/>
      <c r="D10" s="186"/>
      <c r="E10" s="187"/>
      <c r="F10" s="186"/>
      <c r="G10" s="187"/>
      <c r="H10" s="186"/>
      <c r="I10" s="187"/>
      <c r="J10" s="188"/>
      <c r="K10" s="187"/>
      <c r="L10" s="186"/>
      <c r="M10" s="187"/>
      <c r="N10" s="203"/>
      <c r="O10" s="194"/>
      <c r="P10" s="186"/>
      <c r="Q10" s="187"/>
      <c r="R10" s="186"/>
      <c r="S10" s="187"/>
      <c r="T10" s="186"/>
      <c r="U10" s="187"/>
      <c r="W10" s="55">
        <f t="shared" si="53"/>
        <v>0</v>
      </c>
      <c r="X10" s="3">
        <f t="shared" si="54"/>
        <v>0</v>
      </c>
      <c r="Y10" s="56" t="e">
        <f t="shared" si="55"/>
        <v>#DIV/0!</v>
      </c>
      <c r="Z10" s="3">
        <f t="shared" si="56"/>
        <v>0</v>
      </c>
      <c r="AA10" s="3">
        <f t="shared" si="57"/>
        <v>0</v>
      </c>
      <c r="AB10" s="3">
        <f>F10+G10+P10+Q10</f>
        <v>0</v>
      </c>
      <c r="AC10" s="3">
        <f t="shared" si="59"/>
        <v>0</v>
      </c>
      <c r="AD10" s="3">
        <f t="shared" si="0"/>
        <v>0</v>
      </c>
      <c r="AE10" s="12" t="e">
        <f t="shared" si="1"/>
        <v>#DIV/0!</v>
      </c>
      <c r="AF10" s="12" t="e">
        <f t="shared" si="60"/>
        <v>#DIV/0!</v>
      </c>
      <c r="AG10" s="3">
        <f t="shared" si="61"/>
        <v>0</v>
      </c>
      <c r="AH10" s="3">
        <f t="shared" si="62"/>
        <v>0</v>
      </c>
      <c r="AI10" s="57">
        <f t="shared" si="63"/>
        <v>0</v>
      </c>
      <c r="AJ10" s="58">
        <f t="shared" si="64"/>
        <v>0</v>
      </c>
      <c r="AM10" s="12" t="e">
        <f t="shared" si="2"/>
        <v>#DIV/0!</v>
      </c>
      <c r="AN10" s="12" t="e">
        <f t="shared" si="3"/>
        <v>#DIV/0!</v>
      </c>
      <c r="AO10" s="12" t="e">
        <f t="shared" si="4"/>
        <v>#DIV/0!</v>
      </c>
      <c r="AP10" s="12" t="e">
        <f t="shared" si="5"/>
        <v>#DIV/0!</v>
      </c>
      <c r="AQ10" s="12" t="e">
        <f t="shared" si="65"/>
        <v>#DIV/0!</v>
      </c>
      <c r="AR10" s="12" t="e">
        <f t="shared" si="6"/>
        <v>#DIV/0!</v>
      </c>
      <c r="AS10" s="12" t="e">
        <f t="shared" si="7"/>
        <v>#DIV/0!</v>
      </c>
      <c r="AT10" s="12" t="e">
        <f t="shared" si="8"/>
        <v>#DIV/0!</v>
      </c>
      <c r="AU10" s="12" t="e">
        <f t="shared" si="9"/>
        <v>#DIV/0!</v>
      </c>
      <c r="AV10" s="12" t="e">
        <f t="shared" si="10"/>
        <v>#DIV/0!</v>
      </c>
      <c r="AW10" s="12" t="e">
        <f t="shared" si="11"/>
        <v>#DIV/0!</v>
      </c>
      <c r="AX10" s="12" t="e">
        <f t="shared" si="12"/>
        <v>#DIV/0!</v>
      </c>
      <c r="AY10" s="12" t="e">
        <f t="shared" si="13"/>
        <v>#DIV/0!</v>
      </c>
      <c r="BA10" s="64">
        <v>0.34375</v>
      </c>
      <c r="BB10" s="186"/>
      <c r="BC10" s="187"/>
      <c r="BD10" s="186"/>
      <c r="BE10" s="187"/>
      <c r="BF10" s="186"/>
      <c r="BG10" s="187"/>
      <c r="BH10" s="188"/>
      <c r="BI10" s="187"/>
      <c r="BJ10" s="186"/>
      <c r="BK10" s="187"/>
      <c r="BL10" s="186"/>
      <c r="BM10" s="187"/>
      <c r="BN10" s="186"/>
      <c r="BO10" s="187"/>
      <c r="BP10" s="186"/>
      <c r="BQ10" s="187"/>
      <c r="BS10" s="55">
        <f t="shared" si="14"/>
        <v>0</v>
      </c>
      <c r="BT10" s="3">
        <f t="shared" si="14"/>
        <v>0</v>
      </c>
      <c r="BU10" s="56" t="e">
        <f t="shared" si="15"/>
        <v>#DIV/0!</v>
      </c>
      <c r="BV10" s="3">
        <f t="shared" si="16"/>
        <v>0</v>
      </c>
      <c r="BW10" s="3">
        <f t="shared" si="17"/>
        <v>0</v>
      </c>
      <c r="BX10" s="3">
        <f t="shared" si="18"/>
        <v>0</v>
      </c>
      <c r="BY10" s="3">
        <f t="shared" si="19"/>
        <v>0</v>
      </c>
      <c r="BZ10" s="12" t="e">
        <f t="shared" si="20"/>
        <v>#DIV/0!</v>
      </c>
      <c r="CA10" s="12" t="e">
        <f t="shared" si="21"/>
        <v>#DIV/0!</v>
      </c>
      <c r="CB10" s="3">
        <f t="shared" si="22"/>
        <v>0</v>
      </c>
      <c r="CC10" s="3">
        <f t="shared" si="23"/>
        <v>0</v>
      </c>
      <c r="CD10" s="57">
        <f t="shared" si="24"/>
        <v>0</v>
      </c>
      <c r="CE10" s="58">
        <f t="shared" si="25"/>
        <v>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t="e">
        <f t="shared" si="39"/>
        <v>#DIV/0!</v>
      </c>
      <c r="ED10" s="12" t="e">
        <f t="shared" si="39"/>
        <v>#DIV/0!</v>
      </c>
      <c r="EE10" s="12" t="e">
        <f t="shared" si="39"/>
        <v>#DIV/0!</v>
      </c>
      <c r="EF10" s="12" t="e">
        <f t="shared" si="39"/>
        <v>#DIV/0!</v>
      </c>
      <c r="EG10" s="12" t="e">
        <f t="shared" si="39"/>
        <v>#DIV/0!</v>
      </c>
      <c r="EH10" s="12" t="e">
        <f t="shared" si="39"/>
        <v>#DIV/0!</v>
      </c>
      <c r="EI10" s="12" t="e">
        <f t="shared" si="39"/>
        <v>#DIV/0!</v>
      </c>
      <c r="EJ10" s="12" t="e">
        <f t="shared" si="39"/>
        <v>#DIV/0!</v>
      </c>
      <c r="EK10" s="12" t="e">
        <f t="shared" si="39"/>
        <v>#DIV/0!</v>
      </c>
      <c r="EL10" s="12" t="e">
        <f t="shared" si="39"/>
        <v>#DIV/0!</v>
      </c>
      <c r="EM10" s="12" t="e">
        <f t="shared" si="39"/>
        <v>#DIV/0!</v>
      </c>
      <c r="EN10" s="12" t="e">
        <f t="shared" si="39"/>
        <v>#DIV/0!</v>
      </c>
      <c r="EO10" s="12" t="e">
        <f t="shared" si="39"/>
        <v>#DIV/0!</v>
      </c>
      <c r="EQ10" s="64">
        <v>0.34375</v>
      </c>
      <c r="ER10" s="91"/>
      <c r="ES10" s="92"/>
      <c r="ET10" s="91"/>
      <c r="EU10" s="92"/>
      <c r="EV10" s="91"/>
      <c r="EW10" s="92"/>
      <c r="EX10" s="48"/>
      <c r="EY10" s="92"/>
      <c r="EZ10" s="91"/>
      <c r="FA10" s="92"/>
      <c r="FB10" s="91"/>
      <c r="FC10" s="92"/>
      <c r="FD10" s="91"/>
      <c r="FE10" s="92"/>
      <c r="FF10" s="91"/>
      <c r="FG10" s="92"/>
      <c r="FI10" s="55">
        <f t="shared" si="40"/>
        <v>0</v>
      </c>
      <c r="FJ10" s="3">
        <f t="shared" si="40"/>
        <v>0</v>
      </c>
      <c r="FK10" s="56" t="e">
        <f t="shared" si="41"/>
        <v>#DIV/0!</v>
      </c>
      <c r="FL10" s="3">
        <f t="shared" si="42"/>
        <v>0</v>
      </c>
      <c r="FM10" s="3">
        <f t="shared" si="43"/>
        <v>0</v>
      </c>
      <c r="FN10" s="3">
        <f t="shared" si="44"/>
        <v>0</v>
      </c>
      <c r="FO10" s="3">
        <f t="shared" si="45"/>
        <v>0</v>
      </c>
      <c r="FP10" s="12" t="e">
        <f t="shared" si="46"/>
        <v>#DIV/0!</v>
      </c>
      <c r="FQ10" s="12" t="e">
        <f t="shared" si="47"/>
        <v>#DIV/0!</v>
      </c>
      <c r="FR10" s="3">
        <f t="shared" si="48"/>
        <v>0</v>
      </c>
      <c r="FS10" s="3">
        <f t="shared" si="49"/>
        <v>0</v>
      </c>
      <c r="FT10" s="57">
        <f t="shared" si="50"/>
        <v>0</v>
      </c>
      <c r="FU10" s="58">
        <f t="shared" si="51"/>
        <v>0</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17.25" x14ac:dyDescent="0.25">
      <c r="A11" s="64">
        <v>0.35416666666666702</v>
      </c>
      <c r="B11" s="186"/>
      <c r="C11" s="187"/>
      <c r="D11" s="186"/>
      <c r="E11" s="187"/>
      <c r="F11" s="186"/>
      <c r="G11" s="187"/>
      <c r="H11" s="186"/>
      <c r="I11" s="187"/>
      <c r="J11" s="186"/>
      <c r="K11" s="187"/>
      <c r="L11" s="186"/>
      <c r="M11" s="187"/>
      <c r="N11" s="203"/>
      <c r="O11" s="194"/>
      <c r="P11" s="186"/>
      <c r="Q11" s="187"/>
      <c r="R11" s="186"/>
      <c r="S11" s="187"/>
      <c r="T11" s="186"/>
      <c r="U11" s="187"/>
      <c r="W11" s="55">
        <f t="shared" si="53"/>
        <v>0</v>
      </c>
      <c r="X11" s="3">
        <f t="shared" si="54"/>
        <v>0</v>
      </c>
      <c r="Y11" s="56" t="e">
        <f t="shared" si="55"/>
        <v>#DIV/0!</v>
      </c>
      <c r="Z11" s="3">
        <f t="shared" si="56"/>
        <v>0</v>
      </c>
      <c r="AA11" s="3">
        <f t="shared" si="57"/>
        <v>0</v>
      </c>
      <c r="AB11" s="3">
        <f t="shared" si="58"/>
        <v>0</v>
      </c>
      <c r="AC11" s="3">
        <f t="shared" si="59"/>
        <v>0</v>
      </c>
      <c r="AD11" s="3">
        <f t="shared" si="0"/>
        <v>0</v>
      </c>
      <c r="AE11" s="12" t="e">
        <f t="shared" si="1"/>
        <v>#DIV/0!</v>
      </c>
      <c r="AF11" s="12" t="e">
        <f t="shared" si="60"/>
        <v>#DIV/0!</v>
      </c>
      <c r="AG11" s="3">
        <f t="shared" si="61"/>
        <v>0</v>
      </c>
      <c r="AH11" s="3">
        <f t="shared" si="62"/>
        <v>0</v>
      </c>
      <c r="AI11" s="57">
        <f t="shared" si="63"/>
        <v>0</v>
      </c>
      <c r="AJ11" s="58">
        <f t="shared" si="64"/>
        <v>0</v>
      </c>
      <c r="AM11" s="12" t="e">
        <f t="shared" si="2"/>
        <v>#DIV/0!</v>
      </c>
      <c r="AN11" s="12" t="e">
        <f t="shared" si="3"/>
        <v>#DIV/0!</v>
      </c>
      <c r="AO11" s="12" t="e">
        <f t="shared" si="4"/>
        <v>#DIV/0!</v>
      </c>
      <c r="AP11" s="12" t="e">
        <f t="shared" si="5"/>
        <v>#DIV/0!</v>
      </c>
      <c r="AQ11" s="12" t="e">
        <f t="shared" si="65"/>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186"/>
      <c r="BC11" s="187"/>
      <c r="BD11" s="186"/>
      <c r="BE11" s="187"/>
      <c r="BF11" s="186"/>
      <c r="BG11" s="187"/>
      <c r="BH11" s="186"/>
      <c r="BI11" s="187"/>
      <c r="BJ11" s="186"/>
      <c r="BK11" s="187"/>
      <c r="BL11" s="186"/>
      <c r="BM11" s="187"/>
      <c r="BN11" s="186"/>
      <c r="BO11" s="187"/>
      <c r="BP11" s="186"/>
      <c r="BQ11" s="187"/>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f t="shared" si="39"/>
        <v>-1</v>
      </c>
      <c r="EE11" s="12" t="e">
        <f t="shared" si="39"/>
        <v>#DIV/0!</v>
      </c>
      <c r="EF11" s="12">
        <f t="shared" si="39"/>
        <v>-1</v>
      </c>
      <c r="EG11" s="12" t="e">
        <f t="shared" si="39"/>
        <v>#DIV/0!</v>
      </c>
      <c r="EH11" s="12" t="e">
        <f t="shared" si="39"/>
        <v>#DIV/0!</v>
      </c>
      <c r="EI11" s="12">
        <f t="shared" si="39"/>
        <v>-1</v>
      </c>
      <c r="EJ11" s="12" t="e">
        <f t="shared" si="39"/>
        <v>#DIV/0!</v>
      </c>
      <c r="EK11" s="12" t="e">
        <f t="shared" si="39"/>
        <v>#DIV/0!</v>
      </c>
      <c r="EL11" s="12" t="e">
        <f t="shared" si="39"/>
        <v>#DIV/0!</v>
      </c>
      <c r="EM11" s="12">
        <f t="shared" si="39"/>
        <v>-1</v>
      </c>
      <c r="EN11" s="12" t="e">
        <f t="shared" si="39"/>
        <v>#DIV/0!</v>
      </c>
      <c r="EO11" s="12">
        <f t="shared" si="39"/>
        <v>-1</v>
      </c>
      <c r="EQ11" s="64">
        <v>0.35416666666666702</v>
      </c>
      <c r="ER11" s="91"/>
      <c r="ES11" s="92">
        <v>1</v>
      </c>
      <c r="ET11" s="91"/>
      <c r="EU11" s="92"/>
      <c r="EV11" s="91"/>
      <c r="EW11" s="92"/>
      <c r="EX11" s="91"/>
      <c r="EY11" s="92"/>
      <c r="EZ11" s="91"/>
      <c r="FA11" s="92"/>
      <c r="FB11" s="91"/>
      <c r="FC11" s="92"/>
      <c r="FD11" s="91"/>
      <c r="FE11" s="92"/>
      <c r="FF11" s="91"/>
      <c r="FG11" s="92"/>
      <c r="FI11" s="55">
        <f t="shared" si="40"/>
        <v>0</v>
      </c>
      <c r="FJ11" s="3">
        <f t="shared" si="40"/>
        <v>1</v>
      </c>
      <c r="FK11" s="56">
        <f t="shared" si="41"/>
        <v>1</v>
      </c>
      <c r="FL11" s="3">
        <f t="shared" si="42"/>
        <v>1</v>
      </c>
      <c r="FM11" s="3">
        <f t="shared" si="43"/>
        <v>0</v>
      </c>
      <c r="FN11" s="3">
        <f t="shared" si="44"/>
        <v>0</v>
      </c>
      <c r="FO11" s="3">
        <f t="shared" si="45"/>
        <v>1</v>
      </c>
      <c r="FP11" s="12">
        <f t="shared" si="46"/>
        <v>0</v>
      </c>
      <c r="FQ11" s="12">
        <f t="shared" si="47"/>
        <v>0</v>
      </c>
      <c r="FR11" s="3">
        <f t="shared" si="48"/>
        <v>0</v>
      </c>
      <c r="FS11" s="3">
        <f t="shared" si="49"/>
        <v>1</v>
      </c>
      <c r="FT11" s="57">
        <f t="shared" si="50"/>
        <v>0</v>
      </c>
      <c r="FU11" s="58">
        <f t="shared" si="51"/>
        <v>1</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17.25" x14ac:dyDescent="0.25">
      <c r="A12" s="64">
        <v>0.36458333333333298</v>
      </c>
      <c r="B12" s="186"/>
      <c r="C12" s="187"/>
      <c r="D12" s="186"/>
      <c r="E12" s="187"/>
      <c r="F12" s="186"/>
      <c r="G12" s="187"/>
      <c r="H12" s="186"/>
      <c r="I12" s="187"/>
      <c r="J12" s="186"/>
      <c r="K12" s="187"/>
      <c r="L12" s="186"/>
      <c r="M12" s="187"/>
      <c r="N12" s="203"/>
      <c r="O12" s="194"/>
      <c r="P12" s="186"/>
      <c r="Q12" s="187"/>
      <c r="R12" s="186"/>
      <c r="S12" s="187"/>
      <c r="T12" s="186"/>
      <c r="U12" s="187"/>
      <c r="W12" s="55">
        <f t="shared" si="53"/>
        <v>0</v>
      </c>
      <c r="X12" s="3">
        <f t="shared" si="54"/>
        <v>0</v>
      </c>
      <c r="Y12" s="56" t="e">
        <f t="shared" si="55"/>
        <v>#DIV/0!</v>
      </c>
      <c r="Z12" s="3">
        <f t="shared" si="56"/>
        <v>0</v>
      </c>
      <c r="AA12" s="3">
        <f t="shared" si="57"/>
        <v>0</v>
      </c>
      <c r="AB12" s="3">
        <f t="shared" si="58"/>
        <v>0</v>
      </c>
      <c r="AC12" s="3">
        <f t="shared" si="59"/>
        <v>0</v>
      </c>
      <c r="AD12" s="3">
        <f t="shared" si="0"/>
        <v>0</v>
      </c>
      <c r="AE12" s="12" t="e">
        <f t="shared" si="1"/>
        <v>#DIV/0!</v>
      </c>
      <c r="AF12" s="12" t="e">
        <f t="shared" si="60"/>
        <v>#DIV/0!</v>
      </c>
      <c r="AG12" s="3">
        <f t="shared" si="61"/>
        <v>0</v>
      </c>
      <c r="AH12" s="3">
        <f t="shared" si="62"/>
        <v>0</v>
      </c>
      <c r="AI12" s="57">
        <f t="shared" si="63"/>
        <v>0</v>
      </c>
      <c r="AJ12" s="58">
        <f t="shared" si="64"/>
        <v>0</v>
      </c>
      <c r="AM12" s="12" t="e">
        <f t="shared" si="2"/>
        <v>#DIV/0!</v>
      </c>
      <c r="AN12" s="12" t="e">
        <f t="shared" si="3"/>
        <v>#DIV/0!</v>
      </c>
      <c r="AO12" s="12" t="e">
        <f t="shared" si="4"/>
        <v>#DIV/0!</v>
      </c>
      <c r="AP12" s="12" t="e">
        <f t="shared" si="5"/>
        <v>#DIV/0!</v>
      </c>
      <c r="AQ12" s="12" t="e">
        <f t="shared" si="65"/>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186"/>
      <c r="BC12" s="187"/>
      <c r="BD12" s="186"/>
      <c r="BE12" s="187"/>
      <c r="BF12" s="186"/>
      <c r="BG12" s="187"/>
      <c r="BH12" s="186"/>
      <c r="BI12" s="187"/>
      <c r="BJ12" s="186"/>
      <c r="BK12" s="187"/>
      <c r="BL12" s="186"/>
      <c r="BM12" s="187"/>
      <c r="BN12" s="186"/>
      <c r="BO12" s="187"/>
      <c r="BP12" s="186"/>
      <c r="BQ12" s="187"/>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f t="shared" si="39"/>
        <v>-1</v>
      </c>
      <c r="ED12" s="12">
        <f t="shared" si="39"/>
        <v>-1</v>
      </c>
      <c r="EE12" s="12" t="e">
        <f t="shared" si="39"/>
        <v>#DIV/0!</v>
      </c>
      <c r="EF12" s="12" t="e">
        <f t="shared" si="39"/>
        <v>#DIV/0!</v>
      </c>
      <c r="EG12" s="12">
        <f t="shared" si="39"/>
        <v>-1</v>
      </c>
      <c r="EH12" s="12" t="e">
        <f t="shared" si="39"/>
        <v>#DIV/0!</v>
      </c>
      <c r="EI12" s="12">
        <f t="shared" si="39"/>
        <v>-1</v>
      </c>
      <c r="EJ12" s="12" t="e">
        <f t="shared" si="39"/>
        <v>#DIV/0!</v>
      </c>
      <c r="EK12" s="12" t="e">
        <f t="shared" si="39"/>
        <v>#DIV/0!</v>
      </c>
      <c r="EL12" s="12" t="e">
        <f t="shared" si="39"/>
        <v>#DIV/0!</v>
      </c>
      <c r="EM12" s="12">
        <f t="shared" si="39"/>
        <v>-1</v>
      </c>
      <c r="EN12" s="12" t="e">
        <f t="shared" si="39"/>
        <v>#DIV/0!</v>
      </c>
      <c r="EO12" s="12">
        <f t="shared" si="39"/>
        <v>-1</v>
      </c>
      <c r="EQ12" s="64">
        <v>0.36458333333333298</v>
      </c>
      <c r="ER12" s="91"/>
      <c r="ES12" s="92"/>
      <c r="ET12" s="91">
        <v>1</v>
      </c>
      <c r="EU12" s="92">
        <v>1</v>
      </c>
      <c r="EV12" s="91"/>
      <c r="EW12" s="92"/>
      <c r="EX12" s="91"/>
      <c r="EY12" s="92"/>
      <c r="EZ12" s="91"/>
      <c r="FA12" s="92"/>
      <c r="FB12" s="91"/>
      <c r="FC12" s="92"/>
      <c r="FD12" s="91"/>
      <c r="FE12" s="92"/>
      <c r="FF12" s="91"/>
      <c r="FG12" s="92"/>
      <c r="FI12" s="55">
        <f t="shared" si="40"/>
        <v>1</v>
      </c>
      <c r="FJ12" s="3">
        <f t="shared" si="40"/>
        <v>1</v>
      </c>
      <c r="FK12" s="56">
        <f t="shared" si="41"/>
        <v>0.5</v>
      </c>
      <c r="FL12" s="3">
        <f t="shared" si="42"/>
        <v>0</v>
      </c>
      <c r="FM12" s="3">
        <f t="shared" si="43"/>
        <v>2</v>
      </c>
      <c r="FN12" s="3">
        <f t="shared" si="44"/>
        <v>0</v>
      </c>
      <c r="FO12" s="3">
        <f t="shared" si="45"/>
        <v>2</v>
      </c>
      <c r="FP12" s="12">
        <f t="shared" si="46"/>
        <v>1</v>
      </c>
      <c r="FQ12" s="12">
        <f t="shared" si="47"/>
        <v>0</v>
      </c>
      <c r="FR12" s="3">
        <f t="shared" si="48"/>
        <v>0</v>
      </c>
      <c r="FS12" s="3">
        <f t="shared" si="49"/>
        <v>2</v>
      </c>
      <c r="FT12" s="57">
        <f t="shared" si="50"/>
        <v>0</v>
      </c>
      <c r="FU12" s="58">
        <f t="shared" si="51"/>
        <v>2</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189"/>
      <c r="C13" s="190"/>
      <c r="D13" s="189"/>
      <c r="E13" s="190"/>
      <c r="F13" s="189"/>
      <c r="G13" s="190"/>
      <c r="H13" s="189"/>
      <c r="I13" s="190"/>
      <c r="J13" s="189"/>
      <c r="K13" s="190"/>
      <c r="L13" s="189"/>
      <c r="M13" s="190"/>
      <c r="N13" s="203"/>
      <c r="O13" s="194"/>
      <c r="P13" s="189"/>
      <c r="Q13" s="190"/>
      <c r="R13" s="189"/>
      <c r="S13" s="190"/>
      <c r="T13" s="189"/>
      <c r="U13" s="190"/>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189"/>
      <c r="BC13" s="190"/>
      <c r="BD13" s="189"/>
      <c r="BE13" s="190"/>
      <c r="BF13" s="189"/>
      <c r="BG13" s="190"/>
      <c r="BH13" s="189"/>
      <c r="BI13" s="190"/>
      <c r="BJ13" s="189"/>
      <c r="BK13" s="190"/>
      <c r="BL13" s="189"/>
      <c r="BM13" s="190"/>
      <c r="BN13" s="189"/>
      <c r="BO13" s="190"/>
      <c r="BP13" s="189"/>
      <c r="BQ13" s="190"/>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0</v>
      </c>
      <c r="C14" s="72">
        <f t="shared" si="66"/>
        <v>0</v>
      </c>
      <c r="D14" s="72">
        <f t="shared" si="66"/>
        <v>0</v>
      </c>
      <c r="E14" s="72">
        <f t="shared" si="66"/>
        <v>0</v>
      </c>
      <c r="F14" s="72">
        <f>SUM(F5:F12)</f>
        <v>0</v>
      </c>
      <c r="G14" s="72">
        <f>SUM(G5:G12)</f>
        <v>0</v>
      </c>
      <c r="H14" s="72">
        <f t="shared" si="66"/>
        <v>0</v>
      </c>
      <c r="I14" s="72">
        <f t="shared" si="66"/>
        <v>0</v>
      </c>
      <c r="J14" s="72">
        <f t="shared" si="66"/>
        <v>0</v>
      </c>
      <c r="K14" s="72">
        <f t="shared" si="66"/>
        <v>0</v>
      </c>
      <c r="L14" s="72">
        <f>SUM(L5:L12)</f>
        <v>0</v>
      </c>
      <c r="M14" s="72">
        <f t="shared" si="66"/>
        <v>0</v>
      </c>
      <c r="N14" s="72">
        <f>SUM(N5:N12)</f>
        <v>0</v>
      </c>
      <c r="O14" s="72">
        <f t="shared" si="66"/>
        <v>0</v>
      </c>
      <c r="P14" s="72">
        <f>SUM(P5:P12)</f>
        <v>0</v>
      </c>
      <c r="Q14" s="72">
        <f>SUM(Q5:Q12)</f>
        <v>0</v>
      </c>
      <c r="R14" s="72">
        <f t="shared" si="66"/>
        <v>0</v>
      </c>
      <c r="S14" s="72">
        <f t="shared" si="66"/>
        <v>0</v>
      </c>
      <c r="T14" s="72">
        <f t="shared" si="66"/>
        <v>0</v>
      </c>
      <c r="U14" s="72">
        <f t="shared" si="66"/>
        <v>0</v>
      </c>
      <c r="W14" s="73">
        <f>B14+D14+H14+J14+L14+N14+R14+T14</f>
        <v>0</v>
      </c>
      <c r="X14" s="74">
        <f>C14+E14+I14+K14+M14+O14+S14+U14</f>
        <v>0</v>
      </c>
      <c r="Y14" s="75" t="e">
        <f>X14/(X14+W14)</f>
        <v>#DIV/0!</v>
      </c>
      <c r="Z14" s="74">
        <f>B14+C14+L14+M14</f>
        <v>0</v>
      </c>
      <c r="AA14" s="74">
        <f>D14+E14+N14+O14+F14+G14+P14+Q14</f>
        <v>0</v>
      </c>
      <c r="AB14" s="74">
        <f t="shared" si="58"/>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f t="shared" ref="AM14:AQ15" si="67">(W14/BS14) - 1</f>
        <v>-1</v>
      </c>
      <c r="AN14" s="12">
        <f t="shared" si="67"/>
        <v>-1</v>
      </c>
      <c r="AO14" s="12" t="e">
        <f t="shared" si="67"/>
        <v>#DIV/0!</v>
      </c>
      <c r="AP14" s="12">
        <f t="shared" si="67"/>
        <v>-1</v>
      </c>
      <c r="AQ14" s="12">
        <f t="shared" si="67"/>
        <v>-1</v>
      </c>
      <c r="AR14" s="12">
        <f t="shared" ref="AR14:AY15" si="68">(AC14/BX14) - 1</f>
        <v>-1</v>
      </c>
      <c r="AS14" s="12">
        <f t="shared" si="68"/>
        <v>-1</v>
      </c>
      <c r="AT14" s="12" t="e">
        <f t="shared" si="68"/>
        <v>#DIV/0!</v>
      </c>
      <c r="AU14" s="12" t="e">
        <f t="shared" si="68"/>
        <v>#DIV/0!</v>
      </c>
      <c r="AV14" s="12">
        <f t="shared" si="68"/>
        <v>-1</v>
      </c>
      <c r="AW14" s="12">
        <f t="shared" si="68"/>
        <v>-1</v>
      </c>
      <c r="AX14" s="12" t="e">
        <f t="shared" si="68"/>
        <v>#DIV/0!</v>
      </c>
      <c r="AY14" s="12">
        <f t="shared" si="68"/>
        <v>-1</v>
      </c>
      <c r="BA14" s="71" t="s">
        <v>17</v>
      </c>
      <c r="BB14" s="72">
        <f t="shared" ref="BB14:BQ14" si="69">SUM(BB5:BB12)</f>
        <v>3</v>
      </c>
      <c r="BC14" s="72">
        <f t="shared" si="69"/>
        <v>3</v>
      </c>
      <c r="BD14" s="72">
        <f t="shared" si="69"/>
        <v>0</v>
      </c>
      <c r="BE14" s="72">
        <f t="shared" si="69"/>
        <v>2</v>
      </c>
      <c r="BF14" s="72">
        <f t="shared" si="69"/>
        <v>1</v>
      </c>
      <c r="BG14" s="72">
        <f t="shared" si="69"/>
        <v>0</v>
      </c>
      <c r="BH14" s="72">
        <f t="shared" si="69"/>
        <v>1</v>
      </c>
      <c r="BI14" s="72">
        <f t="shared" si="69"/>
        <v>0</v>
      </c>
      <c r="BJ14" s="72">
        <f t="shared" si="69"/>
        <v>0</v>
      </c>
      <c r="BK14" s="72">
        <f t="shared" si="69"/>
        <v>0</v>
      </c>
      <c r="BL14" s="72">
        <f t="shared" si="69"/>
        <v>0</v>
      </c>
      <c r="BM14" s="72">
        <f t="shared" si="69"/>
        <v>0</v>
      </c>
      <c r="BN14" s="72">
        <f t="shared" si="69"/>
        <v>0</v>
      </c>
      <c r="BO14" s="72">
        <f t="shared" si="69"/>
        <v>0</v>
      </c>
      <c r="BP14" s="72">
        <f t="shared" si="69"/>
        <v>0</v>
      </c>
      <c r="BQ14" s="72">
        <f t="shared" si="69"/>
        <v>0</v>
      </c>
      <c r="BS14" s="73">
        <f>BB14+BD14+BF14+BH14+BJ14+BL14+BN14+BP14</f>
        <v>5</v>
      </c>
      <c r="BT14" s="74">
        <f>BC14+BE14+BG14+BI14+BK14+BM14+BO14+BQ14</f>
        <v>5</v>
      </c>
      <c r="BU14" s="75">
        <f>BT14/(BT14+BS14)</f>
        <v>0.5</v>
      </c>
      <c r="BV14" s="74">
        <f>BB14+BC14+BJ14+BK14</f>
        <v>6</v>
      </c>
      <c r="BW14" s="74">
        <f>BD14+BE14+BL14+BM14</f>
        <v>2</v>
      </c>
      <c r="BX14" s="74">
        <f>BF14+BG14+BN14+BO14</f>
        <v>1</v>
      </c>
      <c r="BY14" s="74">
        <f>SUM(BV14:BX14)</f>
        <v>9</v>
      </c>
      <c r="BZ14" s="12">
        <f>BW14/(BW14+BV14)</f>
        <v>0.25</v>
      </c>
      <c r="CA14" s="12">
        <f>BX14/BY14</f>
        <v>0.1111111111111111</v>
      </c>
      <c r="CB14" s="74">
        <f>BH14+BI14+BP14+BQ14</f>
        <v>1</v>
      </c>
      <c r="CC14" s="74">
        <f>SUM(BB14:BI14)</f>
        <v>10</v>
      </c>
      <c r="CD14" s="76">
        <f>SUM(BJ14:BQ14)</f>
        <v>0</v>
      </c>
      <c r="CE14" s="77">
        <f>SUM(BB14:BQ14)</f>
        <v>10</v>
      </c>
      <c r="CH14" s="12" t="e">
        <f t="shared" ref="CH14:CT15" si="70">(BS14/DN14) - 1</f>
        <v>#DIV/0!</v>
      </c>
      <c r="CI14" s="12" t="e">
        <f t="shared" si="70"/>
        <v>#DIV/0!</v>
      </c>
      <c r="CJ14" s="12" t="e">
        <f t="shared" si="70"/>
        <v>#DIV/0!</v>
      </c>
      <c r="CK14" s="12" t="e">
        <f t="shared" si="70"/>
        <v>#DIV/0!</v>
      </c>
      <c r="CL14" s="12" t="e">
        <f t="shared" si="70"/>
        <v>#DIV/0!</v>
      </c>
      <c r="CM14" s="12" t="e">
        <f t="shared" si="70"/>
        <v>#DIV/0!</v>
      </c>
      <c r="CN14" s="12" t="e">
        <f t="shared" si="70"/>
        <v>#DIV/0!</v>
      </c>
      <c r="CO14" s="12" t="e">
        <f t="shared" si="70"/>
        <v>#DIV/0!</v>
      </c>
      <c r="CP14" s="12" t="e">
        <f t="shared" si="70"/>
        <v>#DIV/0!</v>
      </c>
      <c r="CQ14" s="12" t="e">
        <f t="shared" si="70"/>
        <v>#DIV/0!</v>
      </c>
      <c r="CR14" s="12" t="e">
        <f t="shared" si="70"/>
        <v>#DIV/0!</v>
      </c>
      <c r="CS14" s="12" t="e">
        <f t="shared" si="70"/>
        <v>#DIV/0!</v>
      </c>
      <c r="CT14" s="12" t="e">
        <f t="shared" si="70"/>
        <v>#DIV/0!</v>
      </c>
      <c r="CV14" s="71" t="s">
        <v>17</v>
      </c>
      <c r="CW14" s="72">
        <f t="shared" ref="CW14:DL14" si="71">SUM(CW5:CW12)</f>
        <v>0</v>
      </c>
      <c r="CX14" s="72">
        <f t="shared" si="71"/>
        <v>0</v>
      </c>
      <c r="CY14" s="72">
        <f t="shared" si="71"/>
        <v>0</v>
      </c>
      <c r="CZ14" s="72">
        <f t="shared" si="71"/>
        <v>0</v>
      </c>
      <c r="DA14" s="72">
        <f t="shared" si="71"/>
        <v>0</v>
      </c>
      <c r="DB14" s="72">
        <f t="shared" si="71"/>
        <v>0</v>
      </c>
      <c r="DC14" s="72">
        <f t="shared" si="71"/>
        <v>0</v>
      </c>
      <c r="DD14" s="72">
        <f t="shared" si="71"/>
        <v>0</v>
      </c>
      <c r="DE14" s="72">
        <f t="shared" si="71"/>
        <v>0</v>
      </c>
      <c r="DF14" s="72">
        <f t="shared" si="71"/>
        <v>0</v>
      </c>
      <c r="DG14" s="72">
        <f t="shared" si="71"/>
        <v>0</v>
      </c>
      <c r="DH14" s="72">
        <f t="shared" si="71"/>
        <v>0</v>
      </c>
      <c r="DI14" s="72">
        <f t="shared" si="71"/>
        <v>0</v>
      </c>
      <c r="DJ14" s="72">
        <f t="shared" si="71"/>
        <v>0</v>
      </c>
      <c r="DK14" s="72">
        <f t="shared" si="71"/>
        <v>0</v>
      </c>
      <c r="DL14" s="72">
        <f t="shared" si="71"/>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f t="shared" ref="EC14:EO15" si="72">(DN14/FI14) - 1</f>
        <v>-1</v>
      </c>
      <c r="ED14" s="12">
        <f t="shared" si="72"/>
        <v>-1</v>
      </c>
      <c r="EE14" s="12" t="e">
        <f t="shared" si="72"/>
        <v>#DIV/0!</v>
      </c>
      <c r="EF14" s="12">
        <f t="shared" si="72"/>
        <v>-1</v>
      </c>
      <c r="EG14" s="12">
        <f t="shared" si="72"/>
        <v>-1</v>
      </c>
      <c r="EH14" s="12" t="e">
        <f t="shared" si="72"/>
        <v>#DIV/0!</v>
      </c>
      <c r="EI14" s="12">
        <f t="shared" si="72"/>
        <v>-1</v>
      </c>
      <c r="EJ14" s="12" t="e">
        <f t="shared" si="72"/>
        <v>#DIV/0!</v>
      </c>
      <c r="EK14" s="12" t="e">
        <f t="shared" si="72"/>
        <v>#DIV/0!</v>
      </c>
      <c r="EL14" s="12" t="e">
        <f t="shared" si="72"/>
        <v>#DIV/0!</v>
      </c>
      <c r="EM14" s="12">
        <f t="shared" si="72"/>
        <v>-1</v>
      </c>
      <c r="EN14" s="12" t="e">
        <f t="shared" si="72"/>
        <v>#DIV/0!</v>
      </c>
      <c r="EO14" s="12">
        <f t="shared" si="72"/>
        <v>-1</v>
      </c>
      <c r="EQ14" s="71" t="s">
        <v>17</v>
      </c>
      <c r="ER14" s="72">
        <f t="shared" ref="ER14:FG14" si="73">SUM(ER5:ER12)</f>
        <v>3</v>
      </c>
      <c r="ES14" s="72">
        <f t="shared" si="73"/>
        <v>1</v>
      </c>
      <c r="ET14" s="72">
        <f t="shared" si="73"/>
        <v>1</v>
      </c>
      <c r="EU14" s="72">
        <f t="shared" si="73"/>
        <v>1</v>
      </c>
      <c r="EV14" s="72">
        <f t="shared" si="73"/>
        <v>0</v>
      </c>
      <c r="EW14" s="72">
        <f t="shared" si="73"/>
        <v>0</v>
      </c>
      <c r="EX14" s="72">
        <f t="shared" si="73"/>
        <v>0</v>
      </c>
      <c r="EY14" s="72">
        <f t="shared" si="73"/>
        <v>0</v>
      </c>
      <c r="EZ14" s="72">
        <f t="shared" si="73"/>
        <v>0</v>
      </c>
      <c r="FA14" s="72">
        <f t="shared" si="73"/>
        <v>0</v>
      </c>
      <c r="FB14" s="72">
        <f t="shared" si="73"/>
        <v>0</v>
      </c>
      <c r="FC14" s="72">
        <f t="shared" si="73"/>
        <v>0</v>
      </c>
      <c r="FD14" s="72">
        <f t="shared" si="73"/>
        <v>0</v>
      </c>
      <c r="FE14" s="72">
        <f t="shared" si="73"/>
        <v>0</v>
      </c>
      <c r="FF14" s="72">
        <f t="shared" si="73"/>
        <v>0</v>
      </c>
      <c r="FG14" s="72">
        <f t="shared" si="73"/>
        <v>0</v>
      </c>
      <c r="FI14" s="73">
        <f>ER14+ET14+EV14+EX14+EZ14+FB14+FD14+FF14</f>
        <v>4</v>
      </c>
      <c r="FJ14" s="74">
        <f>ES14+EU14+EW14+EY14+FA14+FC14+FE14+FG14</f>
        <v>2</v>
      </c>
      <c r="FK14" s="75">
        <f>FJ14/(FJ14+FI14)</f>
        <v>0.33333333333333331</v>
      </c>
      <c r="FL14" s="74">
        <f>ER14+ES14+EZ14+FA14</f>
        <v>4</v>
      </c>
      <c r="FM14" s="74">
        <f>ET14+EU14+FB14+FC14</f>
        <v>2</v>
      </c>
      <c r="FN14" s="74">
        <f>EV14+EW14+FD14+FE14</f>
        <v>0</v>
      </c>
      <c r="FO14" s="74">
        <f>SUM(FL14:FN14)</f>
        <v>6</v>
      </c>
      <c r="FP14" s="12">
        <f>FM14/FO14</f>
        <v>0.33333333333333331</v>
      </c>
      <c r="FQ14" s="12">
        <f>FN14/FO14</f>
        <v>0</v>
      </c>
      <c r="FR14" s="74">
        <f>EX14+EY14+FF14+FG14</f>
        <v>0</v>
      </c>
      <c r="FS14" s="74">
        <f>SUM(ER14:EY14)</f>
        <v>6</v>
      </c>
      <c r="FT14" s="76">
        <f>SUM(EZ14:FG14)</f>
        <v>0</v>
      </c>
      <c r="FU14" s="77">
        <f>SUM(ER14:FG14)</f>
        <v>6</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0</v>
      </c>
      <c r="C15" s="71">
        <f t="shared" si="75"/>
        <v>0</v>
      </c>
      <c r="D15" s="71">
        <f t="shared" si="75"/>
        <v>0</v>
      </c>
      <c r="E15" s="71">
        <f t="shared" si="75"/>
        <v>0</v>
      </c>
      <c r="F15" s="71">
        <f>SUM(F7:F10)</f>
        <v>0</v>
      </c>
      <c r="G15" s="71">
        <f>SUM(G7:G10)</f>
        <v>0</v>
      </c>
      <c r="H15" s="71">
        <f t="shared" si="75"/>
        <v>0</v>
      </c>
      <c r="I15" s="71">
        <f t="shared" si="75"/>
        <v>0</v>
      </c>
      <c r="J15" s="71">
        <f t="shared" si="75"/>
        <v>0</v>
      </c>
      <c r="K15" s="71">
        <f t="shared" si="75"/>
        <v>0</v>
      </c>
      <c r="L15" s="71">
        <f>SUM(L7:L10)</f>
        <v>0</v>
      </c>
      <c r="M15" s="71">
        <f t="shared" si="75"/>
        <v>0</v>
      </c>
      <c r="N15" s="71">
        <f>SUM(N7:N10)</f>
        <v>0</v>
      </c>
      <c r="O15" s="71">
        <f t="shared" si="75"/>
        <v>0</v>
      </c>
      <c r="P15" s="71">
        <f>SUM(P7:P10)</f>
        <v>0</v>
      </c>
      <c r="Q15" s="71">
        <f>SUM(Q7:Q10)</f>
        <v>0</v>
      </c>
      <c r="R15" s="71">
        <f t="shared" si="75"/>
        <v>0</v>
      </c>
      <c r="S15" s="71">
        <f t="shared" si="75"/>
        <v>0</v>
      </c>
      <c r="T15" s="71">
        <f t="shared" si="75"/>
        <v>0</v>
      </c>
      <c r="U15" s="71">
        <f t="shared" si="75"/>
        <v>0</v>
      </c>
      <c r="W15" s="79">
        <f>B15+D15+H15+J15+L15+N15+R15+T15</f>
        <v>0</v>
      </c>
      <c r="X15" s="78">
        <f>C15+E15+I15+K15+M15+O15+S15+U15</f>
        <v>0</v>
      </c>
      <c r="Y15" s="80" t="e">
        <f>X15/(X15+W15)</f>
        <v>#DIV/0!</v>
      </c>
      <c r="Z15" s="78">
        <f>B15+C15+L15+M15</f>
        <v>0</v>
      </c>
      <c r="AA15" s="78">
        <f>D15+E15+N15+O15+F15+G15+P15+Q15</f>
        <v>0</v>
      </c>
      <c r="AB15" s="78">
        <f t="shared" si="58"/>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f t="shared" si="67"/>
        <v>-1</v>
      </c>
      <c r="AN15" s="12">
        <f t="shared" si="67"/>
        <v>-1</v>
      </c>
      <c r="AO15" s="12" t="e">
        <f t="shared" si="67"/>
        <v>#DIV/0!</v>
      </c>
      <c r="AP15" s="12">
        <f t="shared" si="67"/>
        <v>-1</v>
      </c>
      <c r="AQ15" s="12">
        <f t="shared" si="67"/>
        <v>-1</v>
      </c>
      <c r="AR15" s="12">
        <f t="shared" si="68"/>
        <v>-1</v>
      </c>
      <c r="AS15" s="12">
        <f t="shared" si="68"/>
        <v>-1</v>
      </c>
      <c r="AT15" s="12" t="e">
        <f t="shared" si="68"/>
        <v>#DIV/0!</v>
      </c>
      <c r="AU15" s="12" t="e">
        <f t="shared" si="68"/>
        <v>#DIV/0!</v>
      </c>
      <c r="AV15" s="12" t="e">
        <f t="shared" si="68"/>
        <v>#DIV/0!</v>
      </c>
      <c r="AW15" s="12">
        <f t="shared" si="68"/>
        <v>-1</v>
      </c>
      <c r="AX15" s="12" t="e">
        <f t="shared" si="68"/>
        <v>#DIV/0!</v>
      </c>
      <c r="AY15" s="12">
        <f t="shared" si="68"/>
        <v>-1</v>
      </c>
      <c r="BA15" s="71" t="s">
        <v>117</v>
      </c>
      <c r="BB15" s="71">
        <f t="shared" ref="BB15:BQ15" si="76">SUM(BB7:BB10)</f>
        <v>2</v>
      </c>
      <c r="BC15" s="71">
        <f t="shared" si="76"/>
        <v>0</v>
      </c>
      <c r="BD15" s="71">
        <f t="shared" si="76"/>
        <v>0</v>
      </c>
      <c r="BE15" s="71">
        <f t="shared" si="76"/>
        <v>1</v>
      </c>
      <c r="BF15" s="71">
        <f t="shared" si="76"/>
        <v>1</v>
      </c>
      <c r="BG15" s="71">
        <f t="shared" si="76"/>
        <v>0</v>
      </c>
      <c r="BH15" s="71">
        <f t="shared" si="76"/>
        <v>0</v>
      </c>
      <c r="BI15" s="71">
        <f t="shared" si="76"/>
        <v>0</v>
      </c>
      <c r="BJ15" s="71">
        <f t="shared" si="76"/>
        <v>0</v>
      </c>
      <c r="BK15" s="71">
        <f t="shared" si="76"/>
        <v>0</v>
      </c>
      <c r="BL15" s="71">
        <f t="shared" si="76"/>
        <v>0</v>
      </c>
      <c r="BM15" s="71">
        <f t="shared" si="76"/>
        <v>0</v>
      </c>
      <c r="BN15" s="71">
        <f t="shared" si="76"/>
        <v>0</v>
      </c>
      <c r="BO15" s="71">
        <f t="shared" si="76"/>
        <v>0</v>
      </c>
      <c r="BP15" s="71">
        <f t="shared" si="76"/>
        <v>0</v>
      </c>
      <c r="BQ15" s="71">
        <f t="shared" si="76"/>
        <v>0</v>
      </c>
      <c r="BS15" s="79">
        <f>BB15+BD15+BF15+BH15+BJ15+BL15+BN15+BP15</f>
        <v>3</v>
      </c>
      <c r="BT15" s="78">
        <f>BC15+BE15+BG15+BI15+BK15+BM15+BO15+BQ15</f>
        <v>1</v>
      </c>
      <c r="BU15" s="80">
        <f>BT15/(BT15+BS15)</f>
        <v>0.25</v>
      </c>
      <c r="BV15" s="78">
        <f>BB15+BC15+BJ15+BK15</f>
        <v>2</v>
      </c>
      <c r="BW15" s="78">
        <f>BD15+BE15+BL15+BM15</f>
        <v>1</v>
      </c>
      <c r="BX15" s="78">
        <f>BF15+BG15+BN15+BO15</f>
        <v>1</v>
      </c>
      <c r="BY15" s="78">
        <f>SUM(BV15:BX15)</f>
        <v>4</v>
      </c>
      <c r="BZ15" s="81">
        <f>BW15/(BW15+BV15)</f>
        <v>0.33333333333333331</v>
      </c>
      <c r="CA15" s="81">
        <f>BX15/BY15</f>
        <v>0.25</v>
      </c>
      <c r="CB15" s="78">
        <f>BH15+BI15+BP15+BQ15</f>
        <v>0</v>
      </c>
      <c r="CC15" s="78">
        <f>SUM(BB15:BI15)</f>
        <v>4</v>
      </c>
      <c r="CD15" s="82">
        <f>SUM(BJ15:BQ15)</f>
        <v>0</v>
      </c>
      <c r="CE15" s="29">
        <f>SUM(BB15:BQ15)</f>
        <v>4</v>
      </c>
      <c r="CH15" s="12" t="e">
        <f t="shared" si="70"/>
        <v>#DIV/0!</v>
      </c>
      <c r="CI15" s="12" t="e">
        <f t="shared" si="70"/>
        <v>#DIV/0!</v>
      </c>
      <c r="CJ15" s="12" t="e">
        <f t="shared" si="70"/>
        <v>#DIV/0!</v>
      </c>
      <c r="CK15" s="12" t="e">
        <f t="shared" si="70"/>
        <v>#DIV/0!</v>
      </c>
      <c r="CL15" s="12" t="e">
        <f t="shared" si="70"/>
        <v>#DIV/0!</v>
      </c>
      <c r="CM15" s="12" t="e">
        <f t="shared" si="70"/>
        <v>#DIV/0!</v>
      </c>
      <c r="CN15" s="12" t="e">
        <f t="shared" si="70"/>
        <v>#DIV/0!</v>
      </c>
      <c r="CO15" s="12" t="e">
        <f t="shared" si="70"/>
        <v>#DIV/0!</v>
      </c>
      <c r="CP15" s="12" t="e">
        <f t="shared" si="70"/>
        <v>#DIV/0!</v>
      </c>
      <c r="CQ15" s="12" t="e">
        <f t="shared" si="70"/>
        <v>#DIV/0!</v>
      </c>
      <c r="CR15" s="12" t="e">
        <f t="shared" si="70"/>
        <v>#DIV/0!</v>
      </c>
      <c r="CS15" s="12" t="e">
        <f t="shared" si="70"/>
        <v>#DIV/0!</v>
      </c>
      <c r="CT15" s="12" t="e">
        <f t="shared" si="70"/>
        <v>#DIV/0!</v>
      </c>
      <c r="CV15" s="71" t="s">
        <v>117</v>
      </c>
      <c r="CW15" s="71">
        <f t="shared" ref="CW15:DL15" si="77">SUM(CW7:CW10)</f>
        <v>0</v>
      </c>
      <c r="CX15" s="71">
        <f t="shared" si="77"/>
        <v>0</v>
      </c>
      <c r="CY15" s="71">
        <f t="shared" si="77"/>
        <v>0</v>
      </c>
      <c r="CZ15" s="71">
        <f t="shared" si="77"/>
        <v>0</v>
      </c>
      <c r="DA15" s="71">
        <f t="shared" si="77"/>
        <v>0</v>
      </c>
      <c r="DB15" s="71">
        <f t="shared" si="77"/>
        <v>0</v>
      </c>
      <c r="DC15" s="71">
        <f t="shared" si="77"/>
        <v>0</v>
      </c>
      <c r="DD15" s="71">
        <f t="shared" si="77"/>
        <v>0</v>
      </c>
      <c r="DE15" s="71">
        <f t="shared" si="77"/>
        <v>0</v>
      </c>
      <c r="DF15" s="71">
        <f t="shared" si="77"/>
        <v>0</v>
      </c>
      <c r="DG15" s="71">
        <f t="shared" si="77"/>
        <v>0</v>
      </c>
      <c r="DH15" s="71">
        <f t="shared" si="77"/>
        <v>0</v>
      </c>
      <c r="DI15" s="71">
        <f t="shared" si="77"/>
        <v>0</v>
      </c>
      <c r="DJ15" s="71">
        <f t="shared" si="77"/>
        <v>0</v>
      </c>
      <c r="DK15" s="71">
        <f t="shared" si="77"/>
        <v>0</v>
      </c>
      <c r="DL15" s="71">
        <f t="shared" si="77"/>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f t="shared" si="72"/>
        <v>-1</v>
      </c>
      <c r="ED15" s="12" t="e">
        <f t="shared" si="72"/>
        <v>#DIV/0!</v>
      </c>
      <c r="EE15" s="12" t="e">
        <f t="shared" si="72"/>
        <v>#DIV/0!</v>
      </c>
      <c r="EF15" s="12">
        <f t="shared" si="72"/>
        <v>-1</v>
      </c>
      <c r="EG15" s="12" t="e">
        <f t="shared" si="72"/>
        <v>#DIV/0!</v>
      </c>
      <c r="EH15" s="12" t="e">
        <f t="shared" si="72"/>
        <v>#DIV/0!</v>
      </c>
      <c r="EI15" s="12">
        <f t="shared" si="72"/>
        <v>-1</v>
      </c>
      <c r="EJ15" s="12" t="e">
        <f t="shared" si="72"/>
        <v>#DIV/0!</v>
      </c>
      <c r="EK15" s="12" t="e">
        <f t="shared" si="72"/>
        <v>#DIV/0!</v>
      </c>
      <c r="EL15" s="12" t="e">
        <f t="shared" si="72"/>
        <v>#DIV/0!</v>
      </c>
      <c r="EM15" s="12">
        <f t="shared" si="72"/>
        <v>-1</v>
      </c>
      <c r="EN15" s="12" t="e">
        <f t="shared" si="72"/>
        <v>#DIV/0!</v>
      </c>
      <c r="EO15" s="12">
        <f t="shared" si="72"/>
        <v>-1</v>
      </c>
      <c r="EQ15" s="71" t="s">
        <v>117</v>
      </c>
      <c r="ER15" s="71">
        <f t="shared" ref="ER15:FG15" si="78">SUM(ER7:ER10)</f>
        <v>1</v>
      </c>
      <c r="ES15" s="71">
        <f t="shared" si="78"/>
        <v>0</v>
      </c>
      <c r="ET15" s="71">
        <f t="shared" si="78"/>
        <v>0</v>
      </c>
      <c r="EU15" s="71">
        <f t="shared" si="78"/>
        <v>0</v>
      </c>
      <c r="EV15" s="71">
        <f t="shared" si="78"/>
        <v>0</v>
      </c>
      <c r="EW15" s="71">
        <f t="shared" si="78"/>
        <v>0</v>
      </c>
      <c r="EX15" s="71">
        <f t="shared" si="78"/>
        <v>0</v>
      </c>
      <c r="EY15" s="71">
        <f t="shared" si="78"/>
        <v>0</v>
      </c>
      <c r="EZ15" s="71">
        <f t="shared" si="78"/>
        <v>0</v>
      </c>
      <c r="FA15" s="71">
        <f t="shared" si="78"/>
        <v>0</v>
      </c>
      <c r="FB15" s="71">
        <f t="shared" si="78"/>
        <v>0</v>
      </c>
      <c r="FC15" s="71">
        <f t="shared" si="78"/>
        <v>0</v>
      </c>
      <c r="FD15" s="71">
        <f t="shared" si="78"/>
        <v>0</v>
      </c>
      <c r="FE15" s="71">
        <f t="shared" si="78"/>
        <v>0</v>
      </c>
      <c r="FF15" s="71">
        <f t="shared" si="78"/>
        <v>0</v>
      </c>
      <c r="FG15" s="71">
        <f t="shared" si="78"/>
        <v>0</v>
      </c>
      <c r="FI15" s="79">
        <f>ER15+ET15+EV15+EX15+EZ15+FB15+FD15+FF15</f>
        <v>1</v>
      </c>
      <c r="FJ15" s="78">
        <f>ES15+EU15+EW15+EY15+FA15+FC15+FE15+FG15</f>
        <v>0</v>
      </c>
      <c r="FK15" s="80">
        <f>FJ15/(FJ15+FI15)</f>
        <v>0</v>
      </c>
      <c r="FL15" s="78">
        <f>ER15+ES15+EZ15+FA15</f>
        <v>1</v>
      </c>
      <c r="FM15" s="78">
        <f>ET15+EU15+FB15+FC15</f>
        <v>0</v>
      </c>
      <c r="FN15" s="78">
        <f>EV15+EW15+FD15+FE15</f>
        <v>0</v>
      </c>
      <c r="FO15" s="78">
        <f>SUM(FL15:FN15)</f>
        <v>1</v>
      </c>
      <c r="FP15" s="81">
        <f>FM15/FO15</f>
        <v>0</v>
      </c>
      <c r="FQ15" s="81">
        <f>FN15/FO15</f>
        <v>0</v>
      </c>
      <c r="FR15" s="78">
        <f>EX15+EY15+FF15+FG15</f>
        <v>0</v>
      </c>
      <c r="FS15" s="78">
        <f>SUM(ER15:EY15)</f>
        <v>1</v>
      </c>
      <c r="FT15" s="82">
        <f>SUM(EZ15:FG15)</f>
        <v>0</v>
      </c>
      <c r="FU15" s="29">
        <f>SUM(ER15:FG15)</f>
        <v>1</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0</v>
      </c>
      <c r="C17">
        <f>SUM(C5:C8)</f>
        <v>0</v>
      </c>
      <c r="D17">
        <f t="shared" ref="D17:U17" si="79">SUM(D5:D8)</f>
        <v>0</v>
      </c>
      <c r="E17">
        <f t="shared" si="79"/>
        <v>0</v>
      </c>
      <c r="F17">
        <f t="shared" si="79"/>
        <v>0</v>
      </c>
      <c r="G17">
        <f t="shared" si="79"/>
        <v>0</v>
      </c>
      <c r="H17">
        <f t="shared" si="79"/>
        <v>0</v>
      </c>
      <c r="I17">
        <f t="shared" si="79"/>
        <v>0</v>
      </c>
      <c r="J17">
        <f t="shared" si="79"/>
        <v>0</v>
      </c>
      <c r="K17">
        <f t="shared" si="79"/>
        <v>0</v>
      </c>
      <c r="L17">
        <f t="shared" si="79"/>
        <v>0</v>
      </c>
      <c r="M17">
        <f t="shared" si="79"/>
        <v>0</v>
      </c>
      <c r="N17">
        <f t="shared" si="79"/>
        <v>0</v>
      </c>
      <c r="O17">
        <f t="shared" si="79"/>
        <v>0</v>
      </c>
      <c r="P17">
        <f t="shared" si="79"/>
        <v>0</v>
      </c>
      <c r="Q17">
        <f t="shared" si="79"/>
        <v>0</v>
      </c>
      <c r="R17">
        <f t="shared" si="79"/>
        <v>0</v>
      </c>
      <c r="S17">
        <f t="shared" si="79"/>
        <v>0</v>
      </c>
      <c r="T17">
        <f t="shared" si="79"/>
        <v>0</v>
      </c>
      <c r="U17">
        <f t="shared" si="79"/>
        <v>0</v>
      </c>
      <c r="BA17" t="s">
        <v>118</v>
      </c>
      <c r="BB17">
        <f t="shared" ref="BB17:BQ17" si="80">SUM(BB5:BB8)</f>
        <v>3</v>
      </c>
      <c r="BC17">
        <f t="shared" si="80"/>
        <v>3</v>
      </c>
      <c r="BD17">
        <f t="shared" si="80"/>
        <v>0</v>
      </c>
      <c r="BE17">
        <f t="shared" si="80"/>
        <v>2</v>
      </c>
      <c r="BF17">
        <f t="shared" si="80"/>
        <v>1</v>
      </c>
      <c r="BG17">
        <f t="shared" si="80"/>
        <v>0</v>
      </c>
      <c r="BH17">
        <f t="shared" si="80"/>
        <v>1</v>
      </c>
      <c r="BI17">
        <f t="shared" si="80"/>
        <v>0</v>
      </c>
      <c r="BJ17">
        <f t="shared" si="80"/>
        <v>0</v>
      </c>
      <c r="BK17">
        <f t="shared" si="80"/>
        <v>0</v>
      </c>
      <c r="BL17">
        <f t="shared" si="80"/>
        <v>0</v>
      </c>
      <c r="BM17">
        <f t="shared" si="80"/>
        <v>0</v>
      </c>
      <c r="BN17">
        <f t="shared" si="80"/>
        <v>0</v>
      </c>
      <c r="BO17">
        <f t="shared" si="80"/>
        <v>0</v>
      </c>
      <c r="BP17">
        <f t="shared" si="80"/>
        <v>0</v>
      </c>
      <c r="BQ17">
        <f t="shared" si="80"/>
        <v>0</v>
      </c>
      <c r="CV17" t="s">
        <v>118</v>
      </c>
      <c r="CW17">
        <f t="shared" ref="CW17:DL17" si="81">SUM(CW5:CW8)</f>
        <v>0</v>
      </c>
      <c r="CX17">
        <f t="shared" si="81"/>
        <v>0</v>
      </c>
      <c r="CY17">
        <f t="shared" si="81"/>
        <v>0</v>
      </c>
      <c r="CZ17">
        <f t="shared" si="81"/>
        <v>0</v>
      </c>
      <c r="DA17">
        <f t="shared" si="81"/>
        <v>0</v>
      </c>
      <c r="DB17">
        <f t="shared" si="81"/>
        <v>0</v>
      </c>
      <c r="DC17">
        <f t="shared" si="81"/>
        <v>0</v>
      </c>
      <c r="DD17">
        <f t="shared" si="81"/>
        <v>0</v>
      </c>
      <c r="DE17">
        <f t="shared" si="81"/>
        <v>0</v>
      </c>
      <c r="DF17">
        <f t="shared" si="81"/>
        <v>0</v>
      </c>
      <c r="DG17">
        <f t="shared" si="81"/>
        <v>0</v>
      </c>
      <c r="DH17">
        <f t="shared" si="81"/>
        <v>0</v>
      </c>
      <c r="DI17">
        <f t="shared" si="81"/>
        <v>0</v>
      </c>
      <c r="DJ17">
        <f t="shared" si="81"/>
        <v>0</v>
      </c>
      <c r="DK17">
        <f t="shared" si="81"/>
        <v>0</v>
      </c>
      <c r="DL17">
        <f t="shared" si="81"/>
        <v>0</v>
      </c>
      <c r="EQ17" t="s">
        <v>118</v>
      </c>
      <c r="ER17">
        <f t="shared" ref="ER17:FG17" si="82">SUM(ER5:ER8)</f>
        <v>2</v>
      </c>
      <c r="ES17">
        <f t="shared" si="82"/>
        <v>0</v>
      </c>
      <c r="ET17">
        <f t="shared" si="82"/>
        <v>0</v>
      </c>
      <c r="EU17">
        <f t="shared" si="82"/>
        <v>0</v>
      </c>
      <c r="EV17">
        <f t="shared" si="82"/>
        <v>0</v>
      </c>
      <c r="EW17">
        <f t="shared" si="82"/>
        <v>0</v>
      </c>
      <c r="EX17">
        <f t="shared" si="82"/>
        <v>0</v>
      </c>
      <c r="EY17">
        <f t="shared" si="82"/>
        <v>0</v>
      </c>
      <c r="EZ17">
        <f t="shared" si="82"/>
        <v>0</v>
      </c>
      <c r="FA17">
        <f t="shared" si="82"/>
        <v>0</v>
      </c>
      <c r="FB17">
        <f t="shared" si="82"/>
        <v>0</v>
      </c>
      <c r="FC17">
        <f t="shared" si="82"/>
        <v>0</v>
      </c>
      <c r="FD17">
        <f t="shared" si="82"/>
        <v>0</v>
      </c>
      <c r="FE17">
        <f t="shared" si="82"/>
        <v>0</v>
      </c>
      <c r="FF17">
        <f t="shared" si="82"/>
        <v>0</v>
      </c>
      <c r="FG17">
        <f t="shared" si="82"/>
        <v>0</v>
      </c>
    </row>
    <row r="18" spans="1:163" x14ac:dyDescent="0.25">
      <c r="A18" t="s">
        <v>119</v>
      </c>
      <c r="B18">
        <f>SUM(B9:B12)</f>
        <v>0</v>
      </c>
      <c r="C18">
        <f>SUM(C9:C12)</f>
        <v>0</v>
      </c>
      <c r="D18">
        <f t="shared" ref="D18:U18" si="83">SUM(D9:D12)</f>
        <v>0</v>
      </c>
      <c r="E18">
        <f t="shared" si="83"/>
        <v>0</v>
      </c>
      <c r="F18">
        <f t="shared" si="83"/>
        <v>0</v>
      </c>
      <c r="G18">
        <f t="shared" si="83"/>
        <v>0</v>
      </c>
      <c r="H18">
        <f t="shared" si="83"/>
        <v>0</v>
      </c>
      <c r="I18">
        <f t="shared" si="83"/>
        <v>0</v>
      </c>
      <c r="J18">
        <f t="shared" si="83"/>
        <v>0</v>
      </c>
      <c r="K18">
        <f t="shared" si="83"/>
        <v>0</v>
      </c>
      <c r="L18">
        <f t="shared" si="83"/>
        <v>0</v>
      </c>
      <c r="M18">
        <f t="shared" si="83"/>
        <v>0</v>
      </c>
      <c r="N18">
        <f t="shared" si="83"/>
        <v>0</v>
      </c>
      <c r="O18">
        <f t="shared" si="83"/>
        <v>0</v>
      </c>
      <c r="P18">
        <f t="shared" si="83"/>
        <v>0</v>
      </c>
      <c r="Q18">
        <f t="shared" si="83"/>
        <v>0</v>
      </c>
      <c r="R18">
        <f t="shared" si="83"/>
        <v>0</v>
      </c>
      <c r="S18">
        <f t="shared" si="83"/>
        <v>0</v>
      </c>
      <c r="T18">
        <f t="shared" si="83"/>
        <v>0</v>
      </c>
      <c r="U18">
        <f t="shared" si="83"/>
        <v>0</v>
      </c>
      <c r="BA18" t="s">
        <v>119</v>
      </c>
      <c r="BB18">
        <f t="shared" ref="BB18:BQ18" si="84">SUM(BB9:BB12)</f>
        <v>0</v>
      </c>
      <c r="BC18">
        <f t="shared" si="84"/>
        <v>0</v>
      </c>
      <c r="BD18">
        <f t="shared" si="84"/>
        <v>0</v>
      </c>
      <c r="BE18">
        <f t="shared" si="84"/>
        <v>0</v>
      </c>
      <c r="BF18">
        <f t="shared" si="84"/>
        <v>0</v>
      </c>
      <c r="BG18">
        <f t="shared" si="84"/>
        <v>0</v>
      </c>
      <c r="BH18">
        <f t="shared" si="84"/>
        <v>0</v>
      </c>
      <c r="BI18">
        <f t="shared" si="84"/>
        <v>0</v>
      </c>
      <c r="BJ18">
        <f t="shared" si="84"/>
        <v>0</v>
      </c>
      <c r="BK18">
        <f t="shared" si="84"/>
        <v>0</v>
      </c>
      <c r="BL18">
        <f t="shared" si="84"/>
        <v>0</v>
      </c>
      <c r="BM18">
        <f t="shared" si="84"/>
        <v>0</v>
      </c>
      <c r="BN18">
        <f t="shared" si="84"/>
        <v>0</v>
      </c>
      <c r="BO18">
        <f t="shared" si="84"/>
        <v>0</v>
      </c>
      <c r="BP18">
        <f t="shared" si="84"/>
        <v>0</v>
      </c>
      <c r="BQ18">
        <f t="shared" si="84"/>
        <v>0</v>
      </c>
      <c r="CV18" t="s">
        <v>119</v>
      </c>
      <c r="CW18">
        <f t="shared" ref="CW18:DL18" si="85">SUM(CW9:CW12)</f>
        <v>0</v>
      </c>
      <c r="CX18">
        <f t="shared" si="85"/>
        <v>0</v>
      </c>
      <c r="CY18">
        <f t="shared" si="85"/>
        <v>0</v>
      </c>
      <c r="CZ18">
        <f t="shared" si="85"/>
        <v>0</v>
      </c>
      <c r="DA18">
        <f t="shared" si="85"/>
        <v>0</v>
      </c>
      <c r="DB18">
        <f t="shared" si="85"/>
        <v>0</v>
      </c>
      <c r="DC18">
        <f t="shared" si="85"/>
        <v>0</v>
      </c>
      <c r="DD18">
        <f t="shared" si="85"/>
        <v>0</v>
      </c>
      <c r="DE18">
        <f t="shared" si="85"/>
        <v>0</v>
      </c>
      <c r="DF18">
        <f t="shared" si="85"/>
        <v>0</v>
      </c>
      <c r="DG18">
        <f t="shared" si="85"/>
        <v>0</v>
      </c>
      <c r="DH18">
        <f t="shared" si="85"/>
        <v>0</v>
      </c>
      <c r="DI18">
        <f t="shared" si="85"/>
        <v>0</v>
      </c>
      <c r="DJ18">
        <f t="shared" si="85"/>
        <v>0</v>
      </c>
      <c r="DK18">
        <f t="shared" si="85"/>
        <v>0</v>
      </c>
      <c r="DL18">
        <f t="shared" si="85"/>
        <v>0</v>
      </c>
      <c r="EQ18" t="s">
        <v>119</v>
      </c>
      <c r="ER18">
        <f t="shared" ref="ER18:FG18" si="86">SUM(ER9:ER12)</f>
        <v>1</v>
      </c>
      <c r="ES18">
        <f t="shared" si="86"/>
        <v>1</v>
      </c>
      <c r="ET18">
        <f t="shared" si="86"/>
        <v>1</v>
      </c>
      <c r="EU18">
        <f t="shared" si="86"/>
        <v>1</v>
      </c>
      <c r="EV18">
        <f t="shared" si="86"/>
        <v>0</v>
      </c>
      <c r="EW18">
        <f t="shared" si="86"/>
        <v>0</v>
      </c>
      <c r="EX18">
        <f t="shared" si="86"/>
        <v>0</v>
      </c>
      <c r="EY18">
        <f t="shared" si="86"/>
        <v>0</v>
      </c>
      <c r="EZ18">
        <f t="shared" si="86"/>
        <v>0</v>
      </c>
      <c r="FA18">
        <f t="shared" si="86"/>
        <v>0</v>
      </c>
      <c r="FB18">
        <f t="shared" si="86"/>
        <v>0</v>
      </c>
      <c r="FC18">
        <f t="shared" si="86"/>
        <v>0</v>
      </c>
      <c r="FD18">
        <f t="shared" si="86"/>
        <v>0</v>
      </c>
      <c r="FE18">
        <f t="shared" si="86"/>
        <v>0</v>
      </c>
      <c r="FF18">
        <f t="shared" si="86"/>
        <v>0</v>
      </c>
      <c r="FG18">
        <f t="shared" si="86"/>
        <v>0</v>
      </c>
    </row>
    <row r="20" spans="1:163" x14ac:dyDescent="0.25">
      <c r="EQ20" t="s">
        <v>123</v>
      </c>
    </row>
    <row r="22" spans="1:163" x14ac:dyDescent="0.25">
      <c r="A22" s="125" t="s">
        <v>125</v>
      </c>
      <c r="C22" s="126" t="s">
        <v>15</v>
      </c>
      <c r="BA22" s="125" t="s">
        <v>125</v>
      </c>
      <c r="BC22" s="126" t="s">
        <v>15</v>
      </c>
    </row>
    <row r="23" spans="1:16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A24" s="125" t="s">
        <v>128</v>
      </c>
      <c r="C24" s="126" t="s">
        <v>180</v>
      </c>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A24" s="125" t="s">
        <v>128</v>
      </c>
      <c r="BC24" s="126" t="s">
        <v>180</v>
      </c>
      <c r="BS24" s="32">
        <f>BY14</f>
        <v>9</v>
      </c>
      <c r="BT24" s="32">
        <f>BY15</f>
        <v>4</v>
      </c>
      <c r="BU24" s="33">
        <f>BV24/BS24</f>
        <v>0.22222222222222221</v>
      </c>
      <c r="BV24" s="34">
        <f>BW14</f>
        <v>2</v>
      </c>
      <c r="BW24" s="33">
        <f>BX24/BS24</f>
        <v>0.55555555555555558</v>
      </c>
      <c r="BX24" s="34">
        <f>BC14+BE14+BG14+BK14+BM14+BO14</f>
        <v>5</v>
      </c>
      <c r="BY24" s="33">
        <f>BZ24/BX24</f>
        <v>0.4</v>
      </c>
      <c r="BZ24" s="34">
        <f>BE14+BM14</f>
        <v>2</v>
      </c>
      <c r="CA24" s="35">
        <f>BX14</f>
        <v>1</v>
      </c>
      <c r="CB24" s="35">
        <f>BX15</f>
        <v>1</v>
      </c>
      <c r="CC24" s="35">
        <f>CB14</f>
        <v>1</v>
      </c>
      <c r="CD24" s="35">
        <f>CB15</f>
        <v>0</v>
      </c>
      <c r="CE24" s="32">
        <f>CC14</f>
        <v>10</v>
      </c>
      <c r="CF24" s="32">
        <f>CC15</f>
        <v>4</v>
      </c>
      <c r="CG24" s="32">
        <f>CD14</f>
        <v>0</v>
      </c>
      <c r="CH24" s="32">
        <f>CD15</f>
        <v>0</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0"/>
  </sheetPr>
  <dimension ref="A1:GJ24"/>
  <sheetViews>
    <sheetView topLeftCell="A4"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Challex-&gt;LaPlaine</v>
      </c>
      <c r="BA1" s="36">
        <v>2024</v>
      </c>
      <c r="BB1" s="37" t="s">
        <v>106</v>
      </c>
      <c r="BC1" s="38" t="str">
        <f t="array" aca="1" ref="BC1" ca="1">MID(CELL("filename",BA1),FIND("]",CELL("filename",BA1))+1,255)</f>
        <v>Challex-&gt;LaPlaine</v>
      </c>
      <c r="CV1" s="36">
        <v>2023</v>
      </c>
      <c r="CW1" s="37" t="s">
        <v>106</v>
      </c>
      <c r="CX1" s="38" t="str">
        <f t="array" aca="1" ref="CX1" ca="1">MID(CELL("filename",CV1),FIND("]",CELL("filename",CV1))+1,255)</f>
        <v>Challex-&gt;LaPlaine</v>
      </c>
      <c r="EQ1" s="36">
        <v>2022</v>
      </c>
      <c r="ER1" s="37" t="s">
        <v>106</v>
      </c>
      <c r="ES1" s="38" t="str">
        <f t="array" aca="1" ref="ES1" ca="1">MID(CELL("filename",EQ1),FIND("]",CELL("filename",EQ1))+1,255)</f>
        <v>Challex-&gt;LaPlaine</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Challex-&gt;LaPlaine</v>
      </c>
      <c r="X2" s="225"/>
      <c r="Y2" s="225"/>
      <c r="Z2" s="225"/>
      <c r="AA2" s="225"/>
      <c r="AB2" s="225"/>
      <c r="AC2" s="225"/>
      <c r="AD2" s="225"/>
      <c r="AE2" s="225"/>
      <c r="AF2" s="225"/>
      <c r="AG2" s="225"/>
      <c r="AH2" s="225"/>
      <c r="AI2" s="225"/>
      <c r="AJ2" s="42"/>
      <c r="AK2" s="42"/>
      <c r="AL2" s="42"/>
      <c r="AM2" s="226" t="str">
        <f ca="1">"Changement depuis " &amp; (A1 - 1) &amp; " " &amp; $C1</f>
        <v>Changement depuis 2024 Challex-&gt;LaPlaine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Challex-&gt;LaPlaine</v>
      </c>
      <c r="BT2" s="225"/>
      <c r="BU2" s="225"/>
      <c r="BV2" s="225"/>
      <c r="BW2" s="225"/>
      <c r="BX2" s="225"/>
      <c r="BY2" s="225"/>
      <c r="BZ2" s="225"/>
      <c r="CA2" s="225"/>
      <c r="CB2" s="225"/>
      <c r="CC2" s="225"/>
      <c r="CD2" s="225"/>
      <c r="CE2" s="42"/>
      <c r="CF2" s="42"/>
      <c r="CG2" s="42"/>
      <c r="CH2" s="226" t="str">
        <f ca="1">"Changement depuis 2023 " &amp; $CX1</f>
        <v>Changement depuis 2023 Challex-&gt;LaPlaine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Challex-&gt;LaPlaine</v>
      </c>
      <c r="DO2" s="225"/>
      <c r="DP2" s="225"/>
      <c r="DQ2" s="225"/>
      <c r="DR2" s="225"/>
      <c r="DS2" s="225"/>
      <c r="DT2" s="225"/>
      <c r="DU2" s="225"/>
      <c r="DV2" s="225"/>
      <c r="DW2" s="225"/>
      <c r="DX2" s="225"/>
      <c r="DY2" s="225"/>
      <c r="DZ2" s="42"/>
      <c r="EA2" s="42"/>
      <c r="EB2" s="42"/>
      <c r="EC2" s="226" t="str">
        <f ca="1">"Changement depuis 2022 " &amp; $CX1</f>
        <v>Changement depuis 2022 Challex-&gt;LaPlaine</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Challex-&gt;LaPlaine</v>
      </c>
      <c r="FJ2" s="225"/>
      <c r="FK2" s="225"/>
      <c r="FL2" s="225"/>
      <c r="FM2" s="225"/>
      <c r="FN2" s="225"/>
      <c r="FO2" s="225"/>
      <c r="FP2" s="225"/>
      <c r="FQ2" s="225"/>
      <c r="FR2" s="225"/>
      <c r="FS2" s="225"/>
      <c r="FT2" s="225"/>
      <c r="FU2" s="42"/>
      <c r="FV2" s="42"/>
      <c r="FW2" s="42"/>
      <c r="FX2" s="226" t="str">
        <f ca="1">"Changement depuis 2021 " &amp; $ES1</f>
        <v>Changement depuis 2021 Challex-&gt;LaPlaine</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17.25" x14ac:dyDescent="0.25">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t="e">
        <f t="shared" ref="AN5:AN12" si="3">(X5/BT5) - 1</f>
        <v>#DIV/0!</v>
      </c>
      <c r="AO5" s="12" t="e">
        <f t="shared" ref="AO5:AO12" si="4">(Y5/BU5) - 1</f>
        <v>#DIV/0!</v>
      </c>
      <c r="AP5" s="12" t="e">
        <f t="shared" ref="AP5:AP12" si="5">(Z5/BV5) - 1</f>
        <v>#DIV/0!</v>
      </c>
      <c r="AQ5" s="12" t="e">
        <f>(AA5/BW5) - 1</f>
        <v>#DIV/0!</v>
      </c>
      <c r="AR5" s="12" t="e">
        <f t="shared" ref="AR5:AR12" si="6">(AC5/BX5) - 1</f>
        <v>#DIV/0!</v>
      </c>
      <c r="AS5" s="12" t="e">
        <f t="shared" ref="AS5:AS12" si="7">(AD5/BY5) - 1</f>
        <v>#DIV/0!</v>
      </c>
      <c r="AT5" s="12" t="e">
        <f t="shared" ref="AT5:AT12" si="8">(AE5/BZ5) - 1</f>
        <v>#DIV/0!</v>
      </c>
      <c r="AU5" s="12" t="e">
        <f t="shared" ref="AU5:AU12" si="9">(AF5/CA5) - 1</f>
        <v>#DIV/0!</v>
      </c>
      <c r="AV5" s="12" t="e">
        <f t="shared" ref="AV5:AV12" si="10">(AG5/CB5) - 1</f>
        <v>#DIV/0!</v>
      </c>
      <c r="AW5" s="12" t="e">
        <f t="shared" ref="AW5:AW12" si="11">(AH5/CC5) - 1</f>
        <v>#DIV/0!</v>
      </c>
      <c r="AX5" s="12" t="e">
        <f t="shared" ref="AX5:AX12" si="12">(AI5/CD5) - 1</f>
        <v>#DIV/0!</v>
      </c>
      <c r="AY5" s="12" t="e">
        <f t="shared" ref="AY5:AY12" si="13">(AJ5/CE5) - 1</f>
        <v>#DIV/0!</v>
      </c>
      <c r="BA5" s="59">
        <v>0.29166666666666702</v>
      </c>
      <c r="BB5" s="60"/>
      <c r="BC5" s="86"/>
      <c r="BD5" s="60"/>
      <c r="BE5" s="86"/>
      <c r="BF5" s="60"/>
      <c r="BG5" s="86"/>
      <c r="BH5" s="60"/>
      <c r="BI5" s="86"/>
      <c r="BJ5" s="60"/>
      <c r="BK5" s="86"/>
      <c r="BL5" s="60"/>
      <c r="BM5" s="86"/>
      <c r="BN5" s="60"/>
      <c r="BO5" s="86"/>
      <c r="BP5" s="60"/>
      <c r="BQ5" s="86"/>
      <c r="BS5" s="55">
        <f t="shared" ref="BS5:BT12" si="14">BB5+BD5+BF5+BH5+BJ5+BL5+BN5+BP5</f>
        <v>0</v>
      </c>
      <c r="BT5" s="3">
        <f t="shared" si="14"/>
        <v>0</v>
      </c>
      <c r="BU5" s="56" t="e">
        <f t="shared" ref="BU5:BU12" si="15">BT5/(BT5+BS5)</f>
        <v>#DIV/0!</v>
      </c>
      <c r="BV5" s="3">
        <f t="shared" ref="BV5:BV12" si="16">BB5+BC5+BJ5+BK5</f>
        <v>0</v>
      </c>
      <c r="BW5" s="3">
        <f t="shared" ref="BW5:BW12" si="17">BD5+BE5+BL5+BM5</f>
        <v>0</v>
      </c>
      <c r="BX5" s="3">
        <f t="shared" ref="BX5:BX12" si="18">BF5+BG5+BN5+BO5</f>
        <v>0</v>
      </c>
      <c r="BY5" s="3">
        <f t="shared" ref="BY5:BY12" si="19">SUM(BV5:BX5)</f>
        <v>0</v>
      </c>
      <c r="BZ5" s="12" t="e">
        <f t="shared" ref="BZ5:BZ12" si="20">BW5/(BW5+BV5)</f>
        <v>#DIV/0!</v>
      </c>
      <c r="CA5" s="12" t="e">
        <f t="shared" ref="CA5:CA12" si="21">BX5/BY5</f>
        <v>#DIV/0!</v>
      </c>
      <c r="CB5" s="3">
        <f t="shared" ref="CB5:CB12" si="22">BH5+BI5+BP5+BQ5</f>
        <v>0</v>
      </c>
      <c r="CC5" s="3">
        <f t="shared" ref="CC5:CC12" si="23">SUM(BB5:BI5)</f>
        <v>0</v>
      </c>
      <c r="CD5" s="57">
        <f t="shared" ref="CD5:CD12" si="24">SUM(BJ5:BQ5)</f>
        <v>0</v>
      </c>
      <c r="CE5" s="58">
        <f t="shared" ref="CE5:CE12" si="25">SUM(BB5:BQ5)</f>
        <v>0</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f t="shared" ref="EC5:EO12" si="39">(DN5/FI5) - 1</f>
        <v>-1</v>
      </c>
      <c r="ED5" s="12">
        <f t="shared" si="39"/>
        <v>-1</v>
      </c>
      <c r="EE5" s="12" t="e">
        <f t="shared" si="39"/>
        <v>#DIV/0!</v>
      </c>
      <c r="EF5" s="12">
        <f t="shared" si="39"/>
        <v>-1</v>
      </c>
      <c r="EG5" s="12">
        <f t="shared" si="39"/>
        <v>-1</v>
      </c>
      <c r="EH5" s="12" t="e">
        <f t="shared" si="39"/>
        <v>#DIV/0!</v>
      </c>
      <c r="EI5" s="12">
        <f t="shared" si="39"/>
        <v>-1</v>
      </c>
      <c r="EJ5" s="12" t="e">
        <f t="shared" si="39"/>
        <v>#DIV/0!</v>
      </c>
      <c r="EK5" s="12" t="e">
        <f t="shared" si="39"/>
        <v>#DIV/0!</v>
      </c>
      <c r="EL5" s="12" t="e">
        <f t="shared" si="39"/>
        <v>#DIV/0!</v>
      </c>
      <c r="EM5" s="12">
        <f t="shared" si="39"/>
        <v>-1</v>
      </c>
      <c r="EN5" s="12" t="e">
        <f t="shared" si="39"/>
        <v>#DIV/0!</v>
      </c>
      <c r="EO5" s="12">
        <f t="shared" si="39"/>
        <v>-1</v>
      </c>
      <c r="EQ5" s="59">
        <v>0.29166666666666702</v>
      </c>
      <c r="ER5" s="60">
        <v>1</v>
      </c>
      <c r="ES5" s="86">
        <v>1</v>
      </c>
      <c r="ET5" s="60"/>
      <c r="EU5" s="86">
        <v>1</v>
      </c>
      <c r="EV5" s="60"/>
      <c r="EW5" s="86"/>
      <c r="EX5" s="60"/>
      <c r="EY5" s="86"/>
      <c r="EZ5" s="60"/>
      <c r="FA5" s="86"/>
      <c r="FB5" s="60"/>
      <c r="FC5" s="86"/>
      <c r="FD5" s="60"/>
      <c r="FE5" s="86"/>
      <c r="FF5" s="60"/>
      <c r="FG5" s="86"/>
      <c r="FI5" s="55">
        <f t="shared" ref="FI5:FJ12" si="40">ER5+ET5+EV5+EX5+EZ5+FB5+FD5+FF5</f>
        <v>1</v>
      </c>
      <c r="FJ5" s="3">
        <f t="shared" si="40"/>
        <v>2</v>
      </c>
      <c r="FK5" s="56">
        <f t="shared" ref="FK5:FK12" si="41">FJ5/(FJ5+FI5)</f>
        <v>0.66666666666666663</v>
      </c>
      <c r="FL5" s="3">
        <f t="shared" ref="FL5:FL12" si="42">ER5+ES5+EZ5+FA5</f>
        <v>2</v>
      </c>
      <c r="FM5" s="3">
        <f t="shared" ref="FM5:FM12" si="43">ET5+EU5+FB5+FC5</f>
        <v>1</v>
      </c>
      <c r="FN5" s="3">
        <f t="shared" ref="FN5:FN12" si="44">EV5+EW5+FD5+FE5</f>
        <v>0</v>
      </c>
      <c r="FO5" s="3">
        <f t="shared" ref="FO5:FO12" si="45">SUM(FL5:FN5)</f>
        <v>3</v>
      </c>
      <c r="FP5" s="12">
        <f t="shared" ref="FP5:FP12" si="46">FM5/FO5</f>
        <v>0.33333333333333331</v>
      </c>
      <c r="FQ5" s="12">
        <f t="shared" ref="FQ5:FQ12" si="47">FN5/FO5</f>
        <v>0</v>
      </c>
      <c r="FR5" s="3">
        <f t="shared" ref="FR5:FR12" si="48">EX5+EY5+FF5+FG5</f>
        <v>0</v>
      </c>
      <c r="FS5" s="3">
        <f t="shared" ref="FS5:FS12" si="49">SUM(ER5:EY5)</f>
        <v>3</v>
      </c>
      <c r="FT5" s="57">
        <f t="shared" ref="FT5:FT12" si="50">SUM(EZ5:FG5)</f>
        <v>0</v>
      </c>
      <c r="FU5" s="58">
        <f t="shared" ref="FU5:FU12" si="51">SUM(ER5:FG5)</f>
        <v>3</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17.25" x14ac:dyDescent="0.25">
      <c r="A6" s="64">
        <v>0.30208333333333298</v>
      </c>
      <c r="B6" s="91"/>
      <c r="C6" s="92"/>
      <c r="D6" s="91"/>
      <c r="E6" s="92"/>
      <c r="F6" s="91"/>
      <c r="G6" s="92"/>
      <c r="H6" s="91"/>
      <c r="I6" s="92"/>
      <c r="J6" s="91"/>
      <c r="K6" s="92"/>
      <c r="L6" s="91"/>
      <c r="M6" s="92"/>
      <c r="N6" s="203"/>
      <c r="O6" s="192"/>
      <c r="P6" s="91"/>
      <c r="Q6" s="92"/>
      <c r="R6" s="91"/>
      <c r="S6" s="92"/>
      <c r="T6" s="91"/>
      <c r="U6" s="92"/>
      <c r="W6" s="55">
        <f t="shared" ref="W6:W12" si="53">B6+D6+F6+H6+J6+L6+N6+P6+R6+T6</f>
        <v>0</v>
      </c>
      <c r="X6" s="3">
        <f t="shared" ref="X6:X12" si="54">C6+E6+G6+I6+K6+M6+O6+Q6+S6+U6</f>
        <v>0</v>
      </c>
      <c r="Y6" s="56" t="e">
        <f t="shared" ref="Y6:Y12" si="55">X6/(X6+W6)</f>
        <v>#DIV/0!</v>
      </c>
      <c r="Z6" s="3">
        <f t="shared" ref="Z6:Z12" si="56">B6+C6+L6+M6</f>
        <v>0</v>
      </c>
      <c r="AA6" s="3">
        <f t="shared" ref="AA6:AA12" si="57">D6+E6+N6+O6+F6+G6+P6+Q6</f>
        <v>0</v>
      </c>
      <c r="AB6" s="3">
        <f t="shared" ref="AB6:AB15" si="58">F6+G6+P6+Q6</f>
        <v>0</v>
      </c>
      <c r="AC6" s="3">
        <f t="shared" ref="AC6:AC12" si="59">H6+I6+R6+S6</f>
        <v>0</v>
      </c>
      <c r="AD6" s="3">
        <f t="shared" si="0"/>
        <v>0</v>
      </c>
      <c r="AE6" s="12" t="e">
        <f t="shared" si="1"/>
        <v>#DIV/0!</v>
      </c>
      <c r="AF6" s="12" t="e">
        <f t="shared" ref="AF6:AF12" si="60">AC6/AD6</f>
        <v>#DIV/0!</v>
      </c>
      <c r="AG6" s="3">
        <f t="shared" ref="AG6:AG12" si="61">J6+K6+T6+U6</f>
        <v>0</v>
      </c>
      <c r="AH6" s="3">
        <f t="shared" ref="AH6:AH12" si="62">SUM(B6:K6)</f>
        <v>0</v>
      </c>
      <c r="AI6" s="57">
        <f t="shared" ref="AI6:AI12" si="63">SUM(L6:U6)</f>
        <v>0</v>
      </c>
      <c r="AJ6" s="58">
        <f t="shared" ref="AJ6:AJ12" si="64">SUM(B6:U6)</f>
        <v>0</v>
      </c>
      <c r="AM6" s="12" t="e">
        <f t="shared" si="2"/>
        <v>#DIV/0!</v>
      </c>
      <c r="AN6" s="12" t="e">
        <f t="shared" si="3"/>
        <v>#DIV/0!</v>
      </c>
      <c r="AO6" s="12" t="e">
        <f t="shared" si="4"/>
        <v>#DIV/0!</v>
      </c>
      <c r="AP6" s="12" t="e">
        <f t="shared" si="5"/>
        <v>#DIV/0!</v>
      </c>
      <c r="AQ6" s="12" t="e">
        <f t="shared" ref="AQ6:AQ12" si="65">(AA6/BW6) - 1</f>
        <v>#DIV/0!</v>
      </c>
      <c r="AR6" s="12" t="e">
        <f t="shared" si="6"/>
        <v>#DIV/0!</v>
      </c>
      <c r="AS6" s="12" t="e">
        <f t="shared" si="7"/>
        <v>#DIV/0!</v>
      </c>
      <c r="AT6" s="12" t="e">
        <f t="shared" si="8"/>
        <v>#DIV/0!</v>
      </c>
      <c r="AU6" s="12" t="e">
        <f t="shared" si="9"/>
        <v>#DIV/0!</v>
      </c>
      <c r="AV6" s="12" t="e">
        <f t="shared" si="10"/>
        <v>#DIV/0!</v>
      </c>
      <c r="AW6" s="12" t="e">
        <f t="shared" si="11"/>
        <v>#DIV/0!</v>
      </c>
      <c r="AX6" s="12" t="e">
        <f t="shared" si="12"/>
        <v>#DIV/0!</v>
      </c>
      <c r="AY6" s="12" t="e">
        <f t="shared" si="13"/>
        <v>#DIV/0!</v>
      </c>
      <c r="BA6" s="64">
        <v>0.30208333333333298</v>
      </c>
      <c r="BB6" s="91"/>
      <c r="BC6" s="92"/>
      <c r="BD6" s="91"/>
      <c r="BE6" s="92"/>
      <c r="BF6" s="91"/>
      <c r="BG6" s="92"/>
      <c r="BH6" s="91"/>
      <c r="BI6" s="92"/>
      <c r="BJ6" s="91"/>
      <c r="BK6" s="92"/>
      <c r="BL6" s="91"/>
      <c r="BM6" s="92"/>
      <c r="BN6" s="91"/>
      <c r="BO6" s="92"/>
      <c r="BP6" s="91"/>
      <c r="BQ6" s="92"/>
      <c r="BS6" s="55">
        <f t="shared" si="14"/>
        <v>0</v>
      </c>
      <c r="BT6" s="3">
        <f t="shared" si="14"/>
        <v>0</v>
      </c>
      <c r="BU6" s="56" t="e">
        <f t="shared" si="15"/>
        <v>#DIV/0!</v>
      </c>
      <c r="BV6" s="3">
        <f t="shared" si="16"/>
        <v>0</v>
      </c>
      <c r="BW6" s="3">
        <f t="shared" si="17"/>
        <v>0</v>
      </c>
      <c r="BX6" s="3">
        <f t="shared" si="18"/>
        <v>0</v>
      </c>
      <c r="BY6" s="3">
        <f t="shared" si="19"/>
        <v>0</v>
      </c>
      <c r="BZ6" s="12" t="e">
        <f t="shared" si="20"/>
        <v>#DIV/0!</v>
      </c>
      <c r="CA6" s="12" t="e">
        <f t="shared" si="21"/>
        <v>#DIV/0!</v>
      </c>
      <c r="CB6" s="3">
        <f t="shared" si="22"/>
        <v>0</v>
      </c>
      <c r="CC6" s="3">
        <f t="shared" si="23"/>
        <v>0</v>
      </c>
      <c r="CD6" s="57">
        <f t="shared" si="24"/>
        <v>0</v>
      </c>
      <c r="CE6" s="58">
        <f t="shared" si="25"/>
        <v>0</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f t="shared" si="39"/>
        <v>-1</v>
      </c>
      <c r="ED6" s="12" t="e">
        <f t="shared" si="39"/>
        <v>#DIV/0!</v>
      </c>
      <c r="EE6" s="12" t="e">
        <f t="shared" si="39"/>
        <v>#DIV/0!</v>
      </c>
      <c r="EF6" s="12">
        <f t="shared" si="39"/>
        <v>-1</v>
      </c>
      <c r="EG6" s="12">
        <f t="shared" si="39"/>
        <v>-1</v>
      </c>
      <c r="EH6" s="12" t="e">
        <f t="shared" si="39"/>
        <v>#DIV/0!</v>
      </c>
      <c r="EI6" s="12">
        <f t="shared" si="39"/>
        <v>-1</v>
      </c>
      <c r="EJ6" s="12" t="e">
        <f t="shared" si="39"/>
        <v>#DIV/0!</v>
      </c>
      <c r="EK6" s="12" t="e">
        <f t="shared" si="39"/>
        <v>#DIV/0!</v>
      </c>
      <c r="EL6" s="12" t="e">
        <f t="shared" si="39"/>
        <v>#DIV/0!</v>
      </c>
      <c r="EM6" s="12">
        <f t="shared" si="39"/>
        <v>-1</v>
      </c>
      <c r="EN6" s="12" t="e">
        <f t="shared" si="39"/>
        <v>#DIV/0!</v>
      </c>
      <c r="EO6" s="12">
        <f t="shared" si="39"/>
        <v>-1</v>
      </c>
      <c r="EQ6" s="64">
        <v>0.30208333333333298</v>
      </c>
      <c r="ER6" s="91">
        <v>3</v>
      </c>
      <c r="ES6" s="92"/>
      <c r="ET6" s="91">
        <v>2</v>
      </c>
      <c r="EU6" s="92"/>
      <c r="EV6" s="91"/>
      <c r="EW6" s="92"/>
      <c r="EX6" s="91"/>
      <c r="EY6" s="92"/>
      <c r="EZ6" s="91"/>
      <c r="FA6" s="92"/>
      <c r="FB6" s="91"/>
      <c r="FC6" s="92"/>
      <c r="FD6" s="91"/>
      <c r="FE6" s="92"/>
      <c r="FF6" s="91"/>
      <c r="FG6" s="92"/>
      <c r="FI6" s="55">
        <f t="shared" si="40"/>
        <v>5</v>
      </c>
      <c r="FJ6" s="3">
        <f t="shared" si="40"/>
        <v>0</v>
      </c>
      <c r="FK6" s="56">
        <f t="shared" si="41"/>
        <v>0</v>
      </c>
      <c r="FL6" s="3">
        <f t="shared" si="42"/>
        <v>3</v>
      </c>
      <c r="FM6" s="3">
        <f t="shared" si="43"/>
        <v>2</v>
      </c>
      <c r="FN6" s="3">
        <f t="shared" si="44"/>
        <v>0</v>
      </c>
      <c r="FO6" s="3">
        <f t="shared" si="45"/>
        <v>5</v>
      </c>
      <c r="FP6" s="12">
        <f t="shared" si="46"/>
        <v>0.4</v>
      </c>
      <c r="FQ6" s="12">
        <f t="shared" si="47"/>
        <v>0</v>
      </c>
      <c r="FR6" s="3">
        <f t="shared" si="48"/>
        <v>0</v>
      </c>
      <c r="FS6" s="3">
        <f t="shared" si="49"/>
        <v>5</v>
      </c>
      <c r="FT6" s="57">
        <f t="shared" si="50"/>
        <v>0</v>
      </c>
      <c r="FU6" s="58">
        <f t="shared" si="51"/>
        <v>5</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17.25" x14ac:dyDescent="0.25">
      <c r="A7" s="64">
        <v>0.3125</v>
      </c>
      <c r="B7" s="91"/>
      <c r="C7" s="92"/>
      <c r="D7" s="91"/>
      <c r="E7" s="92"/>
      <c r="F7" s="91"/>
      <c r="G7" s="92"/>
      <c r="H7" s="91"/>
      <c r="I7" s="92"/>
      <c r="J7" s="91"/>
      <c r="K7" s="92"/>
      <c r="L7" s="91"/>
      <c r="M7" s="92"/>
      <c r="N7" s="203"/>
      <c r="O7" s="192"/>
      <c r="P7" s="91"/>
      <c r="Q7" s="92"/>
      <c r="R7" s="91"/>
      <c r="S7" s="92"/>
      <c r="T7" s="91"/>
      <c r="U7" s="92"/>
      <c r="W7" s="55">
        <f t="shared" si="53"/>
        <v>0</v>
      </c>
      <c r="X7" s="3">
        <f t="shared" si="54"/>
        <v>0</v>
      </c>
      <c r="Y7" s="56" t="e">
        <f t="shared" si="55"/>
        <v>#DIV/0!</v>
      </c>
      <c r="Z7" s="3">
        <f t="shared" si="56"/>
        <v>0</v>
      </c>
      <c r="AA7" s="3">
        <f t="shared" si="57"/>
        <v>0</v>
      </c>
      <c r="AB7" s="3">
        <f t="shared" si="58"/>
        <v>0</v>
      </c>
      <c r="AC7" s="3">
        <f t="shared" si="59"/>
        <v>0</v>
      </c>
      <c r="AD7" s="3">
        <f t="shared" si="0"/>
        <v>0</v>
      </c>
      <c r="AE7" s="12" t="e">
        <f t="shared" si="1"/>
        <v>#DIV/0!</v>
      </c>
      <c r="AF7" s="12" t="e">
        <f t="shared" si="60"/>
        <v>#DIV/0!</v>
      </c>
      <c r="AG7" s="3">
        <f t="shared" si="61"/>
        <v>0</v>
      </c>
      <c r="AH7" s="3">
        <f t="shared" si="62"/>
        <v>0</v>
      </c>
      <c r="AI7" s="57">
        <f t="shared" si="63"/>
        <v>0</v>
      </c>
      <c r="AJ7" s="58">
        <f t="shared" si="64"/>
        <v>0</v>
      </c>
      <c r="AM7" s="12" t="e">
        <f t="shared" si="2"/>
        <v>#DIV/0!</v>
      </c>
      <c r="AN7" s="12" t="e">
        <f t="shared" si="3"/>
        <v>#DIV/0!</v>
      </c>
      <c r="AO7" s="12" t="e">
        <f t="shared" si="4"/>
        <v>#DIV/0!</v>
      </c>
      <c r="AP7" s="12" t="e">
        <f t="shared" si="5"/>
        <v>#DIV/0!</v>
      </c>
      <c r="AQ7" s="12" t="e">
        <f t="shared" si="65"/>
        <v>#DIV/0!</v>
      </c>
      <c r="AR7" s="12" t="e">
        <f t="shared" si="6"/>
        <v>#DIV/0!</v>
      </c>
      <c r="AS7" s="12" t="e">
        <f t="shared" si="7"/>
        <v>#DIV/0!</v>
      </c>
      <c r="AT7" s="12" t="e">
        <f t="shared" si="8"/>
        <v>#DIV/0!</v>
      </c>
      <c r="AU7" s="12" t="e">
        <f t="shared" si="9"/>
        <v>#DIV/0!</v>
      </c>
      <c r="AV7" s="12" t="e">
        <f t="shared" si="10"/>
        <v>#DIV/0!</v>
      </c>
      <c r="AW7" s="12" t="e">
        <f t="shared" si="11"/>
        <v>#DIV/0!</v>
      </c>
      <c r="AX7" s="12" t="e">
        <f t="shared" si="12"/>
        <v>#DIV/0!</v>
      </c>
      <c r="AY7" s="12" t="e">
        <f t="shared" si="13"/>
        <v>#DIV/0!</v>
      </c>
      <c r="BA7" s="64">
        <v>0.3125</v>
      </c>
      <c r="BB7" s="91"/>
      <c r="BC7" s="92"/>
      <c r="BD7" s="91"/>
      <c r="BE7" s="92"/>
      <c r="BF7" s="91"/>
      <c r="BG7" s="92"/>
      <c r="BH7" s="91"/>
      <c r="BI7" s="92"/>
      <c r="BJ7" s="91"/>
      <c r="BK7" s="92"/>
      <c r="BL7" s="91"/>
      <c r="BM7" s="92"/>
      <c r="BN7" s="91"/>
      <c r="BO7" s="92"/>
      <c r="BP7" s="91"/>
      <c r="BQ7" s="92"/>
      <c r="BS7" s="55">
        <f t="shared" si="14"/>
        <v>0</v>
      </c>
      <c r="BT7" s="3">
        <f t="shared" si="14"/>
        <v>0</v>
      </c>
      <c r="BU7" s="56" t="e">
        <f t="shared" si="15"/>
        <v>#DIV/0!</v>
      </c>
      <c r="BV7" s="3">
        <f t="shared" si="16"/>
        <v>0</v>
      </c>
      <c r="BW7" s="3">
        <f t="shared" si="17"/>
        <v>0</v>
      </c>
      <c r="BX7" s="3">
        <f t="shared" si="18"/>
        <v>0</v>
      </c>
      <c r="BY7" s="3">
        <f t="shared" si="19"/>
        <v>0</v>
      </c>
      <c r="BZ7" s="12" t="e">
        <f t="shared" si="20"/>
        <v>#DIV/0!</v>
      </c>
      <c r="CA7" s="12" t="e">
        <f t="shared" si="21"/>
        <v>#DIV/0!</v>
      </c>
      <c r="CB7" s="3">
        <f t="shared" si="22"/>
        <v>0</v>
      </c>
      <c r="CC7" s="3">
        <f t="shared" si="23"/>
        <v>0</v>
      </c>
      <c r="CD7" s="57">
        <f t="shared" si="24"/>
        <v>0</v>
      </c>
      <c r="CE7" s="58">
        <f t="shared" si="25"/>
        <v>0</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f t="shared" si="39"/>
        <v>-1</v>
      </c>
      <c r="ED7" s="12" t="e">
        <f t="shared" si="39"/>
        <v>#DIV/0!</v>
      </c>
      <c r="EE7" s="12" t="e">
        <f t="shared" si="39"/>
        <v>#DIV/0!</v>
      </c>
      <c r="EF7" s="12">
        <f t="shared" si="39"/>
        <v>-1</v>
      </c>
      <c r="EG7" s="12">
        <f t="shared" si="39"/>
        <v>-1</v>
      </c>
      <c r="EH7" s="12" t="e">
        <f t="shared" si="39"/>
        <v>#DIV/0!</v>
      </c>
      <c r="EI7" s="12">
        <f t="shared" si="39"/>
        <v>-1</v>
      </c>
      <c r="EJ7" s="12" t="e">
        <f t="shared" si="39"/>
        <v>#DIV/0!</v>
      </c>
      <c r="EK7" s="12" t="e">
        <f t="shared" si="39"/>
        <v>#DIV/0!</v>
      </c>
      <c r="EL7" s="12">
        <f t="shared" si="39"/>
        <v>-1</v>
      </c>
      <c r="EM7" s="12">
        <f t="shared" si="39"/>
        <v>-1</v>
      </c>
      <c r="EN7" s="12">
        <f t="shared" si="39"/>
        <v>-1</v>
      </c>
      <c r="EO7" s="12">
        <f t="shared" si="39"/>
        <v>-1</v>
      </c>
      <c r="EQ7" s="64">
        <v>0.3125</v>
      </c>
      <c r="ER7" s="91">
        <v>2</v>
      </c>
      <c r="ES7" s="92"/>
      <c r="ET7" s="91">
        <v>1</v>
      </c>
      <c r="EU7" s="92"/>
      <c r="EV7" s="91"/>
      <c r="EW7" s="92"/>
      <c r="EX7" s="91"/>
      <c r="EY7" s="92"/>
      <c r="EZ7" s="91"/>
      <c r="FA7" s="92"/>
      <c r="FB7" s="91"/>
      <c r="FC7" s="92"/>
      <c r="FD7" s="91"/>
      <c r="FE7" s="92"/>
      <c r="FF7" s="91">
        <v>1</v>
      </c>
      <c r="FG7" s="92"/>
      <c r="FI7" s="55">
        <f t="shared" si="40"/>
        <v>4</v>
      </c>
      <c r="FJ7" s="3">
        <f t="shared" si="40"/>
        <v>0</v>
      </c>
      <c r="FK7" s="56">
        <f t="shared" si="41"/>
        <v>0</v>
      </c>
      <c r="FL7" s="3">
        <f t="shared" si="42"/>
        <v>2</v>
      </c>
      <c r="FM7" s="3">
        <f t="shared" si="43"/>
        <v>1</v>
      </c>
      <c r="FN7" s="3">
        <f t="shared" si="44"/>
        <v>0</v>
      </c>
      <c r="FO7" s="3">
        <f t="shared" si="45"/>
        <v>3</v>
      </c>
      <c r="FP7" s="12">
        <f t="shared" si="46"/>
        <v>0.33333333333333331</v>
      </c>
      <c r="FQ7" s="12">
        <f t="shared" si="47"/>
        <v>0</v>
      </c>
      <c r="FR7" s="3">
        <f t="shared" si="48"/>
        <v>1</v>
      </c>
      <c r="FS7" s="3">
        <f t="shared" si="49"/>
        <v>3</v>
      </c>
      <c r="FT7" s="57">
        <f t="shared" si="50"/>
        <v>1</v>
      </c>
      <c r="FU7" s="58">
        <f t="shared" si="51"/>
        <v>4</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18"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53"/>
        <v>0</v>
      </c>
      <c r="X8" s="3">
        <f t="shared" si="54"/>
        <v>0</v>
      </c>
      <c r="Y8" s="56" t="e">
        <f t="shared" si="55"/>
        <v>#DIV/0!</v>
      </c>
      <c r="Z8" s="3">
        <f t="shared" si="56"/>
        <v>0</v>
      </c>
      <c r="AA8" s="3">
        <f t="shared" si="57"/>
        <v>0</v>
      </c>
      <c r="AB8" s="3">
        <f t="shared" si="58"/>
        <v>0</v>
      </c>
      <c r="AC8" s="3">
        <f t="shared" si="59"/>
        <v>0</v>
      </c>
      <c r="AD8" s="3">
        <f t="shared" si="0"/>
        <v>0</v>
      </c>
      <c r="AE8" s="12" t="e">
        <f t="shared" si="1"/>
        <v>#DIV/0!</v>
      </c>
      <c r="AF8" s="12" t="e">
        <f t="shared" si="60"/>
        <v>#DIV/0!</v>
      </c>
      <c r="AG8" s="3">
        <f t="shared" si="61"/>
        <v>0</v>
      </c>
      <c r="AH8" s="3">
        <f t="shared" si="62"/>
        <v>0</v>
      </c>
      <c r="AI8" s="57">
        <f t="shared" si="63"/>
        <v>0</v>
      </c>
      <c r="AJ8" s="58">
        <f t="shared" si="64"/>
        <v>0</v>
      </c>
      <c r="AM8" s="12" t="e">
        <f t="shared" si="2"/>
        <v>#DIV/0!</v>
      </c>
      <c r="AN8" s="12" t="e">
        <f t="shared" si="3"/>
        <v>#DIV/0!</v>
      </c>
      <c r="AO8" s="12" t="e">
        <f t="shared" si="4"/>
        <v>#DIV/0!</v>
      </c>
      <c r="AP8" s="12" t="e">
        <f t="shared" si="5"/>
        <v>#DIV/0!</v>
      </c>
      <c r="AQ8" s="12" t="e">
        <f t="shared" si="65"/>
        <v>#DIV/0!</v>
      </c>
      <c r="AR8" s="12" t="e">
        <f t="shared" si="6"/>
        <v>#DIV/0!</v>
      </c>
      <c r="AS8" s="12" t="e">
        <f t="shared" si="7"/>
        <v>#DIV/0!</v>
      </c>
      <c r="AT8" s="12" t="e">
        <f t="shared" si="8"/>
        <v>#DIV/0!</v>
      </c>
      <c r="AU8" s="12" t="e">
        <f t="shared" si="9"/>
        <v>#DIV/0!</v>
      </c>
      <c r="AV8" s="12" t="e">
        <f t="shared" si="10"/>
        <v>#DIV/0!</v>
      </c>
      <c r="AW8" s="12" t="e">
        <f t="shared" si="11"/>
        <v>#DIV/0!</v>
      </c>
      <c r="AX8" s="12" t="e">
        <f t="shared" si="12"/>
        <v>#DIV/0!</v>
      </c>
      <c r="AY8" s="12" t="e">
        <f t="shared" si="13"/>
        <v>#DIV/0!</v>
      </c>
      <c r="BA8" s="64">
        <v>0.32291666666666702</v>
      </c>
      <c r="BB8" s="91"/>
      <c r="BC8" s="92"/>
      <c r="BD8" s="91"/>
      <c r="BE8" s="92"/>
      <c r="BF8" s="91"/>
      <c r="BG8" s="92"/>
      <c r="BH8" s="91"/>
      <c r="BI8" s="92"/>
      <c r="BJ8" s="91"/>
      <c r="BK8" s="92"/>
      <c r="BL8" s="91"/>
      <c r="BM8" s="92"/>
      <c r="BN8" s="91"/>
      <c r="BO8" s="92"/>
      <c r="BP8" s="91"/>
      <c r="BQ8" s="92"/>
      <c r="BS8" s="55">
        <f t="shared" si="14"/>
        <v>0</v>
      </c>
      <c r="BT8" s="3">
        <f t="shared" si="14"/>
        <v>0</v>
      </c>
      <c r="BU8" s="56" t="e">
        <f t="shared" si="15"/>
        <v>#DIV/0!</v>
      </c>
      <c r="BV8" s="3">
        <f t="shared" si="16"/>
        <v>0</v>
      </c>
      <c r="BW8" s="3">
        <f t="shared" si="17"/>
        <v>0</v>
      </c>
      <c r="BX8" s="3">
        <f t="shared" si="18"/>
        <v>0</v>
      </c>
      <c r="BY8" s="3">
        <f t="shared" si="19"/>
        <v>0</v>
      </c>
      <c r="BZ8" s="12" t="e">
        <f t="shared" si="20"/>
        <v>#DIV/0!</v>
      </c>
      <c r="CA8" s="12" t="e">
        <f t="shared" si="21"/>
        <v>#DIV/0!</v>
      </c>
      <c r="CB8" s="3">
        <f t="shared" si="22"/>
        <v>0</v>
      </c>
      <c r="CC8" s="3">
        <f t="shared" si="23"/>
        <v>0</v>
      </c>
      <c r="CD8" s="57">
        <f t="shared" si="24"/>
        <v>0</v>
      </c>
      <c r="CE8" s="58">
        <f t="shared" si="25"/>
        <v>0</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f t="shared" si="39"/>
        <v>-1</v>
      </c>
      <c r="ED8" s="12" t="e">
        <f t="shared" si="39"/>
        <v>#DIV/0!</v>
      </c>
      <c r="EE8" s="12" t="e">
        <f t="shared" si="39"/>
        <v>#DIV/0!</v>
      </c>
      <c r="EF8" s="12" t="e">
        <f t="shared" si="39"/>
        <v>#DIV/0!</v>
      </c>
      <c r="EG8" s="12">
        <f t="shared" si="39"/>
        <v>-1</v>
      </c>
      <c r="EH8" s="12" t="e">
        <f t="shared" si="39"/>
        <v>#DIV/0!</v>
      </c>
      <c r="EI8" s="12">
        <f t="shared" si="39"/>
        <v>-1</v>
      </c>
      <c r="EJ8" s="12" t="e">
        <f t="shared" si="39"/>
        <v>#DIV/0!</v>
      </c>
      <c r="EK8" s="12" t="e">
        <f t="shared" si="39"/>
        <v>#DIV/0!</v>
      </c>
      <c r="EL8" s="12" t="e">
        <f t="shared" si="39"/>
        <v>#DIV/0!</v>
      </c>
      <c r="EM8" s="12">
        <f t="shared" si="39"/>
        <v>-1</v>
      </c>
      <c r="EN8" s="12" t="e">
        <f t="shared" si="39"/>
        <v>#DIV/0!</v>
      </c>
      <c r="EO8" s="12">
        <f t="shared" si="39"/>
        <v>-1</v>
      </c>
      <c r="EQ8" s="64">
        <v>0.32291666666666702</v>
      </c>
      <c r="ER8" s="91"/>
      <c r="ES8" s="92"/>
      <c r="ET8" s="91">
        <v>1</v>
      </c>
      <c r="EU8" s="92"/>
      <c r="EV8" s="91"/>
      <c r="EW8" s="92"/>
      <c r="EX8" s="91"/>
      <c r="EY8" s="92"/>
      <c r="EZ8" s="91"/>
      <c r="FA8" s="92"/>
      <c r="FB8" s="91"/>
      <c r="FC8" s="92"/>
      <c r="FD8" s="91"/>
      <c r="FE8" s="92"/>
      <c r="FF8" s="91"/>
      <c r="FG8" s="92"/>
      <c r="FI8" s="55">
        <f t="shared" si="40"/>
        <v>1</v>
      </c>
      <c r="FJ8" s="3">
        <f t="shared" si="40"/>
        <v>0</v>
      </c>
      <c r="FK8" s="56">
        <f t="shared" si="41"/>
        <v>0</v>
      </c>
      <c r="FL8" s="3">
        <f t="shared" si="42"/>
        <v>0</v>
      </c>
      <c r="FM8" s="3">
        <f t="shared" si="43"/>
        <v>1</v>
      </c>
      <c r="FN8" s="3">
        <f t="shared" si="44"/>
        <v>0</v>
      </c>
      <c r="FO8" s="3">
        <f t="shared" si="45"/>
        <v>1</v>
      </c>
      <c r="FP8" s="12">
        <f t="shared" si="46"/>
        <v>1</v>
      </c>
      <c r="FQ8" s="12">
        <f t="shared" si="47"/>
        <v>0</v>
      </c>
      <c r="FR8" s="3">
        <f t="shared" si="48"/>
        <v>0</v>
      </c>
      <c r="FS8" s="3">
        <f t="shared" si="49"/>
        <v>1</v>
      </c>
      <c r="FT8" s="57">
        <f t="shared" si="50"/>
        <v>0</v>
      </c>
      <c r="FU8" s="58">
        <f t="shared" si="51"/>
        <v>1</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17.25" x14ac:dyDescent="0.25">
      <c r="A9" s="59">
        <v>0.33333333333333298</v>
      </c>
      <c r="B9" s="91"/>
      <c r="C9" s="92"/>
      <c r="D9" s="91"/>
      <c r="E9" s="92"/>
      <c r="F9" s="91"/>
      <c r="G9" s="92"/>
      <c r="H9" s="91"/>
      <c r="I9" s="92"/>
      <c r="J9" s="91"/>
      <c r="K9" s="92"/>
      <c r="L9" s="91"/>
      <c r="M9" s="92"/>
      <c r="N9" s="203"/>
      <c r="O9" s="192"/>
      <c r="P9" s="91"/>
      <c r="Q9" s="92"/>
      <c r="R9" s="91"/>
      <c r="S9" s="92"/>
      <c r="T9" s="91"/>
      <c r="U9" s="92"/>
      <c r="W9" s="55">
        <f t="shared" si="53"/>
        <v>0</v>
      </c>
      <c r="X9" s="3">
        <f t="shared" si="54"/>
        <v>0</v>
      </c>
      <c r="Y9" s="56" t="e">
        <f t="shared" si="55"/>
        <v>#DIV/0!</v>
      </c>
      <c r="Z9" s="3">
        <f t="shared" si="56"/>
        <v>0</v>
      </c>
      <c r="AA9" s="3">
        <f t="shared" si="57"/>
        <v>0</v>
      </c>
      <c r="AB9" s="3">
        <f t="shared" si="58"/>
        <v>0</v>
      </c>
      <c r="AC9" s="3">
        <f t="shared" si="59"/>
        <v>0</v>
      </c>
      <c r="AD9" s="3">
        <f t="shared" si="0"/>
        <v>0</v>
      </c>
      <c r="AE9" s="12" t="e">
        <f t="shared" si="1"/>
        <v>#DIV/0!</v>
      </c>
      <c r="AF9" s="12" t="e">
        <f t="shared" si="60"/>
        <v>#DIV/0!</v>
      </c>
      <c r="AG9" s="3">
        <f t="shared" si="61"/>
        <v>0</v>
      </c>
      <c r="AH9" s="3">
        <f t="shared" si="62"/>
        <v>0</v>
      </c>
      <c r="AI9" s="57">
        <f t="shared" si="63"/>
        <v>0</v>
      </c>
      <c r="AJ9" s="58">
        <f t="shared" si="64"/>
        <v>0</v>
      </c>
      <c r="AM9" s="12" t="e">
        <f t="shared" si="2"/>
        <v>#DIV/0!</v>
      </c>
      <c r="AN9" s="12" t="e">
        <f t="shared" si="3"/>
        <v>#DIV/0!</v>
      </c>
      <c r="AO9" s="12" t="e">
        <f t="shared" si="4"/>
        <v>#DIV/0!</v>
      </c>
      <c r="AP9" s="12" t="e">
        <f t="shared" si="5"/>
        <v>#DIV/0!</v>
      </c>
      <c r="AQ9" s="12" t="e">
        <f t="shared" si="65"/>
        <v>#DIV/0!</v>
      </c>
      <c r="AR9" s="12" t="e">
        <f t="shared" si="6"/>
        <v>#DIV/0!</v>
      </c>
      <c r="AS9" s="12" t="e">
        <f t="shared" si="7"/>
        <v>#DIV/0!</v>
      </c>
      <c r="AT9" s="12" t="e">
        <f t="shared" si="8"/>
        <v>#DIV/0!</v>
      </c>
      <c r="AU9" s="12" t="e">
        <f t="shared" si="9"/>
        <v>#DIV/0!</v>
      </c>
      <c r="AV9" s="12" t="e">
        <f t="shared" si="10"/>
        <v>#DIV/0!</v>
      </c>
      <c r="AW9" s="12" t="e">
        <f t="shared" si="11"/>
        <v>#DIV/0!</v>
      </c>
      <c r="AX9" s="12" t="e">
        <f t="shared" si="12"/>
        <v>#DIV/0!</v>
      </c>
      <c r="AY9" s="12" t="e">
        <f t="shared" si="13"/>
        <v>#DIV/0!</v>
      </c>
      <c r="BA9" s="59">
        <v>0.33333333333333298</v>
      </c>
      <c r="BB9" s="91"/>
      <c r="BC9" s="92"/>
      <c r="BD9" s="91"/>
      <c r="BE9" s="92"/>
      <c r="BF9" s="91"/>
      <c r="BG9" s="92"/>
      <c r="BH9" s="91"/>
      <c r="BI9" s="92"/>
      <c r="BJ9" s="91"/>
      <c r="BK9" s="92"/>
      <c r="BL9" s="91"/>
      <c r="BM9" s="92"/>
      <c r="BN9" s="91"/>
      <c r="BO9" s="92"/>
      <c r="BP9" s="91"/>
      <c r="BQ9" s="92"/>
      <c r="BS9" s="55">
        <f t="shared" si="14"/>
        <v>0</v>
      </c>
      <c r="BT9" s="3">
        <f t="shared" si="14"/>
        <v>0</v>
      </c>
      <c r="BU9" s="56" t="e">
        <f t="shared" si="15"/>
        <v>#DIV/0!</v>
      </c>
      <c r="BV9" s="3">
        <f t="shared" si="16"/>
        <v>0</v>
      </c>
      <c r="BW9" s="3">
        <f t="shared" si="17"/>
        <v>0</v>
      </c>
      <c r="BX9" s="3">
        <f t="shared" si="18"/>
        <v>0</v>
      </c>
      <c r="BY9" s="3">
        <f t="shared" si="19"/>
        <v>0</v>
      </c>
      <c r="BZ9" s="12" t="e">
        <f t="shared" si="20"/>
        <v>#DIV/0!</v>
      </c>
      <c r="CA9" s="12" t="e">
        <f t="shared" si="21"/>
        <v>#DIV/0!</v>
      </c>
      <c r="CB9" s="3">
        <f t="shared" si="22"/>
        <v>0</v>
      </c>
      <c r="CC9" s="3">
        <f t="shared" si="23"/>
        <v>0</v>
      </c>
      <c r="CD9" s="57">
        <f t="shared" si="24"/>
        <v>0</v>
      </c>
      <c r="CE9" s="58">
        <f t="shared" si="25"/>
        <v>0</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f t="shared" si="39"/>
        <v>-1</v>
      </c>
      <c r="ED9" s="12">
        <f t="shared" si="39"/>
        <v>-1</v>
      </c>
      <c r="EE9" s="12" t="e">
        <f t="shared" si="39"/>
        <v>#DIV/0!</v>
      </c>
      <c r="EF9" s="12" t="e">
        <f t="shared" si="39"/>
        <v>#DIV/0!</v>
      </c>
      <c r="EG9" s="12">
        <f t="shared" si="39"/>
        <v>-1</v>
      </c>
      <c r="EH9" s="12" t="e">
        <f t="shared" si="39"/>
        <v>#DIV/0!</v>
      </c>
      <c r="EI9" s="12">
        <f t="shared" si="39"/>
        <v>-1</v>
      </c>
      <c r="EJ9" s="12" t="e">
        <f t="shared" si="39"/>
        <v>#DIV/0!</v>
      </c>
      <c r="EK9" s="12" t="e">
        <f t="shared" si="39"/>
        <v>#DIV/0!</v>
      </c>
      <c r="EL9" s="12">
        <f t="shared" si="39"/>
        <v>-1</v>
      </c>
      <c r="EM9" s="12">
        <f t="shared" si="39"/>
        <v>-1</v>
      </c>
      <c r="EN9" s="12">
        <f t="shared" si="39"/>
        <v>-1</v>
      </c>
      <c r="EO9" s="12">
        <f t="shared" si="39"/>
        <v>-1</v>
      </c>
      <c r="EQ9" s="59">
        <v>0.33333333333333298</v>
      </c>
      <c r="ER9" s="91"/>
      <c r="ES9" s="92"/>
      <c r="ET9" s="91">
        <v>1</v>
      </c>
      <c r="EU9" s="92"/>
      <c r="EV9" s="91"/>
      <c r="EW9" s="92"/>
      <c r="EX9" s="91"/>
      <c r="EY9" s="92"/>
      <c r="EZ9" s="91"/>
      <c r="FA9" s="92"/>
      <c r="FB9" s="91"/>
      <c r="FC9" s="92"/>
      <c r="FD9" s="91"/>
      <c r="FE9" s="92"/>
      <c r="FF9" s="91"/>
      <c r="FG9" s="92">
        <v>2</v>
      </c>
      <c r="FI9" s="55">
        <f t="shared" si="40"/>
        <v>1</v>
      </c>
      <c r="FJ9" s="3">
        <f t="shared" si="40"/>
        <v>2</v>
      </c>
      <c r="FK9" s="56">
        <f t="shared" si="41"/>
        <v>0.66666666666666663</v>
      </c>
      <c r="FL9" s="3">
        <f t="shared" si="42"/>
        <v>0</v>
      </c>
      <c r="FM9" s="3">
        <f t="shared" si="43"/>
        <v>1</v>
      </c>
      <c r="FN9" s="3">
        <f t="shared" si="44"/>
        <v>0</v>
      </c>
      <c r="FO9" s="3">
        <f t="shared" si="45"/>
        <v>1</v>
      </c>
      <c r="FP9" s="12">
        <f t="shared" si="46"/>
        <v>1</v>
      </c>
      <c r="FQ9" s="12">
        <f t="shared" si="47"/>
        <v>0</v>
      </c>
      <c r="FR9" s="3">
        <f t="shared" si="48"/>
        <v>2</v>
      </c>
      <c r="FS9" s="3">
        <f t="shared" si="49"/>
        <v>1</v>
      </c>
      <c r="FT9" s="57">
        <f t="shared" si="50"/>
        <v>2</v>
      </c>
      <c r="FU9" s="58">
        <f t="shared" si="51"/>
        <v>3</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17.25" x14ac:dyDescent="0.25">
      <c r="A10" s="64">
        <v>0.34375</v>
      </c>
      <c r="B10" s="91"/>
      <c r="C10" s="92"/>
      <c r="D10" s="91"/>
      <c r="E10" s="92"/>
      <c r="F10" s="91"/>
      <c r="G10" s="92"/>
      <c r="H10" s="91"/>
      <c r="I10" s="92"/>
      <c r="J10" s="48"/>
      <c r="K10" s="92"/>
      <c r="L10" s="91"/>
      <c r="M10" s="92"/>
      <c r="N10" s="203"/>
      <c r="O10" s="192"/>
      <c r="P10" s="91"/>
      <c r="Q10" s="92"/>
      <c r="R10" s="91"/>
      <c r="S10" s="92"/>
      <c r="T10" s="91"/>
      <c r="U10" s="92"/>
      <c r="W10" s="55">
        <f t="shared" si="53"/>
        <v>0</v>
      </c>
      <c r="X10" s="3">
        <f t="shared" si="54"/>
        <v>0</v>
      </c>
      <c r="Y10" s="56" t="e">
        <f t="shared" si="55"/>
        <v>#DIV/0!</v>
      </c>
      <c r="Z10" s="3">
        <f t="shared" si="56"/>
        <v>0</v>
      </c>
      <c r="AA10" s="3">
        <f t="shared" si="57"/>
        <v>0</v>
      </c>
      <c r="AB10" s="3">
        <f>F10+G10+P10+Q10</f>
        <v>0</v>
      </c>
      <c r="AC10" s="3">
        <f t="shared" si="59"/>
        <v>0</v>
      </c>
      <c r="AD10" s="3">
        <f t="shared" si="0"/>
        <v>0</v>
      </c>
      <c r="AE10" s="12" t="e">
        <f t="shared" si="1"/>
        <v>#DIV/0!</v>
      </c>
      <c r="AF10" s="12" t="e">
        <f t="shared" si="60"/>
        <v>#DIV/0!</v>
      </c>
      <c r="AG10" s="3">
        <f t="shared" si="61"/>
        <v>0</v>
      </c>
      <c r="AH10" s="3">
        <f t="shared" si="62"/>
        <v>0</v>
      </c>
      <c r="AI10" s="57">
        <f t="shared" si="63"/>
        <v>0</v>
      </c>
      <c r="AJ10" s="58">
        <f t="shared" si="64"/>
        <v>0</v>
      </c>
      <c r="AM10" s="12" t="e">
        <f t="shared" si="2"/>
        <v>#DIV/0!</v>
      </c>
      <c r="AN10" s="12" t="e">
        <f t="shared" si="3"/>
        <v>#DIV/0!</v>
      </c>
      <c r="AO10" s="12" t="e">
        <f t="shared" si="4"/>
        <v>#DIV/0!</v>
      </c>
      <c r="AP10" s="12" t="e">
        <f t="shared" si="5"/>
        <v>#DIV/0!</v>
      </c>
      <c r="AQ10" s="12" t="e">
        <f t="shared" si="65"/>
        <v>#DIV/0!</v>
      </c>
      <c r="AR10" s="12" t="e">
        <f t="shared" si="6"/>
        <v>#DIV/0!</v>
      </c>
      <c r="AS10" s="12" t="e">
        <f t="shared" si="7"/>
        <v>#DIV/0!</v>
      </c>
      <c r="AT10" s="12" t="e">
        <f t="shared" si="8"/>
        <v>#DIV/0!</v>
      </c>
      <c r="AU10" s="12" t="e">
        <f t="shared" si="9"/>
        <v>#DIV/0!</v>
      </c>
      <c r="AV10" s="12" t="e">
        <f t="shared" si="10"/>
        <v>#DIV/0!</v>
      </c>
      <c r="AW10" s="12" t="e">
        <f t="shared" si="11"/>
        <v>#DIV/0!</v>
      </c>
      <c r="AX10" s="12" t="e">
        <f t="shared" si="12"/>
        <v>#DIV/0!</v>
      </c>
      <c r="AY10" s="12" t="e">
        <f t="shared" si="13"/>
        <v>#DIV/0!</v>
      </c>
      <c r="BA10" s="64">
        <v>0.34375</v>
      </c>
      <c r="BB10" s="91"/>
      <c r="BC10" s="92"/>
      <c r="BD10" s="91"/>
      <c r="BE10" s="92"/>
      <c r="BF10" s="91"/>
      <c r="BG10" s="92"/>
      <c r="BH10" s="48"/>
      <c r="BI10" s="92"/>
      <c r="BJ10" s="91"/>
      <c r="BK10" s="92"/>
      <c r="BL10" s="91"/>
      <c r="BM10" s="92"/>
      <c r="BN10" s="91"/>
      <c r="BO10" s="92"/>
      <c r="BP10" s="91"/>
      <c r="BQ10" s="92"/>
      <c r="BS10" s="55">
        <f t="shared" si="14"/>
        <v>0</v>
      </c>
      <c r="BT10" s="3">
        <f t="shared" si="14"/>
        <v>0</v>
      </c>
      <c r="BU10" s="56" t="e">
        <f t="shared" si="15"/>
        <v>#DIV/0!</v>
      </c>
      <c r="BV10" s="3">
        <f t="shared" si="16"/>
        <v>0</v>
      </c>
      <c r="BW10" s="3">
        <f t="shared" si="17"/>
        <v>0</v>
      </c>
      <c r="BX10" s="3">
        <f t="shared" si="18"/>
        <v>0</v>
      </c>
      <c r="BY10" s="3">
        <f t="shared" si="19"/>
        <v>0</v>
      </c>
      <c r="BZ10" s="12" t="e">
        <f t="shared" si="20"/>
        <v>#DIV/0!</v>
      </c>
      <c r="CA10" s="12" t="e">
        <f t="shared" si="21"/>
        <v>#DIV/0!</v>
      </c>
      <c r="CB10" s="3">
        <f t="shared" si="22"/>
        <v>0</v>
      </c>
      <c r="CC10" s="3">
        <f t="shared" si="23"/>
        <v>0</v>
      </c>
      <c r="CD10" s="57">
        <f t="shared" si="24"/>
        <v>0</v>
      </c>
      <c r="CE10" s="58">
        <f t="shared" si="25"/>
        <v>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f t="shared" si="39"/>
        <v>-1</v>
      </c>
      <c r="ED10" s="12" t="e">
        <f t="shared" si="39"/>
        <v>#DIV/0!</v>
      </c>
      <c r="EE10" s="12" t="e">
        <f t="shared" si="39"/>
        <v>#DIV/0!</v>
      </c>
      <c r="EF10" s="12" t="e">
        <f t="shared" si="39"/>
        <v>#DIV/0!</v>
      </c>
      <c r="EG10" s="12">
        <f t="shared" si="39"/>
        <v>-1</v>
      </c>
      <c r="EH10" s="12" t="e">
        <f t="shared" si="39"/>
        <v>#DIV/0!</v>
      </c>
      <c r="EI10" s="12">
        <f t="shared" si="39"/>
        <v>-1</v>
      </c>
      <c r="EJ10" s="12" t="e">
        <f t="shared" si="39"/>
        <v>#DIV/0!</v>
      </c>
      <c r="EK10" s="12" t="e">
        <f t="shared" si="39"/>
        <v>#DIV/0!</v>
      </c>
      <c r="EL10" s="12" t="e">
        <f t="shared" si="39"/>
        <v>#DIV/0!</v>
      </c>
      <c r="EM10" s="12">
        <f t="shared" si="39"/>
        <v>-1</v>
      </c>
      <c r="EN10" s="12" t="e">
        <f t="shared" si="39"/>
        <v>#DIV/0!</v>
      </c>
      <c r="EO10" s="12">
        <f t="shared" si="39"/>
        <v>-1</v>
      </c>
      <c r="EQ10" s="64">
        <v>0.34375</v>
      </c>
      <c r="ER10" s="91"/>
      <c r="ES10" s="92"/>
      <c r="ET10" s="91">
        <v>1</v>
      </c>
      <c r="EU10" s="92"/>
      <c r="EV10" s="91"/>
      <c r="EW10" s="92"/>
      <c r="EX10" s="48"/>
      <c r="EY10" s="92"/>
      <c r="EZ10" s="91"/>
      <c r="FA10" s="92"/>
      <c r="FB10" s="91"/>
      <c r="FC10" s="92"/>
      <c r="FD10" s="91"/>
      <c r="FE10" s="92"/>
      <c r="FF10" s="91"/>
      <c r="FG10" s="92"/>
      <c r="FI10" s="55">
        <f t="shared" si="40"/>
        <v>1</v>
      </c>
      <c r="FJ10" s="3">
        <f t="shared" si="40"/>
        <v>0</v>
      </c>
      <c r="FK10" s="56">
        <f t="shared" si="41"/>
        <v>0</v>
      </c>
      <c r="FL10" s="3">
        <f t="shared" si="42"/>
        <v>0</v>
      </c>
      <c r="FM10" s="3">
        <f t="shared" si="43"/>
        <v>1</v>
      </c>
      <c r="FN10" s="3">
        <f t="shared" si="44"/>
        <v>0</v>
      </c>
      <c r="FO10" s="3">
        <f t="shared" si="45"/>
        <v>1</v>
      </c>
      <c r="FP10" s="12">
        <f t="shared" si="46"/>
        <v>1</v>
      </c>
      <c r="FQ10" s="12">
        <f t="shared" si="47"/>
        <v>0</v>
      </c>
      <c r="FR10" s="3">
        <f t="shared" si="48"/>
        <v>0</v>
      </c>
      <c r="FS10" s="3">
        <f t="shared" si="49"/>
        <v>1</v>
      </c>
      <c r="FT10" s="57">
        <f t="shared" si="50"/>
        <v>0</v>
      </c>
      <c r="FU10" s="58">
        <f t="shared" si="51"/>
        <v>1</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17.25" x14ac:dyDescent="0.25">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53"/>
        <v>0</v>
      </c>
      <c r="X11" s="3">
        <f t="shared" si="54"/>
        <v>0</v>
      </c>
      <c r="Y11" s="56" t="e">
        <f t="shared" si="55"/>
        <v>#DIV/0!</v>
      </c>
      <c r="Z11" s="3">
        <f t="shared" si="56"/>
        <v>0</v>
      </c>
      <c r="AA11" s="3">
        <f t="shared" si="57"/>
        <v>0</v>
      </c>
      <c r="AB11" s="3">
        <f t="shared" si="58"/>
        <v>0</v>
      </c>
      <c r="AC11" s="3">
        <f t="shared" si="59"/>
        <v>0</v>
      </c>
      <c r="AD11" s="3">
        <f t="shared" si="0"/>
        <v>0</v>
      </c>
      <c r="AE11" s="12" t="e">
        <f t="shared" si="1"/>
        <v>#DIV/0!</v>
      </c>
      <c r="AF11" s="12" t="e">
        <f t="shared" si="60"/>
        <v>#DIV/0!</v>
      </c>
      <c r="AG11" s="3">
        <f t="shared" si="61"/>
        <v>0</v>
      </c>
      <c r="AH11" s="3">
        <f t="shared" si="62"/>
        <v>0</v>
      </c>
      <c r="AI11" s="57">
        <f t="shared" si="63"/>
        <v>0</v>
      </c>
      <c r="AJ11" s="58">
        <f t="shared" si="64"/>
        <v>0</v>
      </c>
      <c r="AM11" s="12" t="e">
        <f t="shared" si="2"/>
        <v>#DIV/0!</v>
      </c>
      <c r="AN11" s="12" t="e">
        <f t="shared" si="3"/>
        <v>#DIV/0!</v>
      </c>
      <c r="AO11" s="12" t="e">
        <f t="shared" si="4"/>
        <v>#DIV/0!</v>
      </c>
      <c r="AP11" s="12" t="e">
        <f t="shared" si="5"/>
        <v>#DIV/0!</v>
      </c>
      <c r="AQ11" s="12" t="e">
        <f t="shared" si="65"/>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91"/>
      <c r="BC11" s="92"/>
      <c r="BD11" s="91"/>
      <c r="BE11" s="92"/>
      <c r="BF11" s="91"/>
      <c r="BG11" s="92"/>
      <c r="BH11" s="91"/>
      <c r="BI11" s="92"/>
      <c r="BJ11" s="91"/>
      <c r="BK11" s="92"/>
      <c r="BL11" s="91"/>
      <c r="BM11" s="92"/>
      <c r="BN11" s="91"/>
      <c r="BO11" s="92"/>
      <c r="BP11" s="91"/>
      <c r="BQ11" s="92"/>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17.25" x14ac:dyDescent="0.25">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53"/>
        <v>0</v>
      </c>
      <c r="X12" s="3">
        <f t="shared" si="54"/>
        <v>0</v>
      </c>
      <c r="Y12" s="56" t="e">
        <f t="shared" si="55"/>
        <v>#DIV/0!</v>
      </c>
      <c r="Z12" s="3">
        <f t="shared" si="56"/>
        <v>0</v>
      </c>
      <c r="AA12" s="3">
        <f t="shared" si="57"/>
        <v>0</v>
      </c>
      <c r="AB12" s="3">
        <f t="shared" si="58"/>
        <v>0</v>
      </c>
      <c r="AC12" s="3">
        <f t="shared" si="59"/>
        <v>0</v>
      </c>
      <c r="AD12" s="3">
        <f t="shared" si="0"/>
        <v>0</v>
      </c>
      <c r="AE12" s="12" t="e">
        <f t="shared" si="1"/>
        <v>#DIV/0!</v>
      </c>
      <c r="AF12" s="12" t="e">
        <f t="shared" si="60"/>
        <v>#DIV/0!</v>
      </c>
      <c r="AG12" s="3">
        <f t="shared" si="61"/>
        <v>0</v>
      </c>
      <c r="AH12" s="3">
        <f t="shared" si="62"/>
        <v>0</v>
      </c>
      <c r="AI12" s="57">
        <f t="shared" si="63"/>
        <v>0</v>
      </c>
      <c r="AJ12" s="58">
        <f t="shared" si="64"/>
        <v>0</v>
      </c>
      <c r="AM12" s="12" t="e">
        <f t="shared" si="2"/>
        <v>#DIV/0!</v>
      </c>
      <c r="AN12" s="12" t="e">
        <f t="shared" si="3"/>
        <v>#DIV/0!</v>
      </c>
      <c r="AO12" s="12" t="e">
        <f t="shared" si="4"/>
        <v>#DIV/0!</v>
      </c>
      <c r="AP12" s="12" t="e">
        <f t="shared" si="5"/>
        <v>#DIV/0!</v>
      </c>
      <c r="AQ12" s="12" t="e">
        <f t="shared" si="65"/>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0</v>
      </c>
      <c r="C14" s="72">
        <f t="shared" si="66"/>
        <v>0</v>
      </c>
      <c r="D14" s="72">
        <f t="shared" si="66"/>
        <v>0</v>
      </c>
      <c r="E14" s="72">
        <f t="shared" si="66"/>
        <v>0</v>
      </c>
      <c r="F14" s="72">
        <f>SUM(F5:F12)</f>
        <v>0</v>
      </c>
      <c r="G14" s="72">
        <f>SUM(G5:G12)</f>
        <v>0</v>
      </c>
      <c r="H14" s="72">
        <f t="shared" si="66"/>
        <v>0</v>
      </c>
      <c r="I14" s="72">
        <f t="shared" si="66"/>
        <v>0</v>
      </c>
      <c r="J14" s="72">
        <f t="shared" si="66"/>
        <v>0</v>
      </c>
      <c r="K14" s="72">
        <f t="shared" si="66"/>
        <v>0</v>
      </c>
      <c r="L14" s="72">
        <f>SUM(L5:L12)</f>
        <v>0</v>
      </c>
      <c r="M14" s="72">
        <f t="shared" si="66"/>
        <v>0</v>
      </c>
      <c r="N14" s="72">
        <f>SUM(N5:N12)</f>
        <v>0</v>
      </c>
      <c r="O14" s="72">
        <f t="shared" si="66"/>
        <v>0</v>
      </c>
      <c r="P14" s="72">
        <f>SUM(P5:P12)</f>
        <v>0</v>
      </c>
      <c r="Q14" s="72">
        <f>SUM(Q5:Q12)</f>
        <v>0</v>
      </c>
      <c r="R14" s="72">
        <f t="shared" si="66"/>
        <v>0</v>
      </c>
      <c r="S14" s="72">
        <f t="shared" si="66"/>
        <v>0</v>
      </c>
      <c r="T14" s="72">
        <f t="shared" si="66"/>
        <v>0</v>
      </c>
      <c r="U14" s="72">
        <f t="shared" si="66"/>
        <v>0</v>
      </c>
      <c r="W14" s="73">
        <f>B14+D14+H14+J14+L14+N14+R14+T14</f>
        <v>0</v>
      </c>
      <c r="X14" s="74">
        <f>C14+E14+I14+K14+M14+O14+S14+U14</f>
        <v>0</v>
      </c>
      <c r="Y14" s="75" t="e">
        <f>X14/(X14+W14)</f>
        <v>#DIV/0!</v>
      </c>
      <c r="Z14" s="74">
        <f>B14+C14+L14+M14</f>
        <v>0</v>
      </c>
      <c r="AA14" s="74">
        <f>D14+E14+N14+O14+F14+G14+P14+Q14</f>
        <v>0</v>
      </c>
      <c r="AB14" s="74">
        <f t="shared" si="58"/>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t="e">
        <f t="shared" ref="AM14:AQ15" si="67">(W14/BS14) - 1</f>
        <v>#DIV/0!</v>
      </c>
      <c r="AN14" s="12" t="e">
        <f t="shared" si="67"/>
        <v>#DIV/0!</v>
      </c>
      <c r="AO14" s="12" t="e">
        <f t="shared" si="67"/>
        <v>#DIV/0!</v>
      </c>
      <c r="AP14" s="12" t="e">
        <f t="shared" si="67"/>
        <v>#DIV/0!</v>
      </c>
      <c r="AQ14" s="12" t="e">
        <f t="shared" si="67"/>
        <v>#DIV/0!</v>
      </c>
      <c r="AR14" s="12" t="e">
        <f t="shared" ref="AR14:AY15" si="68">(AC14/BX14) - 1</f>
        <v>#DIV/0!</v>
      </c>
      <c r="AS14" s="12" t="e">
        <f t="shared" si="68"/>
        <v>#DIV/0!</v>
      </c>
      <c r="AT14" s="12" t="e">
        <f t="shared" si="68"/>
        <v>#DIV/0!</v>
      </c>
      <c r="AU14" s="12" t="e">
        <f t="shared" si="68"/>
        <v>#DIV/0!</v>
      </c>
      <c r="AV14" s="12" t="e">
        <f t="shared" si="68"/>
        <v>#DIV/0!</v>
      </c>
      <c r="AW14" s="12" t="e">
        <f t="shared" si="68"/>
        <v>#DIV/0!</v>
      </c>
      <c r="AX14" s="12" t="e">
        <f t="shared" si="68"/>
        <v>#DIV/0!</v>
      </c>
      <c r="AY14" s="12" t="e">
        <f t="shared" si="68"/>
        <v>#DIV/0!</v>
      </c>
      <c r="BA14" s="71" t="s">
        <v>17</v>
      </c>
      <c r="BB14" s="72">
        <f t="shared" ref="BB14:BQ14" si="69">SUM(BB5:BB12)</f>
        <v>0</v>
      </c>
      <c r="BC14" s="72">
        <f t="shared" si="69"/>
        <v>0</v>
      </c>
      <c r="BD14" s="72">
        <f t="shared" si="69"/>
        <v>0</v>
      </c>
      <c r="BE14" s="72">
        <f t="shared" si="69"/>
        <v>0</v>
      </c>
      <c r="BF14" s="72">
        <f t="shared" si="69"/>
        <v>0</v>
      </c>
      <c r="BG14" s="72">
        <f t="shared" si="69"/>
        <v>0</v>
      </c>
      <c r="BH14" s="72">
        <f t="shared" si="69"/>
        <v>0</v>
      </c>
      <c r="BI14" s="72">
        <f t="shared" si="69"/>
        <v>0</v>
      </c>
      <c r="BJ14" s="72">
        <f t="shared" si="69"/>
        <v>0</v>
      </c>
      <c r="BK14" s="72">
        <f t="shared" si="69"/>
        <v>0</v>
      </c>
      <c r="BL14" s="72">
        <f t="shared" si="69"/>
        <v>0</v>
      </c>
      <c r="BM14" s="72">
        <f t="shared" si="69"/>
        <v>0</v>
      </c>
      <c r="BN14" s="72">
        <f t="shared" si="69"/>
        <v>0</v>
      </c>
      <c r="BO14" s="72">
        <f t="shared" si="69"/>
        <v>0</v>
      </c>
      <c r="BP14" s="72">
        <f t="shared" si="69"/>
        <v>0</v>
      </c>
      <c r="BQ14" s="72">
        <f t="shared" si="69"/>
        <v>0</v>
      </c>
      <c r="BS14" s="73">
        <f>BB14+BD14+BF14+BH14+BJ14+BL14+BN14+BP14</f>
        <v>0</v>
      </c>
      <c r="BT14" s="74">
        <f>BC14+BE14+BG14+BI14+BK14+BM14+BO14+BQ14</f>
        <v>0</v>
      </c>
      <c r="BU14" s="75" t="e">
        <f>BT14/(BT14+BS14)</f>
        <v>#DIV/0!</v>
      </c>
      <c r="BV14" s="74">
        <f>BB14+BC14+BJ14+BK14</f>
        <v>0</v>
      </c>
      <c r="BW14" s="74">
        <f>BD14+BE14+BL14+BM14</f>
        <v>0</v>
      </c>
      <c r="BX14" s="74">
        <f>BF14+BG14+BN14+BO14</f>
        <v>0</v>
      </c>
      <c r="BY14" s="74">
        <f>SUM(BV14:BX14)</f>
        <v>0</v>
      </c>
      <c r="BZ14" s="12" t="e">
        <f>BW14/(BW14+BV14)</f>
        <v>#DIV/0!</v>
      </c>
      <c r="CA14" s="12" t="e">
        <f>BX14/BY14</f>
        <v>#DIV/0!</v>
      </c>
      <c r="CB14" s="74">
        <f>BH14+BI14+BP14+BQ14</f>
        <v>0</v>
      </c>
      <c r="CC14" s="74">
        <f>SUM(BB14:BI14)</f>
        <v>0</v>
      </c>
      <c r="CD14" s="76">
        <f>SUM(BJ14:BQ14)</f>
        <v>0</v>
      </c>
      <c r="CE14" s="77">
        <f>SUM(BB14:BQ14)</f>
        <v>0</v>
      </c>
      <c r="CH14" s="12" t="e">
        <f t="shared" ref="CH14:CT15" si="70">(BS14/DN14) - 1</f>
        <v>#DIV/0!</v>
      </c>
      <c r="CI14" s="12" t="e">
        <f t="shared" si="70"/>
        <v>#DIV/0!</v>
      </c>
      <c r="CJ14" s="12" t="e">
        <f t="shared" si="70"/>
        <v>#DIV/0!</v>
      </c>
      <c r="CK14" s="12" t="e">
        <f t="shared" si="70"/>
        <v>#DIV/0!</v>
      </c>
      <c r="CL14" s="12" t="e">
        <f t="shared" si="70"/>
        <v>#DIV/0!</v>
      </c>
      <c r="CM14" s="12" t="e">
        <f t="shared" si="70"/>
        <v>#DIV/0!</v>
      </c>
      <c r="CN14" s="12" t="e">
        <f t="shared" si="70"/>
        <v>#DIV/0!</v>
      </c>
      <c r="CO14" s="12" t="e">
        <f t="shared" si="70"/>
        <v>#DIV/0!</v>
      </c>
      <c r="CP14" s="12" t="e">
        <f t="shared" si="70"/>
        <v>#DIV/0!</v>
      </c>
      <c r="CQ14" s="12" t="e">
        <f t="shared" si="70"/>
        <v>#DIV/0!</v>
      </c>
      <c r="CR14" s="12" t="e">
        <f t="shared" si="70"/>
        <v>#DIV/0!</v>
      </c>
      <c r="CS14" s="12" t="e">
        <f t="shared" si="70"/>
        <v>#DIV/0!</v>
      </c>
      <c r="CT14" s="12" t="e">
        <f t="shared" si="70"/>
        <v>#DIV/0!</v>
      </c>
      <c r="CV14" s="71" t="s">
        <v>17</v>
      </c>
      <c r="CW14" s="72">
        <f t="shared" ref="CW14:DL14" si="71">SUM(CW5:CW12)</f>
        <v>0</v>
      </c>
      <c r="CX14" s="72">
        <f t="shared" si="71"/>
        <v>0</v>
      </c>
      <c r="CY14" s="72">
        <f t="shared" si="71"/>
        <v>0</v>
      </c>
      <c r="CZ14" s="72">
        <f t="shared" si="71"/>
        <v>0</v>
      </c>
      <c r="DA14" s="72">
        <f t="shared" si="71"/>
        <v>0</v>
      </c>
      <c r="DB14" s="72">
        <f t="shared" si="71"/>
        <v>0</v>
      </c>
      <c r="DC14" s="72">
        <f t="shared" si="71"/>
        <v>0</v>
      </c>
      <c r="DD14" s="72">
        <f t="shared" si="71"/>
        <v>0</v>
      </c>
      <c r="DE14" s="72">
        <f t="shared" si="71"/>
        <v>0</v>
      </c>
      <c r="DF14" s="72">
        <f t="shared" si="71"/>
        <v>0</v>
      </c>
      <c r="DG14" s="72">
        <f t="shared" si="71"/>
        <v>0</v>
      </c>
      <c r="DH14" s="72">
        <f t="shared" si="71"/>
        <v>0</v>
      </c>
      <c r="DI14" s="72">
        <f t="shared" si="71"/>
        <v>0</v>
      </c>
      <c r="DJ14" s="72">
        <f t="shared" si="71"/>
        <v>0</v>
      </c>
      <c r="DK14" s="72">
        <f t="shared" si="71"/>
        <v>0</v>
      </c>
      <c r="DL14" s="72">
        <f t="shared" si="71"/>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f t="shared" ref="EC14:EO15" si="72">(DN14/FI14) - 1</f>
        <v>-1</v>
      </c>
      <c r="ED14" s="12">
        <f t="shared" si="72"/>
        <v>-1</v>
      </c>
      <c r="EE14" s="12" t="e">
        <f t="shared" si="72"/>
        <v>#DIV/0!</v>
      </c>
      <c r="EF14" s="12">
        <f t="shared" si="72"/>
        <v>-1</v>
      </c>
      <c r="EG14" s="12">
        <f t="shared" si="72"/>
        <v>-1</v>
      </c>
      <c r="EH14" s="12" t="e">
        <f t="shared" si="72"/>
        <v>#DIV/0!</v>
      </c>
      <c r="EI14" s="12">
        <f t="shared" si="72"/>
        <v>-1</v>
      </c>
      <c r="EJ14" s="12" t="e">
        <f t="shared" si="72"/>
        <v>#DIV/0!</v>
      </c>
      <c r="EK14" s="12" t="e">
        <f t="shared" si="72"/>
        <v>#DIV/0!</v>
      </c>
      <c r="EL14" s="12">
        <f t="shared" si="72"/>
        <v>-1</v>
      </c>
      <c r="EM14" s="12">
        <f t="shared" si="72"/>
        <v>-1</v>
      </c>
      <c r="EN14" s="12">
        <f t="shared" si="72"/>
        <v>-1</v>
      </c>
      <c r="EO14" s="12">
        <f t="shared" si="72"/>
        <v>-1</v>
      </c>
      <c r="EQ14" s="71" t="s">
        <v>17</v>
      </c>
      <c r="ER14" s="72">
        <f t="shared" ref="ER14:FG14" si="73">SUM(ER5:ER12)</f>
        <v>6</v>
      </c>
      <c r="ES14" s="72">
        <f t="shared" si="73"/>
        <v>1</v>
      </c>
      <c r="ET14" s="72">
        <f t="shared" si="73"/>
        <v>6</v>
      </c>
      <c r="EU14" s="72">
        <f t="shared" si="73"/>
        <v>1</v>
      </c>
      <c r="EV14" s="72">
        <f t="shared" si="73"/>
        <v>0</v>
      </c>
      <c r="EW14" s="72">
        <f t="shared" si="73"/>
        <v>0</v>
      </c>
      <c r="EX14" s="72">
        <f t="shared" si="73"/>
        <v>0</v>
      </c>
      <c r="EY14" s="72">
        <f t="shared" si="73"/>
        <v>0</v>
      </c>
      <c r="EZ14" s="72">
        <f t="shared" si="73"/>
        <v>0</v>
      </c>
      <c r="FA14" s="72">
        <f t="shared" si="73"/>
        <v>0</v>
      </c>
      <c r="FB14" s="72">
        <f t="shared" si="73"/>
        <v>0</v>
      </c>
      <c r="FC14" s="72">
        <f t="shared" si="73"/>
        <v>0</v>
      </c>
      <c r="FD14" s="72">
        <f t="shared" si="73"/>
        <v>0</v>
      </c>
      <c r="FE14" s="72">
        <f t="shared" si="73"/>
        <v>0</v>
      </c>
      <c r="FF14" s="72">
        <f t="shared" si="73"/>
        <v>1</v>
      </c>
      <c r="FG14" s="72">
        <f t="shared" si="73"/>
        <v>2</v>
      </c>
      <c r="FI14" s="73">
        <f>ER14+ET14+EV14+EX14+EZ14+FB14+FD14+FF14</f>
        <v>13</v>
      </c>
      <c r="FJ14" s="74">
        <f>ES14+EU14+EW14+EY14+FA14+FC14+FE14+FG14</f>
        <v>4</v>
      </c>
      <c r="FK14" s="75">
        <f>FJ14/(FJ14+FI14)</f>
        <v>0.23529411764705882</v>
      </c>
      <c r="FL14" s="74">
        <f>ER14+ES14+EZ14+FA14</f>
        <v>7</v>
      </c>
      <c r="FM14" s="74">
        <f>ET14+EU14+FB14+FC14</f>
        <v>7</v>
      </c>
      <c r="FN14" s="74">
        <f>EV14+EW14+FD14+FE14</f>
        <v>0</v>
      </c>
      <c r="FO14" s="74">
        <f>SUM(FL14:FN14)</f>
        <v>14</v>
      </c>
      <c r="FP14" s="12">
        <f>FM14/FO14</f>
        <v>0.5</v>
      </c>
      <c r="FQ14" s="12">
        <f>FN14/FO14</f>
        <v>0</v>
      </c>
      <c r="FR14" s="74">
        <f>EX14+EY14+FF14+FG14</f>
        <v>3</v>
      </c>
      <c r="FS14" s="74">
        <f>SUM(ER14:EY14)</f>
        <v>14</v>
      </c>
      <c r="FT14" s="76">
        <f>SUM(EZ14:FG14)</f>
        <v>3</v>
      </c>
      <c r="FU14" s="77">
        <f>SUM(ER14:FG14)</f>
        <v>17</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0</v>
      </c>
      <c r="C15" s="71">
        <f t="shared" si="75"/>
        <v>0</v>
      </c>
      <c r="D15" s="71">
        <f t="shared" si="75"/>
        <v>0</v>
      </c>
      <c r="E15" s="71">
        <f t="shared" si="75"/>
        <v>0</v>
      </c>
      <c r="F15" s="71">
        <f>SUM(F7:F10)</f>
        <v>0</v>
      </c>
      <c r="G15" s="71">
        <f>SUM(G7:G10)</f>
        <v>0</v>
      </c>
      <c r="H15" s="71">
        <f t="shared" si="75"/>
        <v>0</v>
      </c>
      <c r="I15" s="71">
        <f t="shared" si="75"/>
        <v>0</v>
      </c>
      <c r="J15" s="71">
        <f t="shared" si="75"/>
        <v>0</v>
      </c>
      <c r="K15" s="71">
        <f t="shared" si="75"/>
        <v>0</v>
      </c>
      <c r="L15" s="71">
        <f>SUM(L7:L10)</f>
        <v>0</v>
      </c>
      <c r="M15" s="71">
        <f t="shared" si="75"/>
        <v>0</v>
      </c>
      <c r="N15" s="71">
        <f>SUM(N7:N10)</f>
        <v>0</v>
      </c>
      <c r="O15" s="71">
        <f t="shared" si="75"/>
        <v>0</v>
      </c>
      <c r="P15" s="71">
        <f>SUM(P7:P10)</f>
        <v>0</v>
      </c>
      <c r="Q15" s="71">
        <f>SUM(Q7:Q10)</f>
        <v>0</v>
      </c>
      <c r="R15" s="71">
        <f t="shared" si="75"/>
        <v>0</v>
      </c>
      <c r="S15" s="71">
        <f t="shared" si="75"/>
        <v>0</v>
      </c>
      <c r="T15" s="71">
        <f t="shared" si="75"/>
        <v>0</v>
      </c>
      <c r="U15" s="71">
        <f t="shared" si="75"/>
        <v>0</v>
      </c>
      <c r="W15" s="79">
        <f>B15+D15+H15+J15+L15+N15+R15+T15</f>
        <v>0</v>
      </c>
      <c r="X15" s="78">
        <f>C15+E15+I15+K15+M15+O15+S15+U15</f>
        <v>0</v>
      </c>
      <c r="Y15" s="80" t="e">
        <f>X15/(X15+W15)</f>
        <v>#DIV/0!</v>
      </c>
      <c r="Z15" s="78">
        <f>B15+C15+L15+M15</f>
        <v>0</v>
      </c>
      <c r="AA15" s="78">
        <f>D15+E15+N15+O15+F15+G15+P15+Q15</f>
        <v>0</v>
      </c>
      <c r="AB15" s="78">
        <f t="shared" si="58"/>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t="e">
        <f t="shared" si="67"/>
        <v>#DIV/0!</v>
      </c>
      <c r="AN15" s="12" t="e">
        <f t="shared" si="67"/>
        <v>#DIV/0!</v>
      </c>
      <c r="AO15" s="12" t="e">
        <f t="shared" si="67"/>
        <v>#DIV/0!</v>
      </c>
      <c r="AP15" s="12" t="e">
        <f t="shared" si="67"/>
        <v>#DIV/0!</v>
      </c>
      <c r="AQ15" s="12" t="e">
        <f t="shared" si="67"/>
        <v>#DIV/0!</v>
      </c>
      <c r="AR15" s="12" t="e">
        <f t="shared" si="68"/>
        <v>#DIV/0!</v>
      </c>
      <c r="AS15" s="12" t="e">
        <f t="shared" si="68"/>
        <v>#DIV/0!</v>
      </c>
      <c r="AT15" s="12" t="e">
        <f t="shared" si="68"/>
        <v>#DIV/0!</v>
      </c>
      <c r="AU15" s="12" t="e">
        <f t="shared" si="68"/>
        <v>#DIV/0!</v>
      </c>
      <c r="AV15" s="12" t="e">
        <f t="shared" si="68"/>
        <v>#DIV/0!</v>
      </c>
      <c r="AW15" s="12" t="e">
        <f t="shared" si="68"/>
        <v>#DIV/0!</v>
      </c>
      <c r="AX15" s="12" t="e">
        <f t="shared" si="68"/>
        <v>#DIV/0!</v>
      </c>
      <c r="AY15" s="12" t="e">
        <f t="shared" si="68"/>
        <v>#DIV/0!</v>
      </c>
      <c r="BA15" s="71" t="s">
        <v>117</v>
      </c>
      <c r="BB15" s="71">
        <f t="shared" ref="BB15:BQ15" si="76">SUM(BB7:BB10)</f>
        <v>0</v>
      </c>
      <c r="BC15" s="71">
        <f t="shared" si="76"/>
        <v>0</v>
      </c>
      <c r="BD15" s="71">
        <f t="shared" si="76"/>
        <v>0</v>
      </c>
      <c r="BE15" s="71">
        <f t="shared" si="76"/>
        <v>0</v>
      </c>
      <c r="BF15" s="71">
        <f t="shared" si="76"/>
        <v>0</v>
      </c>
      <c r="BG15" s="71">
        <f t="shared" si="76"/>
        <v>0</v>
      </c>
      <c r="BH15" s="71">
        <f t="shared" si="76"/>
        <v>0</v>
      </c>
      <c r="BI15" s="71">
        <f t="shared" si="76"/>
        <v>0</v>
      </c>
      <c r="BJ15" s="71">
        <f t="shared" si="76"/>
        <v>0</v>
      </c>
      <c r="BK15" s="71">
        <f t="shared" si="76"/>
        <v>0</v>
      </c>
      <c r="BL15" s="71">
        <f t="shared" si="76"/>
        <v>0</v>
      </c>
      <c r="BM15" s="71">
        <f t="shared" si="76"/>
        <v>0</v>
      </c>
      <c r="BN15" s="71">
        <f t="shared" si="76"/>
        <v>0</v>
      </c>
      <c r="BO15" s="71">
        <f t="shared" si="76"/>
        <v>0</v>
      </c>
      <c r="BP15" s="71">
        <f t="shared" si="76"/>
        <v>0</v>
      </c>
      <c r="BQ15" s="71">
        <f t="shared" si="76"/>
        <v>0</v>
      </c>
      <c r="BS15" s="79">
        <f>BB15+BD15+BF15+BH15+BJ15+BL15+BN15+BP15</f>
        <v>0</v>
      </c>
      <c r="BT15" s="78">
        <f>BC15+BE15+BG15+BI15+BK15+BM15+BO15+BQ15</f>
        <v>0</v>
      </c>
      <c r="BU15" s="80" t="e">
        <f>BT15/(BT15+BS15)</f>
        <v>#DIV/0!</v>
      </c>
      <c r="BV15" s="78">
        <f>BB15+BC15+BJ15+BK15</f>
        <v>0</v>
      </c>
      <c r="BW15" s="78">
        <f>BD15+BE15+BL15+BM15</f>
        <v>0</v>
      </c>
      <c r="BX15" s="78">
        <f>BF15+BG15+BN15+BO15</f>
        <v>0</v>
      </c>
      <c r="BY15" s="78">
        <f>SUM(BV15:BX15)</f>
        <v>0</v>
      </c>
      <c r="BZ15" s="81" t="e">
        <f>BW15/(BW15+BV15)</f>
        <v>#DIV/0!</v>
      </c>
      <c r="CA15" s="81" t="e">
        <f>BX15/BY15</f>
        <v>#DIV/0!</v>
      </c>
      <c r="CB15" s="78">
        <f>BH15+BI15+BP15+BQ15</f>
        <v>0</v>
      </c>
      <c r="CC15" s="78">
        <f>SUM(BB15:BI15)</f>
        <v>0</v>
      </c>
      <c r="CD15" s="82">
        <f>SUM(BJ15:BQ15)</f>
        <v>0</v>
      </c>
      <c r="CE15" s="29">
        <f>SUM(BB15:BQ15)</f>
        <v>0</v>
      </c>
      <c r="CH15" s="12" t="e">
        <f t="shared" si="70"/>
        <v>#DIV/0!</v>
      </c>
      <c r="CI15" s="12" t="e">
        <f t="shared" si="70"/>
        <v>#DIV/0!</v>
      </c>
      <c r="CJ15" s="12" t="e">
        <f t="shared" si="70"/>
        <v>#DIV/0!</v>
      </c>
      <c r="CK15" s="12" t="e">
        <f t="shared" si="70"/>
        <v>#DIV/0!</v>
      </c>
      <c r="CL15" s="12" t="e">
        <f t="shared" si="70"/>
        <v>#DIV/0!</v>
      </c>
      <c r="CM15" s="12" t="e">
        <f t="shared" si="70"/>
        <v>#DIV/0!</v>
      </c>
      <c r="CN15" s="12" t="e">
        <f t="shared" si="70"/>
        <v>#DIV/0!</v>
      </c>
      <c r="CO15" s="12" t="e">
        <f t="shared" si="70"/>
        <v>#DIV/0!</v>
      </c>
      <c r="CP15" s="12" t="e">
        <f t="shared" si="70"/>
        <v>#DIV/0!</v>
      </c>
      <c r="CQ15" s="12" t="e">
        <f t="shared" si="70"/>
        <v>#DIV/0!</v>
      </c>
      <c r="CR15" s="12" t="e">
        <f t="shared" si="70"/>
        <v>#DIV/0!</v>
      </c>
      <c r="CS15" s="12" t="e">
        <f t="shared" si="70"/>
        <v>#DIV/0!</v>
      </c>
      <c r="CT15" s="12" t="e">
        <f t="shared" si="70"/>
        <v>#DIV/0!</v>
      </c>
      <c r="CV15" s="71" t="s">
        <v>117</v>
      </c>
      <c r="CW15" s="71">
        <f t="shared" ref="CW15:DL15" si="77">SUM(CW7:CW10)</f>
        <v>0</v>
      </c>
      <c r="CX15" s="71">
        <f t="shared" si="77"/>
        <v>0</v>
      </c>
      <c r="CY15" s="71">
        <f t="shared" si="77"/>
        <v>0</v>
      </c>
      <c r="CZ15" s="71">
        <f t="shared" si="77"/>
        <v>0</v>
      </c>
      <c r="DA15" s="71">
        <f t="shared" si="77"/>
        <v>0</v>
      </c>
      <c r="DB15" s="71">
        <f t="shared" si="77"/>
        <v>0</v>
      </c>
      <c r="DC15" s="71">
        <f t="shared" si="77"/>
        <v>0</v>
      </c>
      <c r="DD15" s="71">
        <f t="shared" si="77"/>
        <v>0</v>
      </c>
      <c r="DE15" s="71">
        <f t="shared" si="77"/>
        <v>0</v>
      </c>
      <c r="DF15" s="71">
        <f t="shared" si="77"/>
        <v>0</v>
      </c>
      <c r="DG15" s="71">
        <f t="shared" si="77"/>
        <v>0</v>
      </c>
      <c r="DH15" s="71">
        <f t="shared" si="77"/>
        <v>0</v>
      </c>
      <c r="DI15" s="71">
        <f t="shared" si="77"/>
        <v>0</v>
      </c>
      <c r="DJ15" s="71">
        <f t="shared" si="77"/>
        <v>0</v>
      </c>
      <c r="DK15" s="71">
        <f t="shared" si="77"/>
        <v>0</v>
      </c>
      <c r="DL15" s="71">
        <f t="shared" si="77"/>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f t="shared" si="72"/>
        <v>-1</v>
      </c>
      <c r="ED15" s="12">
        <f t="shared" si="72"/>
        <v>-1</v>
      </c>
      <c r="EE15" s="12" t="e">
        <f t="shared" si="72"/>
        <v>#DIV/0!</v>
      </c>
      <c r="EF15" s="12">
        <f t="shared" si="72"/>
        <v>-1</v>
      </c>
      <c r="EG15" s="12">
        <f t="shared" si="72"/>
        <v>-1</v>
      </c>
      <c r="EH15" s="12" t="e">
        <f t="shared" si="72"/>
        <v>#DIV/0!</v>
      </c>
      <c r="EI15" s="12">
        <f t="shared" si="72"/>
        <v>-1</v>
      </c>
      <c r="EJ15" s="12" t="e">
        <f t="shared" si="72"/>
        <v>#DIV/0!</v>
      </c>
      <c r="EK15" s="12" t="e">
        <f t="shared" si="72"/>
        <v>#DIV/0!</v>
      </c>
      <c r="EL15" s="12">
        <f t="shared" si="72"/>
        <v>-1</v>
      </c>
      <c r="EM15" s="12">
        <f t="shared" si="72"/>
        <v>-1</v>
      </c>
      <c r="EN15" s="12">
        <f t="shared" si="72"/>
        <v>-1</v>
      </c>
      <c r="EO15" s="12">
        <f t="shared" si="72"/>
        <v>-1</v>
      </c>
      <c r="EQ15" s="71" t="s">
        <v>117</v>
      </c>
      <c r="ER15" s="71">
        <f t="shared" ref="ER15:FG15" si="78">SUM(ER7:ER10)</f>
        <v>2</v>
      </c>
      <c r="ES15" s="71">
        <f t="shared" si="78"/>
        <v>0</v>
      </c>
      <c r="ET15" s="71">
        <f t="shared" si="78"/>
        <v>4</v>
      </c>
      <c r="EU15" s="71">
        <f t="shared" si="78"/>
        <v>0</v>
      </c>
      <c r="EV15" s="71">
        <f t="shared" si="78"/>
        <v>0</v>
      </c>
      <c r="EW15" s="71">
        <f t="shared" si="78"/>
        <v>0</v>
      </c>
      <c r="EX15" s="71">
        <f t="shared" si="78"/>
        <v>0</v>
      </c>
      <c r="EY15" s="71">
        <f t="shared" si="78"/>
        <v>0</v>
      </c>
      <c r="EZ15" s="71">
        <f t="shared" si="78"/>
        <v>0</v>
      </c>
      <c r="FA15" s="71">
        <f t="shared" si="78"/>
        <v>0</v>
      </c>
      <c r="FB15" s="71">
        <f t="shared" si="78"/>
        <v>0</v>
      </c>
      <c r="FC15" s="71">
        <f t="shared" si="78"/>
        <v>0</v>
      </c>
      <c r="FD15" s="71">
        <f t="shared" si="78"/>
        <v>0</v>
      </c>
      <c r="FE15" s="71">
        <f t="shared" si="78"/>
        <v>0</v>
      </c>
      <c r="FF15" s="71">
        <f t="shared" si="78"/>
        <v>1</v>
      </c>
      <c r="FG15" s="71">
        <f t="shared" si="78"/>
        <v>2</v>
      </c>
      <c r="FI15" s="79">
        <f>ER15+ET15+EV15+EX15+EZ15+FB15+FD15+FF15</f>
        <v>7</v>
      </c>
      <c r="FJ15" s="78">
        <f>ES15+EU15+EW15+EY15+FA15+FC15+FE15+FG15</f>
        <v>2</v>
      </c>
      <c r="FK15" s="80">
        <f>FJ15/(FJ15+FI15)</f>
        <v>0.22222222222222221</v>
      </c>
      <c r="FL15" s="78">
        <f>ER15+ES15+EZ15+FA15</f>
        <v>2</v>
      </c>
      <c r="FM15" s="78">
        <f>ET15+EU15+FB15+FC15</f>
        <v>4</v>
      </c>
      <c r="FN15" s="78">
        <f>EV15+EW15+FD15+FE15</f>
        <v>0</v>
      </c>
      <c r="FO15" s="78">
        <f>SUM(FL15:FN15)</f>
        <v>6</v>
      </c>
      <c r="FP15" s="81">
        <f>FM15/FO15</f>
        <v>0.66666666666666663</v>
      </c>
      <c r="FQ15" s="81">
        <f>FN15/FO15</f>
        <v>0</v>
      </c>
      <c r="FR15" s="78">
        <f>EX15+EY15+FF15+FG15</f>
        <v>3</v>
      </c>
      <c r="FS15" s="78">
        <f>SUM(ER15:EY15)</f>
        <v>6</v>
      </c>
      <c r="FT15" s="82">
        <f>SUM(EZ15:FG15)</f>
        <v>3</v>
      </c>
      <c r="FU15" s="29">
        <f>SUM(ER15:FG15)</f>
        <v>9</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0</v>
      </c>
      <c r="C17">
        <f>SUM(C5:C8)</f>
        <v>0</v>
      </c>
      <c r="D17">
        <f t="shared" ref="D17:U17" si="79">SUM(D5:D8)</f>
        <v>0</v>
      </c>
      <c r="E17">
        <f t="shared" si="79"/>
        <v>0</v>
      </c>
      <c r="F17">
        <f t="shared" si="79"/>
        <v>0</v>
      </c>
      <c r="G17">
        <f t="shared" si="79"/>
        <v>0</v>
      </c>
      <c r="H17">
        <f t="shared" si="79"/>
        <v>0</v>
      </c>
      <c r="I17">
        <f t="shared" si="79"/>
        <v>0</v>
      </c>
      <c r="J17">
        <f t="shared" si="79"/>
        <v>0</v>
      </c>
      <c r="K17">
        <f t="shared" si="79"/>
        <v>0</v>
      </c>
      <c r="L17">
        <f t="shared" si="79"/>
        <v>0</v>
      </c>
      <c r="M17">
        <f t="shared" si="79"/>
        <v>0</v>
      </c>
      <c r="N17">
        <f t="shared" si="79"/>
        <v>0</v>
      </c>
      <c r="O17">
        <f t="shared" si="79"/>
        <v>0</v>
      </c>
      <c r="P17">
        <f t="shared" si="79"/>
        <v>0</v>
      </c>
      <c r="Q17">
        <f t="shared" si="79"/>
        <v>0</v>
      </c>
      <c r="R17">
        <f t="shared" si="79"/>
        <v>0</v>
      </c>
      <c r="S17">
        <f t="shared" si="79"/>
        <v>0</v>
      </c>
      <c r="T17">
        <f t="shared" si="79"/>
        <v>0</v>
      </c>
      <c r="U17">
        <f t="shared" si="79"/>
        <v>0</v>
      </c>
      <c r="BA17" t="s">
        <v>118</v>
      </c>
      <c r="BB17">
        <f t="shared" ref="BB17:BQ17" si="80">SUM(BB5:BB8)</f>
        <v>0</v>
      </c>
      <c r="BC17">
        <f t="shared" si="80"/>
        <v>0</v>
      </c>
      <c r="BD17">
        <f t="shared" si="80"/>
        <v>0</v>
      </c>
      <c r="BE17">
        <f t="shared" si="80"/>
        <v>0</v>
      </c>
      <c r="BF17">
        <f t="shared" si="80"/>
        <v>0</v>
      </c>
      <c r="BG17">
        <f t="shared" si="80"/>
        <v>0</v>
      </c>
      <c r="BH17">
        <f t="shared" si="80"/>
        <v>0</v>
      </c>
      <c r="BI17">
        <f t="shared" si="80"/>
        <v>0</v>
      </c>
      <c r="BJ17">
        <f t="shared" si="80"/>
        <v>0</v>
      </c>
      <c r="BK17">
        <f t="shared" si="80"/>
        <v>0</v>
      </c>
      <c r="BL17">
        <f t="shared" si="80"/>
        <v>0</v>
      </c>
      <c r="BM17">
        <f t="shared" si="80"/>
        <v>0</v>
      </c>
      <c r="BN17">
        <f t="shared" si="80"/>
        <v>0</v>
      </c>
      <c r="BO17">
        <f t="shared" si="80"/>
        <v>0</v>
      </c>
      <c r="BP17">
        <f t="shared" si="80"/>
        <v>0</v>
      </c>
      <c r="BQ17">
        <f t="shared" si="80"/>
        <v>0</v>
      </c>
      <c r="CV17" t="s">
        <v>118</v>
      </c>
      <c r="CW17">
        <f t="shared" ref="CW17:DL17" si="81">SUM(CW5:CW8)</f>
        <v>0</v>
      </c>
      <c r="CX17">
        <f t="shared" si="81"/>
        <v>0</v>
      </c>
      <c r="CY17">
        <f t="shared" si="81"/>
        <v>0</v>
      </c>
      <c r="CZ17">
        <f t="shared" si="81"/>
        <v>0</v>
      </c>
      <c r="DA17">
        <f t="shared" si="81"/>
        <v>0</v>
      </c>
      <c r="DB17">
        <f t="shared" si="81"/>
        <v>0</v>
      </c>
      <c r="DC17">
        <f t="shared" si="81"/>
        <v>0</v>
      </c>
      <c r="DD17">
        <f t="shared" si="81"/>
        <v>0</v>
      </c>
      <c r="DE17">
        <f t="shared" si="81"/>
        <v>0</v>
      </c>
      <c r="DF17">
        <f t="shared" si="81"/>
        <v>0</v>
      </c>
      <c r="DG17">
        <f t="shared" si="81"/>
        <v>0</v>
      </c>
      <c r="DH17">
        <f t="shared" si="81"/>
        <v>0</v>
      </c>
      <c r="DI17">
        <f t="shared" si="81"/>
        <v>0</v>
      </c>
      <c r="DJ17">
        <f t="shared" si="81"/>
        <v>0</v>
      </c>
      <c r="DK17">
        <f t="shared" si="81"/>
        <v>0</v>
      </c>
      <c r="DL17">
        <f t="shared" si="81"/>
        <v>0</v>
      </c>
      <c r="EQ17" t="s">
        <v>118</v>
      </c>
      <c r="ER17">
        <f t="shared" ref="ER17:FG17" si="82">SUM(ER5:ER8)</f>
        <v>6</v>
      </c>
      <c r="ES17">
        <f t="shared" si="82"/>
        <v>1</v>
      </c>
      <c r="ET17">
        <f t="shared" si="82"/>
        <v>4</v>
      </c>
      <c r="EU17">
        <f t="shared" si="82"/>
        <v>1</v>
      </c>
      <c r="EV17">
        <f t="shared" si="82"/>
        <v>0</v>
      </c>
      <c r="EW17">
        <f t="shared" si="82"/>
        <v>0</v>
      </c>
      <c r="EX17">
        <f t="shared" si="82"/>
        <v>0</v>
      </c>
      <c r="EY17">
        <f t="shared" si="82"/>
        <v>0</v>
      </c>
      <c r="EZ17">
        <f t="shared" si="82"/>
        <v>0</v>
      </c>
      <c r="FA17">
        <f t="shared" si="82"/>
        <v>0</v>
      </c>
      <c r="FB17">
        <f t="shared" si="82"/>
        <v>0</v>
      </c>
      <c r="FC17">
        <f t="shared" si="82"/>
        <v>0</v>
      </c>
      <c r="FD17">
        <f t="shared" si="82"/>
        <v>0</v>
      </c>
      <c r="FE17">
        <f t="shared" si="82"/>
        <v>0</v>
      </c>
      <c r="FF17">
        <f t="shared" si="82"/>
        <v>1</v>
      </c>
      <c r="FG17">
        <f t="shared" si="82"/>
        <v>0</v>
      </c>
    </row>
    <row r="18" spans="1:163" x14ac:dyDescent="0.25">
      <c r="A18" t="s">
        <v>119</v>
      </c>
      <c r="B18">
        <f>SUM(B9:B12)</f>
        <v>0</v>
      </c>
      <c r="C18">
        <f>SUM(C9:C12)</f>
        <v>0</v>
      </c>
      <c r="D18">
        <f t="shared" ref="D18:U18" si="83">SUM(D9:D12)</f>
        <v>0</v>
      </c>
      <c r="E18">
        <f t="shared" si="83"/>
        <v>0</v>
      </c>
      <c r="F18">
        <f t="shared" si="83"/>
        <v>0</v>
      </c>
      <c r="G18">
        <f t="shared" si="83"/>
        <v>0</v>
      </c>
      <c r="H18">
        <f t="shared" si="83"/>
        <v>0</v>
      </c>
      <c r="I18">
        <f t="shared" si="83"/>
        <v>0</v>
      </c>
      <c r="J18">
        <f t="shared" si="83"/>
        <v>0</v>
      </c>
      <c r="K18">
        <f t="shared" si="83"/>
        <v>0</v>
      </c>
      <c r="L18">
        <f t="shared" si="83"/>
        <v>0</v>
      </c>
      <c r="M18">
        <f t="shared" si="83"/>
        <v>0</v>
      </c>
      <c r="N18">
        <f t="shared" si="83"/>
        <v>0</v>
      </c>
      <c r="O18">
        <f t="shared" si="83"/>
        <v>0</v>
      </c>
      <c r="P18">
        <f t="shared" si="83"/>
        <v>0</v>
      </c>
      <c r="Q18">
        <f t="shared" si="83"/>
        <v>0</v>
      </c>
      <c r="R18">
        <f t="shared" si="83"/>
        <v>0</v>
      </c>
      <c r="S18">
        <f t="shared" si="83"/>
        <v>0</v>
      </c>
      <c r="T18">
        <f t="shared" si="83"/>
        <v>0</v>
      </c>
      <c r="U18">
        <f t="shared" si="83"/>
        <v>0</v>
      </c>
      <c r="BA18" t="s">
        <v>119</v>
      </c>
      <c r="BB18">
        <f t="shared" ref="BB18:BQ18" si="84">SUM(BB9:BB12)</f>
        <v>0</v>
      </c>
      <c r="BC18">
        <f t="shared" si="84"/>
        <v>0</v>
      </c>
      <c r="BD18">
        <f t="shared" si="84"/>
        <v>0</v>
      </c>
      <c r="BE18">
        <f t="shared" si="84"/>
        <v>0</v>
      </c>
      <c r="BF18">
        <f t="shared" si="84"/>
        <v>0</v>
      </c>
      <c r="BG18">
        <f t="shared" si="84"/>
        <v>0</v>
      </c>
      <c r="BH18">
        <f t="shared" si="84"/>
        <v>0</v>
      </c>
      <c r="BI18">
        <f t="shared" si="84"/>
        <v>0</v>
      </c>
      <c r="BJ18">
        <f t="shared" si="84"/>
        <v>0</v>
      </c>
      <c r="BK18">
        <f t="shared" si="84"/>
        <v>0</v>
      </c>
      <c r="BL18">
        <f t="shared" si="84"/>
        <v>0</v>
      </c>
      <c r="BM18">
        <f t="shared" si="84"/>
        <v>0</v>
      </c>
      <c r="BN18">
        <f t="shared" si="84"/>
        <v>0</v>
      </c>
      <c r="BO18">
        <f t="shared" si="84"/>
        <v>0</v>
      </c>
      <c r="BP18">
        <f t="shared" si="84"/>
        <v>0</v>
      </c>
      <c r="BQ18">
        <f t="shared" si="84"/>
        <v>0</v>
      </c>
      <c r="CV18" t="s">
        <v>119</v>
      </c>
      <c r="CW18">
        <f t="shared" ref="CW18:DL18" si="85">SUM(CW9:CW12)</f>
        <v>0</v>
      </c>
      <c r="CX18">
        <f t="shared" si="85"/>
        <v>0</v>
      </c>
      <c r="CY18">
        <f t="shared" si="85"/>
        <v>0</v>
      </c>
      <c r="CZ18">
        <f t="shared" si="85"/>
        <v>0</v>
      </c>
      <c r="DA18">
        <f t="shared" si="85"/>
        <v>0</v>
      </c>
      <c r="DB18">
        <f t="shared" si="85"/>
        <v>0</v>
      </c>
      <c r="DC18">
        <f t="shared" si="85"/>
        <v>0</v>
      </c>
      <c r="DD18">
        <f t="shared" si="85"/>
        <v>0</v>
      </c>
      <c r="DE18">
        <f t="shared" si="85"/>
        <v>0</v>
      </c>
      <c r="DF18">
        <f t="shared" si="85"/>
        <v>0</v>
      </c>
      <c r="DG18">
        <f t="shared" si="85"/>
        <v>0</v>
      </c>
      <c r="DH18">
        <f t="shared" si="85"/>
        <v>0</v>
      </c>
      <c r="DI18">
        <f t="shared" si="85"/>
        <v>0</v>
      </c>
      <c r="DJ18">
        <f t="shared" si="85"/>
        <v>0</v>
      </c>
      <c r="DK18">
        <f t="shared" si="85"/>
        <v>0</v>
      </c>
      <c r="DL18">
        <f t="shared" si="85"/>
        <v>0</v>
      </c>
      <c r="EQ18" t="s">
        <v>119</v>
      </c>
      <c r="ER18">
        <f t="shared" ref="ER18:FG18" si="86">SUM(ER9:ER12)</f>
        <v>0</v>
      </c>
      <c r="ES18">
        <f t="shared" si="86"/>
        <v>0</v>
      </c>
      <c r="ET18">
        <f t="shared" si="86"/>
        <v>2</v>
      </c>
      <c r="EU18">
        <f t="shared" si="86"/>
        <v>0</v>
      </c>
      <c r="EV18">
        <f t="shared" si="86"/>
        <v>0</v>
      </c>
      <c r="EW18">
        <f t="shared" si="86"/>
        <v>0</v>
      </c>
      <c r="EX18">
        <f t="shared" si="86"/>
        <v>0</v>
      </c>
      <c r="EY18">
        <f t="shared" si="86"/>
        <v>0</v>
      </c>
      <c r="EZ18">
        <f t="shared" si="86"/>
        <v>0</v>
      </c>
      <c r="FA18">
        <f t="shared" si="86"/>
        <v>0</v>
      </c>
      <c r="FB18">
        <f t="shared" si="86"/>
        <v>0</v>
      </c>
      <c r="FC18">
        <f t="shared" si="86"/>
        <v>0</v>
      </c>
      <c r="FD18">
        <f t="shared" si="86"/>
        <v>0</v>
      </c>
      <c r="FE18">
        <f t="shared" si="86"/>
        <v>0</v>
      </c>
      <c r="FF18">
        <f t="shared" si="86"/>
        <v>0</v>
      </c>
      <c r="FG18">
        <f t="shared" si="86"/>
        <v>2</v>
      </c>
    </row>
    <row r="20" spans="1:163" x14ac:dyDescent="0.25">
      <c r="EQ20" t="s">
        <v>123</v>
      </c>
    </row>
    <row r="23" spans="1:16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S24" s="32">
        <f>BY14</f>
        <v>0</v>
      </c>
      <c r="BT24" s="32">
        <f>BY15</f>
        <v>0</v>
      </c>
      <c r="BU24" s="33" t="e">
        <f>BV24/BS24</f>
        <v>#DIV/0!</v>
      </c>
      <c r="BV24" s="34">
        <f>BW14</f>
        <v>0</v>
      </c>
      <c r="BW24" s="33" t="e">
        <f>BX24/BS24</f>
        <v>#DIV/0!</v>
      </c>
      <c r="BX24" s="34">
        <f>BC14+BE14+BG14+BK14+BM14+BO14</f>
        <v>0</v>
      </c>
      <c r="BY24" s="33" t="e">
        <f>BZ24/BX24</f>
        <v>#DIV/0!</v>
      </c>
      <c r="BZ24" s="34">
        <f>BE14+BM14</f>
        <v>0</v>
      </c>
      <c r="CA24" s="35">
        <f>BX14</f>
        <v>0</v>
      </c>
      <c r="CB24" s="35">
        <f>BX15</f>
        <v>0</v>
      </c>
      <c r="CC24" s="35">
        <f>CB14</f>
        <v>0</v>
      </c>
      <c r="CD24" s="35">
        <f>CB15</f>
        <v>0</v>
      </c>
      <c r="CE24" s="32">
        <f>CC14</f>
        <v>0</v>
      </c>
      <c r="CF24" s="32">
        <f>CC15</f>
        <v>0</v>
      </c>
      <c r="CG24" s="32">
        <f>CD14</f>
        <v>0</v>
      </c>
      <c r="CH24" s="32">
        <f>CD15</f>
        <v>0</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0"/>
  </sheetPr>
  <dimension ref="A1:GJ24"/>
  <sheetViews>
    <sheetView zoomScale="75" zoomScaleNormal="75" workbookViewId="0">
      <selection activeCell="P29" sqref="P29"/>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 min="147" max="147" width="10.28515625" customWidth="1"/>
    <col min="148" max="163" width="5" customWidth="1"/>
  </cols>
  <sheetData>
    <row r="1" spans="1:192" ht="27" thickBot="1" x14ac:dyDescent="0.45">
      <c r="A1" s="36">
        <v>2025</v>
      </c>
      <c r="B1" s="37" t="s">
        <v>106</v>
      </c>
      <c r="C1" s="38" t="str">
        <f t="array" aca="1" ref="C1" ca="1">MID(CELL("filename",A1),FIND("]",CELL("filename",A1))+1,255)</f>
        <v>Pougny</v>
      </c>
      <c r="BA1" s="36">
        <v>2024</v>
      </c>
      <c r="BB1" s="37" t="s">
        <v>106</v>
      </c>
      <c r="BC1" s="38" t="str">
        <f t="array" aca="1" ref="BC1" ca="1">MID(CELL("filename",BA1),FIND("]",CELL("filename",BA1))+1,255)</f>
        <v>Pougny</v>
      </c>
      <c r="CV1" s="36">
        <v>2023</v>
      </c>
      <c r="CW1" s="37" t="s">
        <v>106</v>
      </c>
      <c r="CX1" s="38" t="str">
        <f t="array" aca="1" ref="CX1" ca="1">MID(CELL("filename",CV1),FIND("]",CELL("filename",CV1))+1,255)</f>
        <v>Pougny</v>
      </c>
      <c r="EQ1" s="36">
        <v>2022</v>
      </c>
      <c r="ER1" s="37" t="s">
        <v>106</v>
      </c>
      <c r="ES1" s="38" t="str">
        <f t="array" aca="1" ref="ES1" ca="1">MID(CELL("filename",EQ1),FIND("]",CELL("filename",EQ1))+1,255)</f>
        <v>Pougny</v>
      </c>
    </row>
    <row r="2" spans="1:192"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Pougny</v>
      </c>
      <c r="X2" s="225"/>
      <c r="Y2" s="225"/>
      <c r="Z2" s="225"/>
      <c r="AA2" s="225"/>
      <c r="AB2" s="225"/>
      <c r="AC2" s="225"/>
      <c r="AD2" s="225"/>
      <c r="AE2" s="225"/>
      <c r="AF2" s="225"/>
      <c r="AG2" s="225"/>
      <c r="AH2" s="225"/>
      <c r="AI2" s="225"/>
      <c r="AJ2" s="42"/>
      <c r="AK2" s="42"/>
      <c r="AL2" s="42"/>
      <c r="AM2" s="226" t="str">
        <f ca="1">"Changement depuis " &amp; (A1 - 1) &amp; " " &amp; $C1</f>
        <v>Changement depuis 2024 Pougny</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Pougny</v>
      </c>
      <c r="BT2" s="225"/>
      <c r="BU2" s="225"/>
      <c r="BV2" s="225"/>
      <c r="BW2" s="225"/>
      <c r="BX2" s="225"/>
      <c r="BY2" s="225"/>
      <c r="BZ2" s="225"/>
      <c r="CA2" s="225"/>
      <c r="CB2" s="225"/>
      <c r="CC2" s="225"/>
      <c r="CD2" s="225"/>
      <c r="CE2" s="42"/>
      <c r="CF2" s="42"/>
      <c r="CG2" s="42"/>
      <c r="CH2" s="226" t="str">
        <f ca="1">"Changement depuis 2023 " &amp; $CX1</f>
        <v>Changement depuis 2023 Pougny</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Pougny</v>
      </c>
      <c r="DO2" s="225"/>
      <c r="DP2" s="225"/>
      <c r="DQ2" s="225"/>
      <c r="DR2" s="225"/>
      <c r="DS2" s="225"/>
      <c r="DT2" s="225"/>
      <c r="DU2" s="225"/>
      <c r="DV2" s="225"/>
      <c r="DW2" s="225"/>
      <c r="DX2" s="225"/>
      <c r="DY2" s="225"/>
      <c r="DZ2" s="42"/>
      <c r="EA2" s="42"/>
      <c r="EB2" s="42"/>
      <c r="EC2" s="226" t="str">
        <f ca="1">"Changement depuis 2022 " &amp; $CX1</f>
        <v>Changement depuis 2022 Pougny</v>
      </c>
      <c r="ED2" s="226"/>
      <c r="EE2" s="226"/>
      <c r="EF2" s="226"/>
      <c r="EG2" s="226"/>
      <c r="EH2" s="226"/>
      <c r="EI2" s="226"/>
      <c r="EJ2" s="226"/>
      <c r="EK2" s="226"/>
      <c r="EL2" s="226"/>
      <c r="EM2" s="226"/>
      <c r="EN2" s="226"/>
      <c r="EO2" s="43"/>
      <c r="EP2" s="42"/>
      <c r="EQ2" s="41"/>
      <c r="ER2" s="224" t="s">
        <v>108</v>
      </c>
      <c r="ES2" s="224"/>
      <c r="ET2" s="224"/>
      <c r="EU2" s="224"/>
      <c r="EV2" s="224"/>
      <c r="EW2" s="224"/>
      <c r="EX2" s="224"/>
      <c r="EY2" s="224"/>
      <c r="EZ2" s="224" t="s">
        <v>109</v>
      </c>
      <c r="FA2" s="224"/>
      <c r="FB2" s="224"/>
      <c r="FC2" s="224"/>
      <c r="FD2" s="224"/>
      <c r="FE2" s="224"/>
      <c r="FF2" s="224"/>
      <c r="FG2" s="224"/>
      <c r="FI2" s="225" t="str">
        <f ca="1">"Totaux 2022 " &amp; $ES1</f>
        <v>Totaux 2022 Pougny</v>
      </c>
      <c r="FJ2" s="225"/>
      <c r="FK2" s="225"/>
      <c r="FL2" s="225"/>
      <c r="FM2" s="225"/>
      <c r="FN2" s="225"/>
      <c r="FO2" s="225"/>
      <c r="FP2" s="225"/>
      <c r="FQ2" s="225"/>
      <c r="FR2" s="225"/>
      <c r="FS2" s="225"/>
      <c r="FT2" s="225"/>
      <c r="FU2" s="42"/>
      <c r="FV2" s="42"/>
      <c r="FW2" s="42"/>
      <c r="FX2" s="226" t="str">
        <f ca="1">"Changement depuis 2021 " &amp; $ES1</f>
        <v>Changement depuis 2021 Pougny</v>
      </c>
      <c r="FY2" s="226"/>
      <c r="FZ2" s="226"/>
      <c r="GA2" s="226"/>
      <c r="GB2" s="226"/>
      <c r="GC2" s="226"/>
      <c r="GD2" s="226"/>
      <c r="GE2" s="226"/>
      <c r="GF2" s="226"/>
      <c r="GG2" s="226"/>
      <c r="GH2" s="226"/>
      <c r="GI2" s="226"/>
      <c r="GJ2" s="43"/>
    </row>
    <row r="3" spans="1:192" ht="16.5" customHeight="1" x14ac:dyDescent="0.25">
      <c r="A3" s="41"/>
      <c r="B3" s="224" t="s">
        <v>110</v>
      </c>
      <c r="C3" s="224"/>
      <c r="D3" s="224" t="s">
        <v>31</v>
      </c>
      <c r="E3" s="224"/>
      <c r="F3" s="228" t="s">
        <v>181</v>
      </c>
      <c r="G3" s="229"/>
      <c r="H3" s="227" t="s">
        <v>111</v>
      </c>
      <c r="I3" s="227"/>
      <c r="J3" s="224" t="s">
        <v>112</v>
      </c>
      <c r="K3" s="224"/>
      <c r="L3" s="224" t="s">
        <v>113</v>
      </c>
      <c r="M3" s="224"/>
      <c r="N3" s="224" t="s">
        <v>31</v>
      </c>
      <c r="O3" s="224"/>
      <c r="P3" s="228" t="s">
        <v>181</v>
      </c>
      <c r="Q3" s="229"/>
      <c r="R3" s="227" t="s">
        <v>111</v>
      </c>
      <c r="S3" s="227"/>
      <c r="T3" s="224" t="s">
        <v>112</v>
      </c>
      <c r="U3" s="224"/>
      <c r="W3" s="200" t="s">
        <v>25</v>
      </c>
      <c r="X3" s="198" t="s">
        <v>26</v>
      </c>
      <c r="Y3" s="198" t="s">
        <v>38</v>
      </c>
      <c r="Z3" s="198" t="s">
        <v>39</v>
      </c>
      <c r="AA3" s="199" t="s">
        <v>185</v>
      </c>
      <c r="AB3" s="199" t="s">
        <v>182</v>
      </c>
      <c r="AC3" s="198" t="s">
        <v>184</v>
      </c>
      <c r="AD3" s="199" t="s">
        <v>190</v>
      </c>
      <c r="AE3" s="199" t="s">
        <v>183</v>
      </c>
      <c r="AF3" s="198" t="s">
        <v>42</v>
      </c>
      <c r="AG3" s="198" t="s">
        <v>20</v>
      </c>
      <c r="AH3" s="198" t="s">
        <v>44</v>
      </c>
      <c r="AI3" s="201" t="s">
        <v>43</v>
      </c>
      <c r="AJ3" s="202" t="s">
        <v>45</v>
      </c>
      <c r="AK3" s="42"/>
      <c r="AL3" s="42"/>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F3" s="42"/>
      <c r="CG3" s="42"/>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A3" s="42"/>
      <c r="EB3" s="42"/>
      <c r="EC3" s="48" t="s">
        <v>25</v>
      </c>
      <c r="ED3" s="49" t="s">
        <v>26</v>
      </c>
      <c r="EE3" s="49" t="s">
        <v>38</v>
      </c>
      <c r="EF3" s="49" t="s">
        <v>39</v>
      </c>
      <c r="EG3" s="49" t="s">
        <v>31</v>
      </c>
      <c r="EH3" s="49" t="s">
        <v>32</v>
      </c>
      <c r="EI3" s="49" t="s">
        <v>40</v>
      </c>
      <c r="EJ3" s="49" t="s">
        <v>41</v>
      </c>
      <c r="EK3" s="49" t="s">
        <v>42</v>
      </c>
      <c r="EL3" s="49" t="s">
        <v>20</v>
      </c>
      <c r="EM3" s="49" t="s">
        <v>44</v>
      </c>
      <c r="EN3" s="49" t="s">
        <v>43</v>
      </c>
      <c r="EO3" s="50" t="s">
        <v>45</v>
      </c>
      <c r="EP3" s="42"/>
      <c r="EQ3" s="41"/>
      <c r="ER3" s="224" t="s">
        <v>110</v>
      </c>
      <c r="ES3" s="224"/>
      <c r="ET3" s="224" t="s">
        <v>31</v>
      </c>
      <c r="EU3" s="224"/>
      <c r="EV3" s="227" t="s">
        <v>111</v>
      </c>
      <c r="EW3" s="227"/>
      <c r="EX3" s="224" t="s">
        <v>112</v>
      </c>
      <c r="EY3" s="224"/>
      <c r="EZ3" s="224" t="s">
        <v>113</v>
      </c>
      <c r="FA3" s="224"/>
      <c r="FB3" s="224" t="s">
        <v>31</v>
      </c>
      <c r="FC3" s="224"/>
      <c r="FD3" s="227" t="s">
        <v>111</v>
      </c>
      <c r="FE3" s="227"/>
      <c r="FF3" s="224" t="s">
        <v>112</v>
      </c>
      <c r="FG3" s="224"/>
      <c r="FI3" s="44" t="s">
        <v>25</v>
      </c>
      <c r="FJ3" s="45" t="s">
        <v>26</v>
      </c>
      <c r="FK3" s="45" t="s">
        <v>38</v>
      </c>
      <c r="FL3" s="45" t="s">
        <v>39</v>
      </c>
      <c r="FM3" s="45" t="s">
        <v>31</v>
      </c>
      <c r="FN3" s="45" t="s">
        <v>32</v>
      </c>
      <c r="FO3" s="45" t="s">
        <v>40</v>
      </c>
      <c r="FP3" s="45" t="s">
        <v>41</v>
      </c>
      <c r="FQ3" s="45" t="s">
        <v>42</v>
      </c>
      <c r="FR3" s="45" t="s">
        <v>20</v>
      </c>
      <c r="FS3" s="45" t="s">
        <v>44</v>
      </c>
      <c r="FT3" s="46" t="s">
        <v>43</v>
      </c>
      <c r="FU3" s="47" t="s">
        <v>45</v>
      </c>
      <c r="FV3" s="42"/>
      <c r="FW3" s="42"/>
      <c r="FX3" s="48" t="s">
        <v>25</v>
      </c>
      <c r="FY3" s="49" t="s">
        <v>26</v>
      </c>
      <c r="FZ3" s="49" t="s">
        <v>38</v>
      </c>
      <c r="GA3" s="49" t="s">
        <v>39</v>
      </c>
      <c r="GB3" s="49" t="s">
        <v>31</v>
      </c>
      <c r="GC3" s="49" t="s">
        <v>32</v>
      </c>
      <c r="GD3" s="49" t="s">
        <v>40</v>
      </c>
      <c r="GE3" s="49" t="s">
        <v>41</v>
      </c>
      <c r="GF3" s="49" t="s">
        <v>42</v>
      </c>
      <c r="GG3" s="49" t="s">
        <v>20</v>
      </c>
      <c r="GH3" s="49" t="s">
        <v>44</v>
      </c>
      <c r="GI3" s="49" t="s">
        <v>43</v>
      </c>
      <c r="GJ3" s="50" t="s">
        <v>45</v>
      </c>
    </row>
    <row r="4" spans="1:192"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c r="EQ4" s="51" t="s">
        <v>116</v>
      </c>
      <c r="ER4" s="52" t="s">
        <v>105</v>
      </c>
      <c r="ES4" s="53" t="s">
        <v>104</v>
      </c>
      <c r="ET4" s="52" t="s">
        <v>105</v>
      </c>
      <c r="EU4" s="53" t="s">
        <v>104</v>
      </c>
      <c r="EV4" s="52" t="s">
        <v>105</v>
      </c>
      <c r="EW4" s="53" t="s">
        <v>104</v>
      </c>
      <c r="EX4" s="52" t="s">
        <v>105</v>
      </c>
      <c r="EY4" s="54" t="s">
        <v>104</v>
      </c>
      <c r="EZ4" s="52" t="s">
        <v>105</v>
      </c>
      <c r="FA4" s="53" t="s">
        <v>104</v>
      </c>
      <c r="FB4" s="52" t="s">
        <v>105</v>
      </c>
      <c r="FC4" s="53" t="s">
        <v>104</v>
      </c>
      <c r="FD4" s="52" t="s">
        <v>105</v>
      </c>
      <c r="FE4" s="53" t="s">
        <v>104</v>
      </c>
      <c r="FF4" s="52" t="s">
        <v>105</v>
      </c>
      <c r="FG4" s="54" t="s">
        <v>104</v>
      </c>
      <c r="FI4" s="55"/>
      <c r="FJ4" s="3"/>
      <c r="FK4" s="56"/>
      <c r="FL4" s="3"/>
      <c r="FM4" s="3"/>
      <c r="FN4" s="3"/>
      <c r="FO4" s="3"/>
      <c r="FP4" s="3"/>
      <c r="FQ4" s="3"/>
      <c r="FR4" s="3"/>
      <c r="FS4" s="3"/>
      <c r="FT4" s="57"/>
      <c r="FU4" s="58"/>
      <c r="FX4" s="55"/>
      <c r="FY4" s="3"/>
      <c r="FZ4" s="3"/>
      <c r="GA4" s="3"/>
      <c r="GB4" s="3"/>
      <c r="GC4" s="3"/>
      <c r="GD4" s="3"/>
      <c r="GE4" s="3"/>
      <c r="GF4" s="3"/>
      <c r="GG4" s="3"/>
      <c r="GH4" s="3"/>
      <c r="GI4" s="3"/>
      <c r="GJ4" s="57"/>
    </row>
    <row r="5" spans="1:192" ht="17.25" x14ac:dyDescent="0.25">
      <c r="A5" s="59">
        <v>0.29166666666666702</v>
      </c>
      <c r="B5" s="60">
        <v>2</v>
      </c>
      <c r="C5" s="86"/>
      <c r="D5" s="60"/>
      <c r="E5" s="86"/>
      <c r="F5" s="60"/>
      <c r="G5" s="86"/>
      <c r="H5" s="60"/>
      <c r="I5" s="86"/>
      <c r="J5" s="60">
        <v>2</v>
      </c>
      <c r="K5" s="86">
        <v>3</v>
      </c>
      <c r="L5" s="60"/>
      <c r="M5" s="86"/>
      <c r="N5" s="203"/>
      <c r="O5" s="192"/>
      <c r="P5" s="60"/>
      <c r="Q5" s="86"/>
      <c r="R5" s="60"/>
      <c r="S5" s="86"/>
      <c r="T5" s="60"/>
      <c r="U5" s="86"/>
      <c r="W5" s="55">
        <f>B5+D5+F5+H5+J5+L5+N5+P5+R5+T5</f>
        <v>4</v>
      </c>
      <c r="X5" s="3">
        <f>C5+E5+G5+I5+K5+M5+O5+Q5+S5+U5</f>
        <v>3</v>
      </c>
      <c r="Y5" s="56">
        <f>X5/(X5+W5)</f>
        <v>0.42857142857142855</v>
      </c>
      <c r="Z5" s="3">
        <f>B5+C5+L5+M5</f>
        <v>2</v>
      </c>
      <c r="AA5" s="3">
        <f>D5+E5+N5+O5+F5+G5+P5+Q5</f>
        <v>0</v>
      </c>
      <c r="AB5" s="3">
        <f>F5+G5+P5+Q5</f>
        <v>0</v>
      </c>
      <c r="AC5" s="3">
        <f>H5+I5+R5+S5</f>
        <v>0</v>
      </c>
      <c r="AD5" s="3">
        <f t="shared" ref="AD5:AD12" si="0">Z5+AA5+AC5</f>
        <v>2</v>
      </c>
      <c r="AE5" s="12">
        <f t="shared" ref="AE5:AE12" si="1">AA5/(Z5+AA5)</f>
        <v>0</v>
      </c>
      <c r="AF5" s="12">
        <f>AC5/AD5</f>
        <v>0</v>
      </c>
      <c r="AG5" s="3">
        <f>J5+K5+T5+U5</f>
        <v>5</v>
      </c>
      <c r="AH5" s="3">
        <f>SUM(B5:K5)</f>
        <v>7</v>
      </c>
      <c r="AI5" s="57">
        <f>SUM(L5:U5)</f>
        <v>0</v>
      </c>
      <c r="AJ5" s="58">
        <f>SUM(B5:U5)</f>
        <v>7</v>
      </c>
      <c r="AM5" s="12" t="e">
        <f t="shared" ref="AM5:AM12" si="2">(W5/BS5) - 1</f>
        <v>#DIV/0!</v>
      </c>
      <c r="AN5" s="12" t="e">
        <f t="shared" ref="AN5:AN12" si="3">(X5/BT5) - 1</f>
        <v>#DIV/0!</v>
      </c>
      <c r="AO5" s="12" t="e">
        <f t="shared" ref="AO5:AO12" si="4">(Y5/BU5) - 1</f>
        <v>#DIV/0!</v>
      </c>
      <c r="AP5" s="12" t="e">
        <f t="shared" ref="AP5:AP12" si="5">(Z5/BV5) - 1</f>
        <v>#DIV/0!</v>
      </c>
      <c r="AQ5" s="12" t="e">
        <f>(AA5/BW5) - 1</f>
        <v>#DIV/0!</v>
      </c>
      <c r="AR5" s="12" t="e">
        <f t="shared" ref="AR5:AR12" si="6">(AC5/BX5) - 1</f>
        <v>#DIV/0!</v>
      </c>
      <c r="AS5" s="12" t="e">
        <f t="shared" ref="AS5:AS12" si="7">(AD5/BY5) - 1</f>
        <v>#DIV/0!</v>
      </c>
      <c r="AT5" s="12" t="e">
        <f t="shared" ref="AT5:AT12" si="8">(AE5/BZ5) - 1</f>
        <v>#DIV/0!</v>
      </c>
      <c r="AU5" s="12" t="e">
        <f t="shared" ref="AU5:AU12" si="9">(AF5/CA5) - 1</f>
        <v>#DIV/0!</v>
      </c>
      <c r="AV5" s="12" t="e">
        <f t="shared" ref="AV5:AV12" si="10">(AG5/CB5) - 1</f>
        <v>#DIV/0!</v>
      </c>
      <c r="AW5" s="12" t="e">
        <f t="shared" ref="AW5:AW12" si="11">(AH5/CC5) - 1</f>
        <v>#DIV/0!</v>
      </c>
      <c r="AX5" s="12" t="e">
        <f t="shared" ref="AX5:AX12" si="12">(AI5/CD5) - 1</f>
        <v>#DIV/0!</v>
      </c>
      <c r="AY5" s="12" t="e">
        <f t="shared" ref="AY5:AY12" si="13">(AJ5/CE5) - 1</f>
        <v>#DIV/0!</v>
      </c>
      <c r="BA5" s="59">
        <v>0.29166666666666702</v>
      </c>
      <c r="BB5" s="60"/>
      <c r="BC5" s="86"/>
      <c r="BD5" s="60"/>
      <c r="BE5" s="86"/>
      <c r="BF5" s="60"/>
      <c r="BG5" s="86"/>
      <c r="BH5" s="60"/>
      <c r="BI5" s="86"/>
      <c r="BJ5" s="60"/>
      <c r="BK5" s="86"/>
      <c r="BL5" s="60"/>
      <c r="BM5" s="86"/>
      <c r="BN5" s="60"/>
      <c r="BO5" s="86"/>
      <c r="BP5" s="60"/>
      <c r="BQ5" s="86"/>
      <c r="BS5" s="55">
        <f t="shared" ref="BS5:BT12" si="14">BB5+BD5+BF5+BH5+BJ5+BL5+BN5+BP5</f>
        <v>0</v>
      </c>
      <c r="BT5" s="3">
        <f t="shared" si="14"/>
        <v>0</v>
      </c>
      <c r="BU5" s="56" t="e">
        <f t="shared" ref="BU5:BU12" si="15">BT5/(BT5+BS5)</f>
        <v>#DIV/0!</v>
      </c>
      <c r="BV5" s="3">
        <f t="shared" ref="BV5:BV12" si="16">BB5+BC5+BJ5+BK5</f>
        <v>0</v>
      </c>
      <c r="BW5" s="3">
        <f t="shared" ref="BW5:BW12" si="17">BD5+BE5+BL5+BM5</f>
        <v>0</v>
      </c>
      <c r="BX5" s="3">
        <f t="shared" ref="BX5:BX12" si="18">BF5+BG5+BN5+BO5</f>
        <v>0</v>
      </c>
      <c r="BY5" s="3">
        <f t="shared" ref="BY5:BY12" si="19">SUM(BV5:BX5)</f>
        <v>0</v>
      </c>
      <c r="BZ5" s="12" t="e">
        <f t="shared" ref="BZ5:BZ12" si="20">BW5/(BW5+BV5)</f>
        <v>#DIV/0!</v>
      </c>
      <c r="CA5" s="12" t="e">
        <f t="shared" ref="CA5:CA12" si="21">BX5/BY5</f>
        <v>#DIV/0!</v>
      </c>
      <c r="CB5" s="3">
        <f t="shared" ref="CB5:CB12" si="22">BH5+BI5+BP5+BQ5</f>
        <v>0</v>
      </c>
      <c r="CC5" s="3">
        <f t="shared" ref="CC5:CC12" si="23">SUM(BB5:BI5)</f>
        <v>0</v>
      </c>
      <c r="CD5" s="57">
        <f t="shared" ref="CD5:CD12" si="24">SUM(BJ5:BQ5)</f>
        <v>0</v>
      </c>
      <c r="CE5" s="58">
        <f t="shared" ref="CE5:CE12" si="25">SUM(BB5:BQ5)</f>
        <v>0</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f t="shared" ref="EC5:EO12" si="39">(DN5/FI5) - 1</f>
        <v>-1</v>
      </c>
      <c r="ED5" s="12">
        <f t="shared" si="39"/>
        <v>-1</v>
      </c>
      <c r="EE5" s="12" t="e">
        <f t="shared" si="39"/>
        <v>#DIV/0!</v>
      </c>
      <c r="EF5" s="12">
        <f t="shared" si="39"/>
        <v>-1</v>
      </c>
      <c r="EG5" s="12">
        <f t="shared" si="39"/>
        <v>-1</v>
      </c>
      <c r="EH5" s="12" t="e">
        <f t="shared" si="39"/>
        <v>#DIV/0!</v>
      </c>
      <c r="EI5" s="12">
        <f t="shared" si="39"/>
        <v>-1</v>
      </c>
      <c r="EJ5" s="12" t="e">
        <f t="shared" si="39"/>
        <v>#DIV/0!</v>
      </c>
      <c r="EK5" s="12" t="e">
        <f t="shared" si="39"/>
        <v>#DIV/0!</v>
      </c>
      <c r="EL5" s="12">
        <f t="shared" si="39"/>
        <v>-1</v>
      </c>
      <c r="EM5" s="12">
        <f t="shared" si="39"/>
        <v>-1</v>
      </c>
      <c r="EN5" s="12" t="e">
        <f t="shared" si="39"/>
        <v>#DIV/0!</v>
      </c>
      <c r="EO5" s="12">
        <f t="shared" si="39"/>
        <v>-1</v>
      </c>
      <c r="EQ5" s="59">
        <v>0.29166666666666702</v>
      </c>
      <c r="ER5" s="60">
        <v>1</v>
      </c>
      <c r="ES5" s="86"/>
      <c r="ET5" s="60">
        <v>1</v>
      </c>
      <c r="EU5" s="86">
        <v>2</v>
      </c>
      <c r="EV5" s="60"/>
      <c r="EW5" s="86"/>
      <c r="EX5" s="60"/>
      <c r="EY5" s="86">
        <v>1</v>
      </c>
      <c r="EZ5" s="60"/>
      <c r="FA5" s="86"/>
      <c r="FB5" s="60"/>
      <c r="FC5" s="86"/>
      <c r="FD5" s="60"/>
      <c r="FE5" s="86"/>
      <c r="FF5" s="60"/>
      <c r="FG5" s="86"/>
      <c r="FI5" s="55">
        <f t="shared" ref="FI5:FJ12" si="40">ER5+ET5+EV5+EX5+EZ5+FB5+FD5+FF5</f>
        <v>2</v>
      </c>
      <c r="FJ5" s="3">
        <f t="shared" si="40"/>
        <v>3</v>
      </c>
      <c r="FK5" s="56">
        <f t="shared" ref="FK5:FK12" si="41">FJ5/(FJ5+FI5)</f>
        <v>0.6</v>
      </c>
      <c r="FL5" s="3">
        <f t="shared" ref="FL5:FL12" si="42">ER5+ES5+EZ5+FA5</f>
        <v>1</v>
      </c>
      <c r="FM5" s="3">
        <f t="shared" ref="FM5:FM12" si="43">ET5+EU5+FB5+FC5</f>
        <v>3</v>
      </c>
      <c r="FN5" s="3">
        <f t="shared" ref="FN5:FN12" si="44">EV5+EW5+FD5+FE5</f>
        <v>0</v>
      </c>
      <c r="FO5" s="3">
        <f t="shared" ref="FO5:FO12" si="45">SUM(FL5:FN5)</f>
        <v>4</v>
      </c>
      <c r="FP5" s="12">
        <f t="shared" ref="FP5:FP12" si="46">FM5/FO5</f>
        <v>0.75</v>
      </c>
      <c r="FQ5" s="12">
        <f t="shared" ref="FQ5:FQ12" si="47">FN5/FO5</f>
        <v>0</v>
      </c>
      <c r="FR5" s="3">
        <f t="shared" ref="FR5:FR12" si="48">EX5+EY5+FF5+FG5</f>
        <v>1</v>
      </c>
      <c r="FS5" s="3">
        <f t="shared" ref="FS5:FS12" si="49">SUM(ER5:EY5)</f>
        <v>5</v>
      </c>
      <c r="FT5" s="57">
        <f t="shared" ref="FT5:FT12" si="50">SUM(EZ5:FG5)</f>
        <v>0</v>
      </c>
      <c r="FU5" s="58">
        <f t="shared" ref="FU5:FU12" si="51">SUM(ER5:FG5)</f>
        <v>5</v>
      </c>
      <c r="FX5" s="12" t="e">
        <f t="shared" ref="FX5:GJ12" si="52">(FI5/HD5) - 1</f>
        <v>#DIV/0!</v>
      </c>
      <c r="FY5" s="12" t="e">
        <f t="shared" si="52"/>
        <v>#DIV/0!</v>
      </c>
      <c r="FZ5" s="12" t="e">
        <f t="shared" si="52"/>
        <v>#DIV/0!</v>
      </c>
      <c r="GA5" s="12" t="e">
        <f t="shared" si="52"/>
        <v>#DIV/0!</v>
      </c>
      <c r="GB5" s="12" t="e">
        <f t="shared" si="52"/>
        <v>#DIV/0!</v>
      </c>
      <c r="GC5" s="12" t="e">
        <f t="shared" si="52"/>
        <v>#DIV/0!</v>
      </c>
      <c r="GD5" s="12" t="e">
        <f t="shared" si="52"/>
        <v>#DIV/0!</v>
      </c>
      <c r="GE5" s="12" t="e">
        <f t="shared" si="52"/>
        <v>#DIV/0!</v>
      </c>
      <c r="GF5" s="12" t="e">
        <f t="shared" si="52"/>
        <v>#DIV/0!</v>
      </c>
      <c r="GG5" s="12" t="e">
        <f t="shared" si="52"/>
        <v>#DIV/0!</v>
      </c>
      <c r="GH5" s="12" t="e">
        <f t="shared" si="52"/>
        <v>#DIV/0!</v>
      </c>
      <c r="GI5" s="12" t="e">
        <f t="shared" si="52"/>
        <v>#DIV/0!</v>
      </c>
      <c r="GJ5" s="12" t="e">
        <f t="shared" si="52"/>
        <v>#DIV/0!</v>
      </c>
    </row>
    <row r="6" spans="1:192" ht="17.25" x14ac:dyDescent="0.25">
      <c r="A6" s="64">
        <v>0.30208333333333298</v>
      </c>
      <c r="B6" s="91">
        <v>2</v>
      </c>
      <c r="C6" s="92"/>
      <c r="D6" s="91">
        <v>1</v>
      </c>
      <c r="E6" s="92"/>
      <c r="F6" s="91"/>
      <c r="G6" s="92"/>
      <c r="H6" s="91"/>
      <c r="I6" s="92"/>
      <c r="J6" s="91"/>
      <c r="K6" s="92"/>
      <c r="L6" s="91">
        <v>1</v>
      </c>
      <c r="M6" s="92"/>
      <c r="N6" s="203"/>
      <c r="O6" s="192"/>
      <c r="P6" s="91"/>
      <c r="Q6" s="92"/>
      <c r="R6" s="91"/>
      <c r="S6" s="92"/>
      <c r="T6" s="91"/>
      <c r="U6" s="92"/>
      <c r="W6" s="55">
        <f t="shared" ref="W6:W12" si="53">B6+D6+F6+H6+J6+L6+N6+P6+R6+T6</f>
        <v>4</v>
      </c>
      <c r="X6" s="3">
        <f t="shared" ref="X6:X12" si="54">C6+E6+G6+I6+K6+M6+O6+Q6+S6+U6</f>
        <v>0</v>
      </c>
      <c r="Y6" s="56">
        <f t="shared" ref="Y6:Y12" si="55">X6/(X6+W6)</f>
        <v>0</v>
      </c>
      <c r="Z6" s="3">
        <f t="shared" ref="Z6:Z12" si="56">B6+C6+L6+M6</f>
        <v>3</v>
      </c>
      <c r="AA6" s="3">
        <f t="shared" ref="AA6:AA12" si="57">D6+E6+N6+O6+F6+G6+P6+Q6</f>
        <v>1</v>
      </c>
      <c r="AB6" s="3">
        <f t="shared" ref="AB6:AB15" si="58">F6+G6+P6+Q6</f>
        <v>0</v>
      </c>
      <c r="AC6" s="3">
        <f t="shared" ref="AC6:AC12" si="59">H6+I6+R6+S6</f>
        <v>0</v>
      </c>
      <c r="AD6" s="3">
        <f t="shared" si="0"/>
        <v>4</v>
      </c>
      <c r="AE6" s="12">
        <f t="shared" si="1"/>
        <v>0.25</v>
      </c>
      <c r="AF6" s="12">
        <f t="shared" ref="AF6:AF12" si="60">AC6/AD6</f>
        <v>0</v>
      </c>
      <c r="AG6" s="3">
        <f t="shared" ref="AG6:AG12" si="61">J6+K6+T6+U6</f>
        <v>0</v>
      </c>
      <c r="AH6" s="3">
        <f t="shared" ref="AH6:AH12" si="62">SUM(B6:K6)</f>
        <v>3</v>
      </c>
      <c r="AI6" s="57">
        <f t="shared" ref="AI6:AI12" si="63">SUM(L6:U6)</f>
        <v>1</v>
      </c>
      <c r="AJ6" s="58">
        <f t="shared" ref="AJ6:AJ12" si="64">SUM(B6:U6)</f>
        <v>4</v>
      </c>
      <c r="AM6" s="12" t="e">
        <f t="shared" si="2"/>
        <v>#DIV/0!</v>
      </c>
      <c r="AN6" s="12" t="e">
        <f t="shared" si="3"/>
        <v>#DIV/0!</v>
      </c>
      <c r="AO6" s="12" t="e">
        <f t="shared" si="4"/>
        <v>#DIV/0!</v>
      </c>
      <c r="AP6" s="12" t="e">
        <f t="shared" si="5"/>
        <v>#DIV/0!</v>
      </c>
      <c r="AQ6" s="12" t="e">
        <f t="shared" ref="AQ6:AQ12" si="65">(AA6/BW6) - 1</f>
        <v>#DIV/0!</v>
      </c>
      <c r="AR6" s="12" t="e">
        <f t="shared" si="6"/>
        <v>#DIV/0!</v>
      </c>
      <c r="AS6" s="12" t="e">
        <f t="shared" si="7"/>
        <v>#DIV/0!</v>
      </c>
      <c r="AT6" s="12" t="e">
        <f t="shared" si="8"/>
        <v>#DIV/0!</v>
      </c>
      <c r="AU6" s="12" t="e">
        <f t="shared" si="9"/>
        <v>#DIV/0!</v>
      </c>
      <c r="AV6" s="12" t="e">
        <f t="shared" si="10"/>
        <v>#DIV/0!</v>
      </c>
      <c r="AW6" s="12" t="e">
        <f t="shared" si="11"/>
        <v>#DIV/0!</v>
      </c>
      <c r="AX6" s="12" t="e">
        <f t="shared" si="12"/>
        <v>#DIV/0!</v>
      </c>
      <c r="AY6" s="12" t="e">
        <f t="shared" si="13"/>
        <v>#DIV/0!</v>
      </c>
      <c r="BA6" s="64">
        <v>0.30208333333333298</v>
      </c>
      <c r="BB6" s="91"/>
      <c r="BC6" s="92"/>
      <c r="BD6" s="91"/>
      <c r="BE6" s="92"/>
      <c r="BF6" s="91"/>
      <c r="BG6" s="92"/>
      <c r="BH6" s="91"/>
      <c r="BI6" s="92"/>
      <c r="BJ6" s="91"/>
      <c r="BK6" s="92"/>
      <c r="BL6" s="91"/>
      <c r="BM6" s="92"/>
      <c r="BN6" s="91"/>
      <c r="BO6" s="92"/>
      <c r="BP6" s="91"/>
      <c r="BQ6" s="92"/>
      <c r="BS6" s="55">
        <f t="shared" si="14"/>
        <v>0</v>
      </c>
      <c r="BT6" s="3">
        <f t="shared" si="14"/>
        <v>0</v>
      </c>
      <c r="BU6" s="56" t="e">
        <f t="shared" si="15"/>
        <v>#DIV/0!</v>
      </c>
      <c r="BV6" s="3">
        <f t="shared" si="16"/>
        <v>0</v>
      </c>
      <c r="BW6" s="3">
        <f t="shared" si="17"/>
        <v>0</v>
      </c>
      <c r="BX6" s="3">
        <f t="shared" si="18"/>
        <v>0</v>
      </c>
      <c r="BY6" s="3">
        <f t="shared" si="19"/>
        <v>0</v>
      </c>
      <c r="BZ6" s="12" t="e">
        <f t="shared" si="20"/>
        <v>#DIV/0!</v>
      </c>
      <c r="CA6" s="12" t="e">
        <f t="shared" si="21"/>
        <v>#DIV/0!</v>
      </c>
      <c r="CB6" s="3">
        <f t="shared" si="22"/>
        <v>0</v>
      </c>
      <c r="CC6" s="3">
        <f t="shared" si="23"/>
        <v>0</v>
      </c>
      <c r="CD6" s="57">
        <f t="shared" si="24"/>
        <v>0</v>
      </c>
      <c r="CE6" s="58">
        <f t="shared" si="25"/>
        <v>0</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f t="shared" si="39"/>
        <v>-1</v>
      </c>
      <c r="ED6" s="12" t="e">
        <f t="shared" si="39"/>
        <v>#DIV/0!</v>
      </c>
      <c r="EE6" s="12" t="e">
        <f t="shared" si="39"/>
        <v>#DIV/0!</v>
      </c>
      <c r="EF6" s="12">
        <f t="shared" si="39"/>
        <v>-1</v>
      </c>
      <c r="EG6" s="12" t="e">
        <f t="shared" si="39"/>
        <v>#DIV/0!</v>
      </c>
      <c r="EH6" s="12" t="e">
        <f t="shared" si="39"/>
        <v>#DIV/0!</v>
      </c>
      <c r="EI6" s="12">
        <f t="shared" si="39"/>
        <v>-1</v>
      </c>
      <c r="EJ6" s="12" t="e">
        <f t="shared" si="39"/>
        <v>#DIV/0!</v>
      </c>
      <c r="EK6" s="12" t="e">
        <f t="shared" si="39"/>
        <v>#DIV/0!</v>
      </c>
      <c r="EL6" s="12">
        <f t="shared" si="39"/>
        <v>-1</v>
      </c>
      <c r="EM6" s="12" t="e">
        <f t="shared" si="39"/>
        <v>#DIV/0!</v>
      </c>
      <c r="EN6" s="12">
        <f t="shared" si="39"/>
        <v>-1</v>
      </c>
      <c r="EO6" s="12">
        <f t="shared" si="39"/>
        <v>-1</v>
      </c>
      <c r="EQ6" s="64">
        <v>0.30208333333333298</v>
      </c>
      <c r="ER6" s="91"/>
      <c r="ES6" s="92"/>
      <c r="ET6" s="91"/>
      <c r="EU6" s="92"/>
      <c r="EV6" s="91"/>
      <c r="EW6" s="92"/>
      <c r="EX6" s="91"/>
      <c r="EY6" s="92"/>
      <c r="EZ6" s="91">
        <v>1</v>
      </c>
      <c r="FA6" s="92"/>
      <c r="FB6" s="91"/>
      <c r="FC6" s="92"/>
      <c r="FD6" s="91"/>
      <c r="FE6" s="92"/>
      <c r="FF6" s="91">
        <v>1</v>
      </c>
      <c r="FG6" s="92"/>
      <c r="FI6" s="55">
        <f t="shared" si="40"/>
        <v>2</v>
      </c>
      <c r="FJ6" s="3">
        <f t="shared" si="40"/>
        <v>0</v>
      </c>
      <c r="FK6" s="56">
        <f t="shared" si="41"/>
        <v>0</v>
      </c>
      <c r="FL6" s="3">
        <f t="shared" si="42"/>
        <v>1</v>
      </c>
      <c r="FM6" s="3">
        <f t="shared" si="43"/>
        <v>0</v>
      </c>
      <c r="FN6" s="3">
        <f t="shared" si="44"/>
        <v>0</v>
      </c>
      <c r="FO6" s="3">
        <f t="shared" si="45"/>
        <v>1</v>
      </c>
      <c r="FP6" s="12">
        <f t="shared" si="46"/>
        <v>0</v>
      </c>
      <c r="FQ6" s="12">
        <f t="shared" si="47"/>
        <v>0</v>
      </c>
      <c r="FR6" s="3">
        <f t="shared" si="48"/>
        <v>1</v>
      </c>
      <c r="FS6" s="3">
        <f t="shared" si="49"/>
        <v>0</v>
      </c>
      <c r="FT6" s="57">
        <f t="shared" si="50"/>
        <v>2</v>
      </c>
      <c r="FU6" s="58">
        <f t="shared" si="51"/>
        <v>2</v>
      </c>
      <c r="FX6" s="12" t="e">
        <f t="shared" si="52"/>
        <v>#DIV/0!</v>
      </c>
      <c r="FY6" s="12" t="e">
        <f t="shared" si="52"/>
        <v>#DIV/0!</v>
      </c>
      <c r="FZ6" s="12" t="e">
        <f t="shared" si="52"/>
        <v>#DIV/0!</v>
      </c>
      <c r="GA6" s="12" t="e">
        <f t="shared" si="52"/>
        <v>#DIV/0!</v>
      </c>
      <c r="GB6" s="12" t="e">
        <f t="shared" si="52"/>
        <v>#DIV/0!</v>
      </c>
      <c r="GC6" s="12" t="e">
        <f t="shared" si="52"/>
        <v>#DIV/0!</v>
      </c>
      <c r="GD6" s="12" t="e">
        <f t="shared" si="52"/>
        <v>#DIV/0!</v>
      </c>
      <c r="GE6" s="12" t="e">
        <f t="shared" si="52"/>
        <v>#DIV/0!</v>
      </c>
      <c r="GF6" s="12" t="e">
        <f t="shared" si="52"/>
        <v>#DIV/0!</v>
      </c>
      <c r="GG6" s="12" t="e">
        <f t="shared" si="52"/>
        <v>#DIV/0!</v>
      </c>
      <c r="GH6" s="12" t="e">
        <f t="shared" si="52"/>
        <v>#DIV/0!</v>
      </c>
      <c r="GI6" s="12" t="e">
        <f t="shared" si="52"/>
        <v>#DIV/0!</v>
      </c>
      <c r="GJ6" s="12" t="e">
        <f t="shared" si="52"/>
        <v>#DIV/0!</v>
      </c>
    </row>
    <row r="7" spans="1:192" ht="17.25" x14ac:dyDescent="0.25">
      <c r="A7" s="64">
        <v>0.3125</v>
      </c>
      <c r="B7" s="91"/>
      <c r="C7" s="92">
        <v>2</v>
      </c>
      <c r="D7" s="91"/>
      <c r="E7" s="92"/>
      <c r="F7" s="91"/>
      <c r="G7" s="92"/>
      <c r="H7" s="91"/>
      <c r="I7" s="92"/>
      <c r="J7" s="91">
        <v>2</v>
      </c>
      <c r="K7" s="92">
        <v>2</v>
      </c>
      <c r="L7" s="91"/>
      <c r="M7" s="92"/>
      <c r="N7" s="203"/>
      <c r="O7" s="192"/>
      <c r="P7" s="91"/>
      <c r="Q7" s="92"/>
      <c r="R7" s="91"/>
      <c r="S7" s="92"/>
      <c r="T7" s="91"/>
      <c r="U7" s="92"/>
      <c r="W7" s="55">
        <f t="shared" si="53"/>
        <v>2</v>
      </c>
      <c r="X7" s="3">
        <f t="shared" si="54"/>
        <v>4</v>
      </c>
      <c r="Y7" s="56">
        <f t="shared" si="55"/>
        <v>0.66666666666666663</v>
      </c>
      <c r="Z7" s="3">
        <f t="shared" si="56"/>
        <v>2</v>
      </c>
      <c r="AA7" s="3">
        <f t="shared" si="57"/>
        <v>0</v>
      </c>
      <c r="AB7" s="3">
        <f t="shared" si="58"/>
        <v>0</v>
      </c>
      <c r="AC7" s="3">
        <f t="shared" si="59"/>
        <v>0</v>
      </c>
      <c r="AD7" s="3">
        <f t="shared" si="0"/>
        <v>2</v>
      </c>
      <c r="AE7" s="12">
        <f t="shared" si="1"/>
        <v>0</v>
      </c>
      <c r="AF7" s="12">
        <f t="shared" si="60"/>
        <v>0</v>
      </c>
      <c r="AG7" s="3">
        <f t="shared" si="61"/>
        <v>4</v>
      </c>
      <c r="AH7" s="3">
        <f t="shared" si="62"/>
        <v>6</v>
      </c>
      <c r="AI7" s="57">
        <f t="shared" si="63"/>
        <v>0</v>
      </c>
      <c r="AJ7" s="58">
        <f t="shared" si="64"/>
        <v>6</v>
      </c>
      <c r="AM7" s="12" t="e">
        <f t="shared" si="2"/>
        <v>#DIV/0!</v>
      </c>
      <c r="AN7" s="12" t="e">
        <f t="shared" si="3"/>
        <v>#DIV/0!</v>
      </c>
      <c r="AO7" s="12" t="e">
        <f t="shared" si="4"/>
        <v>#DIV/0!</v>
      </c>
      <c r="AP7" s="12" t="e">
        <f t="shared" si="5"/>
        <v>#DIV/0!</v>
      </c>
      <c r="AQ7" s="12" t="e">
        <f t="shared" si="65"/>
        <v>#DIV/0!</v>
      </c>
      <c r="AR7" s="12" t="e">
        <f t="shared" si="6"/>
        <v>#DIV/0!</v>
      </c>
      <c r="AS7" s="12" t="e">
        <f t="shared" si="7"/>
        <v>#DIV/0!</v>
      </c>
      <c r="AT7" s="12" t="e">
        <f t="shared" si="8"/>
        <v>#DIV/0!</v>
      </c>
      <c r="AU7" s="12" t="e">
        <f t="shared" si="9"/>
        <v>#DIV/0!</v>
      </c>
      <c r="AV7" s="12" t="e">
        <f t="shared" si="10"/>
        <v>#DIV/0!</v>
      </c>
      <c r="AW7" s="12" t="e">
        <f t="shared" si="11"/>
        <v>#DIV/0!</v>
      </c>
      <c r="AX7" s="12" t="e">
        <f t="shared" si="12"/>
        <v>#DIV/0!</v>
      </c>
      <c r="AY7" s="12" t="e">
        <f t="shared" si="13"/>
        <v>#DIV/0!</v>
      </c>
      <c r="BA7" s="64">
        <v>0.3125</v>
      </c>
      <c r="BB7" s="91"/>
      <c r="BC7" s="92"/>
      <c r="BD7" s="91"/>
      <c r="BE7" s="92"/>
      <c r="BF7" s="91"/>
      <c r="BG7" s="92"/>
      <c r="BH7" s="91"/>
      <c r="BI7" s="92"/>
      <c r="BJ7" s="91"/>
      <c r="BK7" s="92"/>
      <c r="BL7" s="91"/>
      <c r="BM7" s="92"/>
      <c r="BN7" s="91"/>
      <c r="BO7" s="92"/>
      <c r="BP7" s="91"/>
      <c r="BQ7" s="92"/>
      <c r="BS7" s="55">
        <f t="shared" si="14"/>
        <v>0</v>
      </c>
      <c r="BT7" s="3">
        <f t="shared" si="14"/>
        <v>0</v>
      </c>
      <c r="BU7" s="56" t="e">
        <f t="shared" si="15"/>
        <v>#DIV/0!</v>
      </c>
      <c r="BV7" s="3">
        <f t="shared" si="16"/>
        <v>0</v>
      </c>
      <c r="BW7" s="3">
        <f t="shared" si="17"/>
        <v>0</v>
      </c>
      <c r="BX7" s="3">
        <f t="shared" si="18"/>
        <v>0</v>
      </c>
      <c r="BY7" s="3">
        <f t="shared" si="19"/>
        <v>0</v>
      </c>
      <c r="BZ7" s="12" t="e">
        <f t="shared" si="20"/>
        <v>#DIV/0!</v>
      </c>
      <c r="CA7" s="12" t="e">
        <f t="shared" si="21"/>
        <v>#DIV/0!</v>
      </c>
      <c r="CB7" s="3">
        <f t="shared" si="22"/>
        <v>0</v>
      </c>
      <c r="CC7" s="3">
        <f t="shared" si="23"/>
        <v>0</v>
      </c>
      <c r="CD7" s="57">
        <f t="shared" si="24"/>
        <v>0</v>
      </c>
      <c r="CE7" s="58">
        <f t="shared" si="25"/>
        <v>0</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c r="EQ7" s="64">
        <v>0.3125</v>
      </c>
      <c r="ER7" s="91"/>
      <c r="ES7" s="92"/>
      <c r="ET7" s="91"/>
      <c r="EU7" s="92"/>
      <c r="EV7" s="91"/>
      <c r="EW7" s="92"/>
      <c r="EX7" s="91"/>
      <c r="EY7" s="92"/>
      <c r="EZ7" s="91"/>
      <c r="FA7" s="92"/>
      <c r="FB7" s="91"/>
      <c r="FC7" s="92"/>
      <c r="FD7" s="91"/>
      <c r="FE7" s="92"/>
      <c r="FF7" s="91"/>
      <c r="FG7" s="92"/>
      <c r="FI7" s="55">
        <f t="shared" si="40"/>
        <v>0</v>
      </c>
      <c r="FJ7" s="3">
        <f t="shared" si="40"/>
        <v>0</v>
      </c>
      <c r="FK7" s="56" t="e">
        <f t="shared" si="41"/>
        <v>#DIV/0!</v>
      </c>
      <c r="FL7" s="3">
        <f t="shared" si="42"/>
        <v>0</v>
      </c>
      <c r="FM7" s="3">
        <f t="shared" si="43"/>
        <v>0</v>
      </c>
      <c r="FN7" s="3">
        <f t="shared" si="44"/>
        <v>0</v>
      </c>
      <c r="FO7" s="3">
        <f t="shared" si="45"/>
        <v>0</v>
      </c>
      <c r="FP7" s="12" t="e">
        <f t="shared" si="46"/>
        <v>#DIV/0!</v>
      </c>
      <c r="FQ7" s="12" t="e">
        <f t="shared" si="47"/>
        <v>#DIV/0!</v>
      </c>
      <c r="FR7" s="3">
        <f t="shared" si="48"/>
        <v>0</v>
      </c>
      <c r="FS7" s="3">
        <f t="shared" si="49"/>
        <v>0</v>
      </c>
      <c r="FT7" s="57">
        <f t="shared" si="50"/>
        <v>0</v>
      </c>
      <c r="FU7" s="58">
        <f t="shared" si="51"/>
        <v>0</v>
      </c>
      <c r="FX7" s="12" t="e">
        <f t="shared" si="52"/>
        <v>#DIV/0!</v>
      </c>
      <c r="FY7" s="12" t="e">
        <f t="shared" si="52"/>
        <v>#DIV/0!</v>
      </c>
      <c r="FZ7" s="12" t="e">
        <f t="shared" si="52"/>
        <v>#DIV/0!</v>
      </c>
      <c r="GA7" s="12" t="e">
        <f t="shared" si="52"/>
        <v>#DIV/0!</v>
      </c>
      <c r="GB7" s="12" t="e">
        <f t="shared" si="52"/>
        <v>#DIV/0!</v>
      </c>
      <c r="GC7" s="12" t="e">
        <f t="shared" si="52"/>
        <v>#DIV/0!</v>
      </c>
      <c r="GD7" s="12" t="e">
        <f t="shared" si="52"/>
        <v>#DIV/0!</v>
      </c>
      <c r="GE7" s="12" t="e">
        <f t="shared" si="52"/>
        <v>#DIV/0!</v>
      </c>
      <c r="GF7" s="12" t="e">
        <f t="shared" si="52"/>
        <v>#DIV/0!</v>
      </c>
      <c r="GG7" s="12" t="e">
        <f t="shared" si="52"/>
        <v>#DIV/0!</v>
      </c>
      <c r="GH7" s="12" t="e">
        <f t="shared" si="52"/>
        <v>#DIV/0!</v>
      </c>
      <c r="GI7" s="12" t="e">
        <f t="shared" si="52"/>
        <v>#DIV/0!</v>
      </c>
      <c r="GJ7" s="12" t="e">
        <f t="shared" si="52"/>
        <v>#DIV/0!</v>
      </c>
    </row>
    <row r="8" spans="1:192" ht="18" thickBot="1" x14ac:dyDescent="0.3">
      <c r="A8" s="64">
        <v>0.32291666666666702</v>
      </c>
      <c r="B8" s="91"/>
      <c r="C8" s="92"/>
      <c r="D8" s="91">
        <v>1</v>
      </c>
      <c r="E8" s="92"/>
      <c r="F8" s="91">
        <v>1</v>
      </c>
      <c r="G8" s="92"/>
      <c r="H8" s="91"/>
      <c r="I8" s="92"/>
      <c r="J8" s="91"/>
      <c r="K8" s="92">
        <v>1</v>
      </c>
      <c r="L8" s="91"/>
      <c r="M8" s="92"/>
      <c r="N8" s="203"/>
      <c r="O8" s="192"/>
      <c r="P8" s="91"/>
      <c r="Q8" s="92"/>
      <c r="R8" s="91"/>
      <c r="S8" s="92"/>
      <c r="T8" s="91"/>
      <c r="U8" s="92">
        <v>1</v>
      </c>
      <c r="W8" s="55">
        <f t="shared" si="53"/>
        <v>2</v>
      </c>
      <c r="X8" s="3">
        <f t="shared" si="54"/>
        <v>2</v>
      </c>
      <c r="Y8" s="56">
        <f t="shared" si="55"/>
        <v>0.5</v>
      </c>
      <c r="Z8" s="3">
        <f t="shared" si="56"/>
        <v>0</v>
      </c>
      <c r="AA8" s="3">
        <f t="shared" si="57"/>
        <v>2</v>
      </c>
      <c r="AB8" s="3">
        <f t="shared" si="58"/>
        <v>1</v>
      </c>
      <c r="AC8" s="3">
        <f t="shared" si="59"/>
        <v>0</v>
      </c>
      <c r="AD8" s="3">
        <f t="shared" si="0"/>
        <v>2</v>
      </c>
      <c r="AE8" s="12">
        <f t="shared" si="1"/>
        <v>1</v>
      </c>
      <c r="AF8" s="12">
        <f t="shared" si="60"/>
        <v>0</v>
      </c>
      <c r="AG8" s="3">
        <f t="shared" si="61"/>
        <v>2</v>
      </c>
      <c r="AH8" s="3">
        <f t="shared" si="62"/>
        <v>3</v>
      </c>
      <c r="AI8" s="57">
        <f t="shared" si="63"/>
        <v>1</v>
      </c>
      <c r="AJ8" s="58">
        <f t="shared" si="64"/>
        <v>4</v>
      </c>
      <c r="AM8" s="12" t="e">
        <f t="shared" si="2"/>
        <v>#DIV/0!</v>
      </c>
      <c r="AN8" s="12" t="e">
        <f t="shared" si="3"/>
        <v>#DIV/0!</v>
      </c>
      <c r="AO8" s="12" t="e">
        <f t="shared" si="4"/>
        <v>#DIV/0!</v>
      </c>
      <c r="AP8" s="12" t="e">
        <f t="shared" si="5"/>
        <v>#DIV/0!</v>
      </c>
      <c r="AQ8" s="12" t="e">
        <f t="shared" si="65"/>
        <v>#DIV/0!</v>
      </c>
      <c r="AR8" s="12" t="e">
        <f t="shared" si="6"/>
        <v>#DIV/0!</v>
      </c>
      <c r="AS8" s="12" t="e">
        <f t="shared" si="7"/>
        <v>#DIV/0!</v>
      </c>
      <c r="AT8" s="12" t="e">
        <f t="shared" si="8"/>
        <v>#DIV/0!</v>
      </c>
      <c r="AU8" s="12" t="e">
        <f t="shared" si="9"/>
        <v>#DIV/0!</v>
      </c>
      <c r="AV8" s="12" t="e">
        <f t="shared" si="10"/>
        <v>#DIV/0!</v>
      </c>
      <c r="AW8" s="12" t="e">
        <f t="shared" si="11"/>
        <v>#DIV/0!</v>
      </c>
      <c r="AX8" s="12" t="e">
        <f t="shared" si="12"/>
        <v>#DIV/0!</v>
      </c>
      <c r="AY8" s="12" t="e">
        <f t="shared" si="13"/>
        <v>#DIV/0!</v>
      </c>
      <c r="BA8" s="64">
        <v>0.32291666666666702</v>
      </c>
      <c r="BB8" s="91"/>
      <c r="BC8" s="92"/>
      <c r="BD8" s="91"/>
      <c r="BE8" s="92"/>
      <c r="BF8" s="91"/>
      <c r="BG8" s="92"/>
      <c r="BH8" s="91"/>
      <c r="BI8" s="92"/>
      <c r="BJ8" s="91"/>
      <c r="BK8" s="92"/>
      <c r="BL8" s="91"/>
      <c r="BM8" s="92"/>
      <c r="BN8" s="91"/>
      <c r="BO8" s="92"/>
      <c r="BP8" s="91"/>
      <c r="BQ8" s="92"/>
      <c r="BS8" s="55">
        <f t="shared" si="14"/>
        <v>0</v>
      </c>
      <c r="BT8" s="3">
        <f t="shared" si="14"/>
        <v>0</v>
      </c>
      <c r="BU8" s="56" t="e">
        <f t="shared" si="15"/>
        <v>#DIV/0!</v>
      </c>
      <c r="BV8" s="3">
        <f t="shared" si="16"/>
        <v>0</v>
      </c>
      <c r="BW8" s="3">
        <f t="shared" si="17"/>
        <v>0</v>
      </c>
      <c r="BX8" s="3">
        <f t="shared" si="18"/>
        <v>0</v>
      </c>
      <c r="BY8" s="3">
        <f t="shared" si="19"/>
        <v>0</v>
      </c>
      <c r="BZ8" s="12" t="e">
        <f t="shared" si="20"/>
        <v>#DIV/0!</v>
      </c>
      <c r="CA8" s="12" t="e">
        <f t="shared" si="21"/>
        <v>#DIV/0!</v>
      </c>
      <c r="CB8" s="3">
        <f t="shared" si="22"/>
        <v>0</v>
      </c>
      <c r="CC8" s="3">
        <f t="shared" si="23"/>
        <v>0</v>
      </c>
      <c r="CD8" s="57">
        <f t="shared" si="24"/>
        <v>0</v>
      </c>
      <c r="CE8" s="58">
        <f t="shared" si="25"/>
        <v>0</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c r="EQ8" s="64">
        <v>0.32291666666666702</v>
      </c>
      <c r="ER8" s="91"/>
      <c r="ES8" s="92"/>
      <c r="ET8" s="91"/>
      <c r="EU8" s="92"/>
      <c r="EV8" s="91"/>
      <c r="EW8" s="92"/>
      <c r="EX8" s="91"/>
      <c r="EY8" s="92"/>
      <c r="EZ8" s="91"/>
      <c r="FA8" s="92"/>
      <c r="FB8" s="91"/>
      <c r="FC8" s="92"/>
      <c r="FD8" s="91"/>
      <c r="FE8" s="92"/>
      <c r="FF8" s="91"/>
      <c r="FG8" s="92"/>
      <c r="FI8" s="55">
        <f t="shared" si="40"/>
        <v>0</v>
      </c>
      <c r="FJ8" s="3">
        <f t="shared" si="40"/>
        <v>0</v>
      </c>
      <c r="FK8" s="56" t="e">
        <f t="shared" si="41"/>
        <v>#DIV/0!</v>
      </c>
      <c r="FL8" s="3">
        <f t="shared" si="42"/>
        <v>0</v>
      </c>
      <c r="FM8" s="3">
        <f t="shared" si="43"/>
        <v>0</v>
      </c>
      <c r="FN8" s="3">
        <f t="shared" si="44"/>
        <v>0</v>
      </c>
      <c r="FO8" s="3">
        <f t="shared" si="45"/>
        <v>0</v>
      </c>
      <c r="FP8" s="12" t="e">
        <f t="shared" si="46"/>
        <v>#DIV/0!</v>
      </c>
      <c r="FQ8" s="12" t="e">
        <f t="shared" si="47"/>
        <v>#DIV/0!</v>
      </c>
      <c r="FR8" s="3">
        <f t="shared" si="48"/>
        <v>0</v>
      </c>
      <c r="FS8" s="3">
        <f t="shared" si="49"/>
        <v>0</v>
      </c>
      <c r="FT8" s="57">
        <f t="shared" si="50"/>
        <v>0</v>
      </c>
      <c r="FU8" s="58">
        <f t="shared" si="51"/>
        <v>0</v>
      </c>
      <c r="FX8" s="12" t="e">
        <f t="shared" si="52"/>
        <v>#DIV/0!</v>
      </c>
      <c r="FY8" s="12" t="e">
        <f t="shared" si="52"/>
        <v>#DIV/0!</v>
      </c>
      <c r="FZ8" s="12" t="e">
        <f t="shared" si="52"/>
        <v>#DIV/0!</v>
      </c>
      <c r="GA8" s="12" t="e">
        <f t="shared" si="52"/>
        <v>#DIV/0!</v>
      </c>
      <c r="GB8" s="12" t="e">
        <f t="shared" si="52"/>
        <v>#DIV/0!</v>
      </c>
      <c r="GC8" s="12" t="e">
        <f t="shared" si="52"/>
        <v>#DIV/0!</v>
      </c>
      <c r="GD8" s="12" t="e">
        <f t="shared" si="52"/>
        <v>#DIV/0!</v>
      </c>
      <c r="GE8" s="12" t="e">
        <f t="shared" si="52"/>
        <v>#DIV/0!</v>
      </c>
      <c r="GF8" s="12" t="e">
        <f t="shared" si="52"/>
        <v>#DIV/0!</v>
      </c>
      <c r="GG8" s="12" t="e">
        <f t="shared" si="52"/>
        <v>#DIV/0!</v>
      </c>
      <c r="GH8" s="12" t="e">
        <f t="shared" si="52"/>
        <v>#DIV/0!</v>
      </c>
      <c r="GI8" s="12" t="e">
        <f t="shared" si="52"/>
        <v>#DIV/0!</v>
      </c>
      <c r="GJ8" s="12" t="e">
        <f t="shared" si="52"/>
        <v>#DIV/0!</v>
      </c>
    </row>
    <row r="9" spans="1:192" ht="17.25" x14ac:dyDescent="0.25">
      <c r="A9" s="59">
        <v>0.33333333333333298</v>
      </c>
      <c r="B9" s="91">
        <v>2</v>
      </c>
      <c r="C9" s="92">
        <v>1</v>
      </c>
      <c r="D9" s="91"/>
      <c r="E9" s="92"/>
      <c r="F9" s="91"/>
      <c r="G9" s="92"/>
      <c r="H9" s="91"/>
      <c r="I9" s="92"/>
      <c r="J9" s="91"/>
      <c r="K9" s="92">
        <v>3</v>
      </c>
      <c r="L9" s="91"/>
      <c r="M9" s="92"/>
      <c r="N9" s="203"/>
      <c r="O9" s="192">
        <v>1</v>
      </c>
      <c r="P9" s="91"/>
      <c r="Q9" s="92"/>
      <c r="R9" s="91"/>
      <c r="S9" s="92"/>
      <c r="T9" s="91"/>
      <c r="U9" s="92"/>
      <c r="W9" s="55">
        <f t="shared" si="53"/>
        <v>2</v>
      </c>
      <c r="X9" s="3">
        <f t="shared" si="54"/>
        <v>5</v>
      </c>
      <c r="Y9" s="56">
        <f t="shared" si="55"/>
        <v>0.7142857142857143</v>
      </c>
      <c r="Z9" s="3">
        <f t="shared" si="56"/>
        <v>3</v>
      </c>
      <c r="AA9" s="3">
        <f t="shared" si="57"/>
        <v>1</v>
      </c>
      <c r="AB9" s="3">
        <f t="shared" si="58"/>
        <v>0</v>
      </c>
      <c r="AC9" s="3">
        <f t="shared" si="59"/>
        <v>0</v>
      </c>
      <c r="AD9" s="3">
        <f t="shared" si="0"/>
        <v>4</v>
      </c>
      <c r="AE9" s="12">
        <f t="shared" si="1"/>
        <v>0.25</v>
      </c>
      <c r="AF9" s="12">
        <f t="shared" si="60"/>
        <v>0</v>
      </c>
      <c r="AG9" s="3">
        <f t="shared" si="61"/>
        <v>3</v>
      </c>
      <c r="AH9" s="3">
        <f t="shared" si="62"/>
        <v>6</v>
      </c>
      <c r="AI9" s="57">
        <f t="shared" si="63"/>
        <v>1</v>
      </c>
      <c r="AJ9" s="58">
        <f t="shared" si="64"/>
        <v>7</v>
      </c>
      <c r="AM9" s="12" t="e">
        <f t="shared" si="2"/>
        <v>#DIV/0!</v>
      </c>
      <c r="AN9" s="12" t="e">
        <f t="shared" si="3"/>
        <v>#DIV/0!</v>
      </c>
      <c r="AO9" s="12" t="e">
        <f t="shared" si="4"/>
        <v>#DIV/0!</v>
      </c>
      <c r="AP9" s="12" t="e">
        <f t="shared" si="5"/>
        <v>#DIV/0!</v>
      </c>
      <c r="AQ9" s="12" t="e">
        <f t="shared" si="65"/>
        <v>#DIV/0!</v>
      </c>
      <c r="AR9" s="12" t="e">
        <f t="shared" si="6"/>
        <v>#DIV/0!</v>
      </c>
      <c r="AS9" s="12" t="e">
        <f t="shared" si="7"/>
        <v>#DIV/0!</v>
      </c>
      <c r="AT9" s="12" t="e">
        <f t="shared" si="8"/>
        <v>#DIV/0!</v>
      </c>
      <c r="AU9" s="12" t="e">
        <f t="shared" si="9"/>
        <v>#DIV/0!</v>
      </c>
      <c r="AV9" s="12" t="e">
        <f t="shared" si="10"/>
        <v>#DIV/0!</v>
      </c>
      <c r="AW9" s="12" t="e">
        <f t="shared" si="11"/>
        <v>#DIV/0!</v>
      </c>
      <c r="AX9" s="12" t="e">
        <f t="shared" si="12"/>
        <v>#DIV/0!</v>
      </c>
      <c r="AY9" s="12" t="e">
        <f t="shared" si="13"/>
        <v>#DIV/0!</v>
      </c>
      <c r="BA9" s="59">
        <v>0.33333333333333298</v>
      </c>
      <c r="BB9" s="91"/>
      <c r="BC9" s="92"/>
      <c r="BD9" s="91"/>
      <c r="BE9" s="92"/>
      <c r="BF9" s="91"/>
      <c r="BG9" s="92"/>
      <c r="BH9" s="91"/>
      <c r="BI9" s="92"/>
      <c r="BJ9" s="91"/>
      <c r="BK9" s="92"/>
      <c r="BL9" s="91"/>
      <c r="BM9" s="92"/>
      <c r="BN9" s="91"/>
      <c r="BO9" s="92"/>
      <c r="BP9" s="91"/>
      <c r="BQ9" s="92"/>
      <c r="BS9" s="55">
        <f t="shared" si="14"/>
        <v>0</v>
      </c>
      <c r="BT9" s="3">
        <f t="shared" si="14"/>
        <v>0</v>
      </c>
      <c r="BU9" s="56" t="e">
        <f t="shared" si="15"/>
        <v>#DIV/0!</v>
      </c>
      <c r="BV9" s="3">
        <f t="shared" si="16"/>
        <v>0</v>
      </c>
      <c r="BW9" s="3">
        <f t="shared" si="17"/>
        <v>0</v>
      </c>
      <c r="BX9" s="3">
        <f t="shared" si="18"/>
        <v>0</v>
      </c>
      <c r="BY9" s="3">
        <f t="shared" si="19"/>
        <v>0</v>
      </c>
      <c r="BZ9" s="12" t="e">
        <f t="shared" si="20"/>
        <v>#DIV/0!</v>
      </c>
      <c r="CA9" s="12" t="e">
        <f t="shared" si="21"/>
        <v>#DIV/0!</v>
      </c>
      <c r="CB9" s="3">
        <f t="shared" si="22"/>
        <v>0</v>
      </c>
      <c r="CC9" s="3">
        <f t="shared" si="23"/>
        <v>0</v>
      </c>
      <c r="CD9" s="57">
        <f t="shared" si="24"/>
        <v>0</v>
      </c>
      <c r="CE9" s="58">
        <f t="shared" si="25"/>
        <v>0</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f t="shared" si="39"/>
        <v>-1</v>
      </c>
      <c r="ED9" s="12">
        <f t="shared" si="39"/>
        <v>-1</v>
      </c>
      <c r="EE9" s="12" t="e">
        <f t="shared" si="39"/>
        <v>#DIV/0!</v>
      </c>
      <c r="EF9" s="12">
        <f t="shared" si="39"/>
        <v>-1</v>
      </c>
      <c r="EG9" s="12" t="e">
        <f t="shared" si="39"/>
        <v>#DIV/0!</v>
      </c>
      <c r="EH9" s="12" t="e">
        <f t="shared" si="39"/>
        <v>#DIV/0!</v>
      </c>
      <c r="EI9" s="12">
        <f t="shared" si="39"/>
        <v>-1</v>
      </c>
      <c r="EJ9" s="12" t="e">
        <f t="shared" si="39"/>
        <v>#DIV/0!</v>
      </c>
      <c r="EK9" s="12" t="e">
        <f t="shared" si="39"/>
        <v>#DIV/0!</v>
      </c>
      <c r="EL9" s="12">
        <f t="shared" si="39"/>
        <v>-1</v>
      </c>
      <c r="EM9" s="12">
        <f t="shared" si="39"/>
        <v>-1</v>
      </c>
      <c r="EN9" s="12">
        <f t="shared" si="39"/>
        <v>-1</v>
      </c>
      <c r="EO9" s="12">
        <f t="shared" si="39"/>
        <v>-1</v>
      </c>
      <c r="EQ9" s="59">
        <v>0.33333333333333298</v>
      </c>
      <c r="ER9" s="60"/>
      <c r="ES9" s="86">
        <v>1</v>
      </c>
      <c r="ET9" s="60"/>
      <c r="EU9" s="86"/>
      <c r="EV9" s="60"/>
      <c r="EW9" s="86"/>
      <c r="EX9" s="60"/>
      <c r="EY9" s="86">
        <v>1</v>
      </c>
      <c r="EZ9" s="60">
        <v>1</v>
      </c>
      <c r="FA9" s="86"/>
      <c r="FB9" s="91"/>
      <c r="FC9" s="92"/>
      <c r="FD9" s="91"/>
      <c r="FE9" s="92"/>
      <c r="FF9" s="91"/>
      <c r="FG9" s="92"/>
      <c r="FI9" s="55">
        <f t="shared" si="40"/>
        <v>1</v>
      </c>
      <c r="FJ9" s="3">
        <f t="shared" si="40"/>
        <v>2</v>
      </c>
      <c r="FK9" s="56">
        <f t="shared" si="41"/>
        <v>0.66666666666666663</v>
      </c>
      <c r="FL9" s="3">
        <f t="shared" si="42"/>
        <v>2</v>
      </c>
      <c r="FM9" s="3">
        <f t="shared" si="43"/>
        <v>0</v>
      </c>
      <c r="FN9" s="3">
        <f t="shared" si="44"/>
        <v>0</v>
      </c>
      <c r="FO9" s="3">
        <f t="shared" si="45"/>
        <v>2</v>
      </c>
      <c r="FP9" s="12">
        <f t="shared" si="46"/>
        <v>0</v>
      </c>
      <c r="FQ9" s="12">
        <f t="shared" si="47"/>
        <v>0</v>
      </c>
      <c r="FR9" s="3">
        <f t="shared" si="48"/>
        <v>1</v>
      </c>
      <c r="FS9" s="3">
        <f t="shared" si="49"/>
        <v>2</v>
      </c>
      <c r="FT9" s="57">
        <f t="shared" si="50"/>
        <v>1</v>
      </c>
      <c r="FU9" s="58">
        <f t="shared" si="51"/>
        <v>3</v>
      </c>
      <c r="FX9" s="12" t="e">
        <f t="shared" si="52"/>
        <v>#DIV/0!</v>
      </c>
      <c r="FY9" s="12" t="e">
        <f t="shared" si="52"/>
        <v>#DIV/0!</v>
      </c>
      <c r="FZ9" s="12" t="e">
        <f t="shared" si="52"/>
        <v>#DIV/0!</v>
      </c>
      <c r="GA9" s="12" t="e">
        <f t="shared" si="52"/>
        <v>#DIV/0!</v>
      </c>
      <c r="GB9" s="12" t="e">
        <f t="shared" si="52"/>
        <v>#DIV/0!</v>
      </c>
      <c r="GC9" s="12" t="e">
        <f t="shared" si="52"/>
        <v>#DIV/0!</v>
      </c>
      <c r="GD9" s="12" t="e">
        <f t="shared" si="52"/>
        <v>#DIV/0!</v>
      </c>
      <c r="GE9" s="12" t="e">
        <f t="shared" si="52"/>
        <v>#DIV/0!</v>
      </c>
      <c r="GF9" s="12" t="e">
        <f t="shared" si="52"/>
        <v>#DIV/0!</v>
      </c>
      <c r="GG9" s="12" t="e">
        <f t="shared" si="52"/>
        <v>#DIV/0!</v>
      </c>
      <c r="GH9" s="12" t="e">
        <f t="shared" si="52"/>
        <v>#DIV/0!</v>
      </c>
      <c r="GI9" s="12" t="e">
        <f t="shared" si="52"/>
        <v>#DIV/0!</v>
      </c>
      <c r="GJ9" s="12" t="e">
        <f t="shared" si="52"/>
        <v>#DIV/0!</v>
      </c>
    </row>
    <row r="10" spans="1:192" ht="17.25" x14ac:dyDescent="0.25">
      <c r="A10" s="64">
        <v>0.34375</v>
      </c>
      <c r="B10" s="91"/>
      <c r="C10" s="92"/>
      <c r="D10" s="91"/>
      <c r="E10" s="92"/>
      <c r="F10" s="91"/>
      <c r="G10" s="92"/>
      <c r="H10" s="91"/>
      <c r="I10" s="92"/>
      <c r="J10" s="48">
        <v>1</v>
      </c>
      <c r="K10" s="92">
        <v>3</v>
      </c>
      <c r="L10" s="91"/>
      <c r="M10" s="92"/>
      <c r="N10" s="203"/>
      <c r="O10" s="192"/>
      <c r="P10" s="91"/>
      <c r="Q10" s="92"/>
      <c r="R10" s="91"/>
      <c r="S10" s="92"/>
      <c r="T10" s="91"/>
      <c r="U10" s="92"/>
      <c r="W10" s="55">
        <f t="shared" si="53"/>
        <v>1</v>
      </c>
      <c r="X10" s="3">
        <f t="shared" si="54"/>
        <v>3</v>
      </c>
      <c r="Y10" s="56">
        <f t="shared" si="55"/>
        <v>0.75</v>
      </c>
      <c r="Z10" s="3">
        <f t="shared" si="56"/>
        <v>0</v>
      </c>
      <c r="AA10" s="3">
        <f t="shared" si="57"/>
        <v>0</v>
      </c>
      <c r="AB10" s="3">
        <f>F10+G10+P10+Q10</f>
        <v>0</v>
      </c>
      <c r="AC10" s="3">
        <f t="shared" si="59"/>
        <v>0</v>
      </c>
      <c r="AD10" s="3">
        <f t="shared" si="0"/>
        <v>0</v>
      </c>
      <c r="AE10" s="12" t="e">
        <f t="shared" si="1"/>
        <v>#DIV/0!</v>
      </c>
      <c r="AF10" s="12" t="e">
        <f t="shared" si="60"/>
        <v>#DIV/0!</v>
      </c>
      <c r="AG10" s="3">
        <f t="shared" si="61"/>
        <v>4</v>
      </c>
      <c r="AH10" s="3">
        <f t="shared" si="62"/>
        <v>4</v>
      </c>
      <c r="AI10" s="57">
        <f t="shared" si="63"/>
        <v>0</v>
      </c>
      <c r="AJ10" s="58">
        <f t="shared" si="64"/>
        <v>4</v>
      </c>
      <c r="AM10" s="12" t="e">
        <f t="shared" si="2"/>
        <v>#DIV/0!</v>
      </c>
      <c r="AN10" s="12" t="e">
        <f t="shared" si="3"/>
        <v>#DIV/0!</v>
      </c>
      <c r="AO10" s="12" t="e">
        <f t="shared" si="4"/>
        <v>#DIV/0!</v>
      </c>
      <c r="AP10" s="12" t="e">
        <f t="shared" si="5"/>
        <v>#DIV/0!</v>
      </c>
      <c r="AQ10" s="12" t="e">
        <f t="shared" si="65"/>
        <v>#DIV/0!</v>
      </c>
      <c r="AR10" s="12" t="e">
        <f t="shared" si="6"/>
        <v>#DIV/0!</v>
      </c>
      <c r="AS10" s="12" t="e">
        <f t="shared" si="7"/>
        <v>#DIV/0!</v>
      </c>
      <c r="AT10" s="12" t="e">
        <f t="shared" si="8"/>
        <v>#DIV/0!</v>
      </c>
      <c r="AU10" s="12" t="e">
        <f t="shared" si="9"/>
        <v>#DIV/0!</v>
      </c>
      <c r="AV10" s="12" t="e">
        <f t="shared" si="10"/>
        <v>#DIV/0!</v>
      </c>
      <c r="AW10" s="12" t="e">
        <f t="shared" si="11"/>
        <v>#DIV/0!</v>
      </c>
      <c r="AX10" s="12" t="e">
        <f t="shared" si="12"/>
        <v>#DIV/0!</v>
      </c>
      <c r="AY10" s="12" t="e">
        <f t="shared" si="13"/>
        <v>#DIV/0!</v>
      </c>
      <c r="BA10" s="64">
        <v>0.34375</v>
      </c>
      <c r="BB10" s="91"/>
      <c r="BC10" s="92"/>
      <c r="BD10" s="91"/>
      <c r="BE10" s="92"/>
      <c r="BF10" s="91"/>
      <c r="BG10" s="92"/>
      <c r="BH10" s="48"/>
      <c r="BI10" s="92"/>
      <c r="BJ10" s="91"/>
      <c r="BK10" s="92"/>
      <c r="BL10" s="91"/>
      <c r="BM10" s="92"/>
      <c r="BN10" s="91"/>
      <c r="BO10" s="92"/>
      <c r="BP10" s="91"/>
      <c r="BQ10" s="92"/>
      <c r="BS10" s="55">
        <f t="shared" si="14"/>
        <v>0</v>
      </c>
      <c r="BT10" s="3">
        <f t="shared" si="14"/>
        <v>0</v>
      </c>
      <c r="BU10" s="56" t="e">
        <f t="shared" si="15"/>
        <v>#DIV/0!</v>
      </c>
      <c r="BV10" s="3">
        <f t="shared" si="16"/>
        <v>0</v>
      </c>
      <c r="BW10" s="3">
        <f t="shared" si="17"/>
        <v>0</v>
      </c>
      <c r="BX10" s="3">
        <f t="shared" si="18"/>
        <v>0</v>
      </c>
      <c r="BY10" s="3">
        <f t="shared" si="19"/>
        <v>0</v>
      </c>
      <c r="BZ10" s="12" t="e">
        <f t="shared" si="20"/>
        <v>#DIV/0!</v>
      </c>
      <c r="CA10" s="12" t="e">
        <f t="shared" si="21"/>
        <v>#DIV/0!</v>
      </c>
      <c r="CB10" s="3">
        <f t="shared" si="22"/>
        <v>0</v>
      </c>
      <c r="CC10" s="3">
        <f t="shared" si="23"/>
        <v>0</v>
      </c>
      <c r="CD10" s="57">
        <f t="shared" si="24"/>
        <v>0</v>
      </c>
      <c r="CE10" s="58">
        <f t="shared" si="25"/>
        <v>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f t="shared" si="39"/>
        <v>-1</v>
      </c>
      <c r="ED10" s="12" t="e">
        <f t="shared" si="39"/>
        <v>#DIV/0!</v>
      </c>
      <c r="EE10" s="12" t="e">
        <f t="shared" si="39"/>
        <v>#DIV/0!</v>
      </c>
      <c r="EF10" s="12" t="e">
        <f t="shared" si="39"/>
        <v>#DIV/0!</v>
      </c>
      <c r="EG10" s="12">
        <f t="shared" si="39"/>
        <v>-1</v>
      </c>
      <c r="EH10" s="12" t="e">
        <f t="shared" si="39"/>
        <v>#DIV/0!</v>
      </c>
      <c r="EI10" s="12">
        <f t="shared" si="39"/>
        <v>-1</v>
      </c>
      <c r="EJ10" s="12" t="e">
        <f t="shared" si="39"/>
        <v>#DIV/0!</v>
      </c>
      <c r="EK10" s="12" t="e">
        <f t="shared" si="39"/>
        <v>#DIV/0!</v>
      </c>
      <c r="EL10" s="12" t="e">
        <f t="shared" si="39"/>
        <v>#DIV/0!</v>
      </c>
      <c r="EM10" s="12">
        <f t="shared" si="39"/>
        <v>-1</v>
      </c>
      <c r="EN10" s="12" t="e">
        <f t="shared" si="39"/>
        <v>#DIV/0!</v>
      </c>
      <c r="EO10" s="12">
        <f t="shared" si="39"/>
        <v>-1</v>
      </c>
      <c r="EQ10" s="64">
        <v>0.34375</v>
      </c>
      <c r="ER10" s="91"/>
      <c r="ES10" s="92"/>
      <c r="ET10" s="91">
        <v>1</v>
      </c>
      <c r="EU10" s="92"/>
      <c r="EV10" s="91"/>
      <c r="EW10" s="92"/>
      <c r="EX10" s="91"/>
      <c r="EY10" s="92"/>
      <c r="EZ10" s="91"/>
      <c r="FA10" s="92"/>
      <c r="FB10" s="91"/>
      <c r="FC10" s="92"/>
      <c r="FD10" s="91"/>
      <c r="FE10" s="92"/>
      <c r="FF10" s="91"/>
      <c r="FG10" s="92"/>
      <c r="FI10" s="55">
        <f t="shared" si="40"/>
        <v>1</v>
      </c>
      <c r="FJ10" s="3">
        <f t="shared" si="40"/>
        <v>0</v>
      </c>
      <c r="FK10" s="56">
        <f t="shared" si="41"/>
        <v>0</v>
      </c>
      <c r="FL10" s="3">
        <f t="shared" si="42"/>
        <v>0</v>
      </c>
      <c r="FM10" s="3">
        <f t="shared" si="43"/>
        <v>1</v>
      </c>
      <c r="FN10" s="3">
        <f t="shared" si="44"/>
        <v>0</v>
      </c>
      <c r="FO10" s="3">
        <f t="shared" si="45"/>
        <v>1</v>
      </c>
      <c r="FP10" s="12">
        <f t="shared" si="46"/>
        <v>1</v>
      </c>
      <c r="FQ10" s="12">
        <f t="shared" si="47"/>
        <v>0</v>
      </c>
      <c r="FR10" s="3">
        <f t="shared" si="48"/>
        <v>0</v>
      </c>
      <c r="FS10" s="3">
        <f t="shared" si="49"/>
        <v>1</v>
      </c>
      <c r="FT10" s="57">
        <f t="shared" si="50"/>
        <v>0</v>
      </c>
      <c r="FU10" s="58">
        <f t="shared" si="51"/>
        <v>1</v>
      </c>
      <c r="FX10" s="12" t="e">
        <f t="shared" si="52"/>
        <v>#DIV/0!</v>
      </c>
      <c r="FY10" s="12" t="e">
        <f t="shared" si="52"/>
        <v>#DIV/0!</v>
      </c>
      <c r="FZ10" s="12" t="e">
        <f t="shared" si="52"/>
        <v>#DIV/0!</v>
      </c>
      <c r="GA10" s="12" t="e">
        <f t="shared" si="52"/>
        <v>#DIV/0!</v>
      </c>
      <c r="GB10" s="12" t="e">
        <f t="shared" si="52"/>
        <v>#DIV/0!</v>
      </c>
      <c r="GC10" s="12" t="e">
        <f t="shared" si="52"/>
        <v>#DIV/0!</v>
      </c>
      <c r="GD10" s="12" t="e">
        <f t="shared" si="52"/>
        <v>#DIV/0!</v>
      </c>
      <c r="GE10" s="12" t="e">
        <f t="shared" si="52"/>
        <v>#DIV/0!</v>
      </c>
      <c r="GF10" s="12" t="e">
        <f t="shared" si="52"/>
        <v>#DIV/0!</v>
      </c>
      <c r="GG10" s="12" t="e">
        <f t="shared" si="52"/>
        <v>#DIV/0!</v>
      </c>
      <c r="GH10" s="12" t="e">
        <f t="shared" si="52"/>
        <v>#DIV/0!</v>
      </c>
      <c r="GI10" s="12" t="e">
        <f t="shared" si="52"/>
        <v>#DIV/0!</v>
      </c>
      <c r="GJ10" s="12" t="e">
        <f t="shared" si="52"/>
        <v>#DIV/0!</v>
      </c>
    </row>
    <row r="11" spans="1:192" ht="17.25" x14ac:dyDescent="0.25">
      <c r="A11" s="64">
        <v>0.35416666666666702</v>
      </c>
      <c r="B11" s="91"/>
      <c r="C11" s="92">
        <v>3</v>
      </c>
      <c r="D11" s="91"/>
      <c r="E11" s="92"/>
      <c r="F11" s="91"/>
      <c r="G11" s="92">
        <v>1</v>
      </c>
      <c r="H11" s="91"/>
      <c r="I11" s="92"/>
      <c r="J11" s="91"/>
      <c r="K11" s="92"/>
      <c r="L11" s="91"/>
      <c r="M11" s="92"/>
      <c r="N11" s="203"/>
      <c r="O11" s="192"/>
      <c r="P11" s="91"/>
      <c r="Q11" s="92"/>
      <c r="R11" s="91"/>
      <c r="S11" s="92"/>
      <c r="T11" s="91"/>
      <c r="U11" s="92"/>
      <c r="W11" s="55">
        <f t="shared" si="53"/>
        <v>0</v>
      </c>
      <c r="X11" s="3">
        <f t="shared" si="54"/>
        <v>4</v>
      </c>
      <c r="Y11" s="56">
        <f t="shared" si="55"/>
        <v>1</v>
      </c>
      <c r="Z11" s="3">
        <f t="shared" si="56"/>
        <v>3</v>
      </c>
      <c r="AA11" s="3">
        <f t="shared" si="57"/>
        <v>1</v>
      </c>
      <c r="AB11" s="3">
        <f t="shared" si="58"/>
        <v>1</v>
      </c>
      <c r="AC11" s="3">
        <f t="shared" si="59"/>
        <v>0</v>
      </c>
      <c r="AD11" s="3">
        <f t="shared" si="0"/>
        <v>4</v>
      </c>
      <c r="AE11" s="12">
        <f t="shared" si="1"/>
        <v>0.25</v>
      </c>
      <c r="AF11" s="12">
        <f t="shared" si="60"/>
        <v>0</v>
      </c>
      <c r="AG11" s="3">
        <f t="shared" si="61"/>
        <v>0</v>
      </c>
      <c r="AH11" s="3">
        <f t="shared" si="62"/>
        <v>4</v>
      </c>
      <c r="AI11" s="57">
        <f t="shared" si="63"/>
        <v>0</v>
      </c>
      <c r="AJ11" s="58">
        <f t="shared" si="64"/>
        <v>4</v>
      </c>
      <c r="AM11" s="12" t="e">
        <f t="shared" si="2"/>
        <v>#DIV/0!</v>
      </c>
      <c r="AN11" s="12" t="e">
        <f t="shared" si="3"/>
        <v>#DIV/0!</v>
      </c>
      <c r="AO11" s="12" t="e">
        <f t="shared" si="4"/>
        <v>#DIV/0!</v>
      </c>
      <c r="AP11" s="12" t="e">
        <f t="shared" si="5"/>
        <v>#DIV/0!</v>
      </c>
      <c r="AQ11" s="12" t="e">
        <f t="shared" si="65"/>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91"/>
      <c r="BC11" s="92"/>
      <c r="BD11" s="91"/>
      <c r="BE11" s="92"/>
      <c r="BF11" s="91"/>
      <c r="BG11" s="92"/>
      <c r="BH11" s="91"/>
      <c r="BI11" s="92"/>
      <c r="BJ11" s="91"/>
      <c r="BK11" s="92"/>
      <c r="BL11" s="91"/>
      <c r="BM11" s="92"/>
      <c r="BN11" s="91"/>
      <c r="BO11" s="92"/>
      <c r="BP11" s="91"/>
      <c r="BQ11" s="92"/>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c r="EQ11" s="64">
        <v>0.35416666666666702</v>
      </c>
      <c r="ER11" s="91"/>
      <c r="ES11" s="92"/>
      <c r="ET11" s="91"/>
      <c r="EU11" s="92"/>
      <c r="EV11" s="91"/>
      <c r="EW11" s="92"/>
      <c r="EX11" s="91"/>
      <c r="EY11" s="92"/>
      <c r="EZ11" s="91"/>
      <c r="FA11" s="92"/>
      <c r="FB11" s="91"/>
      <c r="FC11" s="92"/>
      <c r="FD11" s="91"/>
      <c r="FE11" s="92"/>
      <c r="FF11" s="91"/>
      <c r="FG11" s="92"/>
      <c r="FI11" s="55">
        <f t="shared" si="40"/>
        <v>0</v>
      </c>
      <c r="FJ11" s="3">
        <f t="shared" si="40"/>
        <v>0</v>
      </c>
      <c r="FK11" s="56" t="e">
        <f t="shared" si="41"/>
        <v>#DIV/0!</v>
      </c>
      <c r="FL11" s="3">
        <f t="shared" si="42"/>
        <v>0</v>
      </c>
      <c r="FM11" s="3">
        <f t="shared" si="43"/>
        <v>0</v>
      </c>
      <c r="FN11" s="3">
        <f t="shared" si="44"/>
        <v>0</v>
      </c>
      <c r="FO11" s="3">
        <f t="shared" si="45"/>
        <v>0</v>
      </c>
      <c r="FP11" s="12" t="e">
        <f t="shared" si="46"/>
        <v>#DIV/0!</v>
      </c>
      <c r="FQ11" s="12" t="e">
        <f t="shared" si="47"/>
        <v>#DIV/0!</v>
      </c>
      <c r="FR11" s="3">
        <f t="shared" si="48"/>
        <v>0</v>
      </c>
      <c r="FS11" s="3">
        <f t="shared" si="49"/>
        <v>0</v>
      </c>
      <c r="FT11" s="57">
        <f t="shared" si="50"/>
        <v>0</v>
      </c>
      <c r="FU11" s="58">
        <f t="shared" si="51"/>
        <v>0</v>
      </c>
      <c r="FX11" s="12" t="e">
        <f t="shared" si="52"/>
        <v>#DIV/0!</v>
      </c>
      <c r="FY11" s="12" t="e">
        <f t="shared" si="52"/>
        <v>#DIV/0!</v>
      </c>
      <c r="FZ11" s="12" t="e">
        <f t="shared" si="52"/>
        <v>#DIV/0!</v>
      </c>
      <c r="GA11" s="12" t="e">
        <f t="shared" si="52"/>
        <v>#DIV/0!</v>
      </c>
      <c r="GB11" s="12" t="e">
        <f t="shared" si="52"/>
        <v>#DIV/0!</v>
      </c>
      <c r="GC11" s="12" t="e">
        <f t="shared" si="52"/>
        <v>#DIV/0!</v>
      </c>
      <c r="GD11" s="12" t="e">
        <f t="shared" si="52"/>
        <v>#DIV/0!</v>
      </c>
      <c r="GE11" s="12" t="e">
        <f t="shared" si="52"/>
        <v>#DIV/0!</v>
      </c>
      <c r="GF11" s="12" t="e">
        <f t="shared" si="52"/>
        <v>#DIV/0!</v>
      </c>
      <c r="GG11" s="12" t="e">
        <f t="shared" si="52"/>
        <v>#DIV/0!</v>
      </c>
      <c r="GH11" s="12" t="e">
        <f t="shared" si="52"/>
        <v>#DIV/0!</v>
      </c>
      <c r="GI11" s="12" t="e">
        <f t="shared" si="52"/>
        <v>#DIV/0!</v>
      </c>
      <c r="GJ11" s="12" t="e">
        <f t="shared" si="52"/>
        <v>#DIV/0!</v>
      </c>
    </row>
    <row r="12" spans="1:192" ht="17.25" x14ac:dyDescent="0.25">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53"/>
        <v>0</v>
      </c>
      <c r="X12" s="3">
        <f t="shared" si="54"/>
        <v>0</v>
      </c>
      <c r="Y12" s="56" t="e">
        <f t="shared" si="55"/>
        <v>#DIV/0!</v>
      </c>
      <c r="Z12" s="3">
        <f t="shared" si="56"/>
        <v>0</v>
      </c>
      <c r="AA12" s="3">
        <f t="shared" si="57"/>
        <v>0</v>
      </c>
      <c r="AB12" s="3">
        <f t="shared" si="58"/>
        <v>0</v>
      </c>
      <c r="AC12" s="3">
        <f t="shared" si="59"/>
        <v>0</v>
      </c>
      <c r="AD12" s="3">
        <f t="shared" si="0"/>
        <v>0</v>
      </c>
      <c r="AE12" s="12" t="e">
        <f t="shared" si="1"/>
        <v>#DIV/0!</v>
      </c>
      <c r="AF12" s="12" t="e">
        <f t="shared" si="60"/>
        <v>#DIV/0!</v>
      </c>
      <c r="AG12" s="3">
        <f t="shared" si="61"/>
        <v>0</v>
      </c>
      <c r="AH12" s="3">
        <f t="shared" si="62"/>
        <v>0</v>
      </c>
      <c r="AI12" s="57">
        <f t="shared" si="63"/>
        <v>0</v>
      </c>
      <c r="AJ12" s="58">
        <f t="shared" si="64"/>
        <v>0</v>
      </c>
      <c r="AM12" s="12" t="e">
        <f t="shared" si="2"/>
        <v>#DIV/0!</v>
      </c>
      <c r="AN12" s="12" t="e">
        <f t="shared" si="3"/>
        <v>#DIV/0!</v>
      </c>
      <c r="AO12" s="12" t="e">
        <f t="shared" si="4"/>
        <v>#DIV/0!</v>
      </c>
      <c r="AP12" s="12" t="e">
        <f t="shared" si="5"/>
        <v>#DIV/0!</v>
      </c>
      <c r="AQ12" s="12" t="e">
        <f t="shared" si="65"/>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c r="EQ12" s="64">
        <v>0.36458333333333298</v>
      </c>
      <c r="ER12" s="91"/>
      <c r="ES12" s="92"/>
      <c r="ET12" s="91"/>
      <c r="EU12" s="92"/>
      <c r="EV12" s="91"/>
      <c r="EW12" s="92"/>
      <c r="EX12" s="91"/>
      <c r="EY12" s="92"/>
      <c r="EZ12" s="91"/>
      <c r="FA12" s="92"/>
      <c r="FB12" s="91"/>
      <c r="FC12" s="92"/>
      <c r="FD12" s="91"/>
      <c r="FE12" s="92"/>
      <c r="FF12" s="91"/>
      <c r="FG12" s="92"/>
      <c r="FI12" s="55">
        <f t="shared" si="40"/>
        <v>0</v>
      </c>
      <c r="FJ12" s="3">
        <f t="shared" si="40"/>
        <v>0</v>
      </c>
      <c r="FK12" s="56" t="e">
        <f t="shared" si="41"/>
        <v>#DIV/0!</v>
      </c>
      <c r="FL12" s="3">
        <f t="shared" si="42"/>
        <v>0</v>
      </c>
      <c r="FM12" s="3">
        <f t="shared" si="43"/>
        <v>0</v>
      </c>
      <c r="FN12" s="3">
        <f t="shared" si="44"/>
        <v>0</v>
      </c>
      <c r="FO12" s="3">
        <f t="shared" si="45"/>
        <v>0</v>
      </c>
      <c r="FP12" s="12" t="e">
        <f t="shared" si="46"/>
        <v>#DIV/0!</v>
      </c>
      <c r="FQ12" s="12" t="e">
        <f t="shared" si="47"/>
        <v>#DIV/0!</v>
      </c>
      <c r="FR12" s="3">
        <f t="shared" si="48"/>
        <v>0</v>
      </c>
      <c r="FS12" s="3">
        <f t="shared" si="49"/>
        <v>0</v>
      </c>
      <c r="FT12" s="57">
        <f t="shared" si="50"/>
        <v>0</v>
      </c>
      <c r="FU12" s="58">
        <f t="shared" si="51"/>
        <v>0</v>
      </c>
      <c r="FX12" s="12" t="e">
        <f t="shared" si="52"/>
        <v>#DIV/0!</v>
      </c>
      <c r="FY12" s="12" t="e">
        <f t="shared" si="52"/>
        <v>#DIV/0!</v>
      </c>
      <c r="FZ12" s="12" t="e">
        <f t="shared" si="52"/>
        <v>#DIV/0!</v>
      </c>
      <c r="GA12" s="12" t="e">
        <f t="shared" si="52"/>
        <v>#DIV/0!</v>
      </c>
      <c r="GB12" s="12" t="e">
        <f t="shared" si="52"/>
        <v>#DIV/0!</v>
      </c>
      <c r="GC12" s="12" t="e">
        <f t="shared" si="52"/>
        <v>#DIV/0!</v>
      </c>
      <c r="GD12" s="12" t="e">
        <f t="shared" si="52"/>
        <v>#DIV/0!</v>
      </c>
      <c r="GE12" s="12" t="e">
        <f t="shared" si="52"/>
        <v>#DIV/0!</v>
      </c>
      <c r="GF12" s="12" t="e">
        <f t="shared" si="52"/>
        <v>#DIV/0!</v>
      </c>
      <c r="GG12" s="12" t="e">
        <f t="shared" si="52"/>
        <v>#DIV/0!</v>
      </c>
      <c r="GH12" s="12" t="e">
        <f t="shared" si="52"/>
        <v>#DIV/0!</v>
      </c>
      <c r="GI12" s="12" t="e">
        <f t="shared" si="52"/>
        <v>#DIV/0!</v>
      </c>
      <c r="GJ12" s="12" t="e">
        <f t="shared" si="52"/>
        <v>#DIV/0!</v>
      </c>
    </row>
    <row r="13" spans="1:192" ht="18"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c r="EQ13" s="64">
        <v>0.375</v>
      </c>
      <c r="ER13" s="94"/>
      <c r="ES13" s="95"/>
      <c r="ET13" s="94"/>
      <c r="EU13" s="95"/>
      <c r="EV13" s="94"/>
      <c r="EW13" s="95"/>
      <c r="EX13" s="94"/>
      <c r="EY13" s="95"/>
      <c r="EZ13" s="94"/>
      <c r="FA13" s="95"/>
      <c r="FB13" s="94"/>
      <c r="FC13" s="95"/>
      <c r="FD13" s="94"/>
      <c r="FE13" s="95"/>
      <c r="FF13" s="94"/>
      <c r="FG13" s="95"/>
      <c r="FI13" s="66"/>
      <c r="FJ13" s="67"/>
      <c r="FK13" s="68"/>
      <c r="FL13" s="67"/>
      <c r="FM13" s="67"/>
      <c r="FN13" s="67"/>
      <c r="FO13" s="67"/>
      <c r="FP13" s="12"/>
      <c r="FQ13" s="12"/>
      <c r="FR13" s="67"/>
      <c r="FS13" s="67"/>
      <c r="FT13" s="69"/>
      <c r="FU13" s="70"/>
      <c r="FX13" s="62"/>
      <c r="FY13" s="12"/>
      <c r="FZ13" s="12"/>
      <c r="GA13" s="12"/>
      <c r="GB13" s="12"/>
      <c r="GC13" s="12"/>
      <c r="GD13" s="12"/>
      <c r="GE13" s="12"/>
      <c r="GF13" s="12"/>
      <c r="GG13" s="12"/>
      <c r="GH13" s="12"/>
      <c r="GI13" s="12"/>
      <c r="GJ13" s="63"/>
    </row>
    <row r="14" spans="1:192" ht="15.75" thickBot="1" x14ac:dyDescent="0.3">
      <c r="A14" s="71" t="s">
        <v>17</v>
      </c>
      <c r="B14" s="72">
        <f t="shared" ref="B14:U14" si="66">SUM(B5:B12)</f>
        <v>6</v>
      </c>
      <c r="C14" s="72">
        <f t="shared" si="66"/>
        <v>6</v>
      </c>
      <c r="D14" s="72">
        <f t="shared" si="66"/>
        <v>2</v>
      </c>
      <c r="E14" s="72">
        <f t="shared" si="66"/>
        <v>0</v>
      </c>
      <c r="F14" s="72">
        <f>SUM(F5:F12)</f>
        <v>1</v>
      </c>
      <c r="G14" s="72">
        <f>SUM(G5:G12)</f>
        <v>1</v>
      </c>
      <c r="H14" s="72">
        <f t="shared" si="66"/>
        <v>0</v>
      </c>
      <c r="I14" s="72">
        <f t="shared" si="66"/>
        <v>0</v>
      </c>
      <c r="J14" s="72">
        <f t="shared" si="66"/>
        <v>5</v>
      </c>
      <c r="K14" s="72">
        <f t="shared" si="66"/>
        <v>12</v>
      </c>
      <c r="L14" s="72">
        <f>SUM(L5:L12)</f>
        <v>1</v>
      </c>
      <c r="M14" s="72">
        <f t="shared" si="66"/>
        <v>0</v>
      </c>
      <c r="N14" s="72">
        <f>SUM(N5:N12)</f>
        <v>0</v>
      </c>
      <c r="O14" s="72">
        <f t="shared" si="66"/>
        <v>1</v>
      </c>
      <c r="P14" s="72">
        <f>SUM(P5:P12)</f>
        <v>0</v>
      </c>
      <c r="Q14" s="72">
        <f>SUM(Q5:Q12)</f>
        <v>0</v>
      </c>
      <c r="R14" s="72">
        <f t="shared" si="66"/>
        <v>0</v>
      </c>
      <c r="S14" s="72">
        <f t="shared" si="66"/>
        <v>0</v>
      </c>
      <c r="T14" s="72">
        <f t="shared" si="66"/>
        <v>0</v>
      </c>
      <c r="U14" s="72">
        <f t="shared" si="66"/>
        <v>1</v>
      </c>
      <c r="W14" s="73">
        <f>B14+D14+H14+J14+L14+N14+R14+T14</f>
        <v>14</v>
      </c>
      <c r="X14" s="74">
        <f>C14+E14+I14+K14+M14+O14+S14+U14</f>
        <v>20</v>
      </c>
      <c r="Y14" s="75">
        <f>X14/(X14+W14)</f>
        <v>0.58823529411764708</v>
      </c>
      <c r="Z14" s="74">
        <f>B14+C14+L14+M14</f>
        <v>13</v>
      </c>
      <c r="AA14" s="74">
        <f>D14+E14+N14+O14+F14+G14+P14+Q14</f>
        <v>5</v>
      </c>
      <c r="AB14" s="74">
        <f t="shared" si="58"/>
        <v>2</v>
      </c>
      <c r="AC14" s="74">
        <f>H14+I14+R14+S14</f>
        <v>0</v>
      </c>
      <c r="AD14" s="74">
        <f>Z14+AA14+AC14</f>
        <v>18</v>
      </c>
      <c r="AE14" s="12">
        <f>AA14/(Z14+AA14)</f>
        <v>0.27777777777777779</v>
      </c>
      <c r="AF14" s="12">
        <f>AC14/AD14</f>
        <v>0</v>
      </c>
      <c r="AG14" s="74">
        <f>J14+K14+T14+U14</f>
        <v>18</v>
      </c>
      <c r="AH14" s="74">
        <f>SUM(B14:K14)</f>
        <v>33</v>
      </c>
      <c r="AI14" s="76">
        <f>SUM(L14:U14)</f>
        <v>3</v>
      </c>
      <c r="AJ14" s="77">
        <f>SUM(B14:U14)</f>
        <v>36</v>
      </c>
      <c r="AM14" s="12" t="e">
        <f t="shared" ref="AM14:AQ15" si="67">(W14/BS14) - 1</f>
        <v>#DIV/0!</v>
      </c>
      <c r="AN14" s="12" t="e">
        <f t="shared" si="67"/>
        <v>#DIV/0!</v>
      </c>
      <c r="AO14" s="12" t="e">
        <f t="shared" si="67"/>
        <v>#DIV/0!</v>
      </c>
      <c r="AP14" s="12" t="e">
        <f t="shared" si="67"/>
        <v>#DIV/0!</v>
      </c>
      <c r="AQ14" s="12" t="e">
        <f t="shared" si="67"/>
        <v>#DIV/0!</v>
      </c>
      <c r="AR14" s="12" t="e">
        <f t="shared" ref="AR14:AY15" si="68">(AC14/BX14) - 1</f>
        <v>#DIV/0!</v>
      </c>
      <c r="AS14" s="12" t="e">
        <f t="shared" si="68"/>
        <v>#DIV/0!</v>
      </c>
      <c r="AT14" s="12" t="e">
        <f t="shared" si="68"/>
        <v>#DIV/0!</v>
      </c>
      <c r="AU14" s="12" t="e">
        <f t="shared" si="68"/>
        <v>#DIV/0!</v>
      </c>
      <c r="AV14" s="12" t="e">
        <f t="shared" si="68"/>
        <v>#DIV/0!</v>
      </c>
      <c r="AW14" s="12" t="e">
        <f t="shared" si="68"/>
        <v>#DIV/0!</v>
      </c>
      <c r="AX14" s="12" t="e">
        <f t="shared" si="68"/>
        <v>#DIV/0!</v>
      </c>
      <c r="AY14" s="12" t="e">
        <f t="shared" si="68"/>
        <v>#DIV/0!</v>
      </c>
      <c r="BA14" s="71" t="s">
        <v>17</v>
      </c>
      <c r="BB14" s="72">
        <f t="shared" ref="BB14:BQ14" si="69">SUM(BB5:BB12)</f>
        <v>0</v>
      </c>
      <c r="BC14" s="72">
        <f t="shared" si="69"/>
        <v>0</v>
      </c>
      <c r="BD14" s="72">
        <f t="shared" si="69"/>
        <v>0</v>
      </c>
      <c r="BE14" s="72">
        <f t="shared" si="69"/>
        <v>0</v>
      </c>
      <c r="BF14" s="72">
        <f t="shared" si="69"/>
        <v>0</v>
      </c>
      <c r="BG14" s="72">
        <f t="shared" si="69"/>
        <v>0</v>
      </c>
      <c r="BH14" s="72">
        <f t="shared" si="69"/>
        <v>0</v>
      </c>
      <c r="BI14" s="72">
        <f t="shared" si="69"/>
        <v>0</v>
      </c>
      <c r="BJ14" s="72">
        <f t="shared" si="69"/>
        <v>0</v>
      </c>
      <c r="BK14" s="72">
        <f t="shared" si="69"/>
        <v>0</v>
      </c>
      <c r="BL14" s="72">
        <f t="shared" si="69"/>
        <v>0</v>
      </c>
      <c r="BM14" s="72">
        <f t="shared" si="69"/>
        <v>0</v>
      </c>
      <c r="BN14" s="72">
        <f t="shared" si="69"/>
        <v>0</v>
      </c>
      <c r="BO14" s="72">
        <f t="shared" si="69"/>
        <v>0</v>
      </c>
      <c r="BP14" s="72">
        <f t="shared" si="69"/>
        <v>0</v>
      </c>
      <c r="BQ14" s="72">
        <f t="shared" si="69"/>
        <v>0</v>
      </c>
      <c r="BS14" s="73">
        <f>BB14+BD14+BF14+BH14+BJ14+BL14+BN14+BP14</f>
        <v>0</v>
      </c>
      <c r="BT14" s="74">
        <f>BC14+BE14+BG14+BI14+BK14+BM14+BO14+BQ14</f>
        <v>0</v>
      </c>
      <c r="BU14" s="75" t="e">
        <f>BT14/(BT14+BS14)</f>
        <v>#DIV/0!</v>
      </c>
      <c r="BV14" s="74">
        <f>BB14+BC14+BJ14+BK14</f>
        <v>0</v>
      </c>
      <c r="BW14" s="74">
        <f>BD14+BE14+BL14+BM14</f>
        <v>0</v>
      </c>
      <c r="BX14" s="74">
        <f>BF14+BG14+BN14+BO14</f>
        <v>0</v>
      </c>
      <c r="BY14" s="74">
        <f>SUM(BV14:BX14)</f>
        <v>0</v>
      </c>
      <c r="BZ14" s="12" t="e">
        <f>BW14/(BW14+BV14)</f>
        <v>#DIV/0!</v>
      </c>
      <c r="CA14" s="12" t="e">
        <f>BX14/BY14</f>
        <v>#DIV/0!</v>
      </c>
      <c r="CB14" s="74">
        <f>BH14+BI14+BP14+BQ14</f>
        <v>0</v>
      </c>
      <c r="CC14" s="74">
        <f>SUM(BB14:BI14)</f>
        <v>0</v>
      </c>
      <c r="CD14" s="76">
        <f>SUM(BJ14:BQ14)</f>
        <v>0</v>
      </c>
      <c r="CE14" s="77">
        <f>SUM(BB14:BQ14)</f>
        <v>0</v>
      </c>
      <c r="CH14" s="12" t="e">
        <f t="shared" ref="CH14:CT15" si="70">(BS14/DN14) - 1</f>
        <v>#DIV/0!</v>
      </c>
      <c r="CI14" s="12" t="e">
        <f t="shared" si="70"/>
        <v>#DIV/0!</v>
      </c>
      <c r="CJ14" s="12" t="e">
        <f t="shared" si="70"/>
        <v>#DIV/0!</v>
      </c>
      <c r="CK14" s="12" t="e">
        <f t="shared" si="70"/>
        <v>#DIV/0!</v>
      </c>
      <c r="CL14" s="12" t="e">
        <f t="shared" si="70"/>
        <v>#DIV/0!</v>
      </c>
      <c r="CM14" s="12" t="e">
        <f t="shared" si="70"/>
        <v>#DIV/0!</v>
      </c>
      <c r="CN14" s="12" t="e">
        <f t="shared" si="70"/>
        <v>#DIV/0!</v>
      </c>
      <c r="CO14" s="12" t="e">
        <f t="shared" si="70"/>
        <v>#DIV/0!</v>
      </c>
      <c r="CP14" s="12" t="e">
        <f t="shared" si="70"/>
        <v>#DIV/0!</v>
      </c>
      <c r="CQ14" s="12" t="e">
        <f t="shared" si="70"/>
        <v>#DIV/0!</v>
      </c>
      <c r="CR14" s="12" t="e">
        <f t="shared" si="70"/>
        <v>#DIV/0!</v>
      </c>
      <c r="CS14" s="12" t="e">
        <f t="shared" si="70"/>
        <v>#DIV/0!</v>
      </c>
      <c r="CT14" s="12" t="e">
        <f t="shared" si="70"/>
        <v>#DIV/0!</v>
      </c>
      <c r="CV14" s="71" t="s">
        <v>17</v>
      </c>
      <c r="CW14" s="72">
        <f t="shared" ref="CW14:DL14" si="71">SUM(CW5:CW12)</f>
        <v>0</v>
      </c>
      <c r="CX14" s="72">
        <f t="shared" si="71"/>
        <v>0</v>
      </c>
      <c r="CY14" s="72">
        <f t="shared" si="71"/>
        <v>0</v>
      </c>
      <c r="CZ14" s="72">
        <f t="shared" si="71"/>
        <v>0</v>
      </c>
      <c r="DA14" s="72">
        <f t="shared" si="71"/>
        <v>0</v>
      </c>
      <c r="DB14" s="72">
        <f t="shared" si="71"/>
        <v>0</v>
      </c>
      <c r="DC14" s="72">
        <f t="shared" si="71"/>
        <v>0</v>
      </c>
      <c r="DD14" s="72">
        <f t="shared" si="71"/>
        <v>0</v>
      </c>
      <c r="DE14" s="72">
        <f t="shared" si="71"/>
        <v>0</v>
      </c>
      <c r="DF14" s="72">
        <f t="shared" si="71"/>
        <v>0</v>
      </c>
      <c r="DG14" s="72">
        <f t="shared" si="71"/>
        <v>0</v>
      </c>
      <c r="DH14" s="72">
        <f t="shared" si="71"/>
        <v>0</v>
      </c>
      <c r="DI14" s="72">
        <f t="shared" si="71"/>
        <v>0</v>
      </c>
      <c r="DJ14" s="72">
        <f t="shared" si="71"/>
        <v>0</v>
      </c>
      <c r="DK14" s="72">
        <f t="shared" si="71"/>
        <v>0</v>
      </c>
      <c r="DL14" s="72">
        <f t="shared" si="71"/>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f t="shared" ref="EC14:EO15" si="72">(DN14/FI14) - 1</f>
        <v>-1</v>
      </c>
      <c r="ED14" s="12">
        <f t="shared" si="72"/>
        <v>-1</v>
      </c>
      <c r="EE14" s="12" t="e">
        <f t="shared" si="72"/>
        <v>#DIV/0!</v>
      </c>
      <c r="EF14" s="12">
        <f t="shared" si="72"/>
        <v>-1</v>
      </c>
      <c r="EG14" s="12">
        <f t="shared" si="72"/>
        <v>-1</v>
      </c>
      <c r="EH14" s="12" t="e">
        <f t="shared" si="72"/>
        <v>#DIV/0!</v>
      </c>
      <c r="EI14" s="12">
        <f t="shared" si="72"/>
        <v>-1</v>
      </c>
      <c r="EJ14" s="12" t="e">
        <f t="shared" si="72"/>
        <v>#DIV/0!</v>
      </c>
      <c r="EK14" s="12" t="e">
        <f t="shared" si="72"/>
        <v>#DIV/0!</v>
      </c>
      <c r="EL14" s="12">
        <f t="shared" si="72"/>
        <v>-1</v>
      </c>
      <c r="EM14" s="12">
        <f t="shared" si="72"/>
        <v>-1</v>
      </c>
      <c r="EN14" s="12">
        <f t="shared" si="72"/>
        <v>-1</v>
      </c>
      <c r="EO14" s="12">
        <f t="shared" si="72"/>
        <v>-1</v>
      </c>
      <c r="EQ14" s="71" t="s">
        <v>17</v>
      </c>
      <c r="ER14" s="72">
        <f t="shared" ref="ER14:FG14" si="73">SUM(ER5:ER12)</f>
        <v>1</v>
      </c>
      <c r="ES14" s="72">
        <f t="shared" si="73"/>
        <v>1</v>
      </c>
      <c r="ET14" s="72">
        <f t="shared" si="73"/>
        <v>2</v>
      </c>
      <c r="EU14" s="72">
        <f t="shared" si="73"/>
        <v>2</v>
      </c>
      <c r="EV14" s="72">
        <f t="shared" si="73"/>
        <v>0</v>
      </c>
      <c r="EW14" s="72">
        <f t="shared" si="73"/>
        <v>0</v>
      </c>
      <c r="EX14" s="72">
        <f t="shared" si="73"/>
        <v>0</v>
      </c>
      <c r="EY14" s="72">
        <f t="shared" si="73"/>
        <v>2</v>
      </c>
      <c r="EZ14" s="72">
        <f t="shared" si="73"/>
        <v>2</v>
      </c>
      <c r="FA14" s="72">
        <f t="shared" si="73"/>
        <v>0</v>
      </c>
      <c r="FB14" s="72">
        <f t="shared" si="73"/>
        <v>0</v>
      </c>
      <c r="FC14" s="72">
        <f t="shared" si="73"/>
        <v>0</v>
      </c>
      <c r="FD14" s="72">
        <f t="shared" si="73"/>
        <v>0</v>
      </c>
      <c r="FE14" s="72">
        <f t="shared" si="73"/>
        <v>0</v>
      </c>
      <c r="FF14" s="72">
        <f t="shared" si="73"/>
        <v>1</v>
      </c>
      <c r="FG14" s="72">
        <f t="shared" si="73"/>
        <v>0</v>
      </c>
      <c r="FI14" s="73">
        <f>ER14+ET14+EV14+EX14+EZ14+FB14+FD14+FF14</f>
        <v>6</v>
      </c>
      <c r="FJ14" s="74">
        <f>ES14+EU14+EW14+EY14+FA14+FC14+FE14+FG14</f>
        <v>5</v>
      </c>
      <c r="FK14" s="75">
        <f>FJ14/(FJ14+FI14)</f>
        <v>0.45454545454545453</v>
      </c>
      <c r="FL14" s="74">
        <f>ER14+ES14+EZ14+FA14</f>
        <v>4</v>
      </c>
      <c r="FM14" s="74">
        <f>ET14+EU14+FB14+FC14</f>
        <v>4</v>
      </c>
      <c r="FN14" s="74">
        <f>EV14+EW14+FD14+FE14</f>
        <v>0</v>
      </c>
      <c r="FO14" s="74">
        <f>SUM(FL14:FN14)</f>
        <v>8</v>
      </c>
      <c r="FP14" s="12">
        <f>FM14/FO14</f>
        <v>0.5</v>
      </c>
      <c r="FQ14" s="12">
        <f>FN14/FO14</f>
        <v>0</v>
      </c>
      <c r="FR14" s="74">
        <f>EX14+EY14+FF14+FG14</f>
        <v>3</v>
      </c>
      <c r="FS14" s="74">
        <f>SUM(ER14:EY14)</f>
        <v>8</v>
      </c>
      <c r="FT14" s="76">
        <f>SUM(EZ14:FG14)</f>
        <v>3</v>
      </c>
      <c r="FU14" s="77">
        <f>SUM(ER14:FG14)</f>
        <v>11</v>
      </c>
      <c r="FX14" s="12" t="e">
        <f t="shared" ref="FX14:GJ15" si="74">(FI14/HD14) - 1</f>
        <v>#DIV/0!</v>
      </c>
      <c r="FY14" s="12" t="e">
        <f t="shared" si="74"/>
        <v>#DIV/0!</v>
      </c>
      <c r="FZ14" s="12" t="e">
        <f t="shared" si="74"/>
        <v>#DIV/0!</v>
      </c>
      <c r="GA14" s="12" t="e">
        <f t="shared" si="74"/>
        <v>#DIV/0!</v>
      </c>
      <c r="GB14" s="12" t="e">
        <f t="shared" si="74"/>
        <v>#DIV/0!</v>
      </c>
      <c r="GC14" s="12" t="e">
        <f t="shared" si="74"/>
        <v>#DIV/0!</v>
      </c>
      <c r="GD14" s="12" t="e">
        <f t="shared" si="74"/>
        <v>#DIV/0!</v>
      </c>
      <c r="GE14" s="12" t="e">
        <f t="shared" si="74"/>
        <v>#DIV/0!</v>
      </c>
      <c r="GF14" s="12" t="e">
        <f t="shared" si="74"/>
        <v>#DIV/0!</v>
      </c>
      <c r="GG14" s="12" t="e">
        <f t="shared" si="74"/>
        <v>#DIV/0!</v>
      </c>
      <c r="GH14" s="12" t="e">
        <f t="shared" si="74"/>
        <v>#DIV/0!</v>
      </c>
      <c r="GI14" s="12" t="e">
        <f t="shared" si="74"/>
        <v>#DIV/0!</v>
      </c>
      <c r="GJ14" s="12" t="e">
        <f t="shared" si="74"/>
        <v>#DIV/0!</v>
      </c>
    </row>
    <row r="15" spans="1:192" ht="15.75" thickBot="1" x14ac:dyDescent="0.3">
      <c r="A15" s="71" t="s">
        <v>117</v>
      </c>
      <c r="B15" s="71">
        <f t="shared" ref="B15:U15" si="75">SUM(B7:B10)</f>
        <v>2</v>
      </c>
      <c r="C15" s="71">
        <f t="shared" si="75"/>
        <v>3</v>
      </c>
      <c r="D15" s="71">
        <f t="shared" si="75"/>
        <v>1</v>
      </c>
      <c r="E15" s="71">
        <f t="shared" si="75"/>
        <v>0</v>
      </c>
      <c r="F15" s="71">
        <f>SUM(F7:F10)</f>
        <v>1</v>
      </c>
      <c r="G15" s="71">
        <f>SUM(G7:G10)</f>
        <v>0</v>
      </c>
      <c r="H15" s="71">
        <f t="shared" si="75"/>
        <v>0</v>
      </c>
      <c r="I15" s="71">
        <f t="shared" si="75"/>
        <v>0</v>
      </c>
      <c r="J15" s="71">
        <f t="shared" si="75"/>
        <v>3</v>
      </c>
      <c r="K15" s="71">
        <f t="shared" si="75"/>
        <v>9</v>
      </c>
      <c r="L15" s="71">
        <f>SUM(L7:L10)</f>
        <v>0</v>
      </c>
      <c r="M15" s="71">
        <f t="shared" si="75"/>
        <v>0</v>
      </c>
      <c r="N15" s="71">
        <f>SUM(N7:N10)</f>
        <v>0</v>
      </c>
      <c r="O15" s="71">
        <f t="shared" si="75"/>
        <v>1</v>
      </c>
      <c r="P15" s="71">
        <f>SUM(P7:P10)</f>
        <v>0</v>
      </c>
      <c r="Q15" s="71">
        <f>SUM(Q7:Q10)</f>
        <v>0</v>
      </c>
      <c r="R15" s="71">
        <f t="shared" si="75"/>
        <v>0</v>
      </c>
      <c r="S15" s="71">
        <f t="shared" si="75"/>
        <v>0</v>
      </c>
      <c r="T15" s="71">
        <f t="shared" si="75"/>
        <v>0</v>
      </c>
      <c r="U15" s="71">
        <f t="shared" si="75"/>
        <v>1</v>
      </c>
      <c r="W15" s="79">
        <f>B15+D15+H15+J15+L15+N15+R15+T15</f>
        <v>6</v>
      </c>
      <c r="X15" s="78">
        <f>C15+E15+I15+K15+M15+O15+S15+U15</f>
        <v>14</v>
      </c>
      <c r="Y15" s="80">
        <f>X15/(X15+W15)</f>
        <v>0.7</v>
      </c>
      <c r="Z15" s="78">
        <f>B15+C15+L15+M15</f>
        <v>5</v>
      </c>
      <c r="AA15" s="78">
        <f>D15+E15+N15+O15+F15+G15+P15+Q15</f>
        <v>3</v>
      </c>
      <c r="AB15" s="78">
        <f t="shared" si="58"/>
        <v>1</v>
      </c>
      <c r="AC15" s="78">
        <f>H15+I15+R15+S15</f>
        <v>0</v>
      </c>
      <c r="AD15" s="78">
        <f>Z15+AA15+AC15</f>
        <v>8</v>
      </c>
      <c r="AE15" s="81">
        <f>AA15/(Z15+AA15)</f>
        <v>0.375</v>
      </c>
      <c r="AF15" s="81">
        <f>AC15/AD15</f>
        <v>0</v>
      </c>
      <c r="AG15" s="78">
        <f>J15+K15+T15+U15</f>
        <v>13</v>
      </c>
      <c r="AH15" s="78">
        <f>SUM(B15:K15)</f>
        <v>19</v>
      </c>
      <c r="AI15" s="82">
        <f>SUM(L15:U15)</f>
        <v>2</v>
      </c>
      <c r="AJ15" s="29">
        <f>SUM(B15:U15)</f>
        <v>21</v>
      </c>
      <c r="AM15" s="12" t="e">
        <f t="shared" si="67"/>
        <v>#DIV/0!</v>
      </c>
      <c r="AN15" s="12" t="e">
        <f t="shared" si="67"/>
        <v>#DIV/0!</v>
      </c>
      <c r="AO15" s="12" t="e">
        <f t="shared" si="67"/>
        <v>#DIV/0!</v>
      </c>
      <c r="AP15" s="12" t="e">
        <f t="shared" si="67"/>
        <v>#DIV/0!</v>
      </c>
      <c r="AQ15" s="12" t="e">
        <f t="shared" si="67"/>
        <v>#DIV/0!</v>
      </c>
      <c r="AR15" s="12" t="e">
        <f t="shared" si="68"/>
        <v>#DIV/0!</v>
      </c>
      <c r="AS15" s="12" t="e">
        <f t="shared" si="68"/>
        <v>#DIV/0!</v>
      </c>
      <c r="AT15" s="12" t="e">
        <f t="shared" si="68"/>
        <v>#DIV/0!</v>
      </c>
      <c r="AU15" s="12" t="e">
        <f t="shared" si="68"/>
        <v>#DIV/0!</v>
      </c>
      <c r="AV15" s="12" t="e">
        <f t="shared" si="68"/>
        <v>#DIV/0!</v>
      </c>
      <c r="AW15" s="12" t="e">
        <f t="shared" si="68"/>
        <v>#DIV/0!</v>
      </c>
      <c r="AX15" s="12" t="e">
        <f t="shared" si="68"/>
        <v>#DIV/0!</v>
      </c>
      <c r="AY15" s="12" t="e">
        <f t="shared" si="68"/>
        <v>#DIV/0!</v>
      </c>
      <c r="BA15" s="71" t="s">
        <v>117</v>
      </c>
      <c r="BB15" s="71">
        <f t="shared" ref="BB15:BQ15" si="76">SUM(BB7:BB10)</f>
        <v>0</v>
      </c>
      <c r="BC15" s="71">
        <f t="shared" si="76"/>
        <v>0</v>
      </c>
      <c r="BD15" s="71">
        <f t="shared" si="76"/>
        <v>0</v>
      </c>
      <c r="BE15" s="71">
        <f t="shared" si="76"/>
        <v>0</v>
      </c>
      <c r="BF15" s="71">
        <f t="shared" si="76"/>
        <v>0</v>
      </c>
      <c r="BG15" s="71">
        <f t="shared" si="76"/>
        <v>0</v>
      </c>
      <c r="BH15" s="71">
        <f t="shared" si="76"/>
        <v>0</v>
      </c>
      <c r="BI15" s="71">
        <f t="shared" si="76"/>
        <v>0</v>
      </c>
      <c r="BJ15" s="71">
        <f t="shared" si="76"/>
        <v>0</v>
      </c>
      <c r="BK15" s="71">
        <f t="shared" si="76"/>
        <v>0</v>
      </c>
      <c r="BL15" s="71">
        <f t="shared" si="76"/>
        <v>0</v>
      </c>
      <c r="BM15" s="71">
        <f t="shared" si="76"/>
        <v>0</v>
      </c>
      <c r="BN15" s="71">
        <f t="shared" si="76"/>
        <v>0</v>
      </c>
      <c r="BO15" s="71">
        <f t="shared" si="76"/>
        <v>0</v>
      </c>
      <c r="BP15" s="71">
        <f t="shared" si="76"/>
        <v>0</v>
      </c>
      <c r="BQ15" s="71">
        <f t="shared" si="76"/>
        <v>0</v>
      </c>
      <c r="BS15" s="79">
        <f>BB15+BD15+BF15+BH15+BJ15+BL15+BN15+BP15</f>
        <v>0</v>
      </c>
      <c r="BT15" s="78">
        <f>BC15+BE15+BG15+BI15+BK15+BM15+BO15+BQ15</f>
        <v>0</v>
      </c>
      <c r="BU15" s="80" t="e">
        <f>BT15/(BT15+BS15)</f>
        <v>#DIV/0!</v>
      </c>
      <c r="BV15" s="78">
        <f>BB15+BC15+BJ15+BK15</f>
        <v>0</v>
      </c>
      <c r="BW15" s="78">
        <f>BD15+BE15+BL15+BM15</f>
        <v>0</v>
      </c>
      <c r="BX15" s="78">
        <f>BF15+BG15+BN15+BO15</f>
        <v>0</v>
      </c>
      <c r="BY15" s="78">
        <f>SUM(BV15:BX15)</f>
        <v>0</v>
      </c>
      <c r="BZ15" s="81" t="e">
        <f>BW15/(BW15+BV15)</f>
        <v>#DIV/0!</v>
      </c>
      <c r="CA15" s="81" t="e">
        <f>BX15/BY15</f>
        <v>#DIV/0!</v>
      </c>
      <c r="CB15" s="78">
        <f>BH15+BI15+BP15+BQ15</f>
        <v>0</v>
      </c>
      <c r="CC15" s="78">
        <f>SUM(BB15:BI15)</f>
        <v>0</v>
      </c>
      <c r="CD15" s="82">
        <f>SUM(BJ15:BQ15)</f>
        <v>0</v>
      </c>
      <c r="CE15" s="29">
        <f>SUM(BB15:BQ15)</f>
        <v>0</v>
      </c>
      <c r="CH15" s="12" t="e">
        <f t="shared" si="70"/>
        <v>#DIV/0!</v>
      </c>
      <c r="CI15" s="12" t="e">
        <f t="shared" si="70"/>
        <v>#DIV/0!</v>
      </c>
      <c r="CJ15" s="12" t="e">
        <f t="shared" si="70"/>
        <v>#DIV/0!</v>
      </c>
      <c r="CK15" s="12" t="e">
        <f t="shared" si="70"/>
        <v>#DIV/0!</v>
      </c>
      <c r="CL15" s="12" t="e">
        <f t="shared" si="70"/>
        <v>#DIV/0!</v>
      </c>
      <c r="CM15" s="12" t="e">
        <f t="shared" si="70"/>
        <v>#DIV/0!</v>
      </c>
      <c r="CN15" s="12" t="e">
        <f t="shared" si="70"/>
        <v>#DIV/0!</v>
      </c>
      <c r="CO15" s="12" t="e">
        <f t="shared" si="70"/>
        <v>#DIV/0!</v>
      </c>
      <c r="CP15" s="12" t="e">
        <f t="shared" si="70"/>
        <v>#DIV/0!</v>
      </c>
      <c r="CQ15" s="12" t="e">
        <f t="shared" si="70"/>
        <v>#DIV/0!</v>
      </c>
      <c r="CR15" s="12" t="e">
        <f t="shared" si="70"/>
        <v>#DIV/0!</v>
      </c>
      <c r="CS15" s="12" t="e">
        <f t="shared" si="70"/>
        <v>#DIV/0!</v>
      </c>
      <c r="CT15" s="12" t="e">
        <f t="shared" si="70"/>
        <v>#DIV/0!</v>
      </c>
      <c r="CV15" s="71" t="s">
        <v>117</v>
      </c>
      <c r="CW15" s="71">
        <f t="shared" ref="CW15:DL15" si="77">SUM(CW7:CW10)</f>
        <v>0</v>
      </c>
      <c r="CX15" s="71">
        <f t="shared" si="77"/>
        <v>0</v>
      </c>
      <c r="CY15" s="71">
        <f t="shared" si="77"/>
        <v>0</v>
      </c>
      <c r="CZ15" s="71">
        <f t="shared" si="77"/>
        <v>0</v>
      </c>
      <c r="DA15" s="71">
        <f t="shared" si="77"/>
        <v>0</v>
      </c>
      <c r="DB15" s="71">
        <f t="shared" si="77"/>
        <v>0</v>
      </c>
      <c r="DC15" s="71">
        <f t="shared" si="77"/>
        <v>0</v>
      </c>
      <c r="DD15" s="71">
        <f t="shared" si="77"/>
        <v>0</v>
      </c>
      <c r="DE15" s="71">
        <f t="shared" si="77"/>
        <v>0</v>
      </c>
      <c r="DF15" s="71">
        <f t="shared" si="77"/>
        <v>0</v>
      </c>
      <c r="DG15" s="71">
        <f t="shared" si="77"/>
        <v>0</v>
      </c>
      <c r="DH15" s="71">
        <f t="shared" si="77"/>
        <v>0</v>
      </c>
      <c r="DI15" s="71">
        <f t="shared" si="77"/>
        <v>0</v>
      </c>
      <c r="DJ15" s="71">
        <f t="shared" si="77"/>
        <v>0</v>
      </c>
      <c r="DK15" s="71">
        <f t="shared" si="77"/>
        <v>0</v>
      </c>
      <c r="DL15" s="71">
        <f t="shared" si="77"/>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f t="shared" si="72"/>
        <v>-1</v>
      </c>
      <c r="ED15" s="12">
        <f t="shared" si="72"/>
        <v>-1</v>
      </c>
      <c r="EE15" s="12" t="e">
        <f t="shared" si="72"/>
        <v>#DIV/0!</v>
      </c>
      <c r="EF15" s="12">
        <f t="shared" si="72"/>
        <v>-1</v>
      </c>
      <c r="EG15" s="12">
        <f t="shared" si="72"/>
        <v>-1</v>
      </c>
      <c r="EH15" s="12" t="e">
        <f t="shared" si="72"/>
        <v>#DIV/0!</v>
      </c>
      <c r="EI15" s="12">
        <f t="shared" si="72"/>
        <v>-1</v>
      </c>
      <c r="EJ15" s="12" t="e">
        <f t="shared" si="72"/>
        <v>#DIV/0!</v>
      </c>
      <c r="EK15" s="12" t="e">
        <f t="shared" si="72"/>
        <v>#DIV/0!</v>
      </c>
      <c r="EL15" s="12">
        <f t="shared" si="72"/>
        <v>-1</v>
      </c>
      <c r="EM15" s="12">
        <f t="shared" si="72"/>
        <v>-1</v>
      </c>
      <c r="EN15" s="12">
        <f t="shared" si="72"/>
        <v>-1</v>
      </c>
      <c r="EO15" s="12">
        <f t="shared" si="72"/>
        <v>-1</v>
      </c>
      <c r="EQ15" s="71" t="s">
        <v>117</v>
      </c>
      <c r="ER15" s="71">
        <f t="shared" ref="ER15:FG15" si="78">SUM(ER7:ER10)</f>
        <v>0</v>
      </c>
      <c r="ES15" s="71">
        <f t="shared" si="78"/>
        <v>1</v>
      </c>
      <c r="ET15" s="71">
        <f t="shared" si="78"/>
        <v>1</v>
      </c>
      <c r="EU15" s="71">
        <f t="shared" si="78"/>
        <v>0</v>
      </c>
      <c r="EV15" s="71">
        <f t="shared" si="78"/>
        <v>0</v>
      </c>
      <c r="EW15" s="71">
        <f t="shared" si="78"/>
        <v>0</v>
      </c>
      <c r="EX15" s="71">
        <f t="shared" si="78"/>
        <v>0</v>
      </c>
      <c r="EY15" s="71">
        <f t="shared" si="78"/>
        <v>1</v>
      </c>
      <c r="EZ15" s="71">
        <f t="shared" si="78"/>
        <v>1</v>
      </c>
      <c r="FA15" s="71">
        <f t="shared" si="78"/>
        <v>0</v>
      </c>
      <c r="FB15" s="71">
        <f t="shared" si="78"/>
        <v>0</v>
      </c>
      <c r="FC15" s="71">
        <f t="shared" si="78"/>
        <v>0</v>
      </c>
      <c r="FD15" s="71">
        <f t="shared" si="78"/>
        <v>0</v>
      </c>
      <c r="FE15" s="71">
        <f t="shared" si="78"/>
        <v>0</v>
      </c>
      <c r="FF15" s="71">
        <f t="shared" si="78"/>
        <v>0</v>
      </c>
      <c r="FG15" s="71">
        <f t="shared" si="78"/>
        <v>0</v>
      </c>
      <c r="FI15" s="79">
        <f>ER15+ET15+EV15+EX15+EZ15+FB15+FD15+FF15</f>
        <v>2</v>
      </c>
      <c r="FJ15" s="78">
        <f>ES15+EU15+EW15+EY15+FA15+FC15+FE15+FG15</f>
        <v>2</v>
      </c>
      <c r="FK15" s="80">
        <f>FJ15/(FJ15+FI15)</f>
        <v>0.5</v>
      </c>
      <c r="FL15" s="78">
        <f>ER15+ES15+EZ15+FA15</f>
        <v>2</v>
      </c>
      <c r="FM15" s="78">
        <f>ET15+EU15+FB15+FC15</f>
        <v>1</v>
      </c>
      <c r="FN15" s="78">
        <f>EV15+EW15+FD15+FE15</f>
        <v>0</v>
      </c>
      <c r="FO15" s="78">
        <f>SUM(FL15:FN15)</f>
        <v>3</v>
      </c>
      <c r="FP15" s="81">
        <f>FM15/FO15</f>
        <v>0.33333333333333331</v>
      </c>
      <c r="FQ15" s="81">
        <f>FN15/FO15</f>
        <v>0</v>
      </c>
      <c r="FR15" s="78">
        <f>EX15+EY15+FF15+FG15</f>
        <v>1</v>
      </c>
      <c r="FS15" s="78">
        <f>SUM(ER15:EY15)</f>
        <v>3</v>
      </c>
      <c r="FT15" s="82">
        <f>SUM(EZ15:FG15)</f>
        <v>1</v>
      </c>
      <c r="FU15" s="29">
        <f>SUM(ER15:FG15)</f>
        <v>4</v>
      </c>
      <c r="FX15" s="12" t="e">
        <f t="shared" si="74"/>
        <v>#DIV/0!</v>
      </c>
      <c r="FY15" s="12" t="e">
        <f t="shared" si="74"/>
        <v>#DIV/0!</v>
      </c>
      <c r="FZ15" s="12" t="e">
        <f t="shared" si="74"/>
        <v>#DIV/0!</v>
      </c>
      <c r="GA15" s="12" t="e">
        <f t="shared" si="74"/>
        <v>#DIV/0!</v>
      </c>
      <c r="GB15" s="12" t="e">
        <f t="shared" si="74"/>
        <v>#DIV/0!</v>
      </c>
      <c r="GC15" s="12" t="e">
        <f t="shared" si="74"/>
        <v>#DIV/0!</v>
      </c>
      <c r="GD15" s="12" t="e">
        <f t="shared" si="74"/>
        <v>#DIV/0!</v>
      </c>
      <c r="GE15" s="12" t="e">
        <f t="shared" si="74"/>
        <v>#DIV/0!</v>
      </c>
      <c r="GF15" s="12" t="e">
        <f t="shared" si="74"/>
        <v>#DIV/0!</v>
      </c>
      <c r="GG15" s="12" t="e">
        <f t="shared" si="74"/>
        <v>#DIV/0!</v>
      </c>
      <c r="GH15" s="12" t="e">
        <f t="shared" si="74"/>
        <v>#DIV/0!</v>
      </c>
      <c r="GI15" s="12" t="e">
        <f t="shared" si="74"/>
        <v>#DIV/0!</v>
      </c>
      <c r="GJ15" s="12" t="e">
        <f t="shared" si="74"/>
        <v>#DIV/0!</v>
      </c>
    </row>
    <row r="17" spans="1:163" x14ac:dyDescent="0.25">
      <c r="A17" t="s">
        <v>118</v>
      </c>
      <c r="B17">
        <f>SUM(B5:B8)</f>
        <v>4</v>
      </c>
      <c r="C17">
        <f>SUM(C5:C8)</f>
        <v>2</v>
      </c>
      <c r="D17">
        <f t="shared" ref="D17:U17" si="79">SUM(D5:D8)</f>
        <v>2</v>
      </c>
      <c r="E17">
        <f t="shared" si="79"/>
        <v>0</v>
      </c>
      <c r="F17">
        <f t="shared" si="79"/>
        <v>1</v>
      </c>
      <c r="G17">
        <f t="shared" si="79"/>
        <v>0</v>
      </c>
      <c r="H17">
        <f t="shared" si="79"/>
        <v>0</v>
      </c>
      <c r="I17">
        <f t="shared" si="79"/>
        <v>0</v>
      </c>
      <c r="J17">
        <f t="shared" si="79"/>
        <v>4</v>
      </c>
      <c r="K17">
        <f t="shared" si="79"/>
        <v>6</v>
      </c>
      <c r="L17">
        <f t="shared" si="79"/>
        <v>1</v>
      </c>
      <c r="M17">
        <f t="shared" si="79"/>
        <v>0</v>
      </c>
      <c r="N17">
        <f t="shared" si="79"/>
        <v>0</v>
      </c>
      <c r="O17">
        <f t="shared" si="79"/>
        <v>0</v>
      </c>
      <c r="P17">
        <f t="shared" si="79"/>
        <v>0</v>
      </c>
      <c r="Q17">
        <f t="shared" si="79"/>
        <v>0</v>
      </c>
      <c r="R17">
        <f t="shared" si="79"/>
        <v>0</v>
      </c>
      <c r="S17">
        <f t="shared" si="79"/>
        <v>0</v>
      </c>
      <c r="T17">
        <f t="shared" si="79"/>
        <v>0</v>
      </c>
      <c r="U17">
        <f t="shared" si="79"/>
        <v>1</v>
      </c>
      <c r="BA17" t="s">
        <v>118</v>
      </c>
      <c r="BB17">
        <f t="shared" ref="BB17:BQ17" si="80">SUM(BB5:BB8)</f>
        <v>0</v>
      </c>
      <c r="BC17">
        <f t="shared" si="80"/>
        <v>0</v>
      </c>
      <c r="BD17">
        <f t="shared" si="80"/>
        <v>0</v>
      </c>
      <c r="BE17">
        <f t="shared" si="80"/>
        <v>0</v>
      </c>
      <c r="BF17">
        <f t="shared" si="80"/>
        <v>0</v>
      </c>
      <c r="BG17">
        <f t="shared" si="80"/>
        <v>0</v>
      </c>
      <c r="BH17">
        <f t="shared" si="80"/>
        <v>0</v>
      </c>
      <c r="BI17">
        <f t="shared" si="80"/>
        <v>0</v>
      </c>
      <c r="BJ17">
        <f t="shared" si="80"/>
        <v>0</v>
      </c>
      <c r="BK17">
        <f t="shared" si="80"/>
        <v>0</v>
      </c>
      <c r="BL17">
        <f t="shared" si="80"/>
        <v>0</v>
      </c>
      <c r="BM17">
        <f t="shared" si="80"/>
        <v>0</v>
      </c>
      <c r="BN17">
        <f t="shared" si="80"/>
        <v>0</v>
      </c>
      <c r="BO17">
        <f t="shared" si="80"/>
        <v>0</v>
      </c>
      <c r="BP17">
        <f t="shared" si="80"/>
        <v>0</v>
      </c>
      <c r="BQ17">
        <f t="shared" si="80"/>
        <v>0</v>
      </c>
      <c r="CV17" t="s">
        <v>118</v>
      </c>
      <c r="CW17">
        <f t="shared" ref="CW17:DL17" si="81">SUM(CW5:CW8)</f>
        <v>0</v>
      </c>
      <c r="CX17">
        <f t="shared" si="81"/>
        <v>0</v>
      </c>
      <c r="CY17">
        <f t="shared" si="81"/>
        <v>0</v>
      </c>
      <c r="CZ17">
        <f t="shared" si="81"/>
        <v>0</v>
      </c>
      <c r="DA17">
        <f t="shared" si="81"/>
        <v>0</v>
      </c>
      <c r="DB17">
        <f t="shared" si="81"/>
        <v>0</v>
      </c>
      <c r="DC17">
        <f t="shared" si="81"/>
        <v>0</v>
      </c>
      <c r="DD17">
        <f t="shared" si="81"/>
        <v>0</v>
      </c>
      <c r="DE17">
        <f t="shared" si="81"/>
        <v>0</v>
      </c>
      <c r="DF17">
        <f t="shared" si="81"/>
        <v>0</v>
      </c>
      <c r="DG17">
        <f t="shared" si="81"/>
        <v>0</v>
      </c>
      <c r="DH17">
        <f t="shared" si="81"/>
        <v>0</v>
      </c>
      <c r="DI17">
        <f t="shared" si="81"/>
        <v>0</v>
      </c>
      <c r="DJ17">
        <f t="shared" si="81"/>
        <v>0</v>
      </c>
      <c r="DK17">
        <f t="shared" si="81"/>
        <v>0</v>
      </c>
      <c r="DL17">
        <f t="shared" si="81"/>
        <v>0</v>
      </c>
      <c r="EQ17" t="s">
        <v>118</v>
      </c>
      <c r="ER17">
        <f t="shared" ref="ER17:FG17" si="82">SUM(ER5:ER8)</f>
        <v>1</v>
      </c>
      <c r="ES17">
        <f t="shared" si="82"/>
        <v>0</v>
      </c>
      <c r="ET17">
        <f t="shared" si="82"/>
        <v>1</v>
      </c>
      <c r="EU17">
        <f t="shared" si="82"/>
        <v>2</v>
      </c>
      <c r="EV17">
        <f t="shared" si="82"/>
        <v>0</v>
      </c>
      <c r="EW17">
        <f t="shared" si="82"/>
        <v>0</v>
      </c>
      <c r="EX17">
        <f t="shared" si="82"/>
        <v>0</v>
      </c>
      <c r="EY17">
        <f t="shared" si="82"/>
        <v>1</v>
      </c>
      <c r="EZ17">
        <f t="shared" si="82"/>
        <v>1</v>
      </c>
      <c r="FA17">
        <f t="shared" si="82"/>
        <v>0</v>
      </c>
      <c r="FB17">
        <f t="shared" si="82"/>
        <v>0</v>
      </c>
      <c r="FC17">
        <f t="shared" si="82"/>
        <v>0</v>
      </c>
      <c r="FD17">
        <f t="shared" si="82"/>
        <v>0</v>
      </c>
      <c r="FE17">
        <f t="shared" si="82"/>
        <v>0</v>
      </c>
      <c r="FF17">
        <f t="shared" si="82"/>
        <v>1</v>
      </c>
      <c r="FG17">
        <f t="shared" si="82"/>
        <v>0</v>
      </c>
    </row>
    <row r="18" spans="1:163" x14ac:dyDescent="0.25">
      <c r="A18" t="s">
        <v>119</v>
      </c>
      <c r="B18">
        <f>SUM(B9:B12)</f>
        <v>2</v>
      </c>
      <c r="C18">
        <f>SUM(C9:C12)</f>
        <v>4</v>
      </c>
      <c r="D18">
        <f t="shared" ref="D18:U18" si="83">SUM(D9:D12)</f>
        <v>0</v>
      </c>
      <c r="E18">
        <f t="shared" si="83"/>
        <v>0</v>
      </c>
      <c r="F18">
        <f t="shared" si="83"/>
        <v>0</v>
      </c>
      <c r="G18">
        <f t="shared" si="83"/>
        <v>1</v>
      </c>
      <c r="H18">
        <f t="shared" si="83"/>
        <v>0</v>
      </c>
      <c r="I18">
        <f t="shared" si="83"/>
        <v>0</v>
      </c>
      <c r="J18">
        <f t="shared" si="83"/>
        <v>1</v>
      </c>
      <c r="K18">
        <f t="shared" si="83"/>
        <v>6</v>
      </c>
      <c r="L18">
        <f t="shared" si="83"/>
        <v>0</v>
      </c>
      <c r="M18">
        <f t="shared" si="83"/>
        <v>0</v>
      </c>
      <c r="N18">
        <f t="shared" si="83"/>
        <v>0</v>
      </c>
      <c r="O18">
        <f t="shared" si="83"/>
        <v>1</v>
      </c>
      <c r="P18">
        <f t="shared" si="83"/>
        <v>0</v>
      </c>
      <c r="Q18">
        <f t="shared" si="83"/>
        <v>0</v>
      </c>
      <c r="R18">
        <f t="shared" si="83"/>
        <v>0</v>
      </c>
      <c r="S18">
        <f t="shared" si="83"/>
        <v>0</v>
      </c>
      <c r="T18">
        <f t="shared" si="83"/>
        <v>0</v>
      </c>
      <c r="U18">
        <f t="shared" si="83"/>
        <v>0</v>
      </c>
      <c r="BA18" t="s">
        <v>119</v>
      </c>
      <c r="BB18">
        <f t="shared" ref="BB18:BQ18" si="84">SUM(BB9:BB12)</f>
        <v>0</v>
      </c>
      <c r="BC18">
        <f t="shared" si="84"/>
        <v>0</v>
      </c>
      <c r="BD18">
        <f t="shared" si="84"/>
        <v>0</v>
      </c>
      <c r="BE18">
        <f t="shared" si="84"/>
        <v>0</v>
      </c>
      <c r="BF18">
        <f t="shared" si="84"/>
        <v>0</v>
      </c>
      <c r="BG18">
        <f t="shared" si="84"/>
        <v>0</v>
      </c>
      <c r="BH18">
        <f t="shared" si="84"/>
        <v>0</v>
      </c>
      <c r="BI18">
        <f t="shared" si="84"/>
        <v>0</v>
      </c>
      <c r="BJ18">
        <f t="shared" si="84"/>
        <v>0</v>
      </c>
      <c r="BK18">
        <f t="shared" si="84"/>
        <v>0</v>
      </c>
      <c r="BL18">
        <f t="shared" si="84"/>
        <v>0</v>
      </c>
      <c r="BM18">
        <f t="shared" si="84"/>
        <v>0</v>
      </c>
      <c r="BN18">
        <f t="shared" si="84"/>
        <v>0</v>
      </c>
      <c r="BO18">
        <f t="shared" si="84"/>
        <v>0</v>
      </c>
      <c r="BP18">
        <f t="shared" si="84"/>
        <v>0</v>
      </c>
      <c r="BQ18">
        <f t="shared" si="84"/>
        <v>0</v>
      </c>
      <c r="CV18" t="s">
        <v>119</v>
      </c>
      <c r="CW18">
        <f t="shared" ref="CW18:DL18" si="85">SUM(CW9:CW12)</f>
        <v>0</v>
      </c>
      <c r="CX18">
        <f t="shared" si="85"/>
        <v>0</v>
      </c>
      <c r="CY18">
        <f t="shared" si="85"/>
        <v>0</v>
      </c>
      <c r="CZ18">
        <f t="shared" si="85"/>
        <v>0</v>
      </c>
      <c r="DA18">
        <f t="shared" si="85"/>
        <v>0</v>
      </c>
      <c r="DB18">
        <f t="shared" si="85"/>
        <v>0</v>
      </c>
      <c r="DC18">
        <f t="shared" si="85"/>
        <v>0</v>
      </c>
      <c r="DD18">
        <f t="shared" si="85"/>
        <v>0</v>
      </c>
      <c r="DE18">
        <f t="shared" si="85"/>
        <v>0</v>
      </c>
      <c r="DF18">
        <f t="shared" si="85"/>
        <v>0</v>
      </c>
      <c r="DG18">
        <f t="shared" si="85"/>
        <v>0</v>
      </c>
      <c r="DH18">
        <f t="shared" si="85"/>
        <v>0</v>
      </c>
      <c r="DI18">
        <f t="shared" si="85"/>
        <v>0</v>
      </c>
      <c r="DJ18">
        <f t="shared" si="85"/>
        <v>0</v>
      </c>
      <c r="DK18">
        <f t="shared" si="85"/>
        <v>0</v>
      </c>
      <c r="DL18">
        <f t="shared" si="85"/>
        <v>0</v>
      </c>
      <c r="EQ18" t="s">
        <v>119</v>
      </c>
      <c r="ER18">
        <f t="shared" ref="ER18:FG18" si="86">SUM(ER9:ER12)</f>
        <v>0</v>
      </c>
      <c r="ES18">
        <f t="shared" si="86"/>
        <v>1</v>
      </c>
      <c r="ET18">
        <f t="shared" si="86"/>
        <v>1</v>
      </c>
      <c r="EU18">
        <f t="shared" si="86"/>
        <v>0</v>
      </c>
      <c r="EV18">
        <f t="shared" si="86"/>
        <v>0</v>
      </c>
      <c r="EW18">
        <f t="shared" si="86"/>
        <v>0</v>
      </c>
      <c r="EX18">
        <f t="shared" si="86"/>
        <v>0</v>
      </c>
      <c r="EY18">
        <f t="shared" si="86"/>
        <v>1</v>
      </c>
      <c r="EZ18">
        <f t="shared" si="86"/>
        <v>1</v>
      </c>
      <c r="FA18">
        <f t="shared" si="86"/>
        <v>0</v>
      </c>
      <c r="FB18">
        <f t="shared" si="86"/>
        <v>0</v>
      </c>
      <c r="FC18">
        <f t="shared" si="86"/>
        <v>0</v>
      </c>
      <c r="FD18">
        <f t="shared" si="86"/>
        <v>0</v>
      </c>
      <c r="FE18">
        <f t="shared" si="86"/>
        <v>0</v>
      </c>
      <c r="FF18">
        <f t="shared" si="86"/>
        <v>0</v>
      </c>
      <c r="FG18">
        <f t="shared" si="86"/>
        <v>0</v>
      </c>
    </row>
    <row r="20" spans="1:163" x14ac:dyDescent="0.25">
      <c r="EQ20" t="s">
        <v>123</v>
      </c>
    </row>
    <row r="23" spans="1:16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63" x14ac:dyDescent="0.25">
      <c r="W24" s="32">
        <f>AD14</f>
        <v>18</v>
      </c>
      <c r="X24" s="32">
        <f>AD15</f>
        <v>8</v>
      </c>
      <c r="Y24" s="33">
        <f>Z24/W24</f>
        <v>0.27777777777777779</v>
      </c>
      <c r="Z24" s="34">
        <f>AA14</f>
        <v>5</v>
      </c>
      <c r="AA24" s="33">
        <f>AC24/W24</f>
        <v>0.3888888888888889</v>
      </c>
      <c r="AB24" s="33"/>
      <c r="AC24" s="34">
        <f>C14+E14+I14+M14+O14+S14</f>
        <v>7</v>
      </c>
      <c r="AD24" s="33">
        <f>AE24/AC24</f>
        <v>0.14285714285714285</v>
      </c>
      <c r="AE24" s="34">
        <f>E14+O14</f>
        <v>1</v>
      </c>
      <c r="AF24" s="35">
        <f>AC14</f>
        <v>0</v>
      </c>
      <c r="AG24" s="35">
        <f>AC15</f>
        <v>0</v>
      </c>
      <c r="AH24" s="35">
        <f>AG14</f>
        <v>18</v>
      </c>
      <c r="AI24" s="35">
        <f>AG15</f>
        <v>13</v>
      </c>
      <c r="AJ24" s="32">
        <f>AH14</f>
        <v>33</v>
      </c>
      <c r="AK24" s="32">
        <f>AH15</f>
        <v>19</v>
      </c>
      <c r="AL24" s="32">
        <f>AI14</f>
        <v>3</v>
      </c>
      <c r="AM24" s="32">
        <f>AI15</f>
        <v>2</v>
      </c>
      <c r="BS24" s="32">
        <f>BY14</f>
        <v>0</v>
      </c>
      <c r="BT24" s="32">
        <f>BY15</f>
        <v>0</v>
      </c>
      <c r="BU24" s="33" t="e">
        <f>BV24/BS24</f>
        <v>#DIV/0!</v>
      </c>
      <c r="BV24" s="34">
        <f>BW14</f>
        <v>0</v>
      </c>
      <c r="BW24" s="33" t="e">
        <f>BX24/BS24</f>
        <v>#DIV/0!</v>
      </c>
      <c r="BX24" s="34">
        <f>BC14+BE14+BG14+BK14+BM14+BO14</f>
        <v>0</v>
      </c>
      <c r="BY24" s="33" t="e">
        <f>BZ24/BX24</f>
        <v>#DIV/0!</v>
      </c>
      <c r="BZ24" s="34">
        <f>BE14+BM14</f>
        <v>0</v>
      </c>
      <c r="CA24" s="35">
        <f>BX14</f>
        <v>0</v>
      </c>
      <c r="CB24" s="35">
        <f>BX15</f>
        <v>0</v>
      </c>
      <c r="CC24" s="35">
        <f>CB14</f>
        <v>0</v>
      </c>
      <c r="CD24" s="35">
        <f>CB15</f>
        <v>0</v>
      </c>
      <c r="CE24" s="32">
        <f>CC14</f>
        <v>0</v>
      </c>
      <c r="CF24" s="32">
        <f>CC15</f>
        <v>0</v>
      </c>
      <c r="CG24" s="32">
        <f>CD14</f>
        <v>0</v>
      </c>
      <c r="CH24" s="32">
        <f>CD15</f>
        <v>0</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50">
    <mergeCell ref="EX3:EY3"/>
    <mergeCell ref="EZ3:FA3"/>
    <mergeCell ref="FB3:FC3"/>
    <mergeCell ref="FD3:FE3"/>
    <mergeCell ref="FF3:FG3"/>
    <mergeCell ref="DI3:DJ3"/>
    <mergeCell ref="DK3:DL3"/>
    <mergeCell ref="ER3:ES3"/>
    <mergeCell ref="ET3:EU3"/>
    <mergeCell ref="EV3:EW3"/>
    <mergeCell ref="FI2:FT2"/>
    <mergeCell ref="FX2:GI2"/>
    <mergeCell ref="BB3:BC3"/>
    <mergeCell ref="BD3:BE3"/>
    <mergeCell ref="BF3:BG3"/>
    <mergeCell ref="BH3:BI3"/>
    <mergeCell ref="BJ3:BK3"/>
    <mergeCell ref="BL3:BM3"/>
    <mergeCell ref="BN3:BO3"/>
    <mergeCell ref="BP3:BQ3"/>
    <mergeCell ref="CW3:CX3"/>
    <mergeCell ref="CY3:CZ3"/>
    <mergeCell ref="DA3:DB3"/>
    <mergeCell ref="DC3:DD3"/>
    <mergeCell ref="DE3:DF3"/>
    <mergeCell ref="DG3:DH3"/>
    <mergeCell ref="DE2:DL2"/>
    <mergeCell ref="DN2:DY2"/>
    <mergeCell ref="EC2:EN2"/>
    <mergeCell ref="ER2:EY2"/>
    <mergeCell ref="EZ2:FG2"/>
    <mergeCell ref="BB2:BI2"/>
    <mergeCell ref="BJ2:BQ2"/>
    <mergeCell ref="BS2:CD2"/>
    <mergeCell ref="CH2:CS2"/>
    <mergeCell ref="CW2:DD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conditionalFormatting sqref="FX5:GJ15">
    <cfRule type="colorScale" priority="6">
      <colorScale>
        <cfvo type="min"/>
        <cfvo type="num" val="0"/>
        <cfvo type="max"/>
        <color rgb="FFF8696B"/>
        <color rgb="FFFFEB84"/>
        <color rgb="FF63BE7B"/>
      </colorScale>
    </cfRule>
  </conditionalFormatting>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0"/>
    <pageSetUpPr fitToPage="1"/>
  </sheetPr>
  <dimension ref="A1:EO24"/>
  <sheetViews>
    <sheetView zoomScale="75" zoomScaleNormal="75" workbookViewId="0">
      <selection activeCell="BZ14" sqref="BZ14"/>
    </sheetView>
  </sheetViews>
  <sheetFormatPr defaultColWidth="8.5703125" defaultRowHeight="15" x14ac:dyDescent="0.25"/>
  <cols>
    <col min="1" max="1" width="10.28515625" customWidth="1"/>
    <col min="2" max="21" width="5" customWidth="1"/>
    <col min="53" max="53" width="10.28515625" customWidth="1"/>
    <col min="54" max="69" width="5" customWidth="1"/>
    <col min="100" max="100" width="10.28515625" customWidth="1"/>
    <col min="101" max="116" width="5" customWidth="1"/>
  </cols>
  <sheetData>
    <row r="1" spans="1:145" ht="30" customHeight="1" thickBot="1" x14ac:dyDescent="0.45">
      <c r="A1" s="36">
        <v>2025</v>
      </c>
      <c r="B1" s="37" t="s">
        <v>106</v>
      </c>
      <c r="C1" s="38" t="str">
        <f t="array" aca="1" ref="C1" ca="1">MID(CELL("filename",A1),FIND("]",CELL("filename",A1))+1,255)</f>
        <v>Template</v>
      </c>
      <c r="BA1" s="36">
        <v>2024</v>
      </c>
      <c r="BB1" s="37" t="s">
        <v>106</v>
      </c>
      <c r="BC1" s="38" t="str">
        <f t="array" aca="1" ref="BC1" ca="1">MID(CELL("filename",BA1),FIND("]",CELL("filename",BA1))+1,255)</f>
        <v>Template</v>
      </c>
      <c r="CV1" s="36">
        <v>2023</v>
      </c>
      <c r="CW1" s="37" t="s">
        <v>106</v>
      </c>
      <c r="CX1" s="38" t="str">
        <f t="array" aca="1" ref="CX1" ca="1">MID(CELL("filename",CV1),FIND("]",CELL("filename",CV1))+1,255)</f>
        <v>Template</v>
      </c>
    </row>
    <row r="2" spans="1:145" s="42" customFormat="1" ht="21" customHeight="1" thickBot="1" x14ac:dyDescent="0.4">
      <c r="A2" s="41"/>
      <c r="B2" s="224" t="s">
        <v>108</v>
      </c>
      <c r="C2" s="224"/>
      <c r="D2" s="224"/>
      <c r="E2" s="224"/>
      <c r="F2" s="224"/>
      <c r="G2" s="224"/>
      <c r="H2" s="224"/>
      <c r="I2" s="224"/>
      <c r="J2" s="224"/>
      <c r="K2" s="224"/>
      <c r="L2" s="224" t="s">
        <v>109</v>
      </c>
      <c r="M2" s="224"/>
      <c r="N2" s="224"/>
      <c r="O2" s="224"/>
      <c r="P2" s="224"/>
      <c r="Q2" s="224"/>
      <c r="R2" s="224"/>
      <c r="S2" s="224"/>
      <c r="T2" s="224"/>
      <c r="U2" s="224"/>
      <c r="W2" s="225" t="str">
        <f ca="1">"Totaux "&amp; A1 &amp; " " &amp; $C1</f>
        <v>Totaux 2025 Template</v>
      </c>
      <c r="X2" s="225"/>
      <c r="Y2" s="225"/>
      <c r="Z2" s="225"/>
      <c r="AA2" s="225"/>
      <c r="AB2" s="225"/>
      <c r="AC2" s="225"/>
      <c r="AD2" s="225"/>
      <c r="AE2" s="225"/>
      <c r="AF2" s="225"/>
      <c r="AG2" s="225"/>
      <c r="AH2" s="225"/>
      <c r="AI2" s="225"/>
      <c r="AM2" s="226" t="str">
        <f ca="1">"Changement depuis " &amp; (A1 - 1) &amp; " " &amp; $C1</f>
        <v>Changement depuis 2024 Template</v>
      </c>
      <c r="AN2" s="226"/>
      <c r="AO2" s="226"/>
      <c r="AP2" s="226"/>
      <c r="AQ2" s="226"/>
      <c r="AR2" s="226"/>
      <c r="AS2" s="226"/>
      <c r="AT2" s="226"/>
      <c r="AU2" s="226"/>
      <c r="AV2" s="226"/>
      <c r="AW2" s="226"/>
      <c r="AX2" s="226"/>
      <c r="AY2" s="43"/>
      <c r="BA2" s="41"/>
      <c r="BB2" s="224" t="s">
        <v>108</v>
      </c>
      <c r="BC2" s="224"/>
      <c r="BD2" s="224"/>
      <c r="BE2" s="224"/>
      <c r="BF2" s="224"/>
      <c r="BG2" s="224"/>
      <c r="BH2" s="224"/>
      <c r="BI2" s="224"/>
      <c r="BJ2" s="224" t="s">
        <v>109</v>
      </c>
      <c r="BK2" s="224"/>
      <c r="BL2" s="224"/>
      <c r="BM2" s="224"/>
      <c r="BN2" s="224"/>
      <c r="BO2" s="224"/>
      <c r="BP2" s="224"/>
      <c r="BQ2" s="224"/>
      <c r="BS2" s="225" t="str">
        <f ca="1">"Totaux 2024 " &amp; $CX1</f>
        <v>Totaux 2024 Template</v>
      </c>
      <c r="BT2" s="225"/>
      <c r="BU2" s="225"/>
      <c r="BV2" s="225"/>
      <c r="BW2" s="225"/>
      <c r="BX2" s="225"/>
      <c r="BY2" s="225"/>
      <c r="BZ2" s="225"/>
      <c r="CA2" s="225"/>
      <c r="CB2" s="225"/>
      <c r="CC2" s="225"/>
      <c r="CD2" s="225"/>
      <c r="CH2" s="226" t="str">
        <f ca="1">"Changement depuis 2023 " &amp; $CX1</f>
        <v>Changement depuis 2023 Template</v>
      </c>
      <c r="CI2" s="226"/>
      <c r="CJ2" s="226"/>
      <c r="CK2" s="226"/>
      <c r="CL2" s="226"/>
      <c r="CM2" s="226"/>
      <c r="CN2" s="226"/>
      <c r="CO2" s="226"/>
      <c r="CP2" s="226"/>
      <c r="CQ2" s="226"/>
      <c r="CR2" s="226"/>
      <c r="CS2" s="226"/>
      <c r="CT2" s="43"/>
      <c r="CV2" s="41"/>
      <c r="CW2" s="224" t="s">
        <v>108</v>
      </c>
      <c r="CX2" s="224"/>
      <c r="CY2" s="224"/>
      <c r="CZ2" s="224"/>
      <c r="DA2" s="224"/>
      <c r="DB2" s="224"/>
      <c r="DC2" s="224"/>
      <c r="DD2" s="224"/>
      <c r="DE2" s="224" t="s">
        <v>109</v>
      </c>
      <c r="DF2" s="224"/>
      <c r="DG2" s="224"/>
      <c r="DH2" s="224"/>
      <c r="DI2" s="224"/>
      <c r="DJ2" s="224"/>
      <c r="DK2" s="224"/>
      <c r="DL2" s="224"/>
      <c r="DN2" s="225" t="str">
        <f ca="1">"Totaux 2023 " &amp; $CX1</f>
        <v>Totaux 2023 Template</v>
      </c>
      <c r="DO2" s="225"/>
      <c r="DP2" s="225"/>
      <c r="DQ2" s="225"/>
      <c r="DR2" s="225"/>
      <c r="DS2" s="225"/>
      <c r="DT2" s="225"/>
      <c r="DU2" s="225"/>
      <c r="DV2" s="225"/>
      <c r="DW2" s="225"/>
      <c r="DX2" s="225"/>
      <c r="DY2" s="225"/>
      <c r="EC2" s="226" t="str">
        <f ca="1">"Changement depuis 2022 " &amp; $CX1</f>
        <v>Changement depuis 2022 Template</v>
      </c>
      <c r="ED2" s="226"/>
      <c r="EE2" s="226"/>
      <c r="EF2" s="226"/>
      <c r="EG2" s="226"/>
      <c r="EH2" s="226"/>
      <c r="EI2" s="226"/>
      <c r="EJ2" s="226"/>
      <c r="EK2" s="226"/>
      <c r="EL2" s="226"/>
      <c r="EM2" s="226"/>
      <c r="EN2" s="226"/>
      <c r="EO2" s="43"/>
    </row>
    <row r="3" spans="1:145" s="42" customFormat="1" ht="68.25" customHeight="1" x14ac:dyDescent="0.25">
      <c r="A3" s="41"/>
      <c r="B3" s="224" t="s">
        <v>110</v>
      </c>
      <c r="C3" s="224"/>
      <c r="D3" s="224" t="s">
        <v>31</v>
      </c>
      <c r="E3" s="224"/>
      <c r="F3" s="231" t="s">
        <v>181</v>
      </c>
      <c r="G3" s="229"/>
      <c r="H3" s="227" t="s">
        <v>111</v>
      </c>
      <c r="I3" s="227"/>
      <c r="J3" s="224" t="s">
        <v>112</v>
      </c>
      <c r="K3" s="224"/>
      <c r="L3" s="224" t="s">
        <v>113</v>
      </c>
      <c r="M3" s="224"/>
      <c r="N3" s="224" t="s">
        <v>31</v>
      </c>
      <c r="O3" s="224"/>
      <c r="P3" s="231" t="s">
        <v>181</v>
      </c>
      <c r="Q3" s="229"/>
      <c r="R3" s="227" t="s">
        <v>111</v>
      </c>
      <c r="S3" s="227"/>
      <c r="T3" s="224" t="s">
        <v>112</v>
      </c>
      <c r="U3" s="224"/>
      <c r="W3" s="200" t="s">
        <v>25</v>
      </c>
      <c r="X3" s="198" t="s">
        <v>26</v>
      </c>
      <c r="Y3" s="198" t="s">
        <v>38</v>
      </c>
      <c r="Z3" s="198" t="s">
        <v>39</v>
      </c>
      <c r="AA3" s="199" t="s">
        <v>185</v>
      </c>
      <c r="AB3" s="198" t="s">
        <v>182</v>
      </c>
      <c r="AC3" s="198" t="s">
        <v>184</v>
      </c>
      <c r="AD3" s="199" t="s">
        <v>190</v>
      </c>
      <c r="AE3" s="198" t="s">
        <v>183</v>
      </c>
      <c r="AF3" s="198" t="s">
        <v>42</v>
      </c>
      <c r="AG3" s="198" t="s">
        <v>20</v>
      </c>
      <c r="AH3" s="198" t="s">
        <v>44</v>
      </c>
      <c r="AI3" s="201" t="s">
        <v>43</v>
      </c>
      <c r="AJ3" s="202" t="s">
        <v>45</v>
      </c>
      <c r="AM3" s="48" t="s">
        <v>25</v>
      </c>
      <c r="AN3" s="49" t="s">
        <v>26</v>
      </c>
      <c r="AO3" s="49" t="s">
        <v>38</v>
      </c>
      <c r="AP3" s="49" t="s">
        <v>39</v>
      </c>
      <c r="AQ3" s="49" t="s">
        <v>31</v>
      </c>
      <c r="AR3" s="49" t="s">
        <v>32</v>
      </c>
      <c r="AS3" s="49" t="s">
        <v>40</v>
      </c>
      <c r="AT3" s="49" t="s">
        <v>41</v>
      </c>
      <c r="AU3" s="49" t="s">
        <v>42</v>
      </c>
      <c r="AV3" s="49" t="s">
        <v>20</v>
      </c>
      <c r="AW3" s="49" t="s">
        <v>44</v>
      </c>
      <c r="AX3" s="49" t="s">
        <v>43</v>
      </c>
      <c r="AY3" s="50" t="s">
        <v>45</v>
      </c>
      <c r="BA3" s="41"/>
      <c r="BB3" s="224" t="s">
        <v>110</v>
      </c>
      <c r="BC3" s="224"/>
      <c r="BD3" s="224" t="s">
        <v>31</v>
      </c>
      <c r="BE3" s="224"/>
      <c r="BF3" s="227" t="s">
        <v>111</v>
      </c>
      <c r="BG3" s="227"/>
      <c r="BH3" s="224" t="s">
        <v>112</v>
      </c>
      <c r="BI3" s="224"/>
      <c r="BJ3" s="224" t="s">
        <v>113</v>
      </c>
      <c r="BK3" s="224"/>
      <c r="BL3" s="224" t="s">
        <v>31</v>
      </c>
      <c r="BM3" s="224"/>
      <c r="BN3" s="227" t="s">
        <v>111</v>
      </c>
      <c r="BO3" s="227"/>
      <c r="BP3" s="224" t="s">
        <v>112</v>
      </c>
      <c r="BQ3" s="224"/>
      <c r="BS3" s="44" t="s">
        <v>25</v>
      </c>
      <c r="BT3" s="45" t="s">
        <v>26</v>
      </c>
      <c r="BU3" s="45" t="s">
        <v>38</v>
      </c>
      <c r="BV3" s="45" t="s">
        <v>39</v>
      </c>
      <c r="BW3" s="45" t="s">
        <v>31</v>
      </c>
      <c r="BX3" s="45" t="s">
        <v>32</v>
      </c>
      <c r="BY3" s="45" t="s">
        <v>40</v>
      </c>
      <c r="BZ3" s="45" t="s">
        <v>41</v>
      </c>
      <c r="CA3" s="45" t="s">
        <v>42</v>
      </c>
      <c r="CB3" s="45" t="s">
        <v>20</v>
      </c>
      <c r="CC3" s="45" t="s">
        <v>44</v>
      </c>
      <c r="CD3" s="46" t="s">
        <v>43</v>
      </c>
      <c r="CE3" s="47" t="s">
        <v>45</v>
      </c>
      <c r="CH3" s="48" t="s">
        <v>25</v>
      </c>
      <c r="CI3" s="49" t="s">
        <v>26</v>
      </c>
      <c r="CJ3" s="49" t="s">
        <v>38</v>
      </c>
      <c r="CK3" s="49" t="s">
        <v>39</v>
      </c>
      <c r="CL3" s="49" t="s">
        <v>31</v>
      </c>
      <c r="CM3" s="49" t="s">
        <v>32</v>
      </c>
      <c r="CN3" s="49" t="s">
        <v>40</v>
      </c>
      <c r="CO3" s="49" t="s">
        <v>41</v>
      </c>
      <c r="CP3" s="49" t="s">
        <v>42</v>
      </c>
      <c r="CQ3" s="49" t="s">
        <v>20</v>
      </c>
      <c r="CR3" s="49" t="s">
        <v>44</v>
      </c>
      <c r="CS3" s="49" t="s">
        <v>43</v>
      </c>
      <c r="CT3" s="50" t="s">
        <v>45</v>
      </c>
      <c r="CV3" s="41"/>
      <c r="CW3" s="224" t="s">
        <v>110</v>
      </c>
      <c r="CX3" s="224"/>
      <c r="CY3" s="224" t="s">
        <v>31</v>
      </c>
      <c r="CZ3" s="224"/>
      <c r="DA3" s="227" t="s">
        <v>111</v>
      </c>
      <c r="DB3" s="227"/>
      <c r="DC3" s="224" t="s">
        <v>112</v>
      </c>
      <c r="DD3" s="224"/>
      <c r="DE3" s="224" t="s">
        <v>113</v>
      </c>
      <c r="DF3" s="224"/>
      <c r="DG3" s="224" t="s">
        <v>31</v>
      </c>
      <c r="DH3" s="224"/>
      <c r="DI3" s="227" t="s">
        <v>111</v>
      </c>
      <c r="DJ3" s="227"/>
      <c r="DK3" s="224" t="s">
        <v>112</v>
      </c>
      <c r="DL3" s="224"/>
      <c r="DN3" s="44" t="s">
        <v>25</v>
      </c>
      <c r="DO3" s="45" t="s">
        <v>26</v>
      </c>
      <c r="DP3" s="45" t="s">
        <v>38</v>
      </c>
      <c r="DQ3" s="45" t="s">
        <v>39</v>
      </c>
      <c r="DR3" s="45" t="s">
        <v>31</v>
      </c>
      <c r="DS3" s="45" t="s">
        <v>32</v>
      </c>
      <c r="DT3" s="45" t="s">
        <v>40</v>
      </c>
      <c r="DU3" s="45" t="s">
        <v>41</v>
      </c>
      <c r="DV3" s="45" t="s">
        <v>42</v>
      </c>
      <c r="DW3" s="45" t="s">
        <v>20</v>
      </c>
      <c r="DX3" s="45" t="s">
        <v>44</v>
      </c>
      <c r="DY3" s="46" t="s">
        <v>43</v>
      </c>
      <c r="DZ3" s="47" t="s">
        <v>45</v>
      </c>
      <c r="EC3" s="48" t="s">
        <v>25</v>
      </c>
      <c r="ED3" s="49" t="s">
        <v>26</v>
      </c>
      <c r="EE3" s="49" t="s">
        <v>38</v>
      </c>
      <c r="EF3" s="49" t="s">
        <v>39</v>
      </c>
      <c r="EG3" s="49" t="s">
        <v>31</v>
      </c>
      <c r="EH3" s="49" t="s">
        <v>32</v>
      </c>
      <c r="EI3" s="49" t="s">
        <v>40</v>
      </c>
      <c r="EJ3" s="49" t="s">
        <v>41</v>
      </c>
      <c r="EK3" s="49" t="s">
        <v>42</v>
      </c>
      <c r="EL3" s="49" t="s">
        <v>20</v>
      </c>
      <c r="EM3" s="49" t="s">
        <v>44</v>
      </c>
      <c r="EN3" s="49" t="s">
        <v>43</v>
      </c>
      <c r="EO3" s="50" t="s">
        <v>45</v>
      </c>
    </row>
    <row r="4" spans="1:145" ht="22.5" thickBot="1" x14ac:dyDescent="0.3">
      <c r="A4" s="51" t="s">
        <v>116</v>
      </c>
      <c r="B4" s="52" t="s">
        <v>105</v>
      </c>
      <c r="C4" s="53" t="s">
        <v>104</v>
      </c>
      <c r="D4" s="52" t="s">
        <v>105</v>
      </c>
      <c r="E4" s="53" t="s">
        <v>104</v>
      </c>
      <c r="F4" s="52" t="s">
        <v>105</v>
      </c>
      <c r="G4" s="53" t="s">
        <v>104</v>
      </c>
      <c r="H4" s="52" t="s">
        <v>105</v>
      </c>
      <c r="I4" s="53" t="s">
        <v>104</v>
      </c>
      <c r="J4" s="52" t="s">
        <v>105</v>
      </c>
      <c r="K4" s="54" t="s">
        <v>104</v>
      </c>
      <c r="L4" s="52" t="s">
        <v>105</v>
      </c>
      <c r="M4" s="53" t="s">
        <v>104</v>
      </c>
      <c r="N4" s="52" t="s">
        <v>105</v>
      </c>
      <c r="O4" s="53" t="s">
        <v>104</v>
      </c>
      <c r="P4" s="52" t="s">
        <v>105</v>
      </c>
      <c r="Q4" s="53" t="s">
        <v>104</v>
      </c>
      <c r="R4" s="52" t="s">
        <v>105</v>
      </c>
      <c r="S4" s="53" t="s">
        <v>104</v>
      </c>
      <c r="T4" s="52" t="s">
        <v>105</v>
      </c>
      <c r="U4" s="54" t="s">
        <v>104</v>
      </c>
      <c r="W4" s="55"/>
      <c r="X4" s="3"/>
      <c r="Y4" s="56"/>
      <c r="Z4" s="3"/>
      <c r="AA4" s="3"/>
      <c r="AB4" s="3"/>
      <c r="AC4" s="3"/>
      <c r="AD4" s="3"/>
      <c r="AE4" s="3"/>
      <c r="AF4" s="3"/>
      <c r="AG4" s="3"/>
      <c r="AH4" s="3"/>
      <c r="AI4" s="57"/>
      <c r="AJ4" s="58"/>
      <c r="AM4" s="55"/>
      <c r="AN4" s="3"/>
      <c r="AO4" s="3"/>
      <c r="AP4" s="3"/>
      <c r="AQ4" s="3"/>
      <c r="AR4" s="3"/>
      <c r="AS4" s="3"/>
      <c r="AT4" s="3"/>
      <c r="AU4" s="3"/>
      <c r="AV4" s="3"/>
      <c r="AW4" s="3"/>
      <c r="AX4" s="3"/>
      <c r="AY4" s="57"/>
      <c r="BA4" s="51" t="s">
        <v>116</v>
      </c>
      <c r="BB4" s="52" t="s">
        <v>105</v>
      </c>
      <c r="BC4" s="53" t="s">
        <v>104</v>
      </c>
      <c r="BD4" s="52" t="s">
        <v>105</v>
      </c>
      <c r="BE4" s="53" t="s">
        <v>104</v>
      </c>
      <c r="BF4" s="52" t="s">
        <v>105</v>
      </c>
      <c r="BG4" s="53" t="s">
        <v>104</v>
      </c>
      <c r="BH4" s="52" t="s">
        <v>105</v>
      </c>
      <c r="BI4" s="54" t="s">
        <v>104</v>
      </c>
      <c r="BJ4" s="52" t="s">
        <v>105</v>
      </c>
      <c r="BK4" s="53" t="s">
        <v>104</v>
      </c>
      <c r="BL4" s="52" t="s">
        <v>105</v>
      </c>
      <c r="BM4" s="53" t="s">
        <v>104</v>
      </c>
      <c r="BN4" s="52" t="s">
        <v>105</v>
      </c>
      <c r="BO4" s="53" t="s">
        <v>104</v>
      </c>
      <c r="BP4" s="52" t="s">
        <v>105</v>
      </c>
      <c r="BQ4" s="54" t="s">
        <v>104</v>
      </c>
      <c r="BS4" s="55"/>
      <c r="BT4" s="3"/>
      <c r="BU4" s="56"/>
      <c r="BV4" s="3"/>
      <c r="BW4" s="3"/>
      <c r="BX4" s="3"/>
      <c r="BY4" s="3"/>
      <c r="BZ4" s="3"/>
      <c r="CA4" s="3"/>
      <c r="CB4" s="3"/>
      <c r="CC4" s="3"/>
      <c r="CD4" s="57"/>
      <c r="CE4" s="58"/>
      <c r="CH4" s="55"/>
      <c r="CI4" s="3"/>
      <c r="CJ4" s="3"/>
      <c r="CK4" s="3"/>
      <c r="CL4" s="3"/>
      <c r="CM4" s="3"/>
      <c r="CN4" s="3"/>
      <c r="CO4" s="3"/>
      <c r="CP4" s="3"/>
      <c r="CQ4" s="3"/>
      <c r="CR4" s="3"/>
      <c r="CS4" s="3"/>
      <c r="CT4" s="57"/>
      <c r="CV4" s="51" t="s">
        <v>116</v>
      </c>
      <c r="CW4" s="52" t="s">
        <v>105</v>
      </c>
      <c r="CX4" s="53" t="s">
        <v>104</v>
      </c>
      <c r="CY4" s="52" t="s">
        <v>105</v>
      </c>
      <c r="CZ4" s="53" t="s">
        <v>104</v>
      </c>
      <c r="DA4" s="52" t="s">
        <v>105</v>
      </c>
      <c r="DB4" s="53" t="s">
        <v>104</v>
      </c>
      <c r="DC4" s="52" t="s">
        <v>105</v>
      </c>
      <c r="DD4" s="54" t="s">
        <v>104</v>
      </c>
      <c r="DE4" s="52" t="s">
        <v>105</v>
      </c>
      <c r="DF4" s="53" t="s">
        <v>104</v>
      </c>
      <c r="DG4" s="52" t="s">
        <v>105</v>
      </c>
      <c r="DH4" s="53" t="s">
        <v>104</v>
      </c>
      <c r="DI4" s="52" t="s">
        <v>105</v>
      </c>
      <c r="DJ4" s="53" t="s">
        <v>104</v>
      </c>
      <c r="DK4" s="52" t="s">
        <v>105</v>
      </c>
      <c r="DL4" s="54" t="s">
        <v>104</v>
      </c>
      <c r="DN4" s="55"/>
      <c r="DO4" s="3"/>
      <c r="DP4" s="56"/>
      <c r="DQ4" s="3"/>
      <c r="DR4" s="3"/>
      <c r="DS4" s="3"/>
      <c r="DT4" s="3"/>
      <c r="DU4" s="3"/>
      <c r="DV4" s="3"/>
      <c r="DW4" s="3"/>
      <c r="DX4" s="3"/>
      <c r="DY4" s="57"/>
      <c r="DZ4" s="58"/>
      <c r="EC4" s="55"/>
      <c r="ED4" s="3"/>
      <c r="EE4" s="3"/>
      <c r="EF4" s="3"/>
      <c r="EG4" s="3"/>
      <c r="EH4" s="3"/>
      <c r="EI4" s="3"/>
      <c r="EJ4" s="3"/>
      <c r="EK4" s="3"/>
      <c r="EL4" s="3"/>
      <c r="EM4" s="3"/>
      <c r="EN4" s="3"/>
      <c r="EO4" s="57"/>
    </row>
    <row r="5" spans="1:145" ht="21" customHeight="1" x14ac:dyDescent="0.25">
      <c r="A5" s="59">
        <v>0.29166666666666702</v>
      </c>
      <c r="B5" s="60"/>
      <c r="C5" s="86"/>
      <c r="D5" s="60"/>
      <c r="E5" s="86"/>
      <c r="F5" s="60"/>
      <c r="G5" s="86"/>
      <c r="H5" s="60"/>
      <c r="I5" s="86"/>
      <c r="J5" s="60"/>
      <c r="K5" s="86"/>
      <c r="L5" s="60"/>
      <c r="M5" s="86"/>
      <c r="N5" s="203"/>
      <c r="O5" s="192"/>
      <c r="P5" s="60"/>
      <c r="Q5" s="86"/>
      <c r="R5" s="60"/>
      <c r="S5" s="86"/>
      <c r="T5" s="60"/>
      <c r="U5" s="86"/>
      <c r="W5" s="55">
        <f>B5+D5+F5+H5+J5+L5+N5+P5+R5+T5</f>
        <v>0</v>
      </c>
      <c r="X5" s="3">
        <f>C5+E5+G5+I5+K5+M5+O5+Q5+S5+U5</f>
        <v>0</v>
      </c>
      <c r="Y5" s="56" t="e">
        <f>X5/(X5+W5)</f>
        <v>#DIV/0!</v>
      </c>
      <c r="Z5" s="3">
        <f>B5+C5+L5+M5</f>
        <v>0</v>
      </c>
      <c r="AA5" s="3">
        <f>D5+E5+N5+O5+F5+G5+P5+Q5</f>
        <v>0</v>
      </c>
      <c r="AB5" s="3">
        <f>F5+G5+P5+Q5</f>
        <v>0</v>
      </c>
      <c r="AC5" s="3">
        <f>H5+I5+R5+S5</f>
        <v>0</v>
      </c>
      <c r="AD5" s="3">
        <f t="shared" ref="AD5:AD12" si="0">Z5+AA5+AC5</f>
        <v>0</v>
      </c>
      <c r="AE5" s="12" t="e">
        <f t="shared" ref="AE5:AE12" si="1">AA5/(Z5+AA5)</f>
        <v>#DIV/0!</v>
      </c>
      <c r="AF5" s="12" t="e">
        <f>AC5/AD5</f>
        <v>#DIV/0!</v>
      </c>
      <c r="AG5" s="3">
        <f>J5+K5+T5+U5</f>
        <v>0</v>
      </c>
      <c r="AH5" s="3">
        <f>SUM(B5:K5)</f>
        <v>0</v>
      </c>
      <c r="AI5" s="57">
        <f>SUM(L5:U5)</f>
        <v>0</v>
      </c>
      <c r="AJ5" s="58">
        <f>SUM(B5:U5)</f>
        <v>0</v>
      </c>
      <c r="AM5" s="12" t="e">
        <f t="shared" ref="AM5:AM12" si="2">(W5/BS5) - 1</f>
        <v>#DIV/0!</v>
      </c>
      <c r="AN5" s="12" t="e">
        <f t="shared" ref="AN5:AN12" si="3">(X5/BT5) - 1</f>
        <v>#DIV/0!</v>
      </c>
      <c r="AO5" s="12" t="e">
        <f t="shared" ref="AO5:AO12" si="4">(Y5/BU5) - 1</f>
        <v>#DIV/0!</v>
      </c>
      <c r="AP5" s="12" t="e">
        <f t="shared" ref="AP5:AP12" si="5">(Z5/BV5) - 1</f>
        <v>#DIV/0!</v>
      </c>
      <c r="AQ5" s="12" t="e">
        <f>(AA5/BW5) - 1</f>
        <v>#DIV/0!</v>
      </c>
      <c r="AR5" s="12" t="e">
        <f t="shared" ref="AR5:AR12" si="6">(AC5/BX5) - 1</f>
        <v>#DIV/0!</v>
      </c>
      <c r="AS5" s="12" t="e">
        <f t="shared" ref="AS5:AS12" si="7">(AD5/BY5) - 1</f>
        <v>#DIV/0!</v>
      </c>
      <c r="AT5" s="12" t="e">
        <f t="shared" ref="AT5:AT12" si="8">(AE5/BZ5) - 1</f>
        <v>#DIV/0!</v>
      </c>
      <c r="AU5" s="12" t="e">
        <f t="shared" ref="AU5:AU12" si="9">(AF5/CA5) - 1</f>
        <v>#DIV/0!</v>
      </c>
      <c r="AV5" s="12" t="e">
        <f t="shared" ref="AV5:AV12" si="10">(AG5/CB5) - 1</f>
        <v>#DIV/0!</v>
      </c>
      <c r="AW5" s="12" t="e">
        <f t="shared" ref="AW5:AW12" si="11">(AH5/CC5) - 1</f>
        <v>#DIV/0!</v>
      </c>
      <c r="AX5" s="12" t="e">
        <f t="shared" ref="AX5:AX12" si="12">(AI5/CD5) - 1</f>
        <v>#DIV/0!</v>
      </c>
      <c r="AY5" s="12" t="e">
        <f t="shared" ref="AY5:AY12" si="13">(AJ5/CE5) - 1</f>
        <v>#DIV/0!</v>
      </c>
      <c r="BA5" s="59">
        <v>0.29166666666666702</v>
      </c>
      <c r="BB5" s="60"/>
      <c r="BC5" s="86"/>
      <c r="BD5" s="60"/>
      <c r="BE5" s="86"/>
      <c r="BF5" s="60"/>
      <c r="BG5" s="86"/>
      <c r="BH5" s="60"/>
      <c r="BI5" s="86"/>
      <c r="BJ5" s="60"/>
      <c r="BK5" s="86"/>
      <c r="BL5" s="60"/>
      <c r="BM5" s="86"/>
      <c r="BN5" s="60"/>
      <c r="BO5" s="86"/>
      <c r="BP5" s="60"/>
      <c r="BQ5" s="86"/>
      <c r="BS5" s="55">
        <f t="shared" ref="BS5:BT12" si="14">BB5+BD5+BF5+BH5+BJ5+BL5+BN5+BP5</f>
        <v>0</v>
      </c>
      <c r="BT5" s="3">
        <f t="shared" si="14"/>
        <v>0</v>
      </c>
      <c r="BU5" s="56" t="e">
        <f t="shared" ref="BU5:BU12" si="15">BT5/(BT5+BS5)</f>
        <v>#DIV/0!</v>
      </c>
      <c r="BV5" s="3">
        <f t="shared" ref="BV5:BV12" si="16">BB5+BC5+BJ5+BK5</f>
        <v>0</v>
      </c>
      <c r="BW5" s="3">
        <f t="shared" ref="BW5:BW12" si="17">BD5+BE5+BL5+BM5</f>
        <v>0</v>
      </c>
      <c r="BX5" s="3">
        <f t="shared" ref="BX5:BX12" si="18">BF5+BG5+BN5+BO5</f>
        <v>0</v>
      </c>
      <c r="BY5" s="3">
        <f t="shared" ref="BY5:BY12" si="19">SUM(BV5:BX5)</f>
        <v>0</v>
      </c>
      <c r="BZ5" s="12" t="e">
        <f t="shared" ref="BZ5:BZ12" si="20">BW5/(BW5+BV5)</f>
        <v>#DIV/0!</v>
      </c>
      <c r="CA5" s="12" t="e">
        <f t="shared" ref="CA5:CA12" si="21">BX5/BY5</f>
        <v>#DIV/0!</v>
      </c>
      <c r="CB5" s="3">
        <f t="shared" ref="CB5:CB12" si="22">BH5+BI5+BP5+BQ5</f>
        <v>0</v>
      </c>
      <c r="CC5" s="3">
        <f t="shared" ref="CC5:CC12" si="23">SUM(BB5:BI5)</f>
        <v>0</v>
      </c>
      <c r="CD5" s="57">
        <f t="shared" ref="CD5:CD12" si="24">SUM(BJ5:BQ5)</f>
        <v>0</v>
      </c>
      <c r="CE5" s="58">
        <f t="shared" ref="CE5:CE12" si="25">SUM(BB5:BQ5)</f>
        <v>0</v>
      </c>
      <c r="CH5" s="12" t="e">
        <f t="shared" ref="CH5:CT12" si="26">(BS5/DN5) - 1</f>
        <v>#DIV/0!</v>
      </c>
      <c r="CI5" s="12" t="e">
        <f t="shared" si="26"/>
        <v>#DIV/0!</v>
      </c>
      <c r="CJ5" s="12" t="e">
        <f t="shared" si="26"/>
        <v>#DIV/0!</v>
      </c>
      <c r="CK5" s="12" t="e">
        <f t="shared" si="26"/>
        <v>#DIV/0!</v>
      </c>
      <c r="CL5" s="12" t="e">
        <f t="shared" si="26"/>
        <v>#DIV/0!</v>
      </c>
      <c r="CM5" s="12" t="e">
        <f t="shared" si="26"/>
        <v>#DIV/0!</v>
      </c>
      <c r="CN5" s="12" t="e">
        <f t="shared" si="26"/>
        <v>#DIV/0!</v>
      </c>
      <c r="CO5" s="12" t="e">
        <f t="shared" si="26"/>
        <v>#DIV/0!</v>
      </c>
      <c r="CP5" s="12" t="e">
        <f t="shared" si="26"/>
        <v>#DIV/0!</v>
      </c>
      <c r="CQ5" s="12" t="e">
        <f t="shared" si="26"/>
        <v>#DIV/0!</v>
      </c>
      <c r="CR5" s="12" t="e">
        <f t="shared" si="26"/>
        <v>#DIV/0!</v>
      </c>
      <c r="CS5" s="12" t="e">
        <f t="shared" si="26"/>
        <v>#DIV/0!</v>
      </c>
      <c r="CT5" s="12" t="e">
        <f t="shared" si="26"/>
        <v>#DIV/0!</v>
      </c>
      <c r="CV5" s="59">
        <v>0.29166666666666702</v>
      </c>
      <c r="CW5" s="60"/>
      <c r="CX5" s="86"/>
      <c r="CY5" s="60"/>
      <c r="CZ5" s="86"/>
      <c r="DA5" s="60"/>
      <c r="DB5" s="86"/>
      <c r="DC5" s="60"/>
      <c r="DD5" s="86"/>
      <c r="DE5" s="60"/>
      <c r="DF5" s="86"/>
      <c r="DG5" s="60"/>
      <c r="DH5" s="86"/>
      <c r="DI5" s="60"/>
      <c r="DJ5" s="86"/>
      <c r="DK5" s="60"/>
      <c r="DL5" s="86"/>
      <c r="DN5" s="55">
        <f t="shared" ref="DN5:DO12" si="27">CW5+CY5+DA5+DC5+DE5+DG5+DI5+DK5</f>
        <v>0</v>
      </c>
      <c r="DO5" s="3">
        <f t="shared" si="27"/>
        <v>0</v>
      </c>
      <c r="DP5" s="56" t="e">
        <f t="shared" ref="DP5:DP12" si="28">DO5/(DO5+DN5)</f>
        <v>#DIV/0!</v>
      </c>
      <c r="DQ5" s="3">
        <f t="shared" ref="DQ5:DQ12" si="29">CW5+CX5+DE5+DF5</f>
        <v>0</v>
      </c>
      <c r="DR5" s="3">
        <f t="shared" ref="DR5:DR12" si="30">CY5+CZ5+DG5+DH5</f>
        <v>0</v>
      </c>
      <c r="DS5" s="3">
        <f t="shared" ref="DS5:DS12" si="31">DA5+DB5+DI5+DJ5</f>
        <v>0</v>
      </c>
      <c r="DT5" s="3">
        <f t="shared" ref="DT5:DT12" si="32">SUM(DQ5:DS5)</f>
        <v>0</v>
      </c>
      <c r="DU5" s="12" t="e">
        <f t="shared" ref="DU5:DU12" si="33">DR5/DT5</f>
        <v>#DIV/0!</v>
      </c>
      <c r="DV5" s="12" t="e">
        <f t="shared" ref="DV5:DV12" si="34">DS5/DT5</f>
        <v>#DIV/0!</v>
      </c>
      <c r="DW5" s="3">
        <f t="shared" ref="DW5:DW12" si="35">DC5+DD5+DK5+DL5</f>
        <v>0</v>
      </c>
      <c r="DX5" s="3">
        <f t="shared" ref="DX5:DX12" si="36">SUM(CW5:DD5)</f>
        <v>0</v>
      </c>
      <c r="DY5" s="57">
        <f t="shared" ref="DY5:DY12" si="37">SUM(DE5:DL5)</f>
        <v>0</v>
      </c>
      <c r="DZ5" s="58">
        <f t="shared" ref="DZ5:DZ12" si="38">SUM(CW5:DL5)</f>
        <v>0</v>
      </c>
      <c r="EC5" s="12" t="e">
        <f t="shared" ref="EC5:EO12" si="39">(DN5/FI5) - 1</f>
        <v>#DIV/0!</v>
      </c>
      <c r="ED5" s="12" t="e">
        <f t="shared" si="39"/>
        <v>#DIV/0!</v>
      </c>
      <c r="EE5" s="12" t="e">
        <f t="shared" si="39"/>
        <v>#DIV/0!</v>
      </c>
      <c r="EF5" s="12" t="e">
        <f t="shared" si="39"/>
        <v>#DIV/0!</v>
      </c>
      <c r="EG5" s="12" t="e">
        <f t="shared" si="39"/>
        <v>#DIV/0!</v>
      </c>
      <c r="EH5" s="12" t="e">
        <f t="shared" si="39"/>
        <v>#DIV/0!</v>
      </c>
      <c r="EI5" s="12" t="e">
        <f t="shared" si="39"/>
        <v>#DIV/0!</v>
      </c>
      <c r="EJ5" s="12" t="e">
        <f t="shared" si="39"/>
        <v>#DIV/0!</v>
      </c>
      <c r="EK5" s="12" t="e">
        <f t="shared" si="39"/>
        <v>#DIV/0!</v>
      </c>
      <c r="EL5" s="12" t="e">
        <f t="shared" si="39"/>
        <v>#DIV/0!</v>
      </c>
      <c r="EM5" s="12" t="e">
        <f t="shared" si="39"/>
        <v>#DIV/0!</v>
      </c>
      <c r="EN5" s="12" t="e">
        <f t="shared" si="39"/>
        <v>#DIV/0!</v>
      </c>
      <c r="EO5" s="12" t="e">
        <f t="shared" si="39"/>
        <v>#DIV/0!</v>
      </c>
    </row>
    <row r="6" spans="1:145" ht="21" customHeight="1" x14ac:dyDescent="0.25">
      <c r="A6" s="64">
        <v>0.30208333333333298</v>
      </c>
      <c r="B6" s="91"/>
      <c r="C6" s="92"/>
      <c r="D6" s="91"/>
      <c r="E6" s="92"/>
      <c r="F6" s="91"/>
      <c r="G6" s="92"/>
      <c r="H6" s="91"/>
      <c r="I6" s="92"/>
      <c r="J6" s="91"/>
      <c r="K6" s="92"/>
      <c r="L6" s="91"/>
      <c r="M6" s="92"/>
      <c r="N6" s="203"/>
      <c r="O6" s="192"/>
      <c r="P6" s="91"/>
      <c r="Q6" s="92"/>
      <c r="R6" s="91"/>
      <c r="S6" s="92"/>
      <c r="T6" s="91"/>
      <c r="U6" s="92"/>
      <c r="W6" s="55">
        <f t="shared" ref="W6:W12" si="40">B6+D6+F6+H6+J6+L6+N6+P6+R6+T6</f>
        <v>0</v>
      </c>
      <c r="X6" s="3">
        <f t="shared" ref="X6:X12" si="41">C6+E6+G6+I6+K6+M6+O6+Q6+S6+U6</f>
        <v>0</v>
      </c>
      <c r="Y6" s="56" t="e">
        <f t="shared" ref="Y6:Y12" si="42">X6/(X6+W6)</f>
        <v>#DIV/0!</v>
      </c>
      <c r="Z6" s="3">
        <f t="shared" ref="Z6:Z12" si="43">B6+C6+L6+M6</f>
        <v>0</v>
      </c>
      <c r="AA6" s="3">
        <f t="shared" ref="AA6:AA12" si="44">D6+E6+N6+O6+F6+G6+P6+Q6</f>
        <v>0</v>
      </c>
      <c r="AB6" s="3">
        <f t="shared" ref="AB6:AB15" si="45">F6+G6+P6+Q6</f>
        <v>0</v>
      </c>
      <c r="AC6" s="3">
        <f t="shared" ref="AC6:AC12" si="46">H6+I6+R6+S6</f>
        <v>0</v>
      </c>
      <c r="AD6" s="3">
        <f t="shared" si="0"/>
        <v>0</v>
      </c>
      <c r="AE6" s="12" t="e">
        <f t="shared" si="1"/>
        <v>#DIV/0!</v>
      </c>
      <c r="AF6" s="12" t="e">
        <f t="shared" ref="AF6:AF12" si="47">AC6/AD6</f>
        <v>#DIV/0!</v>
      </c>
      <c r="AG6" s="3">
        <f t="shared" ref="AG6:AG12" si="48">J6+K6+T6+U6</f>
        <v>0</v>
      </c>
      <c r="AH6" s="3">
        <f t="shared" ref="AH6:AH12" si="49">SUM(B6:K6)</f>
        <v>0</v>
      </c>
      <c r="AI6" s="57">
        <f t="shared" ref="AI6:AI12" si="50">SUM(L6:U6)</f>
        <v>0</v>
      </c>
      <c r="AJ6" s="58">
        <f t="shared" ref="AJ6:AJ12" si="51">SUM(B6:U6)</f>
        <v>0</v>
      </c>
      <c r="AM6" s="12" t="e">
        <f t="shared" si="2"/>
        <v>#DIV/0!</v>
      </c>
      <c r="AN6" s="12" t="e">
        <f t="shared" si="3"/>
        <v>#DIV/0!</v>
      </c>
      <c r="AO6" s="12" t="e">
        <f t="shared" si="4"/>
        <v>#DIV/0!</v>
      </c>
      <c r="AP6" s="12" t="e">
        <f t="shared" si="5"/>
        <v>#DIV/0!</v>
      </c>
      <c r="AQ6" s="12" t="e">
        <f t="shared" ref="AQ6:AQ12" si="52">(AA6/BW6) - 1</f>
        <v>#DIV/0!</v>
      </c>
      <c r="AR6" s="12" t="e">
        <f t="shared" si="6"/>
        <v>#DIV/0!</v>
      </c>
      <c r="AS6" s="12" t="e">
        <f t="shared" si="7"/>
        <v>#DIV/0!</v>
      </c>
      <c r="AT6" s="12" t="e">
        <f t="shared" si="8"/>
        <v>#DIV/0!</v>
      </c>
      <c r="AU6" s="12" t="e">
        <f t="shared" si="9"/>
        <v>#DIV/0!</v>
      </c>
      <c r="AV6" s="12" t="e">
        <f t="shared" si="10"/>
        <v>#DIV/0!</v>
      </c>
      <c r="AW6" s="12" t="e">
        <f t="shared" si="11"/>
        <v>#DIV/0!</v>
      </c>
      <c r="AX6" s="12" t="e">
        <f t="shared" si="12"/>
        <v>#DIV/0!</v>
      </c>
      <c r="AY6" s="12" t="e">
        <f t="shared" si="13"/>
        <v>#DIV/0!</v>
      </c>
      <c r="BA6" s="64">
        <v>0.30208333333333298</v>
      </c>
      <c r="BB6" s="91"/>
      <c r="BC6" s="92"/>
      <c r="BD6" s="91"/>
      <c r="BE6" s="92"/>
      <c r="BF6" s="91"/>
      <c r="BG6" s="92"/>
      <c r="BH6" s="91"/>
      <c r="BI6" s="92"/>
      <c r="BJ6" s="91"/>
      <c r="BK6" s="92"/>
      <c r="BL6" s="91"/>
      <c r="BM6" s="92"/>
      <c r="BN6" s="91"/>
      <c r="BO6" s="92"/>
      <c r="BP6" s="91"/>
      <c r="BQ6" s="92"/>
      <c r="BS6" s="55">
        <f t="shared" si="14"/>
        <v>0</v>
      </c>
      <c r="BT6" s="3">
        <f t="shared" si="14"/>
        <v>0</v>
      </c>
      <c r="BU6" s="56" t="e">
        <f t="shared" si="15"/>
        <v>#DIV/0!</v>
      </c>
      <c r="BV6" s="3">
        <f t="shared" si="16"/>
        <v>0</v>
      </c>
      <c r="BW6" s="3">
        <f t="shared" si="17"/>
        <v>0</v>
      </c>
      <c r="BX6" s="3">
        <f t="shared" si="18"/>
        <v>0</v>
      </c>
      <c r="BY6" s="3">
        <f t="shared" si="19"/>
        <v>0</v>
      </c>
      <c r="BZ6" s="12" t="e">
        <f t="shared" si="20"/>
        <v>#DIV/0!</v>
      </c>
      <c r="CA6" s="12" t="e">
        <f t="shared" si="21"/>
        <v>#DIV/0!</v>
      </c>
      <c r="CB6" s="3">
        <f t="shared" si="22"/>
        <v>0</v>
      </c>
      <c r="CC6" s="3">
        <f t="shared" si="23"/>
        <v>0</v>
      </c>
      <c r="CD6" s="57">
        <f t="shared" si="24"/>
        <v>0</v>
      </c>
      <c r="CE6" s="58">
        <f t="shared" si="25"/>
        <v>0</v>
      </c>
      <c r="CH6" s="12" t="e">
        <f t="shared" si="26"/>
        <v>#DIV/0!</v>
      </c>
      <c r="CI6" s="12" t="e">
        <f t="shared" si="26"/>
        <v>#DIV/0!</v>
      </c>
      <c r="CJ6" s="12" t="e">
        <f t="shared" si="26"/>
        <v>#DIV/0!</v>
      </c>
      <c r="CK6" s="12" t="e">
        <f t="shared" si="26"/>
        <v>#DIV/0!</v>
      </c>
      <c r="CL6" s="12" t="e">
        <f t="shared" si="26"/>
        <v>#DIV/0!</v>
      </c>
      <c r="CM6" s="12" t="e">
        <f t="shared" si="26"/>
        <v>#DIV/0!</v>
      </c>
      <c r="CN6" s="12" t="e">
        <f t="shared" si="26"/>
        <v>#DIV/0!</v>
      </c>
      <c r="CO6" s="12" t="e">
        <f t="shared" si="26"/>
        <v>#DIV/0!</v>
      </c>
      <c r="CP6" s="12" t="e">
        <f t="shared" si="26"/>
        <v>#DIV/0!</v>
      </c>
      <c r="CQ6" s="12" t="e">
        <f t="shared" si="26"/>
        <v>#DIV/0!</v>
      </c>
      <c r="CR6" s="12" t="e">
        <f t="shared" si="26"/>
        <v>#DIV/0!</v>
      </c>
      <c r="CS6" s="12" t="e">
        <f t="shared" si="26"/>
        <v>#DIV/0!</v>
      </c>
      <c r="CT6" s="12" t="e">
        <f t="shared" si="26"/>
        <v>#DIV/0!</v>
      </c>
      <c r="CV6" s="64">
        <v>0.30208333333333298</v>
      </c>
      <c r="CW6" s="91"/>
      <c r="CX6" s="92"/>
      <c r="CY6" s="91"/>
      <c r="CZ6" s="92"/>
      <c r="DA6" s="91"/>
      <c r="DB6" s="92"/>
      <c r="DC6" s="91"/>
      <c r="DD6" s="92"/>
      <c r="DE6" s="91"/>
      <c r="DF6" s="92"/>
      <c r="DG6" s="91"/>
      <c r="DH6" s="92"/>
      <c r="DI6" s="91"/>
      <c r="DJ6" s="92"/>
      <c r="DK6" s="91"/>
      <c r="DL6" s="92"/>
      <c r="DN6" s="55">
        <f t="shared" si="27"/>
        <v>0</v>
      </c>
      <c r="DO6" s="3">
        <f t="shared" si="27"/>
        <v>0</v>
      </c>
      <c r="DP6" s="56" t="e">
        <f t="shared" si="28"/>
        <v>#DIV/0!</v>
      </c>
      <c r="DQ6" s="3">
        <f t="shared" si="29"/>
        <v>0</v>
      </c>
      <c r="DR6" s="3">
        <f t="shared" si="30"/>
        <v>0</v>
      </c>
      <c r="DS6" s="3">
        <f t="shared" si="31"/>
        <v>0</v>
      </c>
      <c r="DT6" s="3">
        <f t="shared" si="32"/>
        <v>0</v>
      </c>
      <c r="DU6" s="12" t="e">
        <f t="shared" si="33"/>
        <v>#DIV/0!</v>
      </c>
      <c r="DV6" s="12" t="e">
        <f t="shared" si="34"/>
        <v>#DIV/0!</v>
      </c>
      <c r="DW6" s="3">
        <f t="shared" si="35"/>
        <v>0</v>
      </c>
      <c r="DX6" s="3">
        <f t="shared" si="36"/>
        <v>0</v>
      </c>
      <c r="DY6" s="57">
        <f t="shared" si="37"/>
        <v>0</v>
      </c>
      <c r="DZ6" s="58">
        <f t="shared" si="38"/>
        <v>0</v>
      </c>
      <c r="EC6" s="12" t="e">
        <f t="shared" si="39"/>
        <v>#DIV/0!</v>
      </c>
      <c r="ED6" s="12" t="e">
        <f t="shared" si="39"/>
        <v>#DIV/0!</v>
      </c>
      <c r="EE6" s="12" t="e">
        <f t="shared" si="39"/>
        <v>#DIV/0!</v>
      </c>
      <c r="EF6" s="12" t="e">
        <f t="shared" si="39"/>
        <v>#DIV/0!</v>
      </c>
      <c r="EG6" s="12" t="e">
        <f t="shared" si="39"/>
        <v>#DIV/0!</v>
      </c>
      <c r="EH6" s="12" t="e">
        <f t="shared" si="39"/>
        <v>#DIV/0!</v>
      </c>
      <c r="EI6" s="12" t="e">
        <f t="shared" si="39"/>
        <v>#DIV/0!</v>
      </c>
      <c r="EJ6" s="12" t="e">
        <f t="shared" si="39"/>
        <v>#DIV/0!</v>
      </c>
      <c r="EK6" s="12" t="e">
        <f t="shared" si="39"/>
        <v>#DIV/0!</v>
      </c>
      <c r="EL6" s="12" t="e">
        <f t="shared" si="39"/>
        <v>#DIV/0!</v>
      </c>
      <c r="EM6" s="12" t="e">
        <f t="shared" si="39"/>
        <v>#DIV/0!</v>
      </c>
      <c r="EN6" s="12" t="e">
        <f t="shared" si="39"/>
        <v>#DIV/0!</v>
      </c>
      <c r="EO6" s="12" t="e">
        <f t="shared" si="39"/>
        <v>#DIV/0!</v>
      </c>
    </row>
    <row r="7" spans="1:145" ht="21" customHeight="1" x14ac:dyDescent="0.25">
      <c r="A7" s="64">
        <v>0.3125</v>
      </c>
      <c r="B7" s="91"/>
      <c r="C7" s="92"/>
      <c r="D7" s="91"/>
      <c r="E7" s="92"/>
      <c r="F7" s="91"/>
      <c r="G7" s="92"/>
      <c r="H7" s="91"/>
      <c r="I7" s="92"/>
      <c r="J7" s="91"/>
      <c r="K7" s="92"/>
      <c r="L7" s="91"/>
      <c r="M7" s="92"/>
      <c r="N7" s="203"/>
      <c r="O7" s="192"/>
      <c r="P7" s="91"/>
      <c r="Q7" s="92"/>
      <c r="R7" s="91"/>
      <c r="S7" s="92"/>
      <c r="T7" s="91"/>
      <c r="U7" s="92"/>
      <c r="W7" s="55">
        <f t="shared" si="40"/>
        <v>0</v>
      </c>
      <c r="X7" s="3">
        <f t="shared" si="41"/>
        <v>0</v>
      </c>
      <c r="Y7" s="56" t="e">
        <f t="shared" si="42"/>
        <v>#DIV/0!</v>
      </c>
      <c r="Z7" s="3">
        <f t="shared" si="43"/>
        <v>0</v>
      </c>
      <c r="AA7" s="3">
        <f t="shared" si="44"/>
        <v>0</v>
      </c>
      <c r="AB7" s="3">
        <f t="shared" si="45"/>
        <v>0</v>
      </c>
      <c r="AC7" s="3">
        <f t="shared" si="46"/>
        <v>0</v>
      </c>
      <c r="AD7" s="3">
        <f t="shared" si="0"/>
        <v>0</v>
      </c>
      <c r="AE7" s="12" t="e">
        <f t="shared" si="1"/>
        <v>#DIV/0!</v>
      </c>
      <c r="AF7" s="12" t="e">
        <f t="shared" si="47"/>
        <v>#DIV/0!</v>
      </c>
      <c r="AG7" s="3">
        <f t="shared" si="48"/>
        <v>0</v>
      </c>
      <c r="AH7" s="3">
        <f t="shared" si="49"/>
        <v>0</v>
      </c>
      <c r="AI7" s="57">
        <f t="shared" si="50"/>
        <v>0</v>
      </c>
      <c r="AJ7" s="58">
        <f t="shared" si="51"/>
        <v>0</v>
      </c>
      <c r="AM7" s="12" t="e">
        <f t="shared" si="2"/>
        <v>#DIV/0!</v>
      </c>
      <c r="AN7" s="12" t="e">
        <f t="shared" si="3"/>
        <v>#DIV/0!</v>
      </c>
      <c r="AO7" s="12" t="e">
        <f t="shared" si="4"/>
        <v>#DIV/0!</v>
      </c>
      <c r="AP7" s="12" t="e">
        <f t="shared" si="5"/>
        <v>#DIV/0!</v>
      </c>
      <c r="AQ7" s="12" t="e">
        <f t="shared" si="52"/>
        <v>#DIV/0!</v>
      </c>
      <c r="AR7" s="12" t="e">
        <f t="shared" si="6"/>
        <v>#DIV/0!</v>
      </c>
      <c r="AS7" s="12" t="e">
        <f t="shared" si="7"/>
        <v>#DIV/0!</v>
      </c>
      <c r="AT7" s="12" t="e">
        <f t="shared" si="8"/>
        <v>#DIV/0!</v>
      </c>
      <c r="AU7" s="12" t="e">
        <f t="shared" si="9"/>
        <v>#DIV/0!</v>
      </c>
      <c r="AV7" s="12" t="e">
        <f t="shared" si="10"/>
        <v>#DIV/0!</v>
      </c>
      <c r="AW7" s="12" t="e">
        <f t="shared" si="11"/>
        <v>#DIV/0!</v>
      </c>
      <c r="AX7" s="12" t="e">
        <f t="shared" si="12"/>
        <v>#DIV/0!</v>
      </c>
      <c r="AY7" s="12" t="e">
        <f t="shared" si="13"/>
        <v>#DIV/0!</v>
      </c>
      <c r="BA7" s="64">
        <v>0.3125</v>
      </c>
      <c r="BB7" s="91"/>
      <c r="BC7" s="92"/>
      <c r="BD7" s="91"/>
      <c r="BE7" s="92"/>
      <c r="BF7" s="91"/>
      <c r="BG7" s="92"/>
      <c r="BH7" s="91"/>
      <c r="BI7" s="92"/>
      <c r="BJ7" s="91"/>
      <c r="BK7" s="92"/>
      <c r="BL7" s="91"/>
      <c r="BM7" s="92"/>
      <c r="BN7" s="91"/>
      <c r="BO7" s="92"/>
      <c r="BP7" s="91"/>
      <c r="BQ7" s="92"/>
      <c r="BS7" s="55">
        <f t="shared" si="14"/>
        <v>0</v>
      </c>
      <c r="BT7" s="3">
        <f t="shared" si="14"/>
        <v>0</v>
      </c>
      <c r="BU7" s="56" t="e">
        <f t="shared" si="15"/>
        <v>#DIV/0!</v>
      </c>
      <c r="BV7" s="3">
        <f t="shared" si="16"/>
        <v>0</v>
      </c>
      <c r="BW7" s="3">
        <f t="shared" si="17"/>
        <v>0</v>
      </c>
      <c r="BX7" s="3">
        <f t="shared" si="18"/>
        <v>0</v>
      </c>
      <c r="BY7" s="3">
        <f t="shared" si="19"/>
        <v>0</v>
      </c>
      <c r="BZ7" s="12" t="e">
        <f t="shared" si="20"/>
        <v>#DIV/0!</v>
      </c>
      <c r="CA7" s="12" t="e">
        <f t="shared" si="21"/>
        <v>#DIV/0!</v>
      </c>
      <c r="CB7" s="3">
        <f t="shared" si="22"/>
        <v>0</v>
      </c>
      <c r="CC7" s="3">
        <f t="shared" si="23"/>
        <v>0</v>
      </c>
      <c r="CD7" s="57">
        <f t="shared" si="24"/>
        <v>0</v>
      </c>
      <c r="CE7" s="58">
        <f t="shared" si="25"/>
        <v>0</v>
      </c>
      <c r="CH7" s="12" t="e">
        <f t="shared" si="26"/>
        <v>#DIV/0!</v>
      </c>
      <c r="CI7" s="12" t="e">
        <f t="shared" si="26"/>
        <v>#DIV/0!</v>
      </c>
      <c r="CJ7" s="12" t="e">
        <f t="shared" si="26"/>
        <v>#DIV/0!</v>
      </c>
      <c r="CK7" s="12" t="e">
        <f t="shared" si="26"/>
        <v>#DIV/0!</v>
      </c>
      <c r="CL7" s="12" t="e">
        <f t="shared" si="26"/>
        <v>#DIV/0!</v>
      </c>
      <c r="CM7" s="12" t="e">
        <f t="shared" si="26"/>
        <v>#DIV/0!</v>
      </c>
      <c r="CN7" s="12" t="e">
        <f t="shared" si="26"/>
        <v>#DIV/0!</v>
      </c>
      <c r="CO7" s="12" t="e">
        <f t="shared" si="26"/>
        <v>#DIV/0!</v>
      </c>
      <c r="CP7" s="12" t="e">
        <f t="shared" si="26"/>
        <v>#DIV/0!</v>
      </c>
      <c r="CQ7" s="12" t="e">
        <f t="shared" si="26"/>
        <v>#DIV/0!</v>
      </c>
      <c r="CR7" s="12" t="e">
        <f t="shared" si="26"/>
        <v>#DIV/0!</v>
      </c>
      <c r="CS7" s="12" t="e">
        <f t="shared" si="26"/>
        <v>#DIV/0!</v>
      </c>
      <c r="CT7" s="12" t="e">
        <f t="shared" si="26"/>
        <v>#DIV/0!</v>
      </c>
      <c r="CV7" s="64">
        <v>0.3125</v>
      </c>
      <c r="CW7" s="91"/>
      <c r="CX7" s="92"/>
      <c r="CY7" s="91"/>
      <c r="CZ7" s="92"/>
      <c r="DA7" s="91"/>
      <c r="DB7" s="92"/>
      <c r="DC7" s="91"/>
      <c r="DD7" s="92"/>
      <c r="DE7" s="91"/>
      <c r="DF7" s="92"/>
      <c r="DG7" s="91"/>
      <c r="DH7" s="92"/>
      <c r="DI7" s="91"/>
      <c r="DJ7" s="92"/>
      <c r="DK7" s="91"/>
      <c r="DL7" s="92"/>
      <c r="DN7" s="55">
        <f t="shared" si="27"/>
        <v>0</v>
      </c>
      <c r="DO7" s="3">
        <f t="shared" si="27"/>
        <v>0</v>
      </c>
      <c r="DP7" s="56" t="e">
        <f t="shared" si="28"/>
        <v>#DIV/0!</v>
      </c>
      <c r="DQ7" s="3">
        <f t="shared" si="29"/>
        <v>0</v>
      </c>
      <c r="DR7" s="3">
        <f t="shared" si="30"/>
        <v>0</v>
      </c>
      <c r="DS7" s="3">
        <f t="shared" si="31"/>
        <v>0</v>
      </c>
      <c r="DT7" s="3">
        <f t="shared" si="32"/>
        <v>0</v>
      </c>
      <c r="DU7" s="12" t="e">
        <f t="shared" si="33"/>
        <v>#DIV/0!</v>
      </c>
      <c r="DV7" s="12" t="e">
        <f t="shared" si="34"/>
        <v>#DIV/0!</v>
      </c>
      <c r="DW7" s="3">
        <f t="shared" si="35"/>
        <v>0</v>
      </c>
      <c r="DX7" s="3">
        <f t="shared" si="36"/>
        <v>0</v>
      </c>
      <c r="DY7" s="57">
        <f t="shared" si="37"/>
        <v>0</v>
      </c>
      <c r="DZ7" s="58">
        <f t="shared" si="38"/>
        <v>0</v>
      </c>
      <c r="EC7" s="12" t="e">
        <f t="shared" si="39"/>
        <v>#DIV/0!</v>
      </c>
      <c r="ED7" s="12" t="e">
        <f t="shared" si="39"/>
        <v>#DIV/0!</v>
      </c>
      <c r="EE7" s="12" t="e">
        <f t="shared" si="39"/>
        <v>#DIV/0!</v>
      </c>
      <c r="EF7" s="12" t="e">
        <f t="shared" si="39"/>
        <v>#DIV/0!</v>
      </c>
      <c r="EG7" s="12" t="e">
        <f t="shared" si="39"/>
        <v>#DIV/0!</v>
      </c>
      <c r="EH7" s="12" t="e">
        <f t="shared" si="39"/>
        <v>#DIV/0!</v>
      </c>
      <c r="EI7" s="12" t="e">
        <f t="shared" si="39"/>
        <v>#DIV/0!</v>
      </c>
      <c r="EJ7" s="12" t="e">
        <f t="shared" si="39"/>
        <v>#DIV/0!</v>
      </c>
      <c r="EK7" s="12" t="e">
        <f t="shared" si="39"/>
        <v>#DIV/0!</v>
      </c>
      <c r="EL7" s="12" t="e">
        <f t="shared" si="39"/>
        <v>#DIV/0!</v>
      </c>
      <c r="EM7" s="12" t="e">
        <f t="shared" si="39"/>
        <v>#DIV/0!</v>
      </c>
      <c r="EN7" s="12" t="e">
        <f t="shared" si="39"/>
        <v>#DIV/0!</v>
      </c>
      <c r="EO7" s="12" t="e">
        <f t="shared" si="39"/>
        <v>#DIV/0!</v>
      </c>
    </row>
    <row r="8" spans="1:145" ht="21" customHeight="1" thickBot="1" x14ac:dyDescent="0.3">
      <c r="A8" s="64">
        <v>0.32291666666666702</v>
      </c>
      <c r="B8" s="91"/>
      <c r="C8" s="92"/>
      <c r="D8" s="91"/>
      <c r="E8" s="92"/>
      <c r="F8" s="91"/>
      <c r="G8" s="92"/>
      <c r="H8" s="91"/>
      <c r="I8" s="92"/>
      <c r="J8" s="91"/>
      <c r="K8" s="92"/>
      <c r="L8" s="91"/>
      <c r="M8" s="92"/>
      <c r="N8" s="203"/>
      <c r="O8" s="192"/>
      <c r="P8" s="91"/>
      <c r="Q8" s="92"/>
      <c r="R8" s="91"/>
      <c r="S8" s="92"/>
      <c r="T8" s="91"/>
      <c r="U8" s="92"/>
      <c r="W8" s="55">
        <f t="shared" si="40"/>
        <v>0</v>
      </c>
      <c r="X8" s="3">
        <f t="shared" si="41"/>
        <v>0</v>
      </c>
      <c r="Y8" s="56" t="e">
        <f t="shared" si="42"/>
        <v>#DIV/0!</v>
      </c>
      <c r="Z8" s="3">
        <f t="shared" si="43"/>
        <v>0</v>
      </c>
      <c r="AA8" s="3">
        <f t="shared" si="44"/>
        <v>0</v>
      </c>
      <c r="AB8" s="3">
        <f t="shared" si="45"/>
        <v>0</v>
      </c>
      <c r="AC8" s="3">
        <f t="shared" si="46"/>
        <v>0</v>
      </c>
      <c r="AD8" s="3">
        <f t="shared" si="0"/>
        <v>0</v>
      </c>
      <c r="AE8" s="12" t="e">
        <f t="shared" si="1"/>
        <v>#DIV/0!</v>
      </c>
      <c r="AF8" s="12" t="e">
        <f t="shared" si="47"/>
        <v>#DIV/0!</v>
      </c>
      <c r="AG8" s="3">
        <f t="shared" si="48"/>
        <v>0</v>
      </c>
      <c r="AH8" s="3">
        <f t="shared" si="49"/>
        <v>0</v>
      </c>
      <c r="AI8" s="57">
        <f t="shared" si="50"/>
        <v>0</v>
      </c>
      <c r="AJ8" s="58">
        <f t="shared" si="51"/>
        <v>0</v>
      </c>
      <c r="AM8" s="12" t="e">
        <f t="shared" si="2"/>
        <v>#DIV/0!</v>
      </c>
      <c r="AN8" s="12" t="e">
        <f t="shared" si="3"/>
        <v>#DIV/0!</v>
      </c>
      <c r="AO8" s="12" t="e">
        <f t="shared" si="4"/>
        <v>#DIV/0!</v>
      </c>
      <c r="AP8" s="12" t="e">
        <f t="shared" si="5"/>
        <v>#DIV/0!</v>
      </c>
      <c r="AQ8" s="12" t="e">
        <f t="shared" si="52"/>
        <v>#DIV/0!</v>
      </c>
      <c r="AR8" s="12" t="e">
        <f t="shared" si="6"/>
        <v>#DIV/0!</v>
      </c>
      <c r="AS8" s="12" t="e">
        <f t="shared" si="7"/>
        <v>#DIV/0!</v>
      </c>
      <c r="AT8" s="12" t="e">
        <f t="shared" si="8"/>
        <v>#DIV/0!</v>
      </c>
      <c r="AU8" s="12" t="e">
        <f t="shared" si="9"/>
        <v>#DIV/0!</v>
      </c>
      <c r="AV8" s="12" t="e">
        <f t="shared" si="10"/>
        <v>#DIV/0!</v>
      </c>
      <c r="AW8" s="12" t="e">
        <f t="shared" si="11"/>
        <v>#DIV/0!</v>
      </c>
      <c r="AX8" s="12" t="e">
        <f t="shared" si="12"/>
        <v>#DIV/0!</v>
      </c>
      <c r="AY8" s="12" t="e">
        <f t="shared" si="13"/>
        <v>#DIV/0!</v>
      </c>
      <c r="BA8" s="64">
        <v>0.32291666666666702</v>
      </c>
      <c r="BB8" s="91"/>
      <c r="BC8" s="92"/>
      <c r="BD8" s="91"/>
      <c r="BE8" s="92"/>
      <c r="BF8" s="91"/>
      <c r="BG8" s="92"/>
      <c r="BH8" s="91"/>
      <c r="BI8" s="92"/>
      <c r="BJ8" s="91"/>
      <c r="BK8" s="92"/>
      <c r="BL8" s="91"/>
      <c r="BM8" s="92"/>
      <c r="BN8" s="91"/>
      <c r="BO8" s="92"/>
      <c r="BP8" s="91"/>
      <c r="BQ8" s="92"/>
      <c r="BS8" s="55">
        <f t="shared" si="14"/>
        <v>0</v>
      </c>
      <c r="BT8" s="3">
        <f t="shared" si="14"/>
        <v>0</v>
      </c>
      <c r="BU8" s="56" t="e">
        <f t="shared" si="15"/>
        <v>#DIV/0!</v>
      </c>
      <c r="BV8" s="3">
        <f t="shared" si="16"/>
        <v>0</v>
      </c>
      <c r="BW8" s="3">
        <f t="shared" si="17"/>
        <v>0</v>
      </c>
      <c r="BX8" s="3">
        <f t="shared" si="18"/>
        <v>0</v>
      </c>
      <c r="BY8" s="3">
        <f t="shared" si="19"/>
        <v>0</v>
      </c>
      <c r="BZ8" s="12" t="e">
        <f t="shared" si="20"/>
        <v>#DIV/0!</v>
      </c>
      <c r="CA8" s="12" t="e">
        <f t="shared" si="21"/>
        <v>#DIV/0!</v>
      </c>
      <c r="CB8" s="3">
        <f t="shared" si="22"/>
        <v>0</v>
      </c>
      <c r="CC8" s="3">
        <f t="shared" si="23"/>
        <v>0</v>
      </c>
      <c r="CD8" s="57">
        <f t="shared" si="24"/>
        <v>0</v>
      </c>
      <c r="CE8" s="58">
        <f t="shared" si="25"/>
        <v>0</v>
      </c>
      <c r="CH8" s="12" t="e">
        <f t="shared" si="26"/>
        <v>#DIV/0!</v>
      </c>
      <c r="CI8" s="12" t="e">
        <f t="shared" si="26"/>
        <v>#DIV/0!</v>
      </c>
      <c r="CJ8" s="12" t="e">
        <f t="shared" si="26"/>
        <v>#DIV/0!</v>
      </c>
      <c r="CK8" s="12" t="e">
        <f t="shared" si="26"/>
        <v>#DIV/0!</v>
      </c>
      <c r="CL8" s="12" t="e">
        <f t="shared" si="26"/>
        <v>#DIV/0!</v>
      </c>
      <c r="CM8" s="12" t="e">
        <f t="shared" si="26"/>
        <v>#DIV/0!</v>
      </c>
      <c r="CN8" s="12" t="e">
        <f t="shared" si="26"/>
        <v>#DIV/0!</v>
      </c>
      <c r="CO8" s="12" t="e">
        <f t="shared" si="26"/>
        <v>#DIV/0!</v>
      </c>
      <c r="CP8" s="12" t="e">
        <f t="shared" si="26"/>
        <v>#DIV/0!</v>
      </c>
      <c r="CQ8" s="12" t="e">
        <f t="shared" si="26"/>
        <v>#DIV/0!</v>
      </c>
      <c r="CR8" s="12" t="e">
        <f t="shared" si="26"/>
        <v>#DIV/0!</v>
      </c>
      <c r="CS8" s="12" t="e">
        <f t="shared" si="26"/>
        <v>#DIV/0!</v>
      </c>
      <c r="CT8" s="12" t="e">
        <f t="shared" si="26"/>
        <v>#DIV/0!</v>
      </c>
      <c r="CV8" s="64">
        <v>0.32291666666666702</v>
      </c>
      <c r="CW8" s="91"/>
      <c r="CX8" s="92"/>
      <c r="CY8" s="91"/>
      <c r="CZ8" s="92"/>
      <c r="DA8" s="91"/>
      <c r="DB8" s="92"/>
      <c r="DC8" s="91"/>
      <c r="DD8" s="92"/>
      <c r="DE8" s="91"/>
      <c r="DF8" s="92"/>
      <c r="DG8" s="91"/>
      <c r="DH8" s="92"/>
      <c r="DI8" s="91"/>
      <c r="DJ8" s="92"/>
      <c r="DK8" s="91"/>
      <c r="DL8" s="92"/>
      <c r="DN8" s="55">
        <f t="shared" si="27"/>
        <v>0</v>
      </c>
      <c r="DO8" s="3">
        <f t="shared" si="27"/>
        <v>0</v>
      </c>
      <c r="DP8" s="56" t="e">
        <f t="shared" si="28"/>
        <v>#DIV/0!</v>
      </c>
      <c r="DQ8" s="3">
        <f t="shared" si="29"/>
        <v>0</v>
      </c>
      <c r="DR8" s="3">
        <f t="shared" si="30"/>
        <v>0</v>
      </c>
      <c r="DS8" s="3">
        <f t="shared" si="31"/>
        <v>0</v>
      </c>
      <c r="DT8" s="3">
        <f t="shared" si="32"/>
        <v>0</v>
      </c>
      <c r="DU8" s="12" t="e">
        <f t="shared" si="33"/>
        <v>#DIV/0!</v>
      </c>
      <c r="DV8" s="12" t="e">
        <f t="shared" si="34"/>
        <v>#DIV/0!</v>
      </c>
      <c r="DW8" s="3">
        <f t="shared" si="35"/>
        <v>0</v>
      </c>
      <c r="DX8" s="3">
        <f t="shared" si="36"/>
        <v>0</v>
      </c>
      <c r="DY8" s="57">
        <f t="shared" si="37"/>
        <v>0</v>
      </c>
      <c r="DZ8" s="58">
        <f t="shared" si="38"/>
        <v>0</v>
      </c>
      <c r="EC8" s="12" t="e">
        <f t="shared" si="39"/>
        <v>#DIV/0!</v>
      </c>
      <c r="ED8" s="12" t="e">
        <f t="shared" si="39"/>
        <v>#DIV/0!</v>
      </c>
      <c r="EE8" s="12" t="e">
        <f t="shared" si="39"/>
        <v>#DIV/0!</v>
      </c>
      <c r="EF8" s="12" t="e">
        <f t="shared" si="39"/>
        <v>#DIV/0!</v>
      </c>
      <c r="EG8" s="12" t="e">
        <f t="shared" si="39"/>
        <v>#DIV/0!</v>
      </c>
      <c r="EH8" s="12" t="e">
        <f t="shared" si="39"/>
        <v>#DIV/0!</v>
      </c>
      <c r="EI8" s="12" t="e">
        <f t="shared" si="39"/>
        <v>#DIV/0!</v>
      </c>
      <c r="EJ8" s="12" t="e">
        <f t="shared" si="39"/>
        <v>#DIV/0!</v>
      </c>
      <c r="EK8" s="12" t="e">
        <f t="shared" si="39"/>
        <v>#DIV/0!</v>
      </c>
      <c r="EL8" s="12" t="e">
        <f t="shared" si="39"/>
        <v>#DIV/0!</v>
      </c>
      <c r="EM8" s="12" t="e">
        <f t="shared" si="39"/>
        <v>#DIV/0!</v>
      </c>
      <c r="EN8" s="12" t="e">
        <f t="shared" si="39"/>
        <v>#DIV/0!</v>
      </c>
      <c r="EO8" s="12" t="e">
        <f t="shared" si="39"/>
        <v>#DIV/0!</v>
      </c>
    </row>
    <row r="9" spans="1:145" ht="21" customHeight="1" x14ac:dyDescent="0.25">
      <c r="A9" s="59">
        <v>0.33333333333333298</v>
      </c>
      <c r="B9" s="91"/>
      <c r="C9" s="92"/>
      <c r="D9" s="91"/>
      <c r="E9" s="92"/>
      <c r="F9" s="91"/>
      <c r="G9" s="92"/>
      <c r="H9" s="91"/>
      <c r="I9" s="92"/>
      <c r="J9" s="91"/>
      <c r="K9" s="92"/>
      <c r="L9" s="91"/>
      <c r="M9" s="92"/>
      <c r="N9" s="203"/>
      <c r="O9" s="192"/>
      <c r="P9" s="91"/>
      <c r="Q9" s="92"/>
      <c r="R9" s="91"/>
      <c r="S9" s="92"/>
      <c r="T9" s="91"/>
      <c r="U9" s="92"/>
      <c r="W9" s="55">
        <f t="shared" si="40"/>
        <v>0</v>
      </c>
      <c r="X9" s="3">
        <f t="shared" si="41"/>
        <v>0</v>
      </c>
      <c r="Y9" s="56" t="e">
        <f t="shared" si="42"/>
        <v>#DIV/0!</v>
      </c>
      <c r="Z9" s="3">
        <f t="shared" si="43"/>
        <v>0</v>
      </c>
      <c r="AA9" s="3">
        <f t="shared" si="44"/>
        <v>0</v>
      </c>
      <c r="AB9" s="3">
        <f t="shared" si="45"/>
        <v>0</v>
      </c>
      <c r="AC9" s="3">
        <f t="shared" si="46"/>
        <v>0</v>
      </c>
      <c r="AD9" s="3">
        <f t="shared" si="0"/>
        <v>0</v>
      </c>
      <c r="AE9" s="12" t="e">
        <f t="shared" si="1"/>
        <v>#DIV/0!</v>
      </c>
      <c r="AF9" s="12" t="e">
        <f t="shared" si="47"/>
        <v>#DIV/0!</v>
      </c>
      <c r="AG9" s="3">
        <f t="shared" si="48"/>
        <v>0</v>
      </c>
      <c r="AH9" s="3">
        <f t="shared" si="49"/>
        <v>0</v>
      </c>
      <c r="AI9" s="57">
        <f t="shared" si="50"/>
        <v>0</v>
      </c>
      <c r="AJ9" s="58">
        <f t="shared" si="51"/>
        <v>0</v>
      </c>
      <c r="AM9" s="12" t="e">
        <f t="shared" si="2"/>
        <v>#DIV/0!</v>
      </c>
      <c r="AN9" s="12" t="e">
        <f t="shared" si="3"/>
        <v>#DIV/0!</v>
      </c>
      <c r="AO9" s="12" t="e">
        <f t="shared" si="4"/>
        <v>#DIV/0!</v>
      </c>
      <c r="AP9" s="12" t="e">
        <f t="shared" si="5"/>
        <v>#DIV/0!</v>
      </c>
      <c r="AQ9" s="12" t="e">
        <f t="shared" si="52"/>
        <v>#DIV/0!</v>
      </c>
      <c r="AR9" s="12" t="e">
        <f t="shared" si="6"/>
        <v>#DIV/0!</v>
      </c>
      <c r="AS9" s="12" t="e">
        <f t="shared" si="7"/>
        <v>#DIV/0!</v>
      </c>
      <c r="AT9" s="12" t="e">
        <f t="shared" si="8"/>
        <v>#DIV/0!</v>
      </c>
      <c r="AU9" s="12" t="e">
        <f t="shared" si="9"/>
        <v>#DIV/0!</v>
      </c>
      <c r="AV9" s="12" t="e">
        <f t="shared" si="10"/>
        <v>#DIV/0!</v>
      </c>
      <c r="AW9" s="12" t="e">
        <f t="shared" si="11"/>
        <v>#DIV/0!</v>
      </c>
      <c r="AX9" s="12" t="e">
        <f t="shared" si="12"/>
        <v>#DIV/0!</v>
      </c>
      <c r="AY9" s="12" t="e">
        <f t="shared" si="13"/>
        <v>#DIV/0!</v>
      </c>
      <c r="BA9" s="59">
        <v>0.33333333333333298</v>
      </c>
      <c r="BB9" s="91"/>
      <c r="BC9" s="92"/>
      <c r="BD9" s="91"/>
      <c r="BE9" s="92"/>
      <c r="BF9" s="91"/>
      <c r="BG9" s="92"/>
      <c r="BH9" s="91"/>
      <c r="BI9" s="92"/>
      <c r="BJ9" s="91"/>
      <c r="BK9" s="92"/>
      <c r="BL9" s="91"/>
      <c r="BM9" s="92"/>
      <c r="BN9" s="91"/>
      <c r="BO9" s="92"/>
      <c r="BP9" s="91"/>
      <c r="BQ9" s="92"/>
      <c r="BS9" s="55">
        <f t="shared" si="14"/>
        <v>0</v>
      </c>
      <c r="BT9" s="3">
        <f t="shared" si="14"/>
        <v>0</v>
      </c>
      <c r="BU9" s="56" t="e">
        <f t="shared" si="15"/>
        <v>#DIV/0!</v>
      </c>
      <c r="BV9" s="3">
        <f t="shared" si="16"/>
        <v>0</v>
      </c>
      <c r="BW9" s="3">
        <f t="shared" si="17"/>
        <v>0</v>
      </c>
      <c r="BX9" s="3">
        <f t="shared" si="18"/>
        <v>0</v>
      </c>
      <c r="BY9" s="3">
        <f t="shared" si="19"/>
        <v>0</v>
      </c>
      <c r="BZ9" s="12" t="e">
        <f t="shared" si="20"/>
        <v>#DIV/0!</v>
      </c>
      <c r="CA9" s="12" t="e">
        <f t="shared" si="21"/>
        <v>#DIV/0!</v>
      </c>
      <c r="CB9" s="3">
        <f t="shared" si="22"/>
        <v>0</v>
      </c>
      <c r="CC9" s="3">
        <f t="shared" si="23"/>
        <v>0</v>
      </c>
      <c r="CD9" s="57">
        <f t="shared" si="24"/>
        <v>0</v>
      </c>
      <c r="CE9" s="58">
        <f t="shared" si="25"/>
        <v>0</v>
      </c>
      <c r="CH9" s="12" t="e">
        <f t="shared" si="26"/>
        <v>#DIV/0!</v>
      </c>
      <c r="CI9" s="12" t="e">
        <f t="shared" si="26"/>
        <v>#DIV/0!</v>
      </c>
      <c r="CJ9" s="12" t="e">
        <f t="shared" si="26"/>
        <v>#DIV/0!</v>
      </c>
      <c r="CK9" s="12" t="e">
        <f t="shared" si="26"/>
        <v>#DIV/0!</v>
      </c>
      <c r="CL9" s="12" t="e">
        <f t="shared" si="26"/>
        <v>#DIV/0!</v>
      </c>
      <c r="CM9" s="12" t="e">
        <f t="shared" si="26"/>
        <v>#DIV/0!</v>
      </c>
      <c r="CN9" s="12" t="e">
        <f t="shared" si="26"/>
        <v>#DIV/0!</v>
      </c>
      <c r="CO9" s="12" t="e">
        <f t="shared" si="26"/>
        <v>#DIV/0!</v>
      </c>
      <c r="CP9" s="12" t="e">
        <f t="shared" si="26"/>
        <v>#DIV/0!</v>
      </c>
      <c r="CQ9" s="12" t="e">
        <f t="shared" si="26"/>
        <v>#DIV/0!</v>
      </c>
      <c r="CR9" s="12" t="e">
        <f t="shared" si="26"/>
        <v>#DIV/0!</v>
      </c>
      <c r="CS9" s="12" t="e">
        <f t="shared" si="26"/>
        <v>#DIV/0!</v>
      </c>
      <c r="CT9" s="12" t="e">
        <f t="shared" si="26"/>
        <v>#DIV/0!</v>
      </c>
      <c r="CV9" s="59">
        <v>0.33333333333333298</v>
      </c>
      <c r="CW9" s="91"/>
      <c r="CX9" s="92"/>
      <c r="CY9" s="91"/>
      <c r="CZ9" s="92"/>
      <c r="DA9" s="91"/>
      <c r="DB9" s="92"/>
      <c r="DC9" s="91"/>
      <c r="DD9" s="92"/>
      <c r="DE9" s="91"/>
      <c r="DF9" s="92"/>
      <c r="DG9" s="91"/>
      <c r="DH9" s="92"/>
      <c r="DI9" s="91"/>
      <c r="DJ9" s="92"/>
      <c r="DK9" s="91"/>
      <c r="DL9" s="92"/>
      <c r="DN9" s="55">
        <f t="shared" si="27"/>
        <v>0</v>
      </c>
      <c r="DO9" s="3">
        <f t="shared" si="27"/>
        <v>0</v>
      </c>
      <c r="DP9" s="56" t="e">
        <f t="shared" si="28"/>
        <v>#DIV/0!</v>
      </c>
      <c r="DQ9" s="3">
        <f t="shared" si="29"/>
        <v>0</v>
      </c>
      <c r="DR9" s="3">
        <f t="shared" si="30"/>
        <v>0</v>
      </c>
      <c r="DS9" s="3">
        <f t="shared" si="31"/>
        <v>0</v>
      </c>
      <c r="DT9" s="3">
        <f t="shared" si="32"/>
        <v>0</v>
      </c>
      <c r="DU9" s="12" t="e">
        <f t="shared" si="33"/>
        <v>#DIV/0!</v>
      </c>
      <c r="DV9" s="12" t="e">
        <f t="shared" si="34"/>
        <v>#DIV/0!</v>
      </c>
      <c r="DW9" s="3">
        <f t="shared" si="35"/>
        <v>0</v>
      </c>
      <c r="DX9" s="3">
        <f t="shared" si="36"/>
        <v>0</v>
      </c>
      <c r="DY9" s="57">
        <f t="shared" si="37"/>
        <v>0</v>
      </c>
      <c r="DZ9" s="58">
        <f t="shared" si="38"/>
        <v>0</v>
      </c>
      <c r="EC9" s="12" t="e">
        <f t="shared" si="39"/>
        <v>#DIV/0!</v>
      </c>
      <c r="ED9" s="12" t="e">
        <f t="shared" si="39"/>
        <v>#DIV/0!</v>
      </c>
      <c r="EE9" s="12" t="e">
        <f t="shared" si="39"/>
        <v>#DIV/0!</v>
      </c>
      <c r="EF9" s="12" t="e">
        <f t="shared" si="39"/>
        <v>#DIV/0!</v>
      </c>
      <c r="EG9" s="12" t="e">
        <f t="shared" si="39"/>
        <v>#DIV/0!</v>
      </c>
      <c r="EH9" s="12" t="e">
        <f t="shared" si="39"/>
        <v>#DIV/0!</v>
      </c>
      <c r="EI9" s="12" t="e">
        <f t="shared" si="39"/>
        <v>#DIV/0!</v>
      </c>
      <c r="EJ9" s="12" t="e">
        <f t="shared" si="39"/>
        <v>#DIV/0!</v>
      </c>
      <c r="EK9" s="12" t="e">
        <f t="shared" si="39"/>
        <v>#DIV/0!</v>
      </c>
      <c r="EL9" s="12" t="e">
        <f t="shared" si="39"/>
        <v>#DIV/0!</v>
      </c>
      <c r="EM9" s="12" t="e">
        <f t="shared" si="39"/>
        <v>#DIV/0!</v>
      </c>
      <c r="EN9" s="12" t="e">
        <f t="shared" si="39"/>
        <v>#DIV/0!</v>
      </c>
      <c r="EO9" s="12" t="e">
        <f t="shared" si="39"/>
        <v>#DIV/0!</v>
      </c>
    </row>
    <row r="10" spans="1:145" ht="21" customHeight="1" x14ac:dyDescent="0.25">
      <c r="A10" s="64">
        <v>0.34375</v>
      </c>
      <c r="B10" s="91"/>
      <c r="C10" s="92"/>
      <c r="D10" s="91"/>
      <c r="E10" s="92"/>
      <c r="F10" s="91"/>
      <c r="G10" s="92"/>
      <c r="H10" s="91"/>
      <c r="I10" s="92"/>
      <c r="J10" s="48"/>
      <c r="K10" s="92"/>
      <c r="L10" s="91"/>
      <c r="M10" s="92"/>
      <c r="N10" s="203"/>
      <c r="O10" s="192"/>
      <c r="P10" s="91"/>
      <c r="Q10" s="92"/>
      <c r="R10" s="91"/>
      <c r="S10" s="92"/>
      <c r="T10" s="91"/>
      <c r="U10" s="92"/>
      <c r="W10" s="55">
        <f t="shared" si="40"/>
        <v>0</v>
      </c>
      <c r="X10" s="3">
        <f t="shared" si="41"/>
        <v>0</v>
      </c>
      <c r="Y10" s="56" t="e">
        <f t="shared" si="42"/>
        <v>#DIV/0!</v>
      </c>
      <c r="Z10" s="3">
        <f t="shared" si="43"/>
        <v>0</v>
      </c>
      <c r="AA10" s="3">
        <f t="shared" si="44"/>
        <v>0</v>
      </c>
      <c r="AB10" s="3">
        <f>F10+G10+P10+Q10</f>
        <v>0</v>
      </c>
      <c r="AC10" s="3">
        <f t="shared" si="46"/>
        <v>0</v>
      </c>
      <c r="AD10" s="3">
        <f t="shared" si="0"/>
        <v>0</v>
      </c>
      <c r="AE10" s="12" t="e">
        <f t="shared" si="1"/>
        <v>#DIV/0!</v>
      </c>
      <c r="AF10" s="12" t="e">
        <f t="shared" si="47"/>
        <v>#DIV/0!</v>
      </c>
      <c r="AG10" s="3">
        <f t="shared" si="48"/>
        <v>0</v>
      </c>
      <c r="AH10" s="3">
        <f t="shared" si="49"/>
        <v>0</v>
      </c>
      <c r="AI10" s="57">
        <f t="shared" si="50"/>
        <v>0</v>
      </c>
      <c r="AJ10" s="58">
        <f t="shared" si="51"/>
        <v>0</v>
      </c>
      <c r="AM10" s="12" t="e">
        <f t="shared" si="2"/>
        <v>#DIV/0!</v>
      </c>
      <c r="AN10" s="12" t="e">
        <f t="shared" si="3"/>
        <v>#DIV/0!</v>
      </c>
      <c r="AO10" s="12" t="e">
        <f t="shared" si="4"/>
        <v>#DIV/0!</v>
      </c>
      <c r="AP10" s="12" t="e">
        <f t="shared" si="5"/>
        <v>#DIV/0!</v>
      </c>
      <c r="AQ10" s="12" t="e">
        <f t="shared" si="52"/>
        <v>#DIV/0!</v>
      </c>
      <c r="AR10" s="12" t="e">
        <f t="shared" si="6"/>
        <v>#DIV/0!</v>
      </c>
      <c r="AS10" s="12" t="e">
        <f t="shared" si="7"/>
        <v>#DIV/0!</v>
      </c>
      <c r="AT10" s="12" t="e">
        <f t="shared" si="8"/>
        <v>#DIV/0!</v>
      </c>
      <c r="AU10" s="12" t="e">
        <f t="shared" si="9"/>
        <v>#DIV/0!</v>
      </c>
      <c r="AV10" s="12" t="e">
        <f t="shared" si="10"/>
        <v>#DIV/0!</v>
      </c>
      <c r="AW10" s="12" t="e">
        <f t="shared" si="11"/>
        <v>#DIV/0!</v>
      </c>
      <c r="AX10" s="12" t="e">
        <f t="shared" si="12"/>
        <v>#DIV/0!</v>
      </c>
      <c r="AY10" s="12" t="e">
        <f t="shared" si="13"/>
        <v>#DIV/0!</v>
      </c>
      <c r="BA10" s="64">
        <v>0.34375</v>
      </c>
      <c r="BB10" s="91"/>
      <c r="BC10" s="92"/>
      <c r="BD10" s="91"/>
      <c r="BE10" s="92"/>
      <c r="BF10" s="91"/>
      <c r="BG10" s="92"/>
      <c r="BH10" s="48"/>
      <c r="BI10" s="92"/>
      <c r="BJ10" s="91"/>
      <c r="BK10" s="92"/>
      <c r="BL10" s="91"/>
      <c r="BM10" s="92"/>
      <c r="BN10" s="91"/>
      <c r="BO10" s="92"/>
      <c r="BP10" s="91"/>
      <c r="BQ10" s="92"/>
      <c r="BS10" s="55">
        <f t="shared" si="14"/>
        <v>0</v>
      </c>
      <c r="BT10" s="3">
        <f t="shared" si="14"/>
        <v>0</v>
      </c>
      <c r="BU10" s="56" t="e">
        <f t="shared" si="15"/>
        <v>#DIV/0!</v>
      </c>
      <c r="BV10" s="3">
        <f t="shared" si="16"/>
        <v>0</v>
      </c>
      <c r="BW10" s="3">
        <f t="shared" si="17"/>
        <v>0</v>
      </c>
      <c r="BX10" s="3">
        <f t="shared" si="18"/>
        <v>0</v>
      </c>
      <c r="BY10" s="3">
        <f t="shared" si="19"/>
        <v>0</v>
      </c>
      <c r="BZ10" s="12" t="e">
        <f t="shared" si="20"/>
        <v>#DIV/0!</v>
      </c>
      <c r="CA10" s="12" t="e">
        <f t="shared" si="21"/>
        <v>#DIV/0!</v>
      </c>
      <c r="CB10" s="3">
        <f t="shared" si="22"/>
        <v>0</v>
      </c>
      <c r="CC10" s="3">
        <f t="shared" si="23"/>
        <v>0</v>
      </c>
      <c r="CD10" s="57">
        <f t="shared" si="24"/>
        <v>0</v>
      </c>
      <c r="CE10" s="58">
        <f t="shared" si="25"/>
        <v>0</v>
      </c>
      <c r="CH10" s="12" t="e">
        <f t="shared" si="26"/>
        <v>#DIV/0!</v>
      </c>
      <c r="CI10" s="12" t="e">
        <f t="shared" si="26"/>
        <v>#DIV/0!</v>
      </c>
      <c r="CJ10" s="12" t="e">
        <f t="shared" si="26"/>
        <v>#DIV/0!</v>
      </c>
      <c r="CK10" s="12" t="e">
        <f t="shared" si="26"/>
        <v>#DIV/0!</v>
      </c>
      <c r="CL10" s="12" t="e">
        <f t="shared" si="26"/>
        <v>#DIV/0!</v>
      </c>
      <c r="CM10" s="12" t="e">
        <f t="shared" si="26"/>
        <v>#DIV/0!</v>
      </c>
      <c r="CN10" s="12" t="e">
        <f t="shared" si="26"/>
        <v>#DIV/0!</v>
      </c>
      <c r="CO10" s="12" t="e">
        <f t="shared" si="26"/>
        <v>#DIV/0!</v>
      </c>
      <c r="CP10" s="12" t="e">
        <f t="shared" si="26"/>
        <v>#DIV/0!</v>
      </c>
      <c r="CQ10" s="12" t="e">
        <f t="shared" si="26"/>
        <v>#DIV/0!</v>
      </c>
      <c r="CR10" s="12" t="e">
        <f t="shared" si="26"/>
        <v>#DIV/0!</v>
      </c>
      <c r="CS10" s="12" t="e">
        <f t="shared" si="26"/>
        <v>#DIV/0!</v>
      </c>
      <c r="CT10" s="12" t="e">
        <f t="shared" si="26"/>
        <v>#DIV/0!</v>
      </c>
      <c r="CV10" s="64">
        <v>0.34375</v>
      </c>
      <c r="CW10" s="91"/>
      <c r="CX10" s="92"/>
      <c r="CY10" s="91"/>
      <c r="CZ10" s="92"/>
      <c r="DA10" s="91"/>
      <c r="DB10" s="92"/>
      <c r="DC10" s="48"/>
      <c r="DD10" s="92"/>
      <c r="DE10" s="91"/>
      <c r="DF10" s="92"/>
      <c r="DG10" s="91"/>
      <c r="DH10" s="92"/>
      <c r="DI10" s="91"/>
      <c r="DJ10" s="92"/>
      <c r="DK10" s="91"/>
      <c r="DL10" s="92"/>
      <c r="DN10" s="55">
        <f t="shared" si="27"/>
        <v>0</v>
      </c>
      <c r="DO10" s="3">
        <f t="shared" si="27"/>
        <v>0</v>
      </c>
      <c r="DP10" s="56" t="e">
        <f t="shared" si="28"/>
        <v>#DIV/0!</v>
      </c>
      <c r="DQ10" s="3">
        <f t="shared" si="29"/>
        <v>0</v>
      </c>
      <c r="DR10" s="3">
        <f t="shared" si="30"/>
        <v>0</v>
      </c>
      <c r="DS10" s="3">
        <f t="shared" si="31"/>
        <v>0</v>
      </c>
      <c r="DT10" s="3">
        <f t="shared" si="32"/>
        <v>0</v>
      </c>
      <c r="DU10" s="12" t="e">
        <f t="shared" si="33"/>
        <v>#DIV/0!</v>
      </c>
      <c r="DV10" s="12" t="e">
        <f t="shared" si="34"/>
        <v>#DIV/0!</v>
      </c>
      <c r="DW10" s="3">
        <f t="shared" si="35"/>
        <v>0</v>
      </c>
      <c r="DX10" s="3">
        <f t="shared" si="36"/>
        <v>0</v>
      </c>
      <c r="DY10" s="57">
        <f t="shared" si="37"/>
        <v>0</v>
      </c>
      <c r="DZ10" s="58">
        <f t="shared" si="38"/>
        <v>0</v>
      </c>
      <c r="EC10" s="12" t="e">
        <f t="shared" si="39"/>
        <v>#DIV/0!</v>
      </c>
      <c r="ED10" s="12" t="e">
        <f t="shared" si="39"/>
        <v>#DIV/0!</v>
      </c>
      <c r="EE10" s="12" t="e">
        <f t="shared" si="39"/>
        <v>#DIV/0!</v>
      </c>
      <c r="EF10" s="12" t="e">
        <f t="shared" si="39"/>
        <v>#DIV/0!</v>
      </c>
      <c r="EG10" s="12" t="e">
        <f t="shared" si="39"/>
        <v>#DIV/0!</v>
      </c>
      <c r="EH10" s="12" t="e">
        <f t="shared" si="39"/>
        <v>#DIV/0!</v>
      </c>
      <c r="EI10" s="12" t="e">
        <f t="shared" si="39"/>
        <v>#DIV/0!</v>
      </c>
      <c r="EJ10" s="12" t="e">
        <f t="shared" si="39"/>
        <v>#DIV/0!</v>
      </c>
      <c r="EK10" s="12" t="e">
        <f t="shared" si="39"/>
        <v>#DIV/0!</v>
      </c>
      <c r="EL10" s="12" t="e">
        <f t="shared" si="39"/>
        <v>#DIV/0!</v>
      </c>
      <c r="EM10" s="12" t="e">
        <f t="shared" si="39"/>
        <v>#DIV/0!</v>
      </c>
      <c r="EN10" s="12" t="e">
        <f t="shared" si="39"/>
        <v>#DIV/0!</v>
      </c>
      <c r="EO10" s="12" t="e">
        <f t="shared" si="39"/>
        <v>#DIV/0!</v>
      </c>
    </row>
    <row r="11" spans="1:145" ht="21" customHeight="1" x14ac:dyDescent="0.25">
      <c r="A11" s="64">
        <v>0.35416666666666702</v>
      </c>
      <c r="B11" s="91"/>
      <c r="C11" s="92"/>
      <c r="D11" s="91"/>
      <c r="E11" s="92"/>
      <c r="F11" s="91"/>
      <c r="G11" s="92"/>
      <c r="H11" s="91"/>
      <c r="I11" s="92"/>
      <c r="J11" s="91"/>
      <c r="K11" s="92"/>
      <c r="L11" s="91"/>
      <c r="M11" s="92"/>
      <c r="N11" s="203"/>
      <c r="O11" s="192"/>
      <c r="P11" s="91"/>
      <c r="Q11" s="92"/>
      <c r="R11" s="91"/>
      <c r="S11" s="92"/>
      <c r="T11" s="91"/>
      <c r="U11" s="92"/>
      <c r="W11" s="55">
        <f t="shared" si="40"/>
        <v>0</v>
      </c>
      <c r="X11" s="3">
        <f t="shared" si="41"/>
        <v>0</v>
      </c>
      <c r="Y11" s="56" t="e">
        <f t="shared" si="42"/>
        <v>#DIV/0!</v>
      </c>
      <c r="Z11" s="3">
        <f t="shared" si="43"/>
        <v>0</v>
      </c>
      <c r="AA11" s="3">
        <f t="shared" si="44"/>
        <v>0</v>
      </c>
      <c r="AB11" s="3">
        <f t="shared" si="45"/>
        <v>0</v>
      </c>
      <c r="AC11" s="3">
        <f t="shared" si="46"/>
        <v>0</v>
      </c>
      <c r="AD11" s="3">
        <f t="shared" si="0"/>
        <v>0</v>
      </c>
      <c r="AE11" s="12" t="e">
        <f t="shared" si="1"/>
        <v>#DIV/0!</v>
      </c>
      <c r="AF11" s="12" t="e">
        <f t="shared" si="47"/>
        <v>#DIV/0!</v>
      </c>
      <c r="AG11" s="3">
        <f t="shared" si="48"/>
        <v>0</v>
      </c>
      <c r="AH11" s="3">
        <f t="shared" si="49"/>
        <v>0</v>
      </c>
      <c r="AI11" s="57">
        <f t="shared" si="50"/>
        <v>0</v>
      </c>
      <c r="AJ11" s="58">
        <f t="shared" si="51"/>
        <v>0</v>
      </c>
      <c r="AM11" s="12" t="e">
        <f t="shared" si="2"/>
        <v>#DIV/0!</v>
      </c>
      <c r="AN11" s="12" t="e">
        <f t="shared" si="3"/>
        <v>#DIV/0!</v>
      </c>
      <c r="AO11" s="12" t="e">
        <f t="shared" si="4"/>
        <v>#DIV/0!</v>
      </c>
      <c r="AP11" s="12" t="e">
        <f t="shared" si="5"/>
        <v>#DIV/0!</v>
      </c>
      <c r="AQ11" s="12" t="e">
        <f t="shared" si="52"/>
        <v>#DIV/0!</v>
      </c>
      <c r="AR11" s="12" t="e">
        <f t="shared" si="6"/>
        <v>#DIV/0!</v>
      </c>
      <c r="AS11" s="12" t="e">
        <f t="shared" si="7"/>
        <v>#DIV/0!</v>
      </c>
      <c r="AT11" s="12" t="e">
        <f t="shared" si="8"/>
        <v>#DIV/0!</v>
      </c>
      <c r="AU11" s="12" t="e">
        <f t="shared" si="9"/>
        <v>#DIV/0!</v>
      </c>
      <c r="AV11" s="12" t="e">
        <f t="shared" si="10"/>
        <v>#DIV/0!</v>
      </c>
      <c r="AW11" s="12" t="e">
        <f t="shared" si="11"/>
        <v>#DIV/0!</v>
      </c>
      <c r="AX11" s="12" t="e">
        <f t="shared" si="12"/>
        <v>#DIV/0!</v>
      </c>
      <c r="AY11" s="12" t="e">
        <f t="shared" si="13"/>
        <v>#DIV/0!</v>
      </c>
      <c r="BA11" s="64">
        <v>0.35416666666666702</v>
      </c>
      <c r="BB11" s="91"/>
      <c r="BC11" s="92"/>
      <c r="BD11" s="91"/>
      <c r="BE11" s="92"/>
      <c r="BF11" s="91"/>
      <c r="BG11" s="92"/>
      <c r="BH11" s="91"/>
      <c r="BI11" s="92"/>
      <c r="BJ11" s="91"/>
      <c r="BK11" s="92"/>
      <c r="BL11" s="91"/>
      <c r="BM11" s="92"/>
      <c r="BN11" s="91"/>
      <c r="BO11" s="92"/>
      <c r="BP11" s="91"/>
      <c r="BQ11" s="92"/>
      <c r="BS11" s="55">
        <f t="shared" si="14"/>
        <v>0</v>
      </c>
      <c r="BT11" s="3">
        <f t="shared" si="14"/>
        <v>0</v>
      </c>
      <c r="BU11" s="56" t="e">
        <f t="shared" si="15"/>
        <v>#DIV/0!</v>
      </c>
      <c r="BV11" s="3">
        <f t="shared" si="16"/>
        <v>0</v>
      </c>
      <c r="BW11" s="3">
        <f t="shared" si="17"/>
        <v>0</v>
      </c>
      <c r="BX11" s="3">
        <f t="shared" si="18"/>
        <v>0</v>
      </c>
      <c r="BY11" s="3">
        <f t="shared" si="19"/>
        <v>0</v>
      </c>
      <c r="BZ11" s="12" t="e">
        <f t="shared" si="20"/>
        <v>#DIV/0!</v>
      </c>
      <c r="CA11" s="12" t="e">
        <f t="shared" si="21"/>
        <v>#DIV/0!</v>
      </c>
      <c r="CB11" s="3">
        <f t="shared" si="22"/>
        <v>0</v>
      </c>
      <c r="CC11" s="3">
        <f t="shared" si="23"/>
        <v>0</v>
      </c>
      <c r="CD11" s="57">
        <f t="shared" si="24"/>
        <v>0</v>
      </c>
      <c r="CE11" s="58">
        <f t="shared" si="25"/>
        <v>0</v>
      </c>
      <c r="CH11" s="12" t="e">
        <f t="shared" si="26"/>
        <v>#DIV/0!</v>
      </c>
      <c r="CI11" s="12" t="e">
        <f t="shared" si="26"/>
        <v>#DIV/0!</v>
      </c>
      <c r="CJ11" s="12" t="e">
        <f t="shared" si="26"/>
        <v>#DIV/0!</v>
      </c>
      <c r="CK11" s="12" t="e">
        <f t="shared" si="26"/>
        <v>#DIV/0!</v>
      </c>
      <c r="CL11" s="12" t="e">
        <f t="shared" si="26"/>
        <v>#DIV/0!</v>
      </c>
      <c r="CM11" s="12" t="e">
        <f t="shared" si="26"/>
        <v>#DIV/0!</v>
      </c>
      <c r="CN11" s="12" t="e">
        <f t="shared" si="26"/>
        <v>#DIV/0!</v>
      </c>
      <c r="CO11" s="12" t="e">
        <f t="shared" si="26"/>
        <v>#DIV/0!</v>
      </c>
      <c r="CP11" s="12" t="e">
        <f t="shared" si="26"/>
        <v>#DIV/0!</v>
      </c>
      <c r="CQ11" s="12" t="e">
        <f t="shared" si="26"/>
        <v>#DIV/0!</v>
      </c>
      <c r="CR11" s="12" t="e">
        <f t="shared" si="26"/>
        <v>#DIV/0!</v>
      </c>
      <c r="CS11" s="12" t="e">
        <f t="shared" si="26"/>
        <v>#DIV/0!</v>
      </c>
      <c r="CT11" s="12" t="e">
        <f t="shared" si="26"/>
        <v>#DIV/0!</v>
      </c>
      <c r="CV11" s="64">
        <v>0.35416666666666702</v>
      </c>
      <c r="CW11" s="91"/>
      <c r="CX11" s="92"/>
      <c r="CY11" s="91"/>
      <c r="CZ11" s="92"/>
      <c r="DA11" s="91"/>
      <c r="DB11" s="92"/>
      <c r="DC11" s="91"/>
      <c r="DD11" s="92"/>
      <c r="DE11" s="91"/>
      <c r="DF11" s="92"/>
      <c r="DG11" s="91"/>
      <c r="DH11" s="92"/>
      <c r="DI11" s="91"/>
      <c r="DJ11" s="92"/>
      <c r="DK11" s="91"/>
      <c r="DL11" s="92"/>
      <c r="DN11" s="55">
        <f t="shared" si="27"/>
        <v>0</v>
      </c>
      <c r="DO11" s="3">
        <f t="shared" si="27"/>
        <v>0</v>
      </c>
      <c r="DP11" s="56" t="e">
        <f t="shared" si="28"/>
        <v>#DIV/0!</v>
      </c>
      <c r="DQ11" s="3">
        <f t="shared" si="29"/>
        <v>0</v>
      </c>
      <c r="DR11" s="3">
        <f t="shared" si="30"/>
        <v>0</v>
      </c>
      <c r="DS11" s="3">
        <f t="shared" si="31"/>
        <v>0</v>
      </c>
      <c r="DT11" s="3">
        <f t="shared" si="32"/>
        <v>0</v>
      </c>
      <c r="DU11" s="12" t="e">
        <f t="shared" si="33"/>
        <v>#DIV/0!</v>
      </c>
      <c r="DV11" s="12" t="e">
        <f t="shared" si="34"/>
        <v>#DIV/0!</v>
      </c>
      <c r="DW11" s="3">
        <f t="shared" si="35"/>
        <v>0</v>
      </c>
      <c r="DX11" s="3">
        <f t="shared" si="36"/>
        <v>0</v>
      </c>
      <c r="DY11" s="57">
        <f t="shared" si="37"/>
        <v>0</v>
      </c>
      <c r="DZ11" s="58">
        <f t="shared" si="38"/>
        <v>0</v>
      </c>
      <c r="EC11" s="12" t="e">
        <f t="shared" si="39"/>
        <v>#DIV/0!</v>
      </c>
      <c r="ED11" s="12" t="e">
        <f t="shared" si="39"/>
        <v>#DIV/0!</v>
      </c>
      <c r="EE11" s="12" t="e">
        <f t="shared" si="39"/>
        <v>#DIV/0!</v>
      </c>
      <c r="EF11" s="12" t="e">
        <f t="shared" si="39"/>
        <v>#DIV/0!</v>
      </c>
      <c r="EG11" s="12" t="e">
        <f t="shared" si="39"/>
        <v>#DIV/0!</v>
      </c>
      <c r="EH11" s="12" t="e">
        <f t="shared" si="39"/>
        <v>#DIV/0!</v>
      </c>
      <c r="EI11" s="12" t="e">
        <f t="shared" si="39"/>
        <v>#DIV/0!</v>
      </c>
      <c r="EJ11" s="12" t="e">
        <f t="shared" si="39"/>
        <v>#DIV/0!</v>
      </c>
      <c r="EK11" s="12" t="e">
        <f t="shared" si="39"/>
        <v>#DIV/0!</v>
      </c>
      <c r="EL11" s="12" t="e">
        <f t="shared" si="39"/>
        <v>#DIV/0!</v>
      </c>
      <c r="EM11" s="12" t="e">
        <f t="shared" si="39"/>
        <v>#DIV/0!</v>
      </c>
      <c r="EN11" s="12" t="e">
        <f t="shared" si="39"/>
        <v>#DIV/0!</v>
      </c>
      <c r="EO11" s="12" t="e">
        <f t="shared" si="39"/>
        <v>#DIV/0!</v>
      </c>
    </row>
    <row r="12" spans="1:145" ht="21" customHeight="1" x14ac:dyDescent="0.25">
      <c r="A12" s="64">
        <v>0.36458333333333298</v>
      </c>
      <c r="B12" s="91"/>
      <c r="C12" s="92"/>
      <c r="D12" s="91"/>
      <c r="E12" s="92"/>
      <c r="F12" s="91"/>
      <c r="G12" s="92"/>
      <c r="H12" s="91"/>
      <c r="I12" s="92"/>
      <c r="J12" s="91"/>
      <c r="K12" s="92"/>
      <c r="L12" s="91"/>
      <c r="M12" s="92"/>
      <c r="N12" s="203"/>
      <c r="O12" s="192"/>
      <c r="P12" s="91"/>
      <c r="Q12" s="92"/>
      <c r="R12" s="91"/>
      <c r="S12" s="92"/>
      <c r="T12" s="91"/>
      <c r="U12" s="92"/>
      <c r="W12" s="55">
        <f t="shared" si="40"/>
        <v>0</v>
      </c>
      <c r="X12" s="3">
        <f t="shared" si="41"/>
        <v>0</v>
      </c>
      <c r="Y12" s="56" t="e">
        <f t="shared" si="42"/>
        <v>#DIV/0!</v>
      </c>
      <c r="Z12" s="3">
        <f t="shared" si="43"/>
        <v>0</v>
      </c>
      <c r="AA12" s="3">
        <f t="shared" si="44"/>
        <v>0</v>
      </c>
      <c r="AB12" s="3">
        <f t="shared" si="45"/>
        <v>0</v>
      </c>
      <c r="AC12" s="3">
        <f t="shared" si="46"/>
        <v>0</v>
      </c>
      <c r="AD12" s="3">
        <f t="shared" si="0"/>
        <v>0</v>
      </c>
      <c r="AE12" s="12" t="e">
        <f t="shared" si="1"/>
        <v>#DIV/0!</v>
      </c>
      <c r="AF12" s="12" t="e">
        <f t="shared" si="47"/>
        <v>#DIV/0!</v>
      </c>
      <c r="AG12" s="3">
        <f t="shared" si="48"/>
        <v>0</v>
      </c>
      <c r="AH12" s="3">
        <f t="shared" si="49"/>
        <v>0</v>
      </c>
      <c r="AI12" s="57">
        <f t="shared" si="50"/>
        <v>0</v>
      </c>
      <c r="AJ12" s="58">
        <f t="shared" si="51"/>
        <v>0</v>
      </c>
      <c r="AM12" s="12" t="e">
        <f t="shared" si="2"/>
        <v>#DIV/0!</v>
      </c>
      <c r="AN12" s="12" t="e">
        <f t="shared" si="3"/>
        <v>#DIV/0!</v>
      </c>
      <c r="AO12" s="12" t="e">
        <f t="shared" si="4"/>
        <v>#DIV/0!</v>
      </c>
      <c r="AP12" s="12" t="e">
        <f t="shared" si="5"/>
        <v>#DIV/0!</v>
      </c>
      <c r="AQ12" s="12" t="e">
        <f t="shared" si="52"/>
        <v>#DIV/0!</v>
      </c>
      <c r="AR12" s="12" t="e">
        <f t="shared" si="6"/>
        <v>#DIV/0!</v>
      </c>
      <c r="AS12" s="12" t="e">
        <f t="shared" si="7"/>
        <v>#DIV/0!</v>
      </c>
      <c r="AT12" s="12" t="e">
        <f t="shared" si="8"/>
        <v>#DIV/0!</v>
      </c>
      <c r="AU12" s="12" t="e">
        <f t="shared" si="9"/>
        <v>#DIV/0!</v>
      </c>
      <c r="AV12" s="12" t="e">
        <f t="shared" si="10"/>
        <v>#DIV/0!</v>
      </c>
      <c r="AW12" s="12" t="e">
        <f t="shared" si="11"/>
        <v>#DIV/0!</v>
      </c>
      <c r="AX12" s="12" t="e">
        <f t="shared" si="12"/>
        <v>#DIV/0!</v>
      </c>
      <c r="AY12" s="12" t="e">
        <f t="shared" si="13"/>
        <v>#DIV/0!</v>
      </c>
      <c r="BA12" s="64">
        <v>0.36458333333333298</v>
      </c>
      <c r="BB12" s="91"/>
      <c r="BC12" s="92"/>
      <c r="BD12" s="91"/>
      <c r="BE12" s="92"/>
      <c r="BF12" s="91"/>
      <c r="BG12" s="92"/>
      <c r="BH12" s="91"/>
      <c r="BI12" s="92"/>
      <c r="BJ12" s="91"/>
      <c r="BK12" s="92"/>
      <c r="BL12" s="91"/>
      <c r="BM12" s="92"/>
      <c r="BN12" s="91"/>
      <c r="BO12" s="92"/>
      <c r="BP12" s="91"/>
      <c r="BQ12" s="92"/>
      <c r="BS12" s="55">
        <f t="shared" si="14"/>
        <v>0</v>
      </c>
      <c r="BT12" s="3">
        <f t="shared" si="14"/>
        <v>0</v>
      </c>
      <c r="BU12" s="56" t="e">
        <f t="shared" si="15"/>
        <v>#DIV/0!</v>
      </c>
      <c r="BV12" s="3">
        <f t="shared" si="16"/>
        <v>0</v>
      </c>
      <c r="BW12" s="3">
        <f t="shared" si="17"/>
        <v>0</v>
      </c>
      <c r="BX12" s="3">
        <f t="shared" si="18"/>
        <v>0</v>
      </c>
      <c r="BY12" s="3">
        <f t="shared" si="19"/>
        <v>0</v>
      </c>
      <c r="BZ12" s="12" t="e">
        <f t="shared" si="20"/>
        <v>#DIV/0!</v>
      </c>
      <c r="CA12" s="12" t="e">
        <f t="shared" si="21"/>
        <v>#DIV/0!</v>
      </c>
      <c r="CB12" s="3">
        <f t="shared" si="22"/>
        <v>0</v>
      </c>
      <c r="CC12" s="3">
        <f t="shared" si="23"/>
        <v>0</v>
      </c>
      <c r="CD12" s="57">
        <f t="shared" si="24"/>
        <v>0</v>
      </c>
      <c r="CE12" s="58">
        <f t="shared" si="25"/>
        <v>0</v>
      </c>
      <c r="CH12" s="12" t="e">
        <f t="shared" si="26"/>
        <v>#DIV/0!</v>
      </c>
      <c r="CI12" s="12" t="e">
        <f t="shared" si="26"/>
        <v>#DIV/0!</v>
      </c>
      <c r="CJ12" s="12" t="e">
        <f t="shared" si="26"/>
        <v>#DIV/0!</v>
      </c>
      <c r="CK12" s="12" t="e">
        <f t="shared" si="26"/>
        <v>#DIV/0!</v>
      </c>
      <c r="CL12" s="12" t="e">
        <f t="shared" si="26"/>
        <v>#DIV/0!</v>
      </c>
      <c r="CM12" s="12" t="e">
        <f t="shared" si="26"/>
        <v>#DIV/0!</v>
      </c>
      <c r="CN12" s="12" t="e">
        <f t="shared" si="26"/>
        <v>#DIV/0!</v>
      </c>
      <c r="CO12" s="12" t="e">
        <f t="shared" si="26"/>
        <v>#DIV/0!</v>
      </c>
      <c r="CP12" s="12" t="e">
        <f t="shared" si="26"/>
        <v>#DIV/0!</v>
      </c>
      <c r="CQ12" s="12" t="e">
        <f t="shared" si="26"/>
        <v>#DIV/0!</v>
      </c>
      <c r="CR12" s="12" t="e">
        <f t="shared" si="26"/>
        <v>#DIV/0!</v>
      </c>
      <c r="CS12" s="12" t="e">
        <f t="shared" si="26"/>
        <v>#DIV/0!</v>
      </c>
      <c r="CT12" s="12" t="e">
        <f t="shared" si="26"/>
        <v>#DIV/0!</v>
      </c>
      <c r="CV12" s="64">
        <v>0.36458333333333298</v>
      </c>
      <c r="CW12" s="91"/>
      <c r="CX12" s="92"/>
      <c r="CY12" s="91"/>
      <c r="CZ12" s="92"/>
      <c r="DA12" s="91"/>
      <c r="DB12" s="92"/>
      <c r="DC12" s="91"/>
      <c r="DD12" s="92"/>
      <c r="DE12" s="91"/>
      <c r="DF12" s="92"/>
      <c r="DG12" s="91"/>
      <c r="DH12" s="92"/>
      <c r="DI12" s="91"/>
      <c r="DJ12" s="92"/>
      <c r="DK12" s="91"/>
      <c r="DL12" s="92"/>
      <c r="DN12" s="55">
        <f t="shared" si="27"/>
        <v>0</v>
      </c>
      <c r="DO12" s="3">
        <f t="shared" si="27"/>
        <v>0</v>
      </c>
      <c r="DP12" s="56" t="e">
        <f t="shared" si="28"/>
        <v>#DIV/0!</v>
      </c>
      <c r="DQ12" s="3">
        <f t="shared" si="29"/>
        <v>0</v>
      </c>
      <c r="DR12" s="3">
        <f t="shared" si="30"/>
        <v>0</v>
      </c>
      <c r="DS12" s="3">
        <f t="shared" si="31"/>
        <v>0</v>
      </c>
      <c r="DT12" s="3">
        <f t="shared" si="32"/>
        <v>0</v>
      </c>
      <c r="DU12" s="12" t="e">
        <f t="shared" si="33"/>
        <v>#DIV/0!</v>
      </c>
      <c r="DV12" s="12" t="e">
        <f t="shared" si="34"/>
        <v>#DIV/0!</v>
      </c>
      <c r="DW12" s="3">
        <f t="shared" si="35"/>
        <v>0</v>
      </c>
      <c r="DX12" s="3">
        <f t="shared" si="36"/>
        <v>0</v>
      </c>
      <c r="DY12" s="57">
        <f t="shared" si="37"/>
        <v>0</v>
      </c>
      <c r="DZ12" s="58">
        <f t="shared" si="38"/>
        <v>0</v>
      </c>
      <c r="EC12" s="12" t="e">
        <f t="shared" si="39"/>
        <v>#DIV/0!</v>
      </c>
      <c r="ED12" s="12" t="e">
        <f t="shared" si="39"/>
        <v>#DIV/0!</v>
      </c>
      <c r="EE12" s="12" t="e">
        <f t="shared" si="39"/>
        <v>#DIV/0!</v>
      </c>
      <c r="EF12" s="12" t="e">
        <f t="shared" si="39"/>
        <v>#DIV/0!</v>
      </c>
      <c r="EG12" s="12" t="e">
        <f t="shared" si="39"/>
        <v>#DIV/0!</v>
      </c>
      <c r="EH12" s="12" t="e">
        <f t="shared" si="39"/>
        <v>#DIV/0!</v>
      </c>
      <c r="EI12" s="12" t="e">
        <f t="shared" si="39"/>
        <v>#DIV/0!</v>
      </c>
      <c r="EJ12" s="12" t="e">
        <f t="shared" si="39"/>
        <v>#DIV/0!</v>
      </c>
      <c r="EK12" s="12" t="e">
        <f t="shared" si="39"/>
        <v>#DIV/0!</v>
      </c>
      <c r="EL12" s="12" t="e">
        <f t="shared" si="39"/>
        <v>#DIV/0!</v>
      </c>
      <c r="EM12" s="12" t="e">
        <f t="shared" si="39"/>
        <v>#DIV/0!</v>
      </c>
      <c r="EN12" s="12" t="e">
        <f t="shared" si="39"/>
        <v>#DIV/0!</v>
      </c>
      <c r="EO12" s="12" t="e">
        <f t="shared" si="39"/>
        <v>#DIV/0!</v>
      </c>
    </row>
    <row r="13" spans="1:145" ht="21" customHeight="1" thickBot="1" x14ac:dyDescent="0.3">
      <c r="A13" s="64">
        <v>0.375</v>
      </c>
      <c r="B13" s="94"/>
      <c r="C13" s="95"/>
      <c r="D13" s="94"/>
      <c r="E13" s="95"/>
      <c r="F13" s="94"/>
      <c r="G13" s="95"/>
      <c r="H13" s="94"/>
      <c r="I13" s="95"/>
      <c r="J13" s="94"/>
      <c r="K13" s="95"/>
      <c r="L13" s="94"/>
      <c r="M13" s="95"/>
      <c r="N13" s="203"/>
      <c r="O13" s="192"/>
      <c r="P13" s="94"/>
      <c r="Q13" s="95"/>
      <c r="R13" s="94"/>
      <c r="S13" s="95"/>
      <c r="T13" s="94"/>
      <c r="U13" s="95"/>
      <c r="W13" s="55"/>
      <c r="X13" s="3"/>
      <c r="Y13" s="56"/>
      <c r="Z13" s="3"/>
      <c r="AA13" s="3"/>
      <c r="AB13" s="3"/>
      <c r="AC13" s="3"/>
      <c r="AD13" s="3"/>
      <c r="AE13" s="12"/>
      <c r="AF13" s="12"/>
      <c r="AG13" s="3"/>
      <c r="AH13" s="3"/>
      <c r="AI13" s="57"/>
      <c r="AJ13" s="58"/>
      <c r="AM13" s="62"/>
      <c r="AN13" s="12"/>
      <c r="AO13" s="12"/>
      <c r="AP13" s="12"/>
      <c r="AQ13" s="12"/>
      <c r="AR13" s="12"/>
      <c r="AS13" s="12"/>
      <c r="AT13" s="12"/>
      <c r="AU13" s="12"/>
      <c r="AV13" s="12"/>
      <c r="AW13" s="12"/>
      <c r="AX13" s="12"/>
      <c r="AY13" s="63"/>
      <c r="BA13" s="64">
        <v>0.375</v>
      </c>
      <c r="BB13" s="94"/>
      <c r="BC13" s="95"/>
      <c r="BD13" s="94"/>
      <c r="BE13" s="95"/>
      <c r="BF13" s="94"/>
      <c r="BG13" s="95"/>
      <c r="BH13" s="94"/>
      <c r="BI13" s="95"/>
      <c r="BJ13" s="94"/>
      <c r="BK13" s="95"/>
      <c r="BL13" s="94"/>
      <c r="BM13" s="95"/>
      <c r="BN13" s="94"/>
      <c r="BO13" s="95"/>
      <c r="BP13" s="94"/>
      <c r="BQ13" s="95"/>
      <c r="BS13" s="66"/>
      <c r="BT13" s="67"/>
      <c r="BU13" s="68"/>
      <c r="BV13" s="67"/>
      <c r="BW13" s="67"/>
      <c r="BX13" s="67"/>
      <c r="BY13" s="67"/>
      <c r="BZ13" s="12"/>
      <c r="CA13" s="12"/>
      <c r="CB13" s="67"/>
      <c r="CC13" s="67"/>
      <c r="CD13" s="69"/>
      <c r="CE13" s="70"/>
      <c r="CH13" s="62"/>
      <c r="CI13" s="12"/>
      <c r="CJ13" s="12"/>
      <c r="CK13" s="12"/>
      <c r="CL13" s="12"/>
      <c r="CM13" s="12"/>
      <c r="CN13" s="12"/>
      <c r="CO13" s="12"/>
      <c r="CP13" s="12"/>
      <c r="CQ13" s="12"/>
      <c r="CR13" s="12"/>
      <c r="CS13" s="12"/>
      <c r="CT13" s="63"/>
      <c r="CV13" s="64">
        <v>0.375</v>
      </c>
      <c r="CW13" s="94"/>
      <c r="CX13" s="95"/>
      <c r="CY13" s="94"/>
      <c r="CZ13" s="95"/>
      <c r="DA13" s="94"/>
      <c r="DB13" s="95"/>
      <c r="DC13" s="94"/>
      <c r="DD13" s="95"/>
      <c r="DE13" s="94"/>
      <c r="DF13" s="95"/>
      <c r="DG13" s="94"/>
      <c r="DH13" s="95"/>
      <c r="DI13" s="94"/>
      <c r="DJ13" s="95"/>
      <c r="DK13" s="94"/>
      <c r="DL13" s="95"/>
      <c r="DN13" s="66"/>
      <c r="DO13" s="67"/>
      <c r="DP13" s="68"/>
      <c r="DQ13" s="67"/>
      <c r="DR13" s="67"/>
      <c r="DS13" s="67"/>
      <c r="DT13" s="67"/>
      <c r="DU13" s="12"/>
      <c r="DV13" s="12"/>
      <c r="DW13" s="67"/>
      <c r="DX13" s="67"/>
      <c r="DY13" s="69"/>
      <c r="DZ13" s="70"/>
      <c r="EC13" s="62"/>
      <c r="ED13" s="12"/>
      <c r="EE13" s="12"/>
      <c r="EF13" s="12"/>
      <c r="EG13" s="12"/>
      <c r="EH13" s="12"/>
      <c r="EI13" s="12"/>
      <c r="EJ13" s="12"/>
      <c r="EK13" s="12"/>
      <c r="EL13" s="12"/>
      <c r="EM13" s="12"/>
      <c r="EN13" s="12"/>
      <c r="EO13" s="63"/>
    </row>
    <row r="14" spans="1:145" ht="15.75" thickBot="1" x14ac:dyDescent="0.3">
      <c r="A14" s="71" t="s">
        <v>17</v>
      </c>
      <c r="B14" s="72">
        <f t="shared" ref="B14:U14" si="53">SUM(B5:B12)</f>
        <v>0</v>
      </c>
      <c r="C14" s="72">
        <f t="shared" si="53"/>
        <v>0</v>
      </c>
      <c r="D14" s="72">
        <f t="shared" si="53"/>
        <v>0</v>
      </c>
      <c r="E14" s="72">
        <f t="shared" si="53"/>
        <v>0</v>
      </c>
      <c r="F14" s="72">
        <f>SUM(F5:F12)</f>
        <v>0</v>
      </c>
      <c r="G14" s="72">
        <f>SUM(G5:G12)</f>
        <v>0</v>
      </c>
      <c r="H14" s="72">
        <f t="shared" si="53"/>
        <v>0</v>
      </c>
      <c r="I14" s="72">
        <f t="shared" si="53"/>
        <v>0</v>
      </c>
      <c r="J14" s="72">
        <f t="shared" si="53"/>
        <v>0</v>
      </c>
      <c r="K14" s="72">
        <f t="shared" si="53"/>
        <v>0</v>
      </c>
      <c r="L14" s="72">
        <f>SUM(L5:L12)</f>
        <v>0</v>
      </c>
      <c r="M14" s="72">
        <f t="shared" si="53"/>
        <v>0</v>
      </c>
      <c r="N14" s="72">
        <f>SUM(N5:N12)</f>
        <v>0</v>
      </c>
      <c r="O14" s="72">
        <f t="shared" si="53"/>
        <v>0</v>
      </c>
      <c r="P14" s="72">
        <f>SUM(P5:P12)</f>
        <v>0</v>
      </c>
      <c r="Q14" s="72">
        <f>SUM(Q5:Q12)</f>
        <v>0</v>
      </c>
      <c r="R14" s="72">
        <f t="shared" si="53"/>
        <v>0</v>
      </c>
      <c r="S14" s="72">
        <f t="shared" si="53"/>
        <v>0</v>
      </c>
      <c r="T14" s="72">
        <f t="shared" si="53"/>
        <v>0</v>
      </c>
      <c r="U14" s="72">
        <f t="shared" si="53"/>
        <v>0</v>
      </c>
      <c r="W14" s="73">
        <f>B14+D14+H14+J14+L14+N14+R14+T14</f>
        <v>0</v>
      </c>
      <c r="X14" s="74">
        <f>C14+E14+I14+K14+M14+O14+S14+U14</f>
        <v>0</v>
      </c>
      <c r="Y14" s="75" t="e">
        <f>X14/(X14+W14)</f>
        <v>#DIV/0!</v>
      </c>
      <c r="Z14" s="74">
        <f>B14+C14+L14+M14</f>
        <v>0</v>
      </c>
      <c r="AA14" s="74">
        <f>D14+E14+N14+O14+F14+G14+P14+Q14</f>
        <v>0</v>
      </c>
      <c r="AB14" s="74">
        <f t="shared" si="45"/>
        <v>0</v>
      </c>
      <c r="AC14" s="74">
        <f>H14+I14+R14+S14</f>
        <v>0</v>
      </c>
      <c r="AD14" s="74">
        <f>Z14+AA14+AC14</f>
        <v>0</v>
      </c>
      <c r="AE14" s="12" t="e">
        <f>AA14/(Z14+AA14)</f>
        <v>#DIV/0!</v>
      </c>
      <c r="AF14" s="12" t="e">
        <f>AC14/AD14</f>
        <v>#DIV/0!</v>
      </c>
      <c r="AG14" s="74">
        <f>J14+K14+T14+U14</f>
        <v>0</v>
      </c>
      <c r="AH14" s="74">
        <f>SUM(B14:K14)</f>
        <v>0</v>
      </c>
      <c r="AI14" s="76">
        <f>SUM(L14:U14)</f>
        <v>0</v>
      </c>
      <c r="AJ14" s="77">
        <f>SUM(B14:U14)</f>
        <v>0</v>
      </c>
      <c r="AM14" s="12" t="e">
        <f t="shared" ref="AM14:AQ15" si="54">(W14/BS14) - 1</f>
        <v>#DIV/0!</v>
      </c>
      <c r="AN14" s="12" t="e">
        <f t="shared" si="54"/>
        <v>#DIV/0!</v>
      </c>
      <c r="AO14" s="12" t="e">
        <f t="shared" si="54"/>
        <v>#DIV/0!</v>
      </c>
      <c r="AP14" s="12" t="e">
        <f t="shared" si="54"/>
        <v>#DIV/0!</v>
      </c>
      <c r="AQ14" s="12" t="e">
        <f t="shared" si="54"/>
        <v>#DIV/0!</v>
      </c>
      <c r="AR14" s="12" t="e">
        <f t="shared" ref="AR14:AY15" si="55">(AC14/BX14) - 1</f>
        <v>#DIV/0!</v>
      </c>
      <c r="AS14" s="12" t="e">
        <f t="shared" si="55"/>
        <v>#DIV/0!</v>
      </c>
      <c r="AT14" s="12" t="e">
        <f t="shared" si="55"/>
        <v>#DIV/0!</v>
      </c>
      <c r="AU14" s="12" t="e">
        <f t="shared" si="55"/>
        <v>#DIV/0!</v>
      </c>
      <c r="AV14" s="12" t="e">
        <f t="shared" si="55"/>
        <v>#DIV/0!</v>
      </c>
      <c r="AW14" s="12" t="e">
        <f t="shared" si="55"/>
        <v>#DIV/0!</v>
      </c>
      <c r="AX14" s="12" t="e">
        <f t="shared" si="55"/>
        <v>#DIV/0!</v>
      </c>
      <c r="AY14" s="12" t="e">
        <f t="shared" si="55"/>
        <v>#DIV/0!</v>
      </c>
      <c r="BA14" s="71" t="s">
        <v>17</v>
      </c>
      <c r="BB14" s="72">
        <f t="shared" ref="BB14:BQ14" si="56">SUM(BB5:BB12)</f>
        <v>0</v>
      </c>
      <c r="BC14" s="72">
        <f t="shared" si="56"/>
        <v>0</v>
      </c>
      <c r="BD14" s="72">
        <f t="shared" si="56"/>
        <v>0</v>
      </c>
      <c r="BE14" s="72">
        <f t="shared" si="56"/>
        <v>0</v>
      </c>
      <c r="BF14" s="72">
        <f t="shared" si="56"/>
        <v>0</v>
      </c>
      <c r="BG14" s="72">
        <f t="shared" si="56"/>
        <v>0</v>
      </c>
      <c r="BH14" s="72">
        <f t="shared" si="56"/>
        <v>0</v>
      </c>
      <c r="BI14" s="72">
        <f t="shared" si="56"/>
        <v>0</v>
      </c>
      <c r="BJ14" s="72">
        <f t="shared" si="56"/>
        <v>0</v>
      </c>
      <c r="BK14" s="72">
        <f t="shared" si="56"/>
        <v>0</v>
      </c>
      <c r="BL14" s="72">
        <f t="shared" si="56"/>
        <v>0</v>
      </c>
      <c r="BM14" s="72">
        <f t="shared" si="56"/>
        <v>0</v>
      </c>
      <c r="BN14" s="72">
        <f t="shared" si="56"/>
        <v>0</v>
      </c>
      <c r="BO14" s="72">
        <f t="shared" si="56"/>
        <v>0</v>
      </c>
      <c r="BP14" s="72">
        <f t="shared" si="56"/>
        <v>0</v>
      </c>
      <c r="BQ14" s="72">
        <f t="shared" si="56"/>
        <v>0</v>
      </c>
      <c r="BS14" s="73">
        <f>BB14+BD14+BF14+BH14+BJ14+BL14+BN14+BP14</f>
        <v>0</v>
      </c>
      <c r="BT14" s="74">
        <f>BC14+BE14+BG14+BI14+BK14+BM14+BO14+BQ14</f>
        <v>0</v>
      </c>
      <c r="BU14" s="75" t="e">
        <f>BT14/(BT14+BS14)</f>
        <v>#DIV/0!</v>
      </c>
      <c r="BV14" s="74">
        <f>BB14+BC14+BJ14+BK14</f>
        <v>0</v>
      </c>
      <c r="BW14" s="74">
        <f>BD14+BE14+BL14+BM14</f>
        <v>0</v>
      </c>
      <c r="BX14" s="74">
        <f>BF14+BG14+BN14+BO14</f>
        <v>0</v>
      </c>
      <c r="BY14" s="74">
        <f>SUM(BV14:BX14)</f>
        <v>0</v>
      </c>
      <c r="BZ14" s="12" t="e">
        <f>BW14/(BW14+BV14)</f>
        <v>#DIV/0!</v>
      </c>
      <c r="CA14" s="12" t="e">
        <f>BX14/BY14</f>
        <v>#DIV/0!</v>
      </c>
      <c r="CB14" s="74">
        <f>BH14+BI14+BP14+BQ14</f>
        <v>0</v>
      </c>
      <c r="CC14" s="74">
        <f>SUM(BB14:BI14)</f>
        <v>0</v>
      </c>
      <c r="CD14" s="76">
        <f>SUM(BJ14:BQ14)</f>
        <v>0</v>
      </c>
      <c r="CE14" s="77">
        <f>SUM(BB14:BQ14)</f>
        <v>0</v>
      </c>
      <c r="CH14" s="12" t="e">
        <f t="shared" ref="CH14:CT15" si="57">(BS14/DN14) - 1</f>
        <v>#DIV/0!</v>
      </c>
      <c r="CI14" s="12" t="e">
        <f t="shared" si="57"/>
        <v>#DIV/0!</v>
      </c>
      <c r="CJ14" s="12" t="e">
        <f t="shared" si="57"/>
        <v>#DIV/0!</v>
      </c>
      <c r="CK14" s="12" t="e">
        <f t="shared" si="57"/>
        <v>#DIV/0!</v>
      </c>
      <c r="CL14" s="12" t="e">
        <f t="shared" si="57"/>
        <v>#DIV/0!</v>
      </c>
      <c r="CM14" s="12" t="e">
        <f t="shared" si="57"/>
        <v>#DIV/0!</v>
      </c>
      <c r="CN14" s="12" t="e">
        <f t="shared" si="57"/>
        <v>#DIV/0!</v>
      </c>
      <c r="CO14" s="12" t="e">
        <f t="shared" si="57"/>
        <v>#DIV/0!</v>
      </c>
      <c r="CP14" s="12" t="e">
        <f t="shared" si="57"/>
        <v>#DIV/0!</v>
      </c>
      <c r="CQ14" s="12" t="e">
        <f t="shared" si="57"/>
        <v>#DIV/0!</v>
      </c>
      <c r="CR14" s="12" t="e">
        <f t="shared" si="57"/>
        <v>#DIV/0!</v>
      </c>
      <c r="CS14" s="12" t="e">
        <f t="shared" si="57"/>
        <v>#DIV/0!</v>
      </c>
      <c r="CT14" s="12" t="e">
        <f t="shared" si="57"/>
        <v>#DIV/0!</v>
      </c>
      <c r="CV14" s="71" t="s">
        <v>17</v>
      </c>
      <c r="CW14" s="72">
        <f t="shared" ref="CW14:DL14" si="58">SUM(CW5:CW12)</f>
        <v>0</v>
      </c>
      <c r="CX14" s="72">
        <f t="shared" si="58"/>
        <v>0</v>
      </c>
      <c r="CY14" s="72">
        <f t="shared" si="58"/>
        <v>0</v>
      </c>
      <c r="CZ14" s="72">
        <f t="shared" si="58"/>
        <v>0</v>
      </c>
      <c r="DA14" s="72">
        <f t="shared" si="58"/>
        <v>0</v>
      </c>
      <c r="DB14" s="72">
        <f t="shared" si="58"/>
        <v>0</v>
      </c>
      <c r="DC14" s="72">
        <f t="shared" si="58"/>
        <v>0</v>
      </c>
      <c r="DD14" s="72">
        <f t="shared" si="58"/>
        <v>0</v>
      </c>
      <c r="DE14" s="72">
        <f t="shared" si="58"/>
        <v>0</v>
      </c>
      <c r="DF14" s="72">
        <f t="shared" si="58"/>
        <v>0</v>
      </c>
      <c r="DG14" s="72">
        <f t="shared" si="58"/>
        <v>0</v>
      </c>
      <c r="DH14" s="72">
        <f t="shared" si="58"/>
        <v>0</v>
      </c>
      <c r="DI14" s="72">
        <f t="shared" si="58"/>
        <v>0</v>
      </c>
      <c r="DJ14" s="72">
        <f t="shared" si="58"/>
        <v>0</v>
      </c>
      <c r="DK14" s="72">
        <f t="shared" si="58"/>
        <v>0</v>
      </c>
      <c r="DL14" s="72">
        <f t="shared" si="58"/>
        <v>0</v>
      </c>
      <c r="DN14" s="73">
        <f>CW14+CY14+DA14+DC14+DE14+DG14+DI14+DK14</f>
        <v>0</v>
      </c>
      <c r="DO14" s="74">
        <f>CX14+CZ14+DB14+DD14+DF14+DH14+DJ14+DL14</f>
        <v>0</v>
      </c>
      <c r="DP14" s="75" t="e">
        <f>DO14/(DO14+DN14)</f>
        <v>#DIV/0!</v>
      </c>
      <c r="DQ14" s="74">
        <f>CW14+CX14+DE14+DF14</f>
        <v>0</v>
      </c>
      <c r="DR14" s="74">
        <f>CY14+CZ14+DG14+DH14</f>
        <v>0</v>
      </c>
      <c r="DS14" s="74">
        <f>DA14+DB14+DI14+DJ14</f>
        <v>0</v>
      </c>
      <c r="DT14" s="74">
        <f>SUM(DQ14:DS14)</f>
        <v>0</v>
      </c>
      <c r="DU14" s="12" t="e">
        <f>DR14/DT14</f>
        <v>#DIV/0!</v>
      </c>
      <c r="DV14" s="12" t="e">
        <f>DS14/DT14</f>
        <v>#DIV/0!</v>
      </c>
      <c r="DW14" s="74">
        <f>DC14+DD14+DK14+DL14</f>
        <v>0</v>
      </c>
      <c r="DX14" s="74">
        <f>SUM(CW14:DD14)</f>
        <v>0</v>
      </c>
      <c r="DY14" s="76">
        <f>SUM(DE14:DL14)</f>
        <v>0</v>
      </c>
      <c r="DZ14" s="77">
        <f>SUM(CW14:DL14)</f>
        <v>0</v>
      </c>
      <c r="EC14" s="12" t="e">
        <f t="shared" ref="EC14:EO15" si="59">(DN14/FI14) - 1</f>
        <v>#DIV/0!</v>
      </c>
      <c r="ED14" s="12" t="e">
        <f t="shared" si="59"/>
        <v>#DIV/0!</v>
      </c>
      <c r="EE14" s="12" t="e">
        <f t="shared" si="59"/>
        <v>#DIV/0!</v>
      </c>
      <c r="EF14" s="12" t="e">
        <f t="shared" si="59"/>
        <v>#DIV/0!</v>
      </c>
      <c r="EG14" s="12" t="e">
        <f t="shared" si="59"/>
        <v>#DIV/0!</v>
      </c>
      <c r="EH14" s="12" t="e">
        <f t="shared" si="59"/>
        <v>#DIV/0!</v>
      </c>
      <c r="EI14" s="12" t="e">
        <f t="shared" si="59"/>
        <v>#DIV/0!</v>
      </c>
      <c r="EJ14" s="12" t="e">
        <f t="shared" si="59"/>
        <v>#DIV/0!</v>
      </c>
      <c r="EK14" s="12" t="e">
        <f t="shared" si="59"/>
        <v>#DIV/0!</v>
      </c>
      <c r="EL14" s="12" t="e">
        <f t="shared" si="59"/>
        <v>#DIV/0!</v>
      </c>
      <c r="EM14" s="12" t="e">
        <f t="shared" si="59"/>
        <v>#DIV/0!</v>
      </c>
      <c r="EN14" s="12" t="e">
        <f t="shared" si="59"/>
        <v>#DIV/0!</v>
      </c>
      <c r="EO14" s="12" t="e">
        <f t="shared" si="59"/>
        <v>#DIV/0!</v>
      </c>
    </row>
    <row r="15" spans="1:145" ht="15.75" thickBot="1" x14ac:dyDescent="0.3">
      <c r="A15" s="71" t="s">
        <v>117</v>
      </c>
      <c r="B15" s="71">
        <f t="shared" ref="B15:U15" si="60">SUM(B7:B10)</f>
        <v>0</v>
      </c>
      <c r="C15" s="71">
        <f t="shared" si="60"/>
        <v>0</v>
      </c>
      <c r="D15" s="71">
        <f t="shared" si="60"/>
        <v>0</v>
      </c>
      <c r="E15" s="71">
        <f t="shared" si="60"/>
        <v>0</v>
      </c>
      <c r="F15" s="71">
        <f>SUM(F7:F10)</f>
        <v>0</v>
      </c>
      <c r="G15" s="71">
        <f>SUM(G7:G10)</f>
        <v>0</v>
      </c>
      <c r="H15" s="71">
        <f t="shared" si="60"/>
        <v>0</v>
      </c>
      <c r="I15" s="71">
        <f t="shared" si="60"/>
        <v>0</v>
      </c>
      <c r="J15" s="71">
        <f t="shared" si="60"/>
        <v>0</v>
      </c>
      <c r="K15" s="71">
        <f t="shared" si="60"/>
        <v>0</v>
      </c>
      <c r="L15" s="71">
        <f>SUM(L7:L10)</f>
        <v>0</v>
      </c>
      <c r="M15" s="71">
        <f t="shared" si="60"/>
        <v>0</v>
      </c>
      <c r="N15" s="71">
        <f>SUM(N7:N10)</f>
        <v>0</v>
      </c>
      <c r="O15" s="71">
        <f t="shared" si="60"/>
        <v>0</v>
      </c>
      <c r="P15" s="71">
        <f>SUM(P7:P10)</f>
        <v>0</v>
      </c>
      <c r="Q15" s="71">
        <f>SUM(Q7:Q10)</f>
        <v>0</v>
      </c>
      <c r="R15" s="71">
        <f t="shared" si="60"/>
        <v>0</v>
      </c>
      <c r="S15" s="71">
        <f t="shared" si="60"/>
        <v>0</v>
      </c>
      <c r="T15" s="71">
        <f t="shared" si="60"/>
        <v>0</v>
      </c>
      <c r="U15" s="71">
        <f t="shared" si="60"/>
        <v>0</v>
      </c>
      <c r="W15" s="79">
        <f>B15+D15+H15+J15+L15+N15+R15+T15</f>
        <v>0</v>
      </c>
      <c r="X15" s="78">
        <f>C15+E15+I15+K15+M15+O15+S15+U15</f>
        <v>0</v>
      </c>
      <c r="Y15" s="80" t="e">
        <f>X15/(X15+W15)</f>
        <v>#DIV/0!</v>
      </c>
      <c r="Z15" s="78">
        <f>B15+C15+L15+M15</f>
        <v>0</v>
      </c>
      <c r="AA15" s="78">
        <f>D15+E15+N15+O15+F15+G15+P15+Q15</f>
        <v>0</v>
      </c>
      <c r="AB15" s="78">
        <f t="shared" si="45"/>
        <v>0</v>
      </c>
      <c r="AC15" s="78">
        <f>H15+I15+R15+S15</f>
        <v>0</v>
      </c>
      <c r="AD15" s="78">
        <f>Z15+AA15+AC15</f>
        <v>0</v>
      </c>
      <c r="AE15" s="81" t="e">
        <f>AA15/(Z15+AA15)</f>
        <v>#DIV/0!</v>
      </c>
      <c r="AF15" s="81" t="e">
        <f>AC15/AD15</f>
        <v>#DIV/0!</v>
      </c>
      <c r="AG15" s="78">
        <f>J15+K15+T15+U15</f>
        <v>0</v>
      </c>
      <c r="AH15" s="78">
        <f>SUM(B15:K15)</f>
        <v>0</v>
      </c>
      <c r="AI15" s="82">
        <f>SUM(L15:U15)</f>
        <v>0</v>
      </c>
      <c r="AJ15" s="29">
        <f>SUM(B15:U15)</f>
        <v>0</v>
      </c>
      <c r="AM15" s="12" t="e">
        <f t="shared" si="54"/>
        <v>#DIV/0!</v>
      </c>
      <c r="AN15" s="12" t="e">
        <f t="shared" si="54"/>
        <v>#DIV/0!</v>
      </c>
      <c r="AO15" s="12" t="e">
        <f t="shared" si="54"/>
        <v>#DIV/0!</v>
      </c>
      <c r="AP15" s="12" t="e">
        <f t="shared" si="54"/>
        <v>#DIV/0!</v>
      </c>
      <c r="AQ15" s="12" t="e">
        <f t="shared" si="54"/>
        <v>#DIV/0!</v>
      </c>
      <c r="AR15" s="12" t="e">
        <f t="shared" si="55"/>
        <v>#DIV/0!</v>
      </c>
      <c r="AS15" s="12" t="e">
        <f t="shared" si="55"/>
        <v>#DIV/0!</v>
      </c>
      <c r="AT15" s="12" t="e">
        <f t="shared" si="55"/>
        <v>#DIV/0!</v>
      </c>
      <c r="AU15" s="12" t="e">
        <f t="shared" si="55"/>
        <v>#DIV/0!</v>
      </c>
      <c r="AV15" s="12" t="e">
        <f t="shared" si="55"/>
        <v>#DIV/0!</v>
      </c>
      <c r="AW15" s="12" t="e">
        <f t="shared" si="55"/>
        <v>#DIV/0!</v>
      </c>
      <c r="AX15" s="12" t="e">
        <f t="shared" si="55"/>
        <v>#DIV/0!</v>
      </c>
      <c r="AY15" s="12" t="e">
        <f t="shared" si="55"/>
        <v>#DIV/0!</v>
      </c>
      <c r="BA15" s="71" t="s">
        <v>117</v>
      </c>
      <c r="BB15" s="71">
        <f t="shared" ref="BB15:BQ15" si="61">SUM(BB7:BB10)</f>
        <v>0</v>
      </c>
      <c r="BC15" s="71">
        <f t="shared" si="61"/>
        <v>0</v>
      </c>
      <c r="BD15" s="71">
        <f t="shared" si="61"/>
        <v>0</v>
      </c>
      <c r="BE15" s="71">
        <f t="shared" si="61"/>
        <v>0</v>
      </c>
      <c r="BF15" s="71">
        <f t="shared" si="61"/>
        <v>0</v>
      </c>
      <c r="BG15" s="71">
        <f t="shared" si="61"/>
        <v>0</v>
      </c>
      <c r="BH15" s="71">
        <f t="shared" si="61"/>
        <v>0</v>
      </c>
      <c r="BI15" s="71">
        <f t="shared" si="61"/>
        <v>0</v>
      </c>
      <c r="BJ15" s="71">
        <f t="shared" si="61"/>
        <v>0</v>
      </c>
      <c r="BK15" s="71">
        <f t="shared" si="61"/>
        <v>0</v>
      </c>
      <c r="BL15" s="71">
        <f t="shared" si="61"/>
        <v>0</v>
      </c>
      <c r="BM15" s="71">
        <f t="shared" si="61"/>
        <v>0</v>
      </c>
      <c r="BN15" s="71">
        <f t="shared" si="61"/>
        <v>0</v>
      </c>
      <c r="BO15" s="71">
        <f t="shared" si="61"/>
        <v>0</v>
      </c>
      <c r="BP15" s="71">
        <f t="shared" si="61"/>
        <v>0</v>
      </c>
      <c r="BQ15" s="71">
        <f t="shared" si="61"/>
        <v>0</v>
      </c>
      <c r="BS15" s="79">
        <f>BB15+BD15+BF15+BH15+BJ15+BL15+BN15+BP15</f>
        <v>0</v>
      </c>
      <c r="BT15" s="78">
        <f>BC15+BE15+BG15+BI15+BK15+BM15+BO15+BQ15</f>
        <v>0</v>
      </c>
      <c r="BU15" s="80" t="e">
        <f>BT15/(BT15+BS15)</f>
        <v>#DIV/0!</v>
      </c>
      <c r="BV15" s="78">
        <f>BB15+BC15+BJ15+BK15</f>
        <v>0</v>
      </c>
      <c r="BW15" s="78">
        <f>BD15+BE15+BL15+BM15</f>
        <v>0</v>
      </c>
      <c r="BX15" s="78">
        <f>BF15+BG15+BN15+BO15</f>
        <v>0</v>
      </c>
      <c r="BY15" s="78">
        <f>SUM(BV15:BX15)</f>
        <v>0</v>
      </c>
      <c r="BZ15" s="81" t="e">
        <f>BW15/(BW15+BV15)</f>
        <v>#DIV/0!</v>
      </c>
      <c r="CA15" s="81" t="e">
        <f>BX15/BY15</f>
        <v>#DIV/0!</v>
      </c>
      <c r="CB15" s="78">
        <f>BH15+BI15+BP15+BQ15</f>
        <v>0</v>
      </c>
      <c r="CC15" s="78">
        <f>SUM(BB15:BI15)</f>
        <v>0</v>
      </c>
      <c r="CD15" s="82">
        <f>SUM(BJ15:BQ15)</f>
        <v>0</v>
      </c>
      <c r="CE15" s="29">
        <f>SUM(BB15:BQ15)</f>
        <v>0</v>
      </c>
      <c r="CH15" s="12" t="e">
        <f t="shared" si="57"/>
        <v>#DIV/0!</v>
      </c>
      <c r="CI15" s="12" t="e">
        <f t="shared" si="57"/>
        <v>#DIV/0!</v>
      </c>
      <c r="CJ15" s="12" t="e">
        <f t="shared" si="57"/>
        <v>#DIV/0!</v>
      </c>
      <c r="CK15" s="12" t="e">
        <f t="shared" si="57"/>
        <v>#DIV/0!</v>
      </c>
      <c r="CL15" s="12" t="e">
        <f t="shared" si="57"/>
        <v>#DIV/0!</v>
      </c>
      <c r="CM15" s="12" t="e">
        <f t="shared" si="57"/>
        <v>#DIV/0!</v>
      </c>
      <c r="CN15" s="12" t="e">
        <f t="shared" si="57"/>
        <v>#DIV/0!</v>
      </c>
      <c r="CO15" s="12" t="e">
        <f t="shared" si="57"/>
        <v>#DIV/0!</v>
      </c>
      <c r="CP15" s="12" t="e">
        <f t="shared" si="57"/>
        <v>#DIV/0!</v>
      </c>
      <c r="CQ15" s="12" t="e">
        <f t="shared" si="57"/>
        <v>#DIV/0!</v>
      </c>
      <c r="CR15" s="12" t="e">
        <f t="shared" si="57"/>
        <v>#DIV/0!</v>
      </c>
      <c r="CS15" s="12" t="e">
        <f t="shared" si="57"/>
        <v>#DIV/0!</v>
      </c>
      <c r="CT15" s="12" t="e">
        <f t="shared" si="57"/>
        <v>#DIV/0!</v>
      </c>
      <c r="CV15" s="71" t="s">
        <v>117</v>
      </c>
      <c r="CW15" s="71">
        <f t="shared" ref="CW15:DL15" si="62">SUM(CW7:CW10)</f>
        <v>0</v>
      </c>
      <c r="CX15" s="71">
        <f t="shared" si="62"/>
        <v>0</v>
      </c>
      <c r="CY15" s="71">
        <f t="shared" si="62"/>
        <v>0</v>
      </c>
      <c r="CZ15" s="71">
        <f t="shared" si="62"/>
        <v>0</v>
      </c>
      <c r="DA15" s="71">
        <f t="shared" si="62"/>
        <v>0</v>
      </c>
      <c r="DB15" s="71">
        <f t="shared" si="62"/>
        <v>0</v>
      </c>
      <c r="DC15" s="71">
        <f t="shared" si="62"/>
        <v>0</v>
      </c>
      <c r="DD15" s="71">
        <f t="shared" si="62"/>
        <v>0</v>
      </c>
      <c r="DE15" s="71">
        <f t="shared" si="62"/>
        <v>0</v>
      </c>
      <c r="DF15" s="71">
        <f t="shared" si="62"/>
        <v>0</v>
      </c>
      <c r="DG15" s="71">
        <f t="shared" si="62"/>
        <v>0</v>
      </c>
      <c r="DH15" s="71">
        <f t="shared" si="62"/>
        <v>0</v>
      </c>
      <c r="DI15" s="71">
        <f t="shared" si="62"/>
        <v>0</v>
      </c>
      <c r="DJ15" s="71">
        <f t="shared" si="62"/>
        <v>0</v>
      </c>
      <c r="DK15" s="71">
        <f t="shared" si="62"/>
        <v>0</v>
      </c>
      <c r="DL15" s="71">
        <f t="shared" si="62"/>
        <v>0</v>
      </c>
      <c r="DN15" s="79">
        <f>CW15+CY15+DA15+DC15+DE15+DG15+DI15+DK15</f>
        <v>0</v>
      </c>
      <c r="DO15" s="78">
        <f>CX15+CZ15+DB15+DD15+DF15+DH15+DJ15+DL15</f>
        <v>0</v>
      </c>
      <c r="DP15" s="80" t="e">
        <f>DO15/(DO15+DN15)</f>
        <v>#DIV/0!</v>
      </c>
      <c r="DQ15" s="78">
        <f>CW15+CX15+DE15+DF15</f>
        <v>0</v>
      </c>
      <c r="DR15" s="78">
        <f>CY15+CZ15+DG15+DH15</f>
        <v>0</v>
      </c>
      <c r="DS15" s="78">
        <f>DA15+DB15+DI15+DJ15</f>
        <v>0</v>
      </c>
      <c r="DT15" s="78">
        <f>SUM(DQ15:DS15)</f>
        <v>0</v>
      </c>
      <c r="DU15" s="81" t="e">
        <f>DR15/DT15</f>
        <v>#DIV/0!</v>
      </c>
      <c r="DV15" s="81" t="e">
        <f>DS15/DT15</f>
        <v>#DIV/0!</v>
      </c>
      <c r="DW15" s="78">
        <f>DC15+DD15+DK15+DL15</f>
        <v>0</v>
      </c>
      <c r="DX15" s="78">
        <f>SUM(CW15:DD15)</f>
        <v>0</v>
      </c>
      <c r="DY15" s="82">
        <f>SUM(DE15:DL15)</f>
        <v>0</v>
      </c>
      <c r="DZ15" s="29">
        <f>SUM(CW15:DL15)</f>
        <v>0</v>
      </c>
      <c r="EC15" s="12" t="e">
        <f t="shared" si="59"/>
        <v>#DIV/0!</v>
      </c>
      <c r="ED15" s="12" t="e">
        <f t="shared" si="59"/>
        <v>#DIV/0!</v>
      </c>
      <c r="EE15" s="12" t="e">
        <f t="shared" si="59"/>
        <v>#DIV/0!</v>
      </c>
      <c r="EF15" s="12" t="e">
        <f t="shared" si="59"/>
        <v>#DIV/0!</v>
      </c>
      <c r="EG15" s="12" t="e">
        <f t="shared" si="59"/>
        <v>#DIV/0!</v>
      </c>
      <c r="EH15" s="12" t="e">
        <f t="shared" si="59"/>
        <v>#DIV/0!</v>
      </c>
      <c r="EI15" s="12" t="e">
        <f t="shared" si="59"/>
        <v>#DIV/0!</v>
      </c>
      <c r="EJ15" s="12" t="e">
        <f t="shared" si="59"/>
        <v>#DIV/0!</v>
      </c>
      <c r="EK15" s="12" t="e">
        <f t="shared" si="59"/>
        <v>#DIV/0!</v>
      </c>
      <c r="EL15" s="12" t="e">
        <f t="shared" si="59"/>
        <v>#DIV/0!</v>
      </c>
      <c r="EM15" s="12" t="e">
        <f t="shared" si="59"/>
        <v>#DIV/0!</v>
      </c>
      <c r="EN15" s="12" t="e">
        <f t="shared" si="59"/>
        <v>#DIV/0!</v>
      </c>
      <c r="EO15" s="12" t="e">
        <f t="shared" si="59"/>
        <v>#DIV/0!</v>
      </c>
    </row>
    <row r="17" spans="1:133" x14ac:dyDescent="0.25">
      <c r="A17" t="s">
        <v>118</v>
      </c>
      <c r="B17">
        <f>SUM(B5:B8)</f>
        <v>0</v>
      </c>
      <c r="C17">
        <f>SUM(C5:C8)</f>
        <v>0</v>
      </c>
      <c r="D17">
        <f t="shared" ref="D17:U17" si="63">SUM(D5:D8)</f>
        <v>0</v>
      </c>
      <c r="E17">
        <f t="shared" si="63"/>
        <v>0</v>
      </c>
      <c r="F17">
        <f t="shared" si="63"/>
        <v>0</v>
      </c>
      <c r="G17">
        <f t="shared" si="63"/>
        <v>0</v>
      </c>
      <c r="H17">
        <f t="shared" si="63"/>
        <v>0</v>
      </c>
      <c r="I17">
        <f t="shared" si="63"/>
        <v>0</v>
      </c>
      <c r="J17">
        <f t="shared" si="63"/>
        <v>0</v>
      </c>
      <c r="K17">
        <f t="shared" si="63"/>
        <v>0</v>
      </c>
      <c r="L17">
        <f t="shared" si="63"/>
        <v>0</v>
      </c>
      <c r="M17">
        <f t="shared" si="63"/>
        <v>0</v>
      </c>
      <c r="N17">
        <f t="shared" si="63"/>
        <v>0</v>
      </c>
      <c r="O17">
        <f t="shared" si="63"/>
        <v>0</v>
      </c>
      <c r="P17">
        <f t="shared" si="63"/>
        <v>0</v>
      </c>
      <c r="Q17">
        <f t="shared" si="63"/>
        <v>0</v>
      </c>
      <c r="R17">
        <f t="shared" si="63"/>
        <v>0</v>
      </c>
      <c r="S17">
        <f t="shared" si="63"/>
        <v>0</v>
      </c>
      <c r="T17">
        <f t="shared" si="63"/>
        <v>0</v>
      </c>
      <c r="U17">
        <f t="shared" si="63"/>
        <v>0</v>
      </c>
      <c r="BA17" t="s">
        <v>118</v>
      </c>
      <c r="BB17">
        <f t="shared" ref="BB17:BQ17" si="64">SUM(BB5:BB8)</f>
        <v>0</v>
      </c>
      <c r="BC17">
        <f t="shared" si="64"/>
        <v>0</v>
      </c>
      <c r="BD17">
        <f t="shared" si="64"/>
        <v>0</v>
      </c>
      <c r="BE17">
        <f t="shared" si="64"/>
        <v>0</v>
      </c>
      <c r="BF17">
        <f t="shared" si="64"/>
        <v>0</v>
      </c>
      <c r="BG17">
        <f t="shared" si="64"/>
        <v>0</v>
      </c>
      <c r="BH17">
        <f t="shared" si="64"/>
        <v>0</v>
      </c>
      <c r="BI17">
        <f t="shared" si="64"/>
        <v>0</v>
      </c>
      <c r="BJ17">
        <f t="shared" si="64"/>
        <v>0</v>
      </c>
      <c r="BK17">
        <f t="shared" si="64"/>
        <v>0</v>
      </c>
      <c r="BL17">
        <f t="shared" si="64"/>
        <v>0</v>
      </c>
      <c r="BM17">
        <f t="shared" si="64"/>
        <v>0</v>
      </c>
      <c r="BN17">
        <f t="shared" si="64"/>
        <v>0</v>
      </c>
      <c r="BO17">
        <f t="shared" si="64"/>
        <v>0</v>
      </c>
      <c r="BP17">
        <f t="shared" si="64"/>
        <v>0</v>
      </c>
      <c r="BQ17">
        <f t="shared" si="64"/>
        <v>0</v>
      </c>
      <c r="CV17" t="s">
        <v>118</v>
      </c>
      <c r="CW17">
        <f t="shared" ref="CW17:DL17" si="65">SUM(CW5:CW8)</f>
        <v>0</v>
      </c>
      <c r="CX17">
        <f t="shared" si="65"/>
        <v>0</v>
      </c>
      <c r="CY17">
        <f t="shared" si="65"/>
        <v>0</v>
      </c>
      <c r="CZ17">
        <f t="shared" si="65"/>
        <v>0</v>
      </c>
      <c r="DA17">
        <f t="shared" si="65"/>
        <v>0</v>
      </c>
      <c r="DB17">
        <f t="shared" si="65"/>
        <v>0</v>
      </c>
      <c r="DC17">
        <f t="shared" si="65"/>
        <v>0</v>
      </c>
      <c r="DD17">
        <f t="shared" si="65"/>
        <v>0</v>
      </c>
      <c r="DE17">
        <f t="shared" si="65"/>
        <v>0</v>
      </c>
      <c r="DF17">
        <f t="shared" si="65"/>
        <v>0</v>
      </c>
      <c r="DG17">
        <f t="shared" si="65"/>
        <v>0</v>
      </c>
      <c r="DH17">
        <f t="shared" si="65"/>
        <v>0</v>
      </c>
      <c r="DI17">
        <f t="shared" si="65"/>
        <v>0</v>
      </c>
      <c r="DJ17">
        <f t="shared" si="65"/>
        <v>0</v>
      </c>
      <c r="DK17">
        <f t="shared" si="65"/>
        <v>0</v>
      </c>
      <c r="DL17">
        <f t="shared" si="65"/>
        <v>0</v>
      </c>
    </row>
    <row r="18" spans="1:133" x14ac:dyDescent="0.25">
      <c r="A18" t="s">
        <v>119</v>
      </c>
      <c r="B18">
        <f>SUM(B9:B12)</f>
        <v>0</v>
      </c>
      <c r="C18">
        <f>SUM(C9:C12)</f>
        <v>0</v>
      </c>
      <c r="D18">
        <f t="shared" ref="D18:U18" si="66">SUM(D9:D12)</f>
        <v>0</v>
      </c>
      <c r="E18">
        <f t="shared" si="66"/>
        <v>0</v>
      </c>
      <c r="F18">
        <f t="shared" si="66"/>
        <v>0</v>
      </c>
      <c r="G18">
        <f t="shared" si="66"/>
        <v>0</v>
      </c>
      <c r="H18">
        <f t="shared" si="66"/>
        <v>0</v>
      </c>
      <c r="I18">
        <f t="shared" si="66"/>
        <v>0</v>
      </c>
      <c r="J18">
        <f t="shared" si="66"/>
        <v>0</v>
      </c>
      <c r="K18">
        <f t="shared" si="66"/>
        <v>0</v>
      </c>
      <c r="L18">
        <f t="shared" si="66"/>
        <v>0</v>
      </c>
      <c r="M18">
        <f t="shared" si="66"/>
        <v>0</v>
      </c>
      <c r="N18">
        <f t="shared" si="66"/>
        <v>0</v>
      </c>
      <c r="O18">
        <f t="shared" si="66"/>
        <v>0</v>
      </c>
      <c r="P18">
        <f t="shared" si="66"/>
        <v>0</v>
      </c>
      <c r="Q18">
        <f t="shared" si="66"/>
        <v>0</v>
      </c>
      <c r="R18">
        <f t="shared" si="66"/>
        <v>0</v>
      </c>
      <c r="S18">
        <f t="shared" si="66"/>
        <v>0</v>
      </c>
      <c r="T18">
        <f t="shared" si="66"/>
        <v>0</v>
      </c>
      <c r="U18">
        <f t="shared" si="66"/>
        <v>0</v>
      </c>
      <c r="BA18" t="s">
        <v>119</v>
      </c>
      <c r="BB18">
        <f t="shared" ref="BB18:BQ18" si="67">SUM(BB9:BB12)</f>
        <v>0</v>
      </c>
      <c r="BC18">
        <f t="shared" si="67"/>
        <v>0</v>
      </c>
      <c r="BD18">
        <f t="shared" si="67"/>
        <v>0</v>
      </c>
      <c r="BE18">
        <f t="shared" si="67"/>
        <v>0</v>
      </c>
      <c r="BF18">
        <f t="shared" si="67"/>
        <v>0</v>
      </c>
      <c r="BG18">
        <f t="shared" si="67"/>
        <v>0</v>
      </c>
      <c r="BH18">
        <f t="shared" si="67"/>
        <v>0</v>
      </c>
      <c r="BI18">
        <f t="shared" si="67"/>
        <v>0</v>
      </c>
      <c r="BJ18">
        <f t="shared" si="67"/>
        <v>0</v>
      </c>
      <c r="BK18">
        <f t="shared" si="67"/>
        <v>0</v>
      </c>
      <c r="BL18">
        <f t="shared" si="67"/>
        <v>0</v>
      </c>
      <c r="BM18">
        <f t="shared" si="67"/>
        <v>0</v>
      </c>
      <c r="BN18">
        <f t="shared" si="67"/>
        <v>0</v>
      </c>
      <c r="BO18">
        <f t="shared" si="67"/>
        <v>0</v>
      </c>
      <c r="BP18">
        <f t="shared" si="67"/>
        <v>0</v>
      </c>
      <c r="BQ18">
        <f t="shared" si="67"/>
        <v>0</v>
      </c>
      <c r="CV18" t="s">
        <v>119</v>
      </c>
      <c r="CW18">
        <f t="shared" ref="CW18:DL18" si="68">SUM(CW9:CW12)</f>
        <v>0</v>
      </c>
      <c r="CX18">
        <f t="shared" si="68"/>
        <v>0</v>
      </c>
      <c r="CY18">
        <f t="shared" si="68"/>
        <v>0</v>
      </c>
      <c r="CZ18">
        <f t="shared" si="68"/>
        <v>0</v>
      </c>
      <c r="DA18">
        <f t="shared" si="68"/>
        <v>0</v>
      </c>
      <c r="DB18">
        <f t="shared" si="68"/>
        <v>0</v>
      </c>
      <c r="DC18">
        <f t="shared" si="68"/>
        <v>0</v>
      </c>
      <c r="DD18">
        <f t="shared" si="68"/>
        <v>0</v>
      </c>
      <c r="DE18">
        <f t="shared" si="68"/>
        <v>0</v>
      </c>
      <c r="DF18">
        <f t="shared" si="68"/>
        <v>0</v>
      </c>
      <c r="DG18">
        <f t="shared" si="68"/>
        <v>0</v>
      </c>
      <c r="DH18">
        <f t="shared" si="68"/>
        <v>0</v>
      </c>
      <c r="DI18">
        <f t="shared" si="68"/>
        <v>0</v>
      </c>
      <c r="DJ18">
        <f t="shared" si="68"/>
        <v>0</v>
      </c>
      <c r="DK18">
        <f t="shared" si="68"/>
        <v>0</v>
      </c>
      <c r="DL18">
        <f t="shared" si="68"/>
        <v>0</v>
      </c>
    </row>
    <row r="23" spans="1:133" ht="60" x14ac:dyDescent="0.25">
      <c r="W23" s="32" t="s">
        <v>94</v>
      </c>
      <c r="X23" s="32" t="s">
        <v>95</v>
      </c>
      <c r="Y23" s="33" t="s">
        <v>88</v>
      </c>
      <c r="Z23" s="34" t="s">
        <v>89</v>
      </c>
      <c r="AA23" s="33" t="s">
        <v>90</v>
      </c>
      <c r="AB23" s="33"/>
      <c r="AC23" s="34" t="s">
        <v>91</v>
      </c>
      <c r="AD23" s="33" t="s">
        <v>92</v>
      </c>
      <c r="AE23" s="34" t="s">
        <v>93</v>
      </c>
      <c r="AF23" s="35" t="s">
        <v>96</v>
      </c>
      <c r="AG23" s="35" t="s">
        <v>97</v>
      </c>
      <c r="AH23" s="35" t="s">
        <v>98</v>
      </c>
      <c r="AI23" s="35" t="s">
        <v>99</v>
      </c>
      <c r="AJ23" s="32" t="s">
        <v>100</v>
      </c>
      <c r="AK23" s="32" t="s">
        <v>101</v>
      </c>
      <c r="AL23" s="32" t="s">
        <v>102</v>
      </c>
      <c r="AM23" s="32" t="s">
        <v>103</v>
      </c>
      <c r="BS23" s="32" t="s">
        <v>94</v>
      </c>
      <c r="BT23" s="32" t="s">
        <v>95</v>
      </c>
      <c r="BU23" s="33" t="s">
        <v>88</v>
      </c>
      <c r="BV23" s="34" t="s">
        <v>89</v>
      </c>
      <c r="BW23" s="33" t="s">
        <v>90</v>
      </c>
      <c r="BX23" s="34" t="s">
        <v>91</v>
      </c>
      <c r="BY23" s="33" t="s">
        <v>92</v>
      </c>
      <c r="BZ23" s="34" t="s">
        <v>93</v>
      </c>
      <c r="CA23" s="35" t="s">
        <v>96</v>
      </c>
      <c r="CB23" s="35" t="s">
        <v>97</v>
      </c>
      <c r="CC23" s="35" t="s">
        <v>98</v>
      </c>
      <c r="CD23" s="35" t="s">
        <v>99</v>
      </c>
      <c r="CE23" s="32" t="s">
        <v>100</v>
      </c>
      <c r="CF23" s="32" t="s">
        <v>101</v>
      </c>
      <c r="CG23" s="32" t="s">
        <v>102</v>
      </c>
      <c r="CH23" s="32" t="s">
        <v>103</v>
      </c>
      <c r="DN23" s="32" t="s">
        <v>94</v>
      </c>
      <c r="DO23" s="32" t="s">
        <v>95</v>
      </c>
      <c r="DP23" s="33" t="s">
        <v>88</v>
      </c>
      <c r="DQ23" s="34" t="s">
        <v>89</v>
      </c>
      <c r="DR23" s="33" t="s">
        <v>90</v>
      </c>
      <c r="DS23" s="34" t="s">
        <v>91</v>
      </c>
      <c r="DT23" s="33" t="s">
        <v>92</v>
      </c>
      <c r="DU23" s="34" t="s">
        <v>93</v>
      </c>
      <c r="DV23" s="35" t="s">
        <v>96</v>
      </c>
      <c r="DW23" s="35" t="s">
        <v>97</v>
      </c>
      <c r="DX23" s="35" t="s">
        <v>98</v>
      </c>
      <c r="DY23" s="35" t="s">
        <v>99</v>
      </c>
      <c r="DZ23" s="32" t="s">
        <v>100</v>
      </c>
      <c r="EA23" s="32" t="s">
        <v>101</v>
      </c>
      <c r="EB23" s="32" t="s">
        <v>102</v>
      </c>
      <c r="EC23" s="32" t="s">
        <v>103</v>
      </c>
    </row>
    <row r="24" spans="1:133" x14ac:dyDescent="0.25">
      <c r="W24" s="32">
        <f>AD14</f>
        <v>0</v>
      </c>
      <c r="X24" s="32">
        <f>AD15</f>
        <v>0</v>
      </c>
      <c r="Y24" s="33" t="e">
        <f>Z24/W24</f>
        <v>#DIV/0!</v>
      </c>
      <c r="Z24" s="34">
        <f>AA14</f>
        <v>0</v>
      </c>
      <c r="AA24" s="33" t="e">
        <f>AC24/W24</f>
        <v>#DIV/0!</v>
      </c>
      <c r="AB24" s="33"/>
      <c r="AC24" s="34">
        <f>C14+E14+I14+M14+O14+S14</f>
        <v>0</v>
      </c>
      <c r="AD24" s="33" t="e">
        <f>AE24/AC24</f>
        <v>#DIV/0!</v>
      </c>
      <c r="AE24" s="34">
        <f>E14+O14</f>
        <v>0</v>
      </c>
      <c r="AF24" s="35">
        <f>AC14</f>
        <v>0</v>
      </c>
      <c r="AG24" s="35">
        <f>AC15</f>
        <v>0</v>
      </c>
      <c r="AH24" s="35">
        <f>AG14</f>
        <v>0</v>
      </c>
      <c r="AI24" s="35">
        <f>AG15</f>
        <v>0</v>
      </c>
      <c r="AJ24" s="32">
        <f>AH14</f>
        <v>0</v>
      </c>
      <c r="AK24" s="32">
        <f>AH15</f>
        <v>0</v>
      </c>
      <c r="AL24" s="32">
        <f>AI14</f>
        <v>0</v>
      </c>
      <c r="AM24" s="32">
        <f>AI15</f>
        <v>0</v>
      </c>
      <c r="BS24" s="32">
        <f>BY14</f>
        <v>0</v>
      </c>
      <c r="BT24" s="32">
        <f>BY15</f>
        <v>0</v>
      </c>
      <c r="BU24" s="33" t="e">
        <f>BV24/BS24</f>
        <v>#DIV/0!</v>
      </c>
      <c r="BV24" s="34">
        <f>BW14</f>
        <v>0</v>
      </c>
      <c r="BW24" s="33" t="e">
        <f>BX24/BS24</f>
        <v>#DIV/0!</v>
      </c>
      <c r="BX24" s="34">
        <f>BC14+BE14+BG14+BK14+BM14+BO14</f>
        <v>0</v>
      </c>
      <c r="BY24" s="33" t="e">
        <f>BZ24/BX24</f>
        <v>#DIV/0!</v>
      </c>
      <c r="BZ24" s="34">
        <f>BE14+BM14</f>
        <v>0</v>
      </c>
      <c r="CA24" s="35">
        <f>BX14</f>
        <v>0</v>
      </c>
      <c r="CB24" s="35">
        <f>BX15</f>
        <v>0</v>
      </c>
      <c r="CC24" s="35">
        <f>CB14</f>
        <v>0</v>
      </c>
      <c r="CD24" s="35">
        <f>CB15</f>
        <v>0</v>
      </c>
      <c r="CE24" s="32">
        <f>CC14</f>
        <v>0</v>
      </c>
      <c r="CF24" s="32">
        <f>CC15</f>
        <v>0</v>
      </c>
      <c r="CG24" s="32">
        <f>CD14</f>
        <v>0</v>
      </c>
      <c r="CH24" s="32">
        <f>CD15</f>
        <v>0</v>
      </c>
      <c r="DN24" s="32">
        <f>DT14</f>
        <v>0</v>
      </c>
      <c r="DO24" s="32">
        <f>DT15</f>
        <v>0</v>
      </c>
      <c r="DP24" s="33" t="e">
        <f>DQ24/DN24</f>
        <v>#DIV/0!</v>
      </c>
      <c r="DQ24" s="34">
        <f>DR14</f>
        <v>0</v>
      </c>
      <c r="DR24" s="33" t="e">
        <f>DS24/DN24</f>
        <v>#DIV/0!</v>
      </c>
      <c r="DS24" s="34">
        <f>CX14+CZ14+DB14+DF14+DH14+DJ14</f>
        <v>0</v>
      </c>
      <c r="DT24" s="33" t="e">
        <f>DU24/DS24</f>
        <v>#DIV/0!</v>
      </c>
      <c r="DU24" s="34">
        <f>CZ14+DH14</f>
        <v>0</v>
      </c>
      <c r="DV24" s="35">
        <f>DS14</f>
        <v>0</v>
      </c>
      <c r="DW24" s="35">
        <f>DS15</f>
        <v>0</v>
      </c>
      <c r="DX24" s="35">
        <f>DW14</f>
        <v>0</v>
      </c>
      <c r="DY24" s="35">
        <f>DW15</f>
        <v>0</v>
      </c>
      <c r="DZ24" s="32">
        <f>DX14</f>
        <v>0</v>
      </c>
      <c r="EA24" s="32">
        <f>DX15</f>
        <v>0</v>
      </c>
      <c r="EB24" s="32">
        <f>DY14</f>
        <v>0</v>
      </c>
      <c r="EC24" s="32">
        <f>DY15</f>
        <v>0</v>
      </c>
    </row>
  </sheetData>
  <mergeCells count="38">
    <mergeCell ref="DE3:DF3"/>
    <mergeCell ref="BB2:BI2"/>
    <mergeCell ref="BJ2:BQ2"/>
    <mergeCell ref="DG3:DH3"/>
    <mergeCell ref="DI3:DJ3"/>
    <mergeCell ref="BS2:CD2"/>
    <mergeCell ref="CH2:CS2"/>
    <mergeCell ref="CW2:DD2"/>
    <mergeCell ref="EC2:EN2"/>
    <mergeCell ref="BB3:BC3"/>
    <mergeCell ref="BD3:BE3"/>
    <mergeCell ref="BF3:BG3"/>
    <mergeCell ref="BH3:BI3"/>
    <mergeCell ref="BJ3:BK3"/>
    <mergeCell ref="BL3:BM3"/>
    <mergeCell ref="BN3:BO3"/>
    <mergeCell ref="BP3:BQ3"/>
    <mergeCell ref="CW3:CX3"/>
    <mergeCell ref="CY3:CZ3"/>
    <mergeCell ref="DA3:DB3"/>
    <mergeCell ref="DC3:DD3"/>
    <mergeCell ref="DK3:DL3"/>
    <mergeCell ref="DE2:DL2"/>
    <mergeCell ref="DN2:DY2"/>
    <mergeCell ref="B2:K2"/>
    <mergeCell ref="L2:U2"/>
    <mergeCell ref="W2:AI2"/>
    <mergeCell ref="AM2:AX2"/>
    <mergeCell ref="B3:C3"/>
    <mergeCell ref="D3:E3"/>
    <mergeCell ref="H3:I3"/>
    <mergeCell ref="J3:K3"/>
    <mergeCell ref="L3:M3"/>
    <mergeCell ref="N3:O3"/>
    <mergeCell ref="R3:S3"/>
    <mergeCell ref="T3:U3"/>
    <mergeCell ref="F3:G3"/>
    <mergeCell ref="P3:Q3"/>
  </mergeCells>
  <conditionalFormatting sqref="AM5:AY15">
    <cfRule type="colorScale" priority="1">
      <colorScale>
        <cfvo type="min"/>
        <cfvo type="num" val="0"/>
        <cfvo type="max"/>
        <color rgb="FFF8696B"/>
        <color rgb="FFFFEB84"/>
        <color rgb="FF63BE7B"/>
      </colorScale>
    </cfRule>
  </conditionalFormatting>
  <conditionalFormatting sqref="CH5:CT15">
    <cfRule type="colorScale" priority="4">
      <colorScale>
        <cfvo type="min"/>
        <cfvo type="num" val="0"/>
        <cfvo type="max"/>
        <color rgb="FFF8696B"/>
        <color rgb="FFFFEB84"/>
        <color rgb="FF63BE7B"/>
      </colorScale>
    </cfRule>
  </conditionalFormatting>
  <conditionalFormatting sqref="EC5:EO15">
    <cfRule type="colorScale" priority="5">
      <colorScale>
        <cfvo type="min"/>
        <cfvo type="num" val="0"/>
        <cfvo type="max"/>
        <color rgb="FFF8696B"/>
        <color rgb="FFFFEB84"/>
        <color rgb="FF63BE7B"/>
      </colorScale>
    </cfRule>
  </conditionalFormatting>
  <pageMargins left="0.7" right="0.7" top="0.75" bottom="0.75" header="0.511811023622047" footer="0.511811023622047"/>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179</TotalTime>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Evolution 2</vt:lpstr>
      <vt:lpstr>Resume</vt:lpstr>
      <vt:lpstr>APiCy total</vt:lpstr>
      <vt:lpstr>PdG Centre Total</vt:lpstr>
      <vt:lpstr>Ferney-&gt;Genève</vt:lpstr>
      <vt:lpstr>StGenis total</vt:lpstr>
      <vt:lpstr>StGenis-&gt;Meyrin</vt:lpstr>
      <vt:lpstr>StGenis-&gt;Bourdigny</vt:lpstr>
      <vt:lpstr>StGenis-&gt;CERN</vt:lpstr>
      <vt:lpstr>RteEurope-&gt;Meyrin</vt:lpstr>
      <vt:lpstr>Mategnin Total</vt:lpstr>
      <vt:lpstr>MategninAnneaux</vt:lpstr>
      <vt:lpstr>MategninDouane</vt:lpstr>
      <vt:lpstr>PdG Nord Total</vt:lpstr>
      <vt:lpstr>Vireloup Douane</vt:lpstr>
      <vt:lpstr>Ornex-&gt;Bossy</vt:lpstr>
      <vt:lpstr>Versonnex</vt:lpstr>
      <vt:lpstr>Sauverny</vt:lpstr>
      <vt:lpstr>Grilly</vt:lpstr>
      <vt:lpstr>Divonne-&gt;Chavanne</vt:lpstr>
      <vt:lpstr>Crassier Voie Verte</vt:lpstr>
      <vt:lpstr>Crassier Douane</vt:lpstr>
      <vt:lpstr>PdG Sud Total</vt:lpstr>
      <vt:lpstr>StJeanDeG</vt:lpstr>
      <vt:lpstr>Challex-&gt;Dardagny</vt:lpstr>
      <vt:lpstr>Challex-&gt;LaPlaine</vt:lpstr>
      <vt:lpstr>Pougny</vt:lpstr>
      <vt:lpstr>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Tor BOTHNER</dc:creator>
  <dc:description/>
  <cp:lastModifiedBy>Tor Bothner</cp:lastModifiedBy>
  <cp:revision>21</cp:revision>
  <dcterms:created xsi:type="dcterms:W3CDTF">2019-06-12T14:39:01Z</dcterms:created>
  <dcterms:modified xsi:type="dcterms:W3CDTF">2025-06-30T12:59:18Z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0x0101000CD6D194BCE4BA4A92B2A852D517E666</vt:lpwstr>
  </property>
</Properties>
</file>