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1_{24C21D68-45DD-1D43-B718-4D5AE13613D4}" xr6:coauthVersionLast="45" xr6:coauthVersionMax="45" xr10:uidLastSave="{00000000-0000-0000-0000-000000000000}"/>
  <bookViews>
    <workbookView minimized="1" xWindow="-34180" yWindow="2160" windowWidth="26840" windowHeight="15940" activeTab="2" xr2:uid="{440AD1EA-ACD4-6942-B63E-E3687A2E06F2}"/>
  </bookViews>
  <sheets>
    <sheet name="old" sheetId="1" r:id="rId1"/>
    <sheet name="updated 02-06-2020" sheetId="2" r:id="rId2"/>
    <sheet name="only differe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3" l="1"/>
  <c r="F18" i="3"/>
  <c r="F15" i="3"/>
  <c r="F13" i="3"/>
  <c r="E19" i="3"/>
  <c r="E20" i="3"/>
  <c r="E21" i="3"/>
  <c r="E18" i="3"/>
  <c r="E14" i="3"/>
  <c r="E15" i="3"/>
  <c r="E16" i="3"/>
  <c r="E13" i="3"/>
  <c r="D19" i="3"/>
  <c r="D20" i="3"/>
  <c r="D21" i="3"/>
  <c r="C19" i="3"/>
  <c r="C20" i="3"/>
  <c r="C21" i="3"/>
  <c r="D18" i="3"/>
  <c r="C18" i="3"/>
  <c r="D14" i="3"/>
  <c r="D15" i="3"/>
  <c r="D16" i="3"/>
  <c r="C16" i="3"/>
  <c r="C14" i="3"/>
  <c r="C15" i="3"/>
  <c r="D13" i="3"/>
  <c r="C13" i="3"/>
  <c r="B7" i="3"/>
  <c r="C6" i="3" s="1"/>
  <c r="B8" i="3"/>
  <c r="B9" i="3"/>
  <c r="C8" i="3" s="1"/>
  <c r="B6" i="3"/>
  <c r="C3" i="3"/>
  <c r="C1" i="3"/>
  <c r="B2" i="3"/>
  <c r="B3" i="3"/>
  <c r="B4" i="3"/>
  <c r="B1" i="3"/>
  <c r="BE19" i="2"/>
  <c r="AX19" i="2"/>
  <c r="AZ19" i="2"/>
  <c r="BF19" i="2"/>
  <c r="AW19" i="2"/>
  <c r="AY19" i="2"/>
  <c r="BC19" i="2"/>
  <c r="BB19" i="2"/>
  <c r="BD19" i="2"/>
  <c r="BA19" i="2"/>
  <c r="AJ3" i="2"/>
  <c r="AN4" i="2"/>
  <c r="AO4" i="2"/>
  <c r="AP4" i="2"/>
  <c r="AQ4" i="2"/>
  <c r="AR2" i="2"/>
  <c r="AR3" i="2"/>
  <c r="AR7" i="2"/>
  <c r="AR9" i="2"/>
  <c r="AR10" i="2"/>
  <c r="AR11" i="2"/>
  <c r="AR5" i="2"/>
  <c r="AR6" i="2"/>
  <c r="AR14" i="2"/>
  <c r="AR17" i="2"/>
  <c r="AR18" i="2"/>
  <c r="AR13" i="2"/>
  <c r="AR12" i="2"/>
  <c r="AR15" i="2"/>
  <c r="AR16" i="2"/>
  <c r="AR8" i="2"/>
  <c r="AR4" i="2"/>
  <c r="AS2" i="2"/>
  <c r="AS3" i="2"/>
  <c r="AS7" i="2"/>
  <c r="AS9" i="2"/>
  <c r="AS10" i="2"/>
  <c r="AS11" i="2"/>
  <c r="AS5" i="2"/>
  <c r="AS6" i="2"/>
  <c r="AS14" i="2"/>
  <c r="AS17" i="2"/>
  <c r="AS18" i="2"/>
  <c r="AS13" i="2"/>
  <c r="AS12" i="2"/>
  <c r="AS15" i="2"/>
  <c r="AS16" i="2"/>
  <c r="AS8" i="2"/>
  <c r="AS4" i="2"/>
  <c r="AQ8" i="2"/>
  <c r="AQ2" i="2"/>
  <c r="AQ3" i="2"/>
  <c r="AQ7" i="2"/>
  <c r="AQ9" i="2"/>
  <c r="AQ10" i="2"/>
  <c r="AQ11" i="2"/>
  <c r="AQ5" i="2"/>
  <c r="AQ6" i="2"/>
  <c r="AQ14" i="2"/>
  <c r="AQ17" i="2"/>
  <c r="AQ18" i="2"/>
  <c r="AQ13" i="2"/>
  <c r="AQ12" i="2"/>
  <c r="AQ15" i="2"/>
  <c r="AQ16" i="2"/>
  <c r="AP2" i="2"/>
  <c r="AP3" i="2"/>
  <c r="AP7" i="2"/>
  <c r="AP9" i="2"/>
  <c r="AP10" i="2"/>
  <c r="AP11" i="2"/>
  <c r="AP5" i="2"/>
  <c r="AP6" i="2"/>
  <c r="AP14" i="2"/>
  <c r="AP17" i="2"/>
  <c r="AP18" i="2"/>
  <c r="AP13" i="2"/>
  <c r="AP12" i="2"/>
  <c r="AP15" i="2"/>
  <c r="AP16" i="2"/>
  <c r="AP8" i="2"/>
  <c r="AO2" i="2"/>
  <c r="AO3" i="2"/>
  <c r="AO7" i="2"/>
  <c r="AO9" i="2"/>
  <c r="AO10" i="2"/>
  <c r="AO11" i="2"/>
  <c r="AO5" i="2"/>
  <c r="AO6" i="2"/>
  <c r="AO14" i="2"/>
  <c r="AO17" i="2"/>
  <c r="AO18" i="2"/>
  <c r="AO13" i="2"/>
  <c r="AO12" i="2"/>
  <c r="AO15" i="2"/>
  <c r="AO16" i="2"/>
  <c r="AO8" i="2"/>
  <c r="AN2" i="2"/>
  <c r="AN3" i="2"/>
  <c r="AN7" i="2"/>
  <c r="AN9" i="2"/>
  <c r="AN10" i="2"/>
  <c r="AN11" i="2"/>
  <c r="AN5" i="2"/>
  <c r="AN6" i="2"/>
  <c r="AN14" i="2"/>
  <c r="AN17" i="2"/>
  <c r="AN18" i="2"/>
  <c r="AN13" i="2"/>
  <c r="AN12" i="2"/>
  <c r="AN15" i="2"/>
  <c r="AN16" i="2"/>
  <c r="AN8" i="2"/>
  <c r="AM2" i="2"/>
  <c r="AM3" i="2"/>
  <c r="AM7" i="2"/>
  <c r="AM9" i="2"/>
  <c r="AM10" i="2"/>
  <c r="AM11" i="2"/>
  <c r="AM5" i="2"/>
  <c r="AM6" i="2"/>
  <c r="AM14" i="2"/>
  <c r="AM17" i="2"/>
  <c r="AM18" i="2"/>
  <c r="AM13" i="2"/>
  <c r="AM12" i="2"/>
  <c r="AM15" i="2"/>
  <c r="AM16" i="2"/>
  <c r="AM8" i="2"/>
  <c r="AM4" i="2"/>
  <c r="AL2" i="2"/>
  <c r="AL3" i="2"/>
  <c r="AL7" i="2"/>
  <c r="AL9" i="2"/>
  <c r="AL10" i="2"/>
  <c r="AL11" i="2"/>
  <c r="AL5" i="2"/>
  <c r="AL6" i="2"/>
  <c r="AL14" i="2"/>
  <c r="AL17" i="2"/>
  <c r="AL18" i="2"/>
  <c r="AL13" i="2"/>
  <c r="AL12" i="2"/>
  <c r="AL15" i="2"/>
  <c r="AL16" i="2"/>
  <c r="AL8" i="2"/>
  <c r="AL4" i="2"/>
  <c r="AK2" i="2"/>
  <c r="AK3" i="2"/>
  <c r="AK7" i="2"/>
  <c r="AK9" i="2"/>
  <c r="AK10" i="2"/>
  <c r="AK11" i="2"/>
  <c r="AK5" i="2"/>
  <c r="AK6" i="2"/>
  <c r="AK14" i="2"/>
  <c r="AK17" i="2"/>
  <c r="AK18" i="2"/>
  <c r="AK13" i="2"/>
  <c r="AK12" i="2"/>
  <c r="AK15" i="2"/>
  <c r="AK16" i="2"/>
  <c r="AK8" i="2"/>
  <c r="AK4" i="2"/>
  <c r="AJ2" i="2"/>
  <c r="AJ7" i="2"/>
  <c r="AJ9" i="2"/>
  <c r="AJ10" i="2"/>
  <c r="AJ11" i="2"/>
  <c r="AJ5" i="2"/>
  <c r="AJ6" i="2"/>
  <c r="AJ14" i="2"/>
  <c r="AJ17" i="2"/>
  <c r="AJ18" i="2"/>
  <c r="AJ13" i="2"/>
  <c r="AJ12" i="2"/>
  <c r="AJ15" i="2"/>
  <c r="AJ16" i="2"/>
  <c r="AJ8" i="2"/>
  <c r="AJ4" i="2"/>
  <c r="T3" i="1" l="1"/>
  <c r="T20" i="1" s="1"/>
  <c r="W5" i="1"/>
  <c r="W7" i="1"/>
  <c r="W15" i="1"/>
  <c r="W10" i="1"/>
  <c r="W11" i="1"/>
  <c r="W16" i="1"/>
  <c r="W12" i="1"/>
  <c r="W8" i="1"/>
  <c r="W9" i="1"/>
  <c r="W4" i="1"/>
  <c r="W13" i="1"/>
  <c r="W6" i="1"/>
  <c r="W14" i="1"/>
  <c r="W17" i="1"/>
  <c r="W18" i="1"/>
  <c r="W19" i="1"/>
  <c r="AA19" i="1" s="1"/>
  <c r="W3" i="1"/>
  <c r="AA3" i="1" s="1"/>
  <c r="V5" i="1"/>
  <c r="V7" i="1"/>
  <c r="V15" i="1"/>
  <c r="V10" i="1"/>
  <c r="V11" i="1"/>
  <c r="V16" i="1"/>
  <c r="V12" i="1"/>
  <c r="V8" i="1"/>
  <c r="Z8" i="1" s="1"/>
  <c r="V9" i="1"/>
  <c r="V4" i="1"/>
  <c r="V13" i="1"/>
  <c r="V6" i="1"/>
  <c r="V14" i="1"/>
  <c r="V17" i="1"/>
  <c r="V18" i="1"/>
  <c r="V19" i="1"/>
  <c r="V3" i="1"/>
  <c r="U5" i="1"/>
  <c r="U7" i="1"/>
  <c r="U15" i="1"/>
  <c r="U10" i="1"/>
  <c r="U11" i="1"/>
  <c r="U16" i="1"/>
  <c r="U12" i="1"/>
  <c r="U8" i="1"/>
  <c r="U9" i="1"/>
  <c r="U4" i="1"/>
  <c r="U13" i="1"/>
  <c r="U6" i="1"/>
  <c r="U14" i="1"/>
  <c r="U17" i="1"/>
  <c r="U18" i="1"/>
  <c r="U19" i="1"/>
  <c r="U3" i="1"/>
  <c r="Y3" i="1" s="1"/>
  <c r="T5" i="1"/>
  <c r="T7" i="1"/>
  <c r="T15" i="1"/>
  <c r="T10" i="1"/>
  <c r="T11" i="1"/>
  <c r="T16" i="1"/>
  <c r="T12" i="1"/>
  <c r="T8" i="1"/>
  <c r="T9" i="1"/>
  <c r="T4" i="1"/>
  <c r="T13" i="1"/>
  <c r="T6" i="1"/>
  <c r="T14" i="1"/>
  <c r="T17" i="1"/>
  <c r="T18" i="1"/>
  <c r="T19" i="1"/>
  <c r="S5" i="1"/>
  <c r="S7" i="1"/>
  <c r="S15" i="1"/>
  <c r="S10" i="1"/>
  <c r="S11" i="1"/>
  <c r="S16" i="1"/>
  <c r="S12" i="1"/>
  <c r="S8" i="1"/>
  <c r="S9" i="1"/>
  <c r="S4" i="1"/>
  <c r="S13" i="1"/>
  <c r="S6" i="1"/>
  <c r="S14" i="1"/>
  <c r="S17" i="1"/>
  <c r="S18" i="1"/>
  <c r="S19" i="1"/>
  <c r="S3" i="1"/>
  <c r="X3" i="1" s="1"/>
  <c r="AA10" i="1" l="1"/>
  <c r="X6" i="1"/>
  <c r="Y11" i="1"/>
  <c r="Z4" i="1"/>
  <c r="AA18" i="1"/>
  <c r="AA15" i="1"/>
  <c r="Y19" i="1"/>
  <c r="Y10" i="1"/>
  <c r="Z9" i="1"/>
  <c r="AA17" i="1"/>
  <c r="AA7" i="1"/>
  <c r="AA6" i="1"/>
  <c r="Y5" i="1"/>
  <c r="Y14" i="1"/>
  <c r="Z3" i="1"/>
  <c r="Z11" i="1"/>
  <c r="AA4" i="1"/>
  <c r="S20" i="1"/>
  <c r="Z19" i="1"/>
  <c r="Z10" i="1"/>
  <c r="W20" i="1"/>
  <c r="AA8" i="1"/>
  <c r="V20" i="1"/>
  <c r="U20" i="1"/>
  <c r="Y8" i="1"/>
  <c r="Z14" i="1"/>
  <c r="Z5" i="1"/>
  <c r="Y18" i="1"/>
  <c r="Y15" i="1"/>
  <c r="AA14" i="1"/>
  <c r="AA5" i="1"/>
  <c r="Y17" i="1"/>
  <c r="Y7" i="1"/>
  <c r="Z12" i="1"/>
  <c r="Z16" i="1"/>
  <c r="AA13" i="1"/>
  <c r="Y6" i="1"/>
  <c r="Y13" i="1"/>
  <c r="AA9" i="1"/>
  <c r="Y4" i="1"/>
  <c r="Z18" i="1"/>
  <c r="Z15" i="1"/>
  <c r="Y9" i="1"/>
  <c r="Z17" i="1"/>
  <c r="Z7" i="1"/>
  <c r="AA12" i="1"/>
  <c r="AA16" i="1"/>
  <c r="X18" i="1"/>
  <c r="X17" i="1"/>
  <c r="X7" i="1"/>
  <c r="Y12" i="1"/>
  <c r="Z6" i="1"/>
  <c r="AA11" i="1"/>
  <c r="X15" i="1"/>
  <c r="Y16" i="1"/>
  <c r="Z13" i="1"/>
  <c r="X14" i="1"/>
  <c r="X5" i="1"/>
  <c r="X13" i="1"/>
  <c r="X4" i="1"/>
  <c r="X9" i="1"/>
  <c r="X8" i="1"/>
  <c r="X12" i="1"/>
  <c r="X16" i="1"/>
  <c r="X11" i="1"/>
  <c r="X19" i="1"/>
  <c r="X10" i="1"/>
</calcChain>
</file>

<file path=xl/sharedStrings.xml><?xml version="1.0" encoding="utf-8"?>
<sst xmlns="http://schemas.openxmlformats.org/spreadsheetml/2006/main" count="1587" uniqueCount="104">
  <si>
    <t>supergroup</t>
  </si>
  <si>
    <t>Fatty Acid Metabolism</t>
  </si>
  <si>
    <t>Transport</t>
  </si>
  <si>
    <t>Antibiotic Metabolism</t>
  </si>
  <si>
    <t>Amino Acid Metabolism</t>
  </si>
  <si>
    <t>Nucleotide Metabolism</t>
  </si>
  <si>
    <t>Metabolism of Aromatic Compounds</t>
  </si>
  <si>
    <t>Metabolism of Secondary Metabolites</t>
  </si>
  <si>
    <t>Cofactor Metabolism</t>
  </si>
  <si>
    <t>Carbohydrate Metabolism</t>
  </si>
  <si>
    <t>Carbon Metabolism</t>
  </si>
  <si>
    <t>Glycerolipid Metabolism</t>
  </si>
  <si>
    <t>Virulence</t>
  </si>
  <si>
    <t>Metabolism in Diverse Environments</t>
  </si>
  <si>
    <t>Interaction with the Environment</t>
  </si>
  <si>
    <t>Sulfur Metabolism</t>
  </si>
  <si>
    <t>Gene</t>
  </si>
  <si>
    <t>glut</t>
  </si>
  <si>
    <t>Nitrogen Metabolism</t>
  </si>
  <si>
    <t>Regulation</t>
  </si>
  <si>
    <t>anderson</t>
  </si>
  <si>
    <t>leu</t>
  </si>
  <si>
    <t>complete</t>
  </si>
  <si>
    <t>hrp</t>
  </si>
  <si>
    <t>diff hrp</t>
  </si>
  <si>
    <t>diff leu</t>
  </si>
  <si>
    <t>diff a</t>
  </si>
  <si>
    <t>diff glut</t>
  </si>
  <si>
    <t>Anderson</t>
  </si>
  <si>
    <t>Pathway</t>
  </si>
  <si>
    <t>2-Oxocarboxylic acid metabolism - Pseudomonas syringae pv. tomato DC3000</t>
  </si>
  <si>
    <t>ABC transporters - Pseudomonas syringae pv. tomato DC3000</t>
  </si>
  <si>
    <t>Acarbose and validamycin biosynthesis - Pseudomonas syringae pv. tomato DC3000</t>
  </si>
  <si>
    <t>Alanine, aspartate and glutamate metabolism - Pseudomonas syringae pv. tomato DC3000</t>
  </si>
  <si>
    <t>Amino sugar and nucleotide sugar metabolism - Pseudomonas syringae pv. tomato DC3000</t>
  </si>
  <si>
    <t>Aminobenzoate degradation - Pseudomonas syringae pv. tomato DC3000</t>
  </si>
  <si>
    <t>Arginine and proline metabolism - Pseudomonas syringae pv. tomato DC3000</t>
  </si>
  <si>
    <t>Arginine biosynthesis - Pseudomonas syringae pv. tomato DC3000</t>
  </si>
  <si>
    <t>Benzoate degradation - Pseudomonas syringae pv. tomato DC3000</t>
  </si>
  <si>
    <t>Biosynthesis of amino acids - Pseudomonas syringae pv. tomato DC3000</t>
  </si>
  <si>
    <t>Biosynthesis of antibiotics - Pseudomonas syringae pv. tomato DC3000</t>
  </si>
  <si>
    <t>Biosynthesis of secondary metabolites - Pseudomonas syringae pv. tomato DC3000</t>
  </si>
  <si>
    <t>Biosynthesis of siderophore group nonribosomal peptides - Pseudomonas syringae pv. tomato DC3000</t>
  </si>
  <si>
    <t>Biotin metabolism - Pseudomonas syringae pv. tomato DC3000</t>
  </si>
  <si>
    <t>Butanoate metabolism - Pseudomonas syringae pv. tomato DC3000</t>
  </si>
  <si>
    <t>C5-Branched dibasic acid metabolism - Pseudomonas syringae pv. tomato DC3000</t>
  </si>
  <si>
    <t>Carbapenem biosynthesis - Pseudomonas syringae pv. tomato DC3000</t>
  </si>
  <si>
    <t>Carbon metabolism - Pseudomonas syringae pv. tomato DC3000</t>
  </si>
  <si>
    <t>Cationic antimicrobial peptide (CAMP) resistance - Pseudomonas syringae pv. tomato DC3000</t>
  </si>
  <si>
    <t>Cysteine and methionine metabolism - Pseudomonas syringae pv. tomato DC3000</t>
  </si>
  <si>
    <t>Degradation of aromatic compounds - Pseudomonas syringae pv. tomato DC3000</t>
  </si>
  <si>
    <t>Fatty acid biosynthesis - Pseudomonas syringae pv. tomato DC3000</t>
  </si>
  <si>
    <t>Fatty acid metabolism - Pseudomonas syringae pv. tomato DC3000</t>
  </si>
  <si>
    <t>Folate biosynthesis - Pseudomonas syringae pv. tomato DC3000</t>
  </si>
  <si>
    <t>Galactose metabolism - Pseudomonas syringae pv. tomato DC3000</t>
  </si>
  <si>
    <t>Glutathione metabolism - Pseudomonas syringae pv. tomato DC3000</t>
  </si>
  <si>
    <t>Glycerolipid metabolism - Pseudomonas syringae pv. tomato DC3000</t>
  </si>
  <si>
    <t>Glycerophospholipid metabolism - Pseudomonas syringae pv. tomato DC3000</t>
  </si>
  <si>
    <t>Glycine, serine and threonine metabolism - Pseudomonas syringae pv. tomato DC3000</t>
  </si>
  <si>
    <t>Glyoxylate and dicarboxylate metabolism - Pseudomonas syringae pv. tomato DC3000</t>
  </si>
  <si>
    <t>Histidine metabolism - Pseudomonas syringae pv. tomato DC3000</t>
  </si>
  <si>
    <t>Lipopolysaccharide biosynthesis - Pseudomonas syringae pv. tomato DC3000</t>
  </si>
  <si>
    <t>Lysine biosynthesis - Pseudomonas syringae pv. tomato DC3000</t>
  </si>
  <si>
    <t>Microbial metabolism in diverse environments - Pseudomonas syringae pv. tomato DC3000</t>
  </si>
  <si>
    <t>Monobactam biosynthesis - Pseudomonas syringae pv. tomato DC3000</t>
  </si>
  <si>
    <t>Nicotinate and nicotinamide metabolism - Pseudomonas syringae pv. tomato DC3000</t>
  </si>
  <si>
    <t>Nitrogen metabolism - Pseudomonas syringae pv. tomato DC3000</t>
  </si>
  <si>
    <t>One carbon pool by folate - Pseudomonas syringae pv. tomato DC3000</t>
  </si>
  <si>
    <t>Pantothenate and CoA biosynthesis - Pseudomonas syringae pv. tomato DC3000</t>
  </si>
  <si>
    <t>Pentose and glucuronate interconversions - Pseudomonas syringae pv. tomato DC3000</t>
  </si>
  <si>
    <t>Pentose phosphate pathway - Pseudomonas syringae pv. tomato DC3000</t>
  </si>
  <si>
    <t>Phenylalanine, tyrosine and tryptophan biosynthesis - Pseudomonas syringae pv. tomato DC3000</t>
  </si>
  <si>
    <t>Polyketide sugar unit biosynthesis - Pseudomonas syringae pv. tomato DC3000</t>
  </si>
  <si>
    <t>Porphyrin and chlorophyll metabolism - Pseudomonas syringae pv. tomato DC3000</t>
  </si>
  <si>
    <t>Purine metabolism - Pseudomonas syringae pv. tomato DC3000</t>
  </si>
  <si>
    <t>Pyrimidine metabolism - Pseudomonas syringae pv. tomato DC3000</t>
  </si>
  <si>
    <t>Quorum sensing - Pseudomonas syringae pv. tomato DC3000</t>
  </si>
  <si>
    <t>Riboflavin metabolism - Pseudomonas syringae pv. tomato DC3000</t>
  </si>
  <si>
    <t>Starch and sucrose metabolism - Pseudomonas syringae pv. tomato DC3000</t>
  </si>
  <si>
    <t>Streptomycin biosynthesis - Pseudomonas syringae pv. tomato DC3000</t>
  </si>
  <si>
    <t>Sulfur metabolism - Pseudomonas syringae pv. tomato DC3000</t>
  </si>
  <si>
    <t>Terpenoid backbone biosynthesis - Pseudomonas syringae pv. tomato DC3000</t>
  </si>
  <si>
    <t>Thiamine metabolism - Pseudomonas syringae pv. tomato DC3000</t>
  </si>
  <si>
    <t>Two-component system - Pseudomonas syringae pv. tomato DC3000</t>
  </si>
  <si>
    <t>Ubiquinone and other terpenoid-quinone biosynthesis - Pseudomonas syringae pv. tomato DC3000</t>
  </si>
  <si>
    <t>Valine, leucine and isoleucine biosynthesis - Pseudomonas syringae pv. tomato DC3000</t>
  </si>
  <si>
    <t>Vitamin B6 metabolism - Pseudomonas syringae pv. tomato DC3000</t>
  </si>
  <si>
    <t>beta-Alanine metabolism - Pseudomonas syringae pv. tomato DC3000</t>
  </si>
  <si>
    <t>Aspartate</t>
  </si>
  <si>
    <t>Metabolic pathways - Pseudomonas syringae pv. tomato DC3000</t>
  </si>
  <si>
    <t>Valine, leucine and isoleucine degradation - Pseudomonas syringae pv. tomato DC3000</t>
  </si>
  <si>
    <t>Citrate</t>
  </si>
  <si>
    <t>Complete</t>
  </si>
  <si>
    <t>GABA</t>
  </si>
  <si>
    <t>Glucose</t>
  </si>
  <si>
    <t>Glutamine</t>
  </si>
  <si>
    <t>Fructose</t>
  </si>
  <si>
    <t>Leucine</t>
  </si>
  <si>
    <t>Sucrose</t>
  </si>
  <si>
    <t>Asp</t>
  </si>
  <si>
    <t>Gln</t>
  </si>
  <si>
    <t>Leu</t>
  </si>
  <si>
    <t>370 NM</t>
  </si>
  <si>
    <t>410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</si>
</sst>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A7DB-B186-D247-BD5A-C7345507CA46}">
  <dimension ref="A1:AA61"/>
  <sheetViews>
    <sheetView topLeftCell="K1" zoomScaleNormal="100" workbookViewId="0">
      <selection activeCell="S3" sqref="S3"/>
    </sheetView>
  </sheetViews>
  <sheetFormatPr baseColWidth="10" defaultRowHeight="16" x14ac:dyDescent="0.2"/>
  <sheetData>
    <row r="1" spans="1:27" x14ac:dyDescent="0.2">
      <c r="A1" s="3" t="s">
        <v>17</v>
      </c>
      <c r="B1" s="3"/>
      <c r="C1" s="1"/>
      <c r="D1" s="3" t="s">
        <v>20</v>
      </c>
      <c r="E1" s="3"/>
      <c r="F1" s="1"/>
      <c r="G1" s="3" t="s">
        <v>21</v>
      </c>
      <c r="H1" s="3"/>
      <c r="I1" s="1"/>
      <c r="J1" s="3" t="s">
        <v>22</v>
      </c>
      <c r="K1" s="3"/>
      <c r="L1" s="1"/>
      <c r="M1" s="3" t="s">
        <v>23</v>
      </c>
      <c r="N1" s="3"/>
    </row>
    <row r="2" spans="1:27" x14ac:dyDescent="0.2">
      <c r="A2" t="s">
        <v>16</v>
      </c>
      <c r="B2" t="s">
        <v>0</v>
      </c>
      <c r="D2" t="s">
        <v>16</v>
      </c>
      <c r="E2" t="s">
        <v>0</v>
      </c>
      <c r="G2" t="s">
        <v>16</v>
      </c>
      <c r="H2" t="s">
        <v>0</v>
      </c>
      <c r="J2" t="s">
        <v>16</v>
      </c>
      <c r="K2" t="s">
        <v>0</v>
      </c>
      <c r="M2">
        <v>9</v>
      </c>
      <c r="N2" t="s">
        <v>4</v>
      </c>
      <c r="S2" t="s">
        <v>23</v>
      </c>
      <c r="T2" t="s">
        <v>22</v>
      </c>
      <c r="U2" t="s">
        <v>21</v>
      </c>
      <c r="V2" t="s">
        <v>20</v>
      </c>
      <c r="W2" t="s">
        <v>17</v>
      </c>
      <c r="X2" t="s">
        <v>24</v>
      </c>
      <c r="Y2" t="s">
        <v>25</v>
      </c>
      <c r="Z2" t="s">
        <v>26</v>
      </c>
      <c r="AA2" t="s">
        <v>27</v>
      </c>
    </row>
    <row r="3" spans="1:27" x14ac:dyDescent="0.2">
      <c r="A3">
        <v>5</v>
      </c>
      <c r="B3" t="s">
        <v>1</v>
      </c>
      <c r="D3">
        <v>5</v>
      </c>
      <c r="E3" t="s">
        <v>1</v>
      </c>
      <c r="G3">
        <v>4</v>
      </c>
      <c r="H3" t="s">
        <v>1</v>
      </c>
      <c r="J3">
        <v>4</v>
      </c>
      <c r="K3" t="s">
        <v>1</v>
      </c>
      <c r="M3">
        <v>5</v>
      </c>
      <c r="N3" t="s">
        <v>4</v>
      </c>
      <c r="R3" t="s">
        <v>4</v>
      </c>
      <c r="S3">
        <f t="shared" ref="S3:S19" si="0">SUMIF(N$2:N$59,R3,M$2:M$59)</f>
        <v>77</v>
      </c>
      <c r="T3">
        <f>SUMIF(K$3:K$54,R3,J$3:J$54)</f>
        <v>41</v>
      </c>
      <c r="U3">
        <f t="shared" ref="U3:U19" si="1">SUMIF(H$3:H$61,R3,G$3:G$61)</f>
        <v>78</v>
      </c>
      <c r="V3">
        <f t="shared" ref="V3:V19" si="2">SUMIF(E$3:E$61,R3,D$3:D$61)</f>
        <v>75</v>
      </c>
      <c r="W3">
        <f t="shared" ref="W3:W19" si="3">SUMIF(B$3:B$61,R3,A$3:A$61)</f>
        <v>74</v>
      </c>
      <c r="X3">
        <f>S3-$T3</f>
        <v>36</v>
      </c>
      <c r="Y3">
        <f t="shared" ref="Y3:Y19" si="4">U3-$T3</f>
        <v>37</v>
      </c>
      <c r="Z3">
        <f t="shared" ref="Z3:Z19" si="5">V3-$T3</f>
        <v>34</v>
      </c>
      <c r="AA3">
        <f t="shared" ref="AA3:AA19" si="6">W3-$T3</f>
        <v>33</v>
      </c>
    </row>
    <row r="4" spans="1:27" x14ac:dyDescent="0.2">
      <c r="A4">
        <v>1</v>
      </c>
      <c r="B4" t="s">
        <v>2</v>
      </c>
      <c r="D4">
        <v>1</v>
      </c>
      <c r="E4" t="s">
        <v>2</v>
      </c>
      <c r="G4">
        <v>1</v>
      </c>
      <c r="H4" t="s">
        <v>2</v>
      </c>
      <c r="J4">
        <v>1</v>
      </c>
      <c r="K4" t="s">
        <v>2</v>
      </c>
      <c r="M4">
        <v>4</v>
      </c>
      <c r="N4" t="s">
        <v>4</v>
      </c>
      <c r="R4" t="s">
        <v>7</v>
      </c>
      <c r="S4">
        <f t="shared" si="0"/>
        <v>84</v>
      </c>
      <c r="T4">
        <f t="shared" ref="T4:T19" si="7">SUMIF(K$3:K$60,R4,J$3:J$60)</f>
        <v>68</v>
      </c>
      <c r="U4">
        <f t="shared" si="1"/>
        <v>83</v>
      </c>
      <c r="V4">
        <f t="shared" si="2"/>
        <v>83</v>
      </c>
      <c r="W4">
        <f t="shared" si="3"/>
        <v>84</v>
      </c>
      <c r="X4">
        <f t="shared" ref="X4:X19" si="8">S4-T4</f>
        <v>16</v>
      </c>
      <c r="Y4">
        <f t="shared" si="4"/>
        <v>15</v>
      </c>
      <c r="Z4">
        <f t="shared" si="5"/>
        <v>15</v>
      </c>
      <c r="AA4">
        <f t="shared" si="6"/>
        <v>16</v>
      </c>
    </row>
    <row r="5" spans="1:27" x14ac:dyDescent="0.2">
      <c r="A5">
        <v>2</v>
      </c>
      <c r="B5" t="s">
        <v>3</v>
      </c>
      <c r="D5">
        <v>2</v>
      </c>
      <c r="E5" t="s">
        <v>3</v>
      </c>
      <c r="G5">
        <v>2</v>
      </c>
      <c r="H5" t="s">
        <v>3</v>
      </c>
      <c r="J5">
        <v>2</v>
      </c>
      <c r="K5" t="s">
        <v>3</v>
      </c>
      <c r="M5">
        <v>31</v>
      </c>
      <c r="N5" t="s">
        <v>4</v>
      </c>
      <c r="R5" t="s">
        <v>3</v>
      </c>
      <c r="S5">
        <f t="shared" si="0"/>
        <v>56</v>
      </c>
      <c r="T5">
        <f t="shared" si="7"/>
        <v>47</v>
      </c>
      <c r="U5">
        <f t="shared" si="1"/>
        <v>56</v>
      </c>
      <c r="V5">
        <f t="shared" si="2"/>
        <v>55</v>
      </c>
      <c r="W5">
        <f t="shared" si="3"/>
        <v>56</v>
      </c>
      <c r="X5">
        <f t="shared" si="8"/>
        <v>9</v>
      </c>
      <c r="Y5">
        <f t="shared" si="4"/>
        <v>9</v>
      </c>
      <c r="Z5">
        <f t="shared" si="5"/>
        <v>8</v>
      </c>
      <c r="AA5">
        <f t="shared" si="6"/>
        <v>9</v>
      </c>
    </row>
    <row r="6" spans="1:27" x14ac:dyDescent="0.2">
      <c r="A6">
        <v>8</v>
      </c>
      <c r="B6" t="s">
        <v>4</v>
      </c>
      <c r="D6">
        <v>9</v>
      </c>
      <c r="E6" t="s">
        <v>4</v>
      </c>
      <c r="G6">
        <v>9</v>
      </c>
      <c r="H6" t="s">
        <v>4</v>
      </c>
      <c r="J6">
        <v>2</v>
      </c>
      <c r="K6" t="s">
        <v>4</v>
      </c>
      <c r="M6">
        <v>4</v>
      </c>
      <c r="N6" t="s">
        <v>4</v>
      </c>
      <c r="R6" t="s">
        <v>5</v>
      </c>
      <c r="S6">
        <f t="shared" si="0"/>
        <v>30</v>
      </c>
      <c r="T6">
        <f t="shared" si="7"/>
        <v>22</v>
      </c>
      <c r="U6">
        <f t="shared" si="1"/>
        <v>30</v>
      </c>
      <c r="V6">
        <f t="shared" si="2"/>
        <v>29</v>
      </c>
      <c r="W6">
        <f t="shared" si="3"/>
        <v>30</v>
      </c>
      <c r="X6">
        <f t="shared" si="8"/>
        <v>8</v>
      </c>
      <c r="Y6">
        <f t="shared" si="4"/>
        <v>8</v>
      </c>
      <c r="Z6">
        <f t="shared" si="5"/>
        <v>7</v>
      </c>
      <c r="AA6">
        <f t="shared" si="6"/>
        <v>8</v>
      </c>
    </row>
    <row r="7" spans="1:27" x14ac:dyDescent="0.2">
      <c r="A7">
        <v>5</v>
      </c>
      <c r="B7" t="s">
        <v>5</v>
      </c>
      <c r="D7">
        <v>5</v>
      </c>
      <c r="E7" t="s">
        <v>5</v>
      </c>
      <c r="G7">
        <v>5</v>
      </c>
      <c r="H7" t="s">
        <v>5</v>
      </c>
      <c r="J7">
        <v>5</v>
      </c>
      <c r="K7" t="s">
        <v>5</v>
      </c>
      <c r="M7">
        <v>1</v>
      </c>
      <c r="N7" t="s">
        <v>4</v>
      </c>
      <c r="R7" t="s">
        <v>9</v>
      </c>
      <c r="S7">
        <f t="shared" si="0"/>
        <v>15</v>
      </c>
      <c r="T7">
        <f t="shared" si="7"/>
        <v>13</v>
      </c>
      <c r="U7">
        <f t="shared" si="1"/>
        <v>14</v>
      </c>
      <c r="V7">
        <f t="shared" si="2"/>
        <v>15</v>
      </c>
      <c r="W7">
        <f t="shared" si="3"/>
        <v>14</v>
      </c>
      <c r="X7">
        <f t="shared" si="8"/>
        <v>2</v>
      </c>
      <c r="Y7">
        <f t="shared" si="4"/>
        <v>1</v>
      </c>
      <c r="Z7">
        <f t="shared" si="5"/>
        <v>2</v>
      </c>
      <c r="AA7">
        <f t="shared" si="6"/>
        <v>1</v>
      </c>
    </row>
    <row r="8" spans="1:27" x14ac:dyDescent="0.2">
      <c r="A8">
        <v>1</v>
      </c>
      <c r="B8" t="s">
        <v>6</v>
      </c>
      <c r="D8">
        <v>1</v>
      </c>
      <c r="E8" t="s">
        <v>6</v>
      </c>
      <c r="G8">
        <v>1</v>
      </c>
      <c r="H8" t="s">
        <v>6</v>
      </c>
      <c r="J8">
        <v>1</v>
      </c>
      <c r="K8" t="s">
        <v>6</v>
      </c>
      <c r="M8">
        <v>1</v>
      </c>
      <c r="N8" t="s">
        <v>4</v>
      </c>
      <c r="R8" t="s">
        <v>13</v>
      </c>
      <c r="S8">
        <f t="shared" si="0"/>
        <v>13</v>
      </c>
      <c r="T8">
        <f t="shared" si="7"/>
        <v>11</v>
      </c>
      <c r="U8">
        <f t="shared" si="1"/>
        <v>13</v>
      </c>
      <c r="V8">
        <f t="shared" si="2"/>
        <v>13</v>
      </c>
      <c r="W8">
        <f t="shared" si="3"/>
        <v>12</v>
      </c>
      <c r="X8">
        <f t="shared" si="8"/>
        <v>2</v>
      </c>
      <c r="Y8">
        <f t="shared" si="4"/>
        <v>2</v>
      </c>
      <c r="Z8">
        <f t="shared" si="5"/>
        <v>2</v>
      </c>
      <c r="AA8">
        <f t="shared" si="6"/>
        <v>1</v>
      </c>
    </row>
    <row r="9" spans="1:27" x14ac:dyDescent="0.2">
      <c r="A9">
        <v>5</v>
      </c>
      <c r="B9" t="s">
        <v>4</v>
      </c>
      <c r="D9">
        <v>4</v>
      </c>
      <c r="E9" t="s">
        <v>4</v>
      </c>
      <c r="G9">
        <v>5</v>
      </c>
      <c r="H9" t="s">
        <v>4</v>
      </c>
      <c r="J9">
        <v>3</v>
      </c>
      <c r="K9" t="s">
        <v>4</v>
      </c>
      <c r="M9">
        <v>6</v>
      </c>
      <c r="N9" t="s">
        <v>4</v>
      </c>
      <c r="R9" s="2" t="s">
        <v>6</v>
      </c>
      <c r="S9">
        <f t="shared" si="0"/>
        <v>13</v>
      </c>
      <c r="T9">
        <f t="shared" si="7"/>
        <v>11</v>
      </c>
      <c r="U9">
        <f t="shared" si="1"/>
        <v>13</v>
      </c>
      <c r="V9">
        <f t="shared" si="2"/>
        <v>13</v>
      </c>
      <c r="W9">
        <f t="shared" si="3"/>
        <v>13</v>
      </c>
      <c r="X9">
        <f t="shared" si="8"/>
        <v>2</v>
      </c>
      <c r="Y9">
        <f t="shared" si="4"/>
        <v>2</v>
      </c>
      <c r="Z9">
        <f t="shared" si="5"/>
        <v>2</v>
      </c>
      <c r="AA9">
        <f t="shared" si="6"/>
        <v>2</v>
      </c>
    </row>
    <row r="10" spans="1:27" x14ac:dyDescent="0.2">
      <c r="A10">
        <v>3</v>
      </c>
      <c r="B10" t="s">
        <v>4</v>
      </c>
      <c r="D10">
        <v>4</v>
      </c>
      <c r="E10" t="s">
        <v>4</v>
      </c>
      <c r="G10">
        <v>4</v>
      </c>
      <c r="H10" t="s">
        <v>4</v>
      </c>
      <c r="J10">
        <v>1</v>
      </c>
      <c r="K10" t="s">
        <v>6</v>
      </c>
      <c r="M10">
        <v>2</v>
      </c>
      <c r="N10" t="s">
        <v>4</v>
      </c>
      <c r="R10" t="s">
        <v>8</v>
      </c>
      <c r="S10">
        <f t="shared" si="0"/>
        <v>31</v>
      </c>
      <c r="T10">
        <f t="shared" si="7"/>
        <v>30</v>
      </c>
      <c r="U10">
        <f t="shared" si="1"/>
        <v>31</v>
      </c>
      <c r="V10">
        <f t="shared" si="2"/>
        <v>31</v>
      </c>
      <c r="W10">
        <f t="shared" si="3"/>
        <v>31</v>
      </c>
      <c r="X10">
        <f t="shared" si="8"/>
        <v>1</v>
      </c>
      <c r="Y10">
        <f t="shared" si="4"/>
        <v>1</v>
      </c>
      <c r="Z10">
        <f t="shared" si="5"/>
        <v>1</v>
      </c>
      <c r="AA10">
        <f t="shared" si="6"/>
        <v>1</v>
      </c>
    </row>
    <row r="11" spans="1:27" x14ac:dyDescent="0.2">
      <c r="A11">
        <v>2</v>
      </c>
      <c r="B11" t="s">
        <v>6</v>
      </c>
      <c r="D11">
        <v>2</v>
      </c>
      <c r="E11" t="s">
        <v>6</v>
      </c>
      <c r="G11">
        <v>2</v>
      </c>
      <c r="H11" t="s">
        <v>6</v>
      </c>
      <c r="J11">
        <v>16</v>
      </c>
      <c r="K11" t="s">
        <v>4</v>
      </c>
      <c r="M11">
        <v>8</v>
      </c>
      <c r="N11" t="s">
        <v>4</v>
      </c>
      <c r="R11" t="s">
        <v>1</v>
      </c>
      <c r="S11">
        <f t="shared" si="0"/>
        <v>24</v>
      </c>
      <c r="T11">
        <f t="shared" si="7"/>
        <v>23</v>
      </c>
      <c r="U11">
        <f t="shared" si="1"/>
        <v>23</v>
      </c>
      <c r="V11">
        <f t="shared" si="2"/>
        <v>24</v>
      </c>
      <c r="W11">
        <f t="shared" si="3"/>
        <v>24</v>
      </c>
      <c r="X11">
        <f t="shared" si="8"/>
        <v>1</v>
      </c>
      <c r="Y11">
        <f t="shared" si="4"/>
        <v>0</v>
      </c>
      <c r="Z11">
        <f t="shared" si="5"/>
        <v>1</v>
      </c>
      <c r="AA11">
        <f t="shared" si="6"/>
        <v>1</v>
      </c>
    </row>
    <row r="12" spans="1:27" x14ac:dyDescent="0.2">
      <c r="A12">
        <v>30</v>
      </c>
      <c r="B12" t="s">
        <v>4</v>
      </c>
      <c r="D12">
        <v>30</v>
      </c>
      <c r="E12" t="s">
        <v>4</v>
      </c>
      <c r="G12">
        <v>30</v>
      </c>
      <c r="H12" t="s">
        <v>4</v>
      </c>
      <c r="J12">
        <v>38</v>
      </c>
      <c r="K12" t="s">
        <v>3</v>
      </c>
      <c r="M12">
        <v>5</v>
      </c>
      <c r="N12" t="s">
        <v>4</v>
      </c>
      <c r="R12" s="2" t="s">
        <v>14</v>
      </c>
      <c r="S12">
        <f t="shared" si="0"/>
        <v>2</v>
      </c>
      <c r="T12">
        <f t="shared" si="7"/>
        <v>1</v>
      </c>
      <c r="U12">
        <f t="shared" si="1"/>
        <v>2</v>
      </c>
      <c r="V12">
        <f t="shared" si="2"/>
        <v>2</v>
      </c>
      <c r="W12">
        <f t="shared" si="3"/>
        <v>2</v>
      </c>
      <c r="X12">
        <f t="shared" si="8"/>
        <v>1</v>
      </c>
      <c r="Y12">
        <f t="shared" si="4"/>
        <v>1</v>
      </c>
      <c r="Z12">
        <f t="shared" si="5"/>
        <v>1</v>
      </c>
      <c r="AA12">
        <f t="shared" si="6"/>
        <v>1</v>
      </c>
    </row>
    <row r="13" spans="1:27" x14ac:dyDescent="0.2">
      <c r="A13">
        <v>46</v>
      </c>
      <c r="B13" t="s">
        <v>3</v>
      </c>
      <c r="D13">
        <v>45</v>
      </c>
      <c r="E13" t="s">
        <v>3</v>
      </c>
      <c r="G13">
        <v>46</v>
      </c>
      <c r="H13" t="s">
        <v>3</v>
      </c>
      <c r="J13">
        <v>56</v>
      </c>
      <c r="K13" t="s">
        <v>7</v>
      </c>
      <c r="M13">
        <v>1</v>
      </c>
      <c r="N13" t="s">
        <v>4</v>
      </c>
      <c r="R13" t="s">
        <v>18</v>
      </c>
      <c r="S13">
        <f t="shared" si="0"/>
        <v>1</v>
      </c>
      <c r="T13">
        <f t="shared" si="7"/>
        <v>0</v>
      </c>
      <c r="U13">
        <f t="shared" si="1"/>
        <v>1</v>
      </c>
      <c r="V13">
        <f t="shared" si="2"/>
        <v>1</v>
      </c>
      <c r="W13">
        <f t="shared" si="3"/>
        <v>0</v>
      </c>
      <c r="X13">
        <f t="shared" si="8"/>
        <v>1</v>
      </c>
      <c r="Y13">
        <f t="shared" si="4"/>
        <v>1</v>
      </c>
      <c r="Z13">
        <f t="shared" si="5"/>
        <v>1</v>
      </c>
      <c r="AA13">
        <f t="shared" si="6"/>
        <v>0</v>
      </c>
    </row>
    <row r="14" spans="1:27" x14ac:dyDescent="0.2">
      <c r="A14">
        <v>72</v>
      </c>
      <c r="B14" t="s">
        <v>7</v>
      </c>
      <c r="D14">
        <v>71</v>
      </c>
      <c r="E14" t="s">
        <v>7</v>
      </c>
      <c r="G14">
        <v>71</v>
      </c>
      <c r="H14" t="s">
        <v>7</v>
      </c>
      <c r="J14">
        <v>2</v>
      </c>
      <c r="K14" t="s">
        <v>8</v>
      </c>
      <c r="M14">
        <v>2</v>
      </c>
      <c r="N14" t="s">
        <v>3</v>
      </c>
      <c r="R14" t="s">
        <v>19</v>
      </c>
      <c r="S14">
        <f t="shared" si="0"/>
        <v>1</v>
      </c>
      <c r="T14">
        <f t="shared" si="7"/>
        <v>0</v>
      </c>
      <c r="U14">
        <f t="shared" si="1"/>
        <v>1</v>
      </c>
      <c r="V14">
        <f t="shared" si="2"/>
        <v>1</v>
      </c>
      <c r="W14">
        <f t="shared" si="3"/>
        <v>0</v>
      </c>
      <c r="X14">
        <f t="shared" si="8"/>
        <v>1</v>
      </c>
      <c r="Y14">
        <f t="shared" si="4"/>
        <v>1</v>
      </c>
      <c r="Z14">
        <f t="shared" si="5"/>
        <v>1</v>
      </c>
      <c r="AA14">
        <f t="shared" si="6"/>
        <v>0</v>
      </c>
    </row>
    <row r="15" spans="1:27" x14ac:dyDescent="0.2">
      <c r="A15">
        <v>2</v>
      </c>
      <c r="B15" t="s">
        <v>8</v>
      </c>
      <c r="D15">
        <v>2</v>
      </c>
      <c r="E15" t="s">
        <v>8</v>
      </c>
      <c r="G15">
        <v>2</v>
      </c>
      <c r="H15" t="s">
        <v>8</v>
      </c>
      <c r="J15">
        <v>2</v>
      </c>
      <c r="K15" t="s">
        <v>8</v>
      </c>
      <c r="M15">
        <v>46</v>
      </c>
      <c r="N15" t="s">
        <v>3</v>
      </c>
      <c r="R15" t="s">
        <v>10</v>
      </c>
      <c r="S15">
        <f t="shared" si="0"/>
        <v>2</v>
      </c>
      <c r="T15">
        <f t="shared" si="7"/>
        <v>2</v>
      </c>
      <c r="U15">
        <f t="shared" si="1"/>
        <v>2</v>
      </c>
      <c r="V15">
        <f t="shared" si="2"/>
        <v>2</v>
      </c>
      <c r="W15">
        <f t="shared" si="3"/>
        <v>2</v>
      </c>
      <c r="X15">
        <f t="shared" si="8"/>
        <v>0</v>
      </c>
      <c r="Y15">
        <f t="shared" si="4"/>
        <v>0</v>
      </c>
      <c r="Z15">
        <f t="shared" si="5"/>
        <v>0</v>
      </c>
      <c r="AA15">
        <f t="shared" si="6"/>
        <v>0</v>
      </c>
    </row>
    <row r="16" spans="1:27" x14ac:dyDescent="0.2">
      <c r="A16">
        <v>2</v>
      </c>
      <c r="B16" t="s">
        <v>8</v>
      </c>
      <c r="D16">
        <v>2</v>
      </c>
      <c r="E16" t="s">
        <v>8</v>
      </c>
      <c r="G16">
        <v>2</v>
      </c>
      <c r="H16" t="s">
        <v>8</v>
      </c>
      <c r="J16">
        <v>2</v>
      </c>
      <c r="K16" t="s">
        <v>7</v>
      </c>
      <c r="M16">
        <v>1</v>
      </c>
      <c r="N16" t="s">
        <v>3</v>
      </c>
      <c r="R16" t="s">
        <v>11</v>
      </c>
      <c r="S16">
        <f t="shared" si="0"/>
        <v>8</v>
      </c>
      <c r="T16">
        <f t="shared" si="7"/>
        <v>8</v>
      </c>
      <c r="U16">
        <f t="shared" si="1"/>
        <v>8</v>
      </c>
      <c r="V16">
        <f t="shared" si="2"/>
        <v>8</v>
      </c>
      <c r="W16">
        <f t="shared" si="3"/>
        <v>8</v>
      </c>
      <c r="X16">
        <f t="shared" si="8"/>
        <v>0</v>
      </c>
      <c r="Y16">
        <f t="shared" si="4"/>
        <v>0</v>
      </c>
      <c r="Z16">
        <f t="shared" si="5"/>
        <v>0</v>
      </c>
      <c r="AA16">
        <f t="shared" si="6"/>
        <v>0</v>
      </c>
    </row>
    <row r="17" spans="1:27" x14ac:dyDescent="0.2">
      <c r="A17">
        <v>2</v>
      </c>
      <c r="B17" t="s">
        <v>7</v>
      </c>
      <c r="D17">
        <v>2</v>
      </c>
      <c r="E17" t="s">
        <v>7</v>
      </c>
      <c r="G17">
        <v>2</v>
      </c>
      <c r="H17" t="s">
        <v>7</v>
      </c>
      <c r="J17">
        <v>2</v>
      </c>
      <c r="K17" t="s">
        <v>9</v>
      </c>
      <c r="M17">
        <v>1</v>
      </c>
      <c r="N17" t="s">
        <v>3</v>
      </c>
      <c r="R17" t="s">
        <v>15</v>
      </c>
      <c r="S17">
        <f t="shared" si="0"/>
        <v>1</v>
      </c>
      <c r="T17">
        <f t="shared" si="7"/>
        <v>1</v>
      </c>
      <c r="U17">
        <f t="shared" si="1"/>
        <v>1</v>
      </c>
      <c r="V17">
        <f t="shared" si="2"/>
        <v>1</v>
      </c>
      <c r="W17">
        <f t="shared" si="3"/>
        <v>1</v>
      </c>
      <c r="X17">
        <f t="shared" si="8"/>
        <v>0</v>
      </c>
      <c r="Y17">
        <f t="shared" si="4"/>
        <v>0</v>
      </c>
      <c r="Z17">
        <f t="shared" si="5"/>
        <v>0</v>
      </c>
      <c r="AA17">
        <f t="shared" si="6"/>
        <v>0</v>
      </c>
    </row>
    <row r="18" spans="1:27" x14ac:dyDescent="0.2">
      <c r="A18">
        <v>3</v>
      </c>
      <c r="B18" t="s">
        <v>9</v>
      </c>
      <c r="D18">
        <v>3</v>
      </c>
      <c r="E18" t="s">
        <v>9</v>
      </c>
      <c r="G18">
        <v>2</v>
      </c>
      <c r="H18" t="s">
        <v>9</v>
      </c>
      <c r="J18">
        <v>2</v>
      </c>
      <c r="K18" t="s">
        <v>10</v>
      </c>
      <c r="M18">
        <v>2</v>
      </c>
      <c r="N18" t="s">
        <v>3</v>
      </c>
      <c r="R18" t="s">
        <v>2</v>
      </c>
      <c r="S18">
        <f t="shared" si="0"/>
        <v>1</v>
      </c>
      <c r="T18">
        <f t="shared" si="7"/>
        <v>1</v>
      </c>
      <c r="U18">
        <f t="shared" si="1"/>
        <v>1</v>
      </c>
      <c r="V18">
        <f t="shared" si="2"/>
        <v>1</v>
      </c>
      <c r="W18">
        <f t="shared" si="3"/>
        <v>1</v>
      </c>
      <c r="X18">
        <f t="shared" si="8"/>
        <v>0</v>
      </c>
      <c r="Y18">
        <f t="shared" si="4"/>
        <v>0</v>
      </c>
      <c r="Z18">
        <f t="shared" si="5"/>
        <v>0</v>
      </c>
      <c r="AA18">
        <f t="shared" si="6"/>
        <v>0</v>
      </c>
    </row>
    <row r="19" spans="1:27" x14ac:dyDescent="0.2">
      <c r="A19">
        <v>1</v>
      </c>
      <c r="B19" t="s">
        <v>3</v>
      </c>
      <c r="D19">
        <v>1</v>
      </c>
      <c r="E19" t="s">
        <v>3</v>
      </c>
      <c r="G19">
        <v>1</v>
      </c>
      <c r="H19" t="s">
        <v>3</v>
      </c>
      <c r="J19">
        <v>1</v>
      </c>
      <c r="K19" t="s">
        <v>3</v>
      </c>
      <c r="M19">
        <v>4</v>
      </c>
      <c r="N19" t="s">
        <v>3</v>
      </c>
      <c r="R19" t="s">
        <v>12</v>
      </c>
      <c r="S19">
        <f t="shared" si="0"/>
        <v>14</v>
      </c>
      <c r="T19">
        <f t="shared" si="7"/>
        <v>14</v>
      </c>
      <c r="U19">
        <f t="shared" si="1"/>
        <v>14</v>
      </c>
      <c r="V19">
        <f t="shared" si="2"/>
        <v>14</v>
      </c>
      <c r="W19">
        <f t="shared" si="3"/>
        <v>14</v>
      </c>
      <c r="X19">
        <f t="shared" si="8"/>
        <v>0</v>
      </c>
      <c r="Y19">
        <f t="shared" si="4"/>
        <v>0</v>
      </c>
      <c r="Z19">
        <f t="shared" si="5"/>
        <v>0</v>
      </c>
      <c r="AA19">
        <f t="shared" si="6"/>
        <v>0</v>
      </c>
    </row>
    <row r="20" spans="1:27" x14ac:dyDescent="0.2">
      <c r="A20">
        <v>2</v>
      </c>
      <c r="B20" t="s">
        <v>10</v>
      </c>
      <c r="D20">
        <v>2</v>
      </c>
      <c r="E20" t="s">
        <v>10</v>
      </c>
      <c r="G20">
        <v>2</v>
      </c>
      <c r="H20" t="s">
        <v>10</v>
      </c>
      <c r="J20">
        <v>4</v>
      </c>
      <c r="K20" t="s">
        <v>4</v>
      </c>
      <c r="M20">
        <v>3</v>
      </c>
      <c r="N20" t="s">
        <v>9</v>
      </c>
      <c r="S20">
        <f>SUM(S3:S7)</f>
        <v>262</v>
      </c>
      <c r="T20">
        <f t="shared" ref="T20:W20" si="9">SUM(T3:T7)</f>
        <v>191</v>
      </c>
      <c r="U20">
        <f t="shared" si="9"/>
        <v>261</v>
      </c>
      <c r="V20">
        <f t="shared" si="9"/>
        <v>257</v>
      </c>
      <c r="W20">
        <f t="shared" si="9"/>
        <v>258</v>
      </c>
    </row>
    <row r="21" spans="1:27" x14ac:dyDescent="0.2">
      <c r="A21">
        <v>1</v>
      </c>
      <c r="B21" t="s">
        <v>3</v>
      </c>
      <c r="D21">
        <v>1</v>
      </c>
      <c r="E21" t="s">
        <v>3</v>
      </c>
      <c r="G21">
        <v>1</v>
      </c>
      <c r="H21" t="s">
        <v>3</v>
      </c>
      <c r="J21">
        <v>2</v>
      </c>
      <c r="K21" t="s">
        <v>6</v>
      </c>
      <c r="M21">
        <v>2</v>
      </c>
      <c r="N21" t="s">
        <v>9</v>
      </c>
    </row>
    <row r="22" spans="1:27" x14ac:dyDescent="0.2">
      <c r="A22">
        <v>4</v>
      </c>
      <c r="B22" t="s">
        <v>4</v>
      </c>
      <c r="D22">
        <v>4</v>
      </c>
      <c r="E22" t="s">
        <v>4</v>
      </c>
      <c r="G22">
        <v>4</v>
      </c>
      <c r="H22" t="s">
        <v>4</v>
      </c>
      <c r="J22">
        <v>4</v>
      </c>
      <c r="K22" t="s">
        <v>1</v>
      </c>
      <c r="M22">
        <v>1</v>
      </c>
      <c r="N22" t="s">
        <v>9</v>
      </c>
    </row>
    <row r="23" spans="1:27" x14ac:dyDescent="0.2">
      <c r="A23">
        <v>3</v>
      </c>
      <c r="B23" t="s">
        <v>6</v>
      </c>
      <c r="D23">
        <v>3</v>
      </c>
      <c r="E23" t="s">
        <v>6</v>
      </c>
      <c r="G23">
        <v>3</v>
      </c>
      <c r="H23" t="s">
        <v>6</v>
      </c>
      <c r="J23">
        <v>4</v>
      </c>
      <c r="K23" t="s">
        <v>1</v>
      </c>
      <c r="M23">
        <v>2</v>
      </c>
      <c r="N23" t="s">
        <v>9</v>
      </c>
    </row>
    <row r="24" spans="1:27" x14ac:dyDescent="0.2">
      <c r="A24">
        <v>4</v>
      </c>
      <c r="B24" t="s">
        <v>1</v>
      </c>
      <c r="D24">
        <v>4</v>
      </c>
      <c r="E24" t="s">
        <v>1</v>
      </c>
      <c r="G24">
        <v>4</v>
      </c>
      <c r="H24" t="s">
        <v>1</v>
      </c>
      <c r="J24">
        <v>4</v>
      </c>
      <c r="K24" t="s">
        <v>8</v>
      </c>
      <c r="M24">
        <v>2</v>
      </c>
      <c r="N24" t="s">
        <v>9</v>
      </c>
    </row>
    <row r="25" spans="1:27" x14ac:dyDescent="0.2">
      <c r="A25">
        <v>4</v>
      </c>
      <c r="B25" t="s">
        <v>1</v>
      </c>
      <c r="D25">
        <v>4</v>
      </c>
      <c r="E25" t="s">
        <v>1</v>
      </c>
      <c r="G25">
        <v>4</v>
      </c>
      <c r="H25" t="s">
        <v>1</v>
      </c>
      <c r="J25">
        <v>2</v>
      </c>
      <c r="K25" t="s">
        <v>9</v>
      </c>
      <c r="M25">
        <v>4</v>
      </c>
      <c r="N25" t="s">
        <v>9</v>
      </c>
    </row>
    <row r="26" spans="1:27" x14ac:dyDescent="0.2">
      <c r="A26">
        <v>4</v>
      </c>
      <c r="B26" t="s">
        <v>8</v>
      </c>
      <c r="D26">
        <v>4</v>
      </c>
      <c r="E26" t="s">
        <v>8</v>
      </c>
      <c r="G26">
        <v>4</v>
      </c>
      <c r="H26" t="s">
        <v>8</v>
      </c>
      <c r="J26">
        <v>1</v>
      </c>
      <c r="K26" t="s">
        <v>4</v>
      </c>
      <c r="M26">
        <v>1</v>
      </c>
      <c r="N26" t="s">
        <v>9</v>
      </c>
    </row>
    <row r="27" spans="1:27" x14ac:dyDescent="0.2">
      <c r="A27">
        <v>2</v>
      </c>
      <c r="B27" t="s">
        <v>9</v>
      </c>
      <c r="D27">
        <v>2</v>
      </c>
      <c r="E27" t="s">
        <v>9</v>
      </c>
      <c r="G27">
        <v>2</v>
      </c>
      <c r="H27" t="s">
        <v>9</v>
      </c>
      <c r="J27">
        <v>2</v>
      </c>
      <c r="K27" t="s">
        <v>11</v>
      </c>
      <c r="M27">
        <v>2</v>
      </c>
      <c r="N27" t="s">
        <v>10</v>
      </c>
    </row>
    <row r="28" spans="1:27" x14ac:dyDescent="0.2">
      <c r="A28">
        <v>1</v>
      </c>
      <c r="B28" t="s">
        <v>4</v>
      </c>
      <c r="D28">
        <v>1</v>
      </c>
      <c r="E28" t="s">
        <v>4</v>
      </c>
      <c r="G28">
        <v>1</v>
      </c>
      <c r="H28" t="s">
        <v>4</v>
      </c>
      <c r="J28">
        <v>6</v>
      </c>
      <c r="K28" t="s">
        <v>11</v>
      </c>
      <c r="M28">
        <v>2</v>
      </c>
      <c r="N28" t="s">
        <v>8</v>
      </c>
    </row>
    <row r="29" spans="1:27" x14ac:dyDescent="0.2">
      <c r="A29">
        <v>2</v>
      </c>
      <c r="B29" t="s">
        <v>11</v>
      </c>
      <c r="D29">
        <v>2</v>
      </c>
      <c r="E29" t="s">
        <v>11</v>
      </c>
      <c r="G29">
        <v>2</v>
      </c>
      <c r="H29" t="s">
        <v>11</v>
      </c>
      <c r="J29">
        <v>1</v>
      </c>
      <c r="K29" t="s">
        <v>4</v>
      </c>
      <c r="M29">
        <v>2</v>
      </c>
      <c r="N29" t="s">
        <v>8</v>
      </c>
    </row>
    <row r="30" spans="1:27" x14ac:dyDescent="0.2">
      <c r="A30">
        <v>6</v>
      </c>
      <c r="B30" t="s">
        <v>11</v>
      </c>
      <c r="D30">
        <v>6</v>
      </c>
      <c r="E30" t="s">
        <v>11</v>
      </c>
      <c r="G30">
        <v>6</v>
      </c>
      <c r="H30" t="s">
        <v>11</v>
      </c>
      <c r="J30">
        <v>14</v>
      </c>
      <c r="K30" t="s">
        <v>12</v>
      </c>
      <c r="M30">
        <v>4</v>
      </c>
      <c r="N30" t="s">
        <v>8</v>
      </c>
    </row>
    <row r="31" spans="1:27" x14ac:dyDescent="0.2">
      <c r="A31">
        <v>1</v>
      </c>
      <c r="B31" t="s">
        <v>4</v>
      </c>
      <c r="D31">
        <v>1</v>
      </c>
      <c r="E31" t="s">
        <v>4</v>
      </c>
      <c r="G31">
        <v>1</v>
      </c>
      <c r="H31" t="s">
        <v>4</v>
      </c>
      <c r="J31">
        <v>2</v>
      </c>
      <c r="K31" t="s">
        <v>4</v>
      </c>
      <c r="M31">
        <v>3</v>
      </c>
      <c r="N31" t="s">
        <v>8</v>
      </c>
    </row>
    <row r="32" spans="1:27" x14ac:dyDescent="0.2">
      <c r="A32">
        <v>6</v>
      </c>
      <c r="B32" t="s">
        <v>4</v>
      </c>
      <c r="D32">
        <v>1</v>
      </c>
      <c r="E32" t="s">
        <v>9</v>
      </c>
      <c r="G32">
        <v>1</v>
      </c>
      <c r="H32" t="s">
        <v>9</v>
      </c>
      <c r="J32">
        <v>11</v>
      </c>
      <c r="K32" t="s">
        <v>13</v>
      </c>
      <c r="M32">
        <v>2</v>
      </c>
      <c r="N32" t="s">
        <v>8</v>
      </c>
    </row>
    <row r="33" spans="1:14" x14ac:dyDescent="0.2">
      <c r="A33">
        <v>14</v>
      </c>
      <c r="B33" t="s">
        <v>12</v>
      </c>
      <c r="D33">
        <v>6</v>
      </c>
      <c r="E33" t="s">
        <v>4</v>
      </c>
      <c r="G33">
        <v>6</v>
      </c>
      <c r="H33" t="s">
        <v>4</v>
      </c>
      <c r="J33">
        <v>2</v>
      </c>
      <c r="K33" t="s">
        <v>3</v>
      </c>
      <c r="M33">
        <v>4</v>
      </c>
      <c r="N33" t="s">
        <v>8</v>
      </c>
    </row>
    <row r="34" spans="1:14" x14ac:dyDescent="0.2">
      <c r="A34">
        <v>2</v>
      </c>
      <c r="B34" t="s">
        <v>4</v>
      </c>
      <c r="D34">
        <v>14</v>
      </c>
      <c r="E34" t="s">
        <v>12</v>
      </c>
      <c r="G34">
        <v>14</v>
      </c>
      <c r="H34" t="s">
        <v>12</v>
      </c>
      <c r="J34">
        <v>3</v>
      </c>
      <c r="K34" t="s">
        <v>8</v>
      </c>
      <c r="M34">
        <v>4</v>
      </c>
      <c r="N34" t="s">
        <v>8</v>
      </c>
    </row>
    <row r="35" spans="1:14" x14ac:dyDescent="0.2">
      <c r="A35">
        <v>12</v>
      </c>
      <c r="B35" t="s">
        <v>13</v>
      </c>
      <c r="D35">
        <v>2</v>
      </c>
      <c r="E35" t="s">
        <v>4</v>
      </c>
      <c r="G35">
        <v>2</v>
      </c>
      <c r="H35" t="s">
        <v>4</v>
      </c>
      <c r="J35">
        <v>1</v>
      </c>
      <c r="K35" t="s">
        <v>8</v>
      </c>
      <c r="M35">
        <v>9</v>
      </c>
      <c r="N35" t="s">
        <v>8</v>
      </c>
    </row>
    <row r="36" spans="1:14" x14ac:dyDescent="0.2">
      <c r="A36">
        <v>2</v>
      </c>
      <c r="B36" t="s">
        <v>3</v>
      </c>
      <c r="D36">
        <v>13</v>
      </c>
      <c r="E36" t="s">
        <v>13</v>
      </c>
      <c r="G36">
        <v>13</v>
      </c>
      <c r="H36" t="s">
        <v>13</v>
      </c>
      <c r="J36">
        <v>11</v>
      </c>
      <c r="K36" t="s">
        <v>1</v>
      </c>
      <c r="M36">
        <v>1</v>
      </c>
      <c r="N36" t="s">
        <v>8</v>
      </c>
    </row>
    <row r="37" spans="1:14" x14ac:dyDescent="0.2">
      <c r="A37">
        <v>3</v>
      </c>
      <c r="B37" t="s">
        <v>8</v>
      </c>
      <c r="D37">
        <v>2</v>
      </c>
      <c r="E37" t="s">
        <v>3</v>
      </c>
      <c r="G37">
        <v>2</v>
      </c>
      <c r="H37" t="s">
        <v>3</v>
      </c>
      <c r="J37">
        <v>2</v>
      </c>
      <c r="K37" t="s">
        <v>9</v>
      </c>
      <c r="M37">
        <v>5</v>
      </c>
      <c r="N37" t="s">
        <v>1</v>
      </c>
    </row>
    <row r="38" spans="1:14" x14ac:dyDescent="0.2">
      <c r="A38">
        <v>2</v>
      </c>
      <c r="B38" t="s">
        <v>8</v>
      </c>
      <c r="D38">
        <v>3</v>
      </c>
      <c r="E38" t="s">
        <v>8</v>
      </c>
      <c r="G38">
        <v>3</v>
      </c>
      <c r="H38" t="s">
        <v>8</v>
      </c>
      <c r="J38">
        <v>2</v>
      </c>
      <c r="K38" t="s">
        <v>9</v>
      </c>
      <c r="M38">
        <v>4</v>
      </c>
      <c r="N38" t="s">
        <v>1</v>
      </c>
    </row>
    <row r="39" spans="1:14" x14ac:dyDescent="0.2">
      <c r="A39">
        <v>11</v>
      </c>
      <c r="B39" t="s">
        <v>1</v>
      </c>
      <c r="D39">
        <v>1</v>
      </c>
      <c r="E39" t="s">
        <v>18</v>
      </c>
      <c r="G39">
        <v>1</v>
      </c>
      <c r="H39" t="s">
        <v>18</v>
      </c>
      <c r="J39">
        <v>7</v>
      </c>
      <c r="K39" t="s">
        <v>4</v>
      </c>
      <c r="M39">
        <v>4</v>
      </c>
      <c r="N39" t="s">
        <v>1</v>
      </c>
    </row>
    <row r="40" spans="1:14" x14ac:dyDescent="0.2">
      <c r="A40">
        <v>2</v>
      </c>
      <c r="B40" t="s">
        <v>9</v>
      </c>
      <c r="D40">
        <v>2</v>
      </c>
      <c r="E40" t="s">
        <v>8</v>
      </c>
      <c r="G40">
        <v>2</v>
      </c>
      <c r="H40" t="s">
        <v>8</v>
      </c>
      <c r="J40">
        <v>4</v>
      </c>
      <c r="K40" t="s">
        <v>9</v>
      </c>
      <c r="M40">
        <v>11</v>
      </c>
      <c r="N40" t="s">
        <v>1</v>
      </c>
    </row>
    <row r="41" spans="1:14" x14ac:dyDescent="0.2">
      <c r="A41">
        <v>2</v>
      </c>
      <c r="B41" t="s">
        <v>9</v>
      </c>
      <c r="D41">
        <v>11</v>
      </c>
      <c r="E41" t="s">
        <v>1</v>
      </c>
      <c r="G41">
        <v>11</v>
      </c>
      <c r="H41" t="s">
        <v>1</v>
      </c>
      <c r="J41">
        <v>7</v>
      </c>
      <c r="K41" t="s">
        <v>6</v>
      </c>
      <c r="M41">
        <v>2</v>
      </c>
      <c r="N41" t="s">
        <v>11</v>
      </c>
    </row>
    <row r="42" spans="1:14" x14ac:dyDescent="0.2">
      <c r="A42">
        <v>8</v>
      </c>
      <c r="B42" t="s">
        <v>4</v>
      </c>
      <c r="D42">
        <v>2</v>
      </c>
      <c r="E42" t="s">
        <v>9</v>
      </c>
      <c r="G42">
        <v>2</v>
      </c>
      <c r="H42" t="s">
        <v>9</v>
      </c>
      <c r="J42">
        <v>11</v>
      </c>
      <c r="K42" t="s">
        <v>5</v>
      </c>
      <c r="M42">
        <v>6</v>
      </c>
      <c r="N42" t="s">
        <v>11</v>
      </c>
    </row>
    <row r="43" spans="1:14" x14ac:dyDescent="0.2">
      <c r="A43">
        <v>4</v>
      </c>
      <c r="B43" t="s">
        <v>9</v>
      </c>
      <c r="D43">
        <v>2</v>
      </c>
      <c r="E43" t="s">
        <v>9</v>
      </c>
      <c r="G43">
        <v>2</v>
      </c>
      <c r="H43" t="s">
        <v>9</v>
      </c>
      <c r="J43">
        <v>6</v>
      </c>
      <c r="K43" t="s">
        <v>5</v>
      </c>
      <c r="M43">
        <v>2</v>
      </c>
      <c r="N43" t="s">
        <v>14</v>
      </c>
    </row>
    <row r="44" spans="1:14" x14ac:dyDescent="0.2">
      <c r="A44">
        <v>7</v>
      </c>
      <c r="B44" t="s">
        <v>6</v>
      </c>
      <c r="D44">
        <v>8</v>
      </c>
      <c r="E44" t="s">
        <v>4</v>
      </c>
      <c r="G44">
        <v>8</v>
      </c>
      <c r="H44" t="s">
        <v>4</v>
      </c>
      <c r="J44">
        <v>1</v>
      </c>
      <c r="K44" t="s">
        <v>14</v>
      </c>
      <c r="M44">
        <v>13</v>
      </c>
      <c r="N44" t="s">
        <v>13</v>
      </c>
    </row>
    <row r="45" spans="1:14" x14ac:dyDescent="0.2">
      <c r="A45">
        <v>13</v>
      </c>
      <c r="B45" t="s">
        <v>5</v>
      </c>
      <c r="D45">
        <v>4</v>
      </c>
      <c r="E45" t="s">
        <v>9</v>
      </c>
      <c r="G45">
        <v>4</v>
      </c>
      <c r="H45" t="s">
        <v>9</v>
      </c>
      <c r="J45">
        <v>4</v>
      </c>
      <c r="K45" t="s">
        <v>8</v>
      </c>
      <c r="M45">
        <v>1</v>
      </c>
      <c r="N45" t="s">
        <v>6</v>
      </c>
    </row>
    <row r="46" spans="1:14" x14ac:dyDescent="0.2">
      <c r="A46">
        <v>12</v>
      </c>
      <c r="B46" t="s">
        <v>5</v>
      </c>
      <c r="D46">
        <v>7</v>
      </c>
      <c r="E46" t="s">
        <v>6</v>
      </c>
      <c r="G46">
        <v>7</v>
      </c>
      <c r="H46" t="s">
        <v>6</v>
      </c>
      <c r="J46">
        <v>1</v>
      </c>
      <c r="K46" t="s">
        <v>9</v>
      </c>
      <c r="M46">
        <v>2</v>
      </c>
      <c r="N46" t="s">
        <v>6</v>
      </c>
    </row>
    <row r="47" spans="1:14" x14ac:dyDescent="0.2">
      <c r="A47">
        <v>2</v>
      </c>
      <c r="B47" t="s">
        <v>14</v>
      </c>
      <c r="D47">
        <v>13</v>
      </c>
      <c r="E47" t="s">
        <v>5</v>
      </c>
      <c r="G47">
        <v>13</v>
      </c>
      <c r="H47" t="s">
        <v>5</v>
      </c>
      <c r="J47">
        <v>4</v>
      </c>
      <c r="K47" t="s">
        <v>3</v>
      </c>
      <c r="M47">
        <v>3</v>
      </c>
      <c r="N47" t="s">
        <v>6</v>
      </c>
    </row>
    <row r="48" spans="1:14" x14ac:dyDescent="0.2">
      <c r="A48">
        <v>4</v>
      </c>
      <c r="B48" t="s">
        <v>8</v>
      </c>
      <c r="D48">
        <v>11</v>
      </c>
      <c r="E48" t="s">
        <v>5</v>
      </c>
      <c r="G48">
        <v>12</v>
      </c>
      <c r="H48" t="s">
        <v>5</v>
      </c>
      <c r="J48">
        <v>1</v>
      </c>
      <c r="K48" t="s">
        <v>15</v>
      </c>
      <c r="M48">
        <v>7</v>
      </c>
      <c r="N48" t="s">
        <v>6</v>
      </c>
    </row>
    <row r="49" spans="1:14" x14ac:dyDescent="0.2">
      <c r="A49">
        <v>1</v>
      </c>
      <c r="B49" t="s">
        <v>9</v>
      </c>
      <c r="D49">
        <v>2</v>
      </c>
      <c r="E49" t="s">
        <v>14</v>
      </c>
      <c r="G49">
        <v>2</v>
      </c>
      <c r="H49" t="s">
        <v>14</v>
      </c>
      <c r="J49">
        <v>10</v>
      </c>
      <c r="K49" t="s">
        <v>7</v>
      </c>
      <c r="M49">
        <v>72</v>
      </c>
      <c r="N49" t="s">
        <v>7</v>
      </c>
    </row>
    <row r="50" spans="1:14" x14ac:dyDescent="0.2">
      <c r="A50">
        <v>4</v>
      </c>
      <c r="B50" t="s">
        <v>3</v>
      </c>
      <c r="D50">
        <v>4</v>
      </c>
      <c r="E50" t="s">
        <v>8</v>
      </c>
      <c r="G50">
        <v>4</v>
      </c>
      <c r="H50" t="s">
        <v>8</v>
      </c>
      <c r="J50">
        <v>4</v>
      </c>
      <c r="K50" t="s">
        <v>8</v>
      </c>
      <c r="M50">
        <v>2</v>
      </c>
      <c r="N50" t="s">
        <v>7</v>
      </c>
    </row>
    <row r="51" spans="1:14" x14ac:dyDescent="0.2">
      <c r="A51">
        <v>1</v>
      </c>
      <c r="B51" t="s">
        <v>15</v>
      </c>
      <c r="D51">
        <v>1</v>
      </c>
      <c r="E51" t="s">
        <v>9</v>
      </c>
      <c r="G51">
        <v>1</v>
      </c>
      <c r="H51" t="s">
        <v>9</v>
      </c>
      <c r="J51">
        <v>9</v>
      </c>
      <c r="K51" t="s">
        <v>8</v>
      </c>
      <c r="M51">
        <v>10</v>
      </c>
      <c r="N51" t="s">
        <v>7</v>
      </c>
    </row>
    <row r="52" spans="1:14" x14ac:dyDescent="0.2">
      <c r="A52">
        <v>10</v>
      </c>
      <c r="B52" t="s">
        <v>7</v>
      </c>
      <c r="D52">
        <v>4</v>
      </c>
      <c r="E52" t="s">
        <v>3</v>
      </c>
      <c r="G52">
        <v>4</v>
      </c>
      <c r="H52" t="s">
        <v>3</v>
      </c>
      <c r="J52">
        <v>4</v>
      </c>
      <c r="K52" t="s">
        <v>4</v>
      </c>
      <c r="M52">
        <v>1</v>
      </c>
      <c r="N52" t="s">
        <v>18</v>
      </c>
    </row>
    <row r="53" spans="1:14" x14ac:dyDescent="0.2">
      <c r="A53">
        <v>4</v>
      </c>
      <c r="B53" t="s">
        <v>8</v>
      </c>
      <c r="D53">
        <v>1</v>
      </c>
      <c r="E53" t="s">
        <v>15</v>
      </c>
      <c r="G53">
        <v>1</v>
      </c>
      <c r="H53" t="s">
        <v>15</v>
      </c>
      <c r="J53">
        <v>1</v>
      </c>
      <c r="K53" t="s">
        <v>8</v>
      </c>
      <c r="M53">
        <v>5</v>
      </c>
      <c r="N53" t="s">
        <v>5</v>
      </c>
    </row>
    <row r="54" spans="1:14" x14ac:dyDescent="0.2">
      <c r="A54">
        <v>9</v>
      </c>
      <c r="B54" t="s">
        <v>8</v>
      </c>
      <c r="D54">
        <v>10</v>
      </c>
      <c r="E54" t="s">
        <v>7</v>
      </c>
      <c r="G54">
        <v>10</v>
      </c>
      <c r="H54" t="s">
        <v>7</v>
      </c>
      <c r="J54">
        <v>1</v>
      </c>
      <c r="K54" t="s">
        <v>4</v>
      </c>
      <c r="M54">
        <v>13</v>
      </c>
      <c r="N54" t="s">
        <v>5</v>
      </c>
    </row>
    <row r="55" spans="1:14" x14ac:dyDescent="0.2">
      <c r="A55">
        <v>5</v>
      </c>
      <c r="B55" t="s">
        <v>4</v>
      </c>
      <c r="D55">
        <v>4</v>
      </c>
      <c r="E55" t="s">
        <v>8</v>
      </c>
      <c r="G55">
        <v>4</v>
      </c>
      <c r="H55" t="s">
        <v>8</v>
      </c>
      <c r="M55">
        <v>12</v>
      </c>
      <c r="N55" t="s">
        <v>5</v>
      </c>
    </row>
    <row r="56" spans="1:14" x14ac:dyDescent="0.2">
      <c r="A56">
        <v>1</v>
      </c>
      <c r="B56" t="s">
        <v>8</v>
      </c>
      <c r="D56">
        <v>1</v>
      </c>
      <c r="E56" t="s">
        <v>19</v>
      </c>
      <c r="G56">
        <v>1</v>
      </c>
      <c r="H56" t="s">
        <v>19</v>
      </c>
      <c r="M56">
        <v>1</v>
      </c>
      <c r="N56" t="s">
        <v>19</v>
      </c>
    </row>
    <row r="57" spans="1:14" x14ac:dyDescent="0.2">
      <c r="A57">
        <v>1</v>
      </c>
      <c r="B57" t="s">
        <v>4</v>
      </c>
      <c r="D57">
        <v>9</v>
      </c>
      <c r="E57" t="s">
        <v>8</v>
      </c>
      <c r="G57">
        <v>9</v>
      </c>
      <c r="H57" t="s">
        <v>8</v>
      </c>
      <c r="M57">
        <v>1</v>
      </c>
      <c r="N57" t="s">
        <v>15</v>
      </c>
    </row>
    <row r="58" spans="1:14" x14ac:dyDescent="0.2">
      <c r="D58">
        <v>5</v>
      </c>
      <c r="E58" t="s">
        <v>4</v>
      </c>
      <c r="G58">
        <v>4</v>
      </c>
      <c r="H58" t="s">
        <v>4</v>
      </c>
      <c r="M58">
        <v>1</v>
      </c>
      <c r="N58" t="s">
        <v>2</v>
      </c>
    </row>
    <row r="59" spans="1:14" x14ac:dyDescent="0.2">
      <c r="D59">
        <v>1</v>
      </c>
      <c r="E59" t="s">
        <v>8</v>
      </c>
      <c r="G59">
        <v>3</v>
      </c>
      <c r="H59" t="s">
        <v>4</v>
      </c>
      <c r="M59">
        <v>14</v>
      </c>
      <c r="N59" t="s">
        <v>12</v>
      </c>
    </row>
    <row r="60" spans="1:14" x14ac:dyDescent="0.2">
      <c r="D60">
        <v>1</v>
      </c>
      <c r="E60" t="s">
        <v>4</v>
      </c>
      <c r="G60">
        <v>1</v>
      </c>
      <c r="H60" t="s">
        <v>8</v>
      </c>
    </row>
    <row r="61" spans="1:14" x14ac:dyDescent="0.2">
      <c r="G61">
        <v>1</v>
      </c>
      <c r="H61" t="s">
        <v>4</v>
      </c>
    </row>
  </sheetData>
  <sortState ref="R3:AA19">
    <sortCondition descending="1" ref="X3"/>
  </sortState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11B4-0599-E449-A698-E4C1ACE77072}">
  <dimension ref="A1:BF63"/>
  <sheetViews>
    <sheetView topLeftCell="AN1" workbookViewId="0">
      <selection activeCell="AV24" sqref="AV24"/>
    </sheetView>
  </sheetViews>
  <sheetFormatPr baseColWidth="10" defaultRowHeight="16" x14ac:dyDescent="0.2"/>
  <cols>
    <col min="3" max="3" width="10.83203125" style="5"/>
    <col min="6" max="6" width="10.83203125" style="6"/>
    <col min="9" max="9" width="10.83203125" style="6"/>
    <col min="12" max="12" width="10.83203125" style="6"/>
    <col min="15" max="15" width="10.83203125" style="6"/>
    <col min="18" max="18" width="10.83203125" style="6"/>
    <col min="21" max="21" width="10.83203125" style="6"/>
    <col min="24" max="24" width="10.83203125" style="6"/>
    <col min="27" max="27" width="10.83203125" style="6"/>
  </cols>
  <sheetData>
    <row r="1" spans="1:58" x14ac:dyDescent="0.2">
      <c r="A1" s="3" t="s">
        <v>28</v>
      </c>
      <c r="B1" s="3"/>
      <c r="C1" s="3"/>
      <c r="D1" s="3" t="s">
        <v>88</v>
      </c>
      <c r="E1" s="3"/>
      <c r="F1" s="3"/>
      <c r="G1" s="3" t="s">
        <v>91</v>
      </c>
      <c r="H1" s="3"/>
      <c r="I1" s="3"/>
      <c r="J1" s="3" t="s">
        <v>92</v>
      </c>
      <c r="K1" s="3"/>
      <c r="L1" s="3"/>
      <c r="M1" s="3" t="s">
        <v>93</v>
      </c>
      <c r="N1" s="3"/>
      <c r="O1" s="3"/>
      <c r="P1" s="3" t="s">
        <v>94</v>
      </c>
      <c r="Q1" s="3"/>
      <c r="R1" s="3"/>
      <c r="S1" s="3" t="s">
        <v>95</v>
      </c>
      <c r="T1" s="3"/>
      <c r="U1" s="3"/>
      <c r="V1" s="3" t="s">
        <v>96</v>
      </c>
      <c r="W1" s="3"/>
      <c r="X1" s="3"/>
      <c r="Y1" s="3" t="s">
        <v>97</v>
      </c>
      <c r="Z1" s="3"/>
      <c r="AA1" s="3"/>
      <c r="AB1" s="3" t="s">
        <v>98</v>
      </c>
      <c r="AC1" s="3"/>
      <c r="AD1" s="3"/>
      <c r="AJ1" t="s">
        <v>28</v>
      </c>
      <c r="AK1" t="s">
        <v>99</v>
      </c>
      <c r="AL1" t="s">
        <v>91</v>
      </c>
      <c r="AM1" t="s">
        <v>92</v>
      </c>
      <c r="AN1" t="s">
        <v>93</v>
      </c>
      <c r="AO1" t="s">
        <v>94</v>
      </c>
      <c r="AP1" t="s">
        <v>100</v>
      </c>
      <c r="AQ1" t="s">
        <v>96</v>
      </c>
      <c r="AR1" t="s">
        <v>101</v>
      </c>
      <c r="AS1" t="s">
        <v>98</v>
      </c>
      <c r="AW1" t="s">
        <v>93</v>
      </c>
      <c r="AX1" t="s">
        <v>99</v>
      </c>
      <c r="AY1" t="s">
        <v>94</v>
      </c>
      <c r="AZ1" t="s">
        <v>91</v>
      </c>
      <c r="BA1" t="s">
        <v>98</v>
      </c>
      <c r="BB1" t="s">
        <v>96</v>
      </c>
      <c r="BC1" t="s">
        <v>100</v>
      </c>
      <c r="BD1" t="s">
        <v>101</v>
      </c>
      <c r="BE1" t="s">
        <v>28</v>
      </c>
      <c r="BF1" t="s">
        <v>92</v>
      </c>
    </row>
    <row r="2" spans="1:58" x14ac:dyDescent="0.2">
      <c r="A2" t="s">
        <v>29</v>
      </c>
      <c r="B2" t="s">
        <v>16</v>
      </c>
      <c r="C2" s="5" t="s">
        <v>0</v>
      </c>
      <c r="D2" t="s">
        <v>29</v>
      </c>
      <c r="E2" t="s">
        <v>16</v>
      </c>
      <c r="F2" t="s">
        <v>0</v>
      </c>
      <c r="G2" t="s">
        <v>29</v>
      </c>
      <c r="H2" t="s">
        <v>16</v>
      </c>
      <c r="I2" t="s">
        <v>0</v>
      </c>
      <c r="J2" t="s">
        <v>29</v>
      </c>
      <c r="K2" t="s">
        <v>16</v>
      </c>
      <c r="L2" s="6" t="s">
        <v>0</v>
      </c>
      <c r="M2" t="s">
        <v>29</v>
      </c>
      <c r="N2" t="s">
        <v>16</v>
      </c>
      <c r="O2" t="s">
        <v>0</v>
      </c>
      <c r="P2" t="s">
        <v>29</v>
      </c>
      <c r="Q2" t="s">
        <v>16</v>
      </c>
      <c r="R2" t="s">
        <v>0</v>
      </c>
      <c r="S2" t="s">
        <v>29</v>
      </c>
      <c r="T2" t="s">
        <v>16</v>
      </c>
      <c r="U2" t="s">
        <v>0</v>
      </c>
      <c r="V2" t="s">
        <v>29</v>
      </c>
      <c r="W2" t="s">
        <v>16</v>
      </c>
      <c r="X2" s="6" t="s">
        <v>0</v>
      </c>
      <c r="Y2" t="s">
        <v>29</v>
      </c>
      <c r="Z2" t="s">
        <v>16</v>
      </c>
      <c r="AA2" s="6" t="s">
        <v>0</v>
      </c>
      <c r="AB2" t="s">
        <v>29</v>
      </c>
      <c r="AC2" t="s">
        <v>16</v>
      </c>
      <c r="AD2" t="s">
        <v>0</v>
      </c>
      <c r="AI2" t="s">
        <v>7</v>
      </c>
      <c r="AJ2">
        <f>SUMIF(C$3:C$60,AI2,B$3:B$60)</f>
        <v>83</v>
      </c>
      <c r="AK2">
        <f>SUMIF(F$3:F$63,$AI2,E$3:E$63)</f>
        <v>90</v>
      </c>
      <c r="AL2">
        <f>SUMIF(I$3:I$63,$AI2,H$3:H$63)</f>
        <v>90</v>
      </c>
      <c r="AM2">
        <f>SUMIF(L$3:L$54,$AI2,K$3:K$54)</f>
        <v>68</v>
      </c>
      <c r="AN2" s="4">
        <f>SUMIF(O$3:O$63,$AI2,N$3:N$63)</f>
        <v>90</v>
      </c>
      <c r="AO2" s="7">
        <f>SUMIF(R$3:R$63,$AI2,Q$3:Q$63)</f>
        <v>90</v>
      </c>
      <c r="AP2" s="7">
        <f>SUMIF(U$3:U$60,$AI2,T$3:T$60)</f>
        <v>90</v>
      </c>
      <c r="AQ2" s="4">
        <f>SUMIF(X$3:X$60,$AI2,W$3:W$60)</f>
        <v>84</v>
      </c>
      <c r="AR2">
        <f>SUMIF(AA$3:AA$61,$AI2,Z$3:Z$61)</f>
        <v>83</v>
      </c>
      <c r="AS2">
        <f>SUMIF(AD$3:AD$63,$AI2,AC$3:AC$63)</f>
        <v>90</v>
      </c>
      <c r="AV2" t="s">
        <v>7</v>
      </c>
      <c r="AW2">
        <v>90</v>
      </c>
      <c r="AX2">
        <v>90</v>
      </c>
      <c r="AY2">
        <v>90</v>
      </c>
      <c r="AZ2">
        <v>90</v>
      </c>
      <c r="BA2">
        <v>90</v>
      </c>
      <c r="BB2">
        <v>84</v>
      </c>
      <c r="BC2">
        <v>90</v>
      </c>
      <c r="BD2">
        <v>83</v>
      </c>
      <c r="BE2">
        <v>83</v>
      </c>
      <c r="BF2">
        <v>68</v>
      </c>
    </row>
    <row r="3" spans="1:58" x14ac:dyDescent="0.2">
      <c r="A3" t="s">
        <v>30</v>
      </c>
      <c r="B3">
        <v>5</v>
      </c>
      <c r="C3" s="5" t="s">
        <v>1</v>
      </c>
      <c r="D3" t="s">
        <v>30</v>
      </c>
      <c r="E3">
        <v>5</v>
      </c>
      <c r="F3" t="s">
        <v>1</v>
      </c>
      <c r="G3" t="s">
        <v>30</v>
      </c>
      <c r="H3">
        <v>5</v>
      </c>
      <c r="I3" t="s">
        <v>1</v>
      </c>
      <c r="J3" t="s">
        <v>30</v>
      </c>
      <c r="K3">
        <v>4</v>
      </c>
      <c r="L3" s="6" t="s">
        <v>1</v>
      </c>
      <c r="M3" t="s">
        <v>30</v>
      </c>
      <c r="N3">
        <v>5</v>
      </c>
      <c r="O3" t="s">
        <v>1</v>
      </c>
      <c r="P3" t="s">
        <v>30</v>
      </c>
      <c r="Q3">
        <v>5</v>
      </c>
      <c r="R3" t="s">
        <v>1</v>
      </c>
      <c r="S3" t="s">
        <v>30</v>
      </c>
      <c r="T3">
        <v>5</v>
      </c>
      <c r="U3" t="s">
        <v>1</v>
      </c>
      <c r="V3" t="s">
        <v>33</v>
      </c>
      <c r="W3">
        <v>9</v>
      </c>
      <c r="X3" s="6" t="s">
        <v>4</v>
      </c>
      <c r="Y3" t="s">
        <v>30</v>
      </c>
      <c r="Z3">
        <v>4</v>
      </c>
      <c r="AA3" s="6" t="s">
        <v>1</v>
      </c>
      <c r="AB3" t="s">
        <v>30</v>
      </c>
      <c r="AC3">
        <v>5</v>
      </c>
      <c r="AD3" t="s">
        <v>1</v>
      </c>
      <c r="AI3" t="s">
        <v>3</v>
      </c>
      <c r="AJ3">
        <f>SUMIF(C$3:C$60,AI3,B$3:B$60)</f>
        <v>55</v>
      </c>
      <c r="AK3">
        <f>SUMIF(F$3:F$63,$AI3,E$3:E$63)</f>
        <v>56</v>
      </c>
      <c r="AL3">
        <f>SUMIF(I$3:I$63,$AI3,H$3:H$63)</f>
        <v>56</v>
      </c>
      <c r="AM3">
        <f>SUMIF(L$3:L$54,$AI3,K$3:K$54)</f>
        <v>47</v>
      </c>
      <c r="AN3" s="4">
        <f>SUMIF(O$3:O$63,$AI3,N$3:N$63)</f>
        <v>56</v>
      </c>
      <c r="AO3" s="7">
        <f>SUMIF(R$3:R$63,$AI3,Q$3:Q$63)</f>
        <v>56</v>
      </c>
      <c r="AP3" s="7">
        <f>SUMIF(U$3:U$60,$AI3,T$3:T$60)</f>
        <v>56</v>
      </c>
      <c r="AQ3" s="4">
        <f>SUMIF(X$3:X$60,$AI3,W$3:W$60)</f>
        <v>56</v>
      </c>
      <c r="AR3">
        <f>SUMIF(AA$3:AA$61,$AI3,Z$3:Z$61)</f>
        <v>56</v>
      </c>
      <c r="AS3">
        <f>SUMIF(AD$3:AD$63,$AI3,AC$3:AC$63)</f>
        <v>56</v>
      </c>
      <c r="AV3" t="s">
        <v>4</v>
      </c>
      <c r="AW3">
        <v>81</v>
      </c>
      <c r="AX3">
        <v>79</v>
      </c>
      <c r="AY3">
        <v>79</v>
      </c>
      <c r="AZ3">
        <v>79</v>
      </c>
      <c r="BA3">
        <v>79</v>
      </c>
      <c r="BB3">
        <v>77</v>
      </c>
      <c r="BC3">
        <v>74</v>
      </c>
      <c r="BD3">
        <v>78</v>
      </c>
      <c r="BE3">
        <v>75</v>
      </c>
      <c r="BF3">
        <v>41</v>
      </c>
    </row>
    <row r="4" spans="1:58" x14ac:dyDescent="0.2">
      <c r="A4" t="s">
        <v>31</v>
      </c>
      <c r="B4">
        <v>1</v>
      </c>
      <c r="C4" s="5" t="s">
        <v>2</v>
      </c>
      <c r="D4" t="s">
        <v>31</v>
      </c>
      <c r="E4">
        <v>1</v>
      </c>
      <c r="F4" t="s">
        <v>2</v>
      </c>
      <c r="G4" t="s">
        <v>31</v>
      </c>
      <c r="H4">
        <v>1</v>
      </c>
      <c r="I4" t="s">
        <v>2</v>
      </c>
      <c r="J4" t="s">
        <v>31</v>
      </c>
      <c r="K4">
        <v>1</v>
      </c>
      <c r="L4" s="6" t="s">
        <v>2</v>
      </c>
      <c r="M4" t="s">
        <v>31</v>
      </c>
      <c r="N4">
        <v>1</v>
      </c>
      <c r="O4" t="s">
        <v>2</v>
      </c>
      <c r="P4" t="s">
        <v>31</v>
      </c>
      <c r="Q4">
        <v>1</v>
      </c>
      <c r="R4" t="s">
        <v>2</v>
      </c>
      <c r="S4" t="s">
        <v>31</v>
      </c>
      <c r="T4">
        <v>1</v>
      </c>
      <c r="U4" t="s">
        <v>2</v>
      </c>
      <c r="V4" t="s">
        <v>36</v>
      </c>
      <c r="W4">
        <v>5</v>
      </c>
      <c r="X4" s="6" t="s">
        <v>4</v>
      </c>
      <c r="Y4" t="s">
        <v>31</v>
      </c>
      <c r="Z4">
        <v>1</v>
      </c>
      <c r="AA4" s="6" t="s">
        <v>2</v>
      </c>
      <c r="AB4" t="s">
        <v>31</v>
      </c>
      <c r="AC4">
        <v>1</v>
      </c>
      <c r="AD4" t="s">
        <v>2</v>
      </c>
      <c r="AI4" t="s">
        <v>4</v>
      </c>
      <c r="AJ4">
        <f>SUMIF(C$3:C$60,AI4,B$3:B$60)</f>
        <v>75</v>
      </c>
      <c r="AK4">
        <f>SUMIF(F$3:F$63,$AI4,E$3:E$63)</f>
        <v>79</v>
      </c>
      <c r="AL4">
        <f>SUMIF(I$3:I$63,$AI4,H$3:H$63)</f>
        <v>79</v>
      </c>
      <c r="AM4">
        <f>SUMIF(L$3:L$54,$AI4,K$3:K$54)</f>
        <v>41</v>
      </c>
      <c r="AN4" s="4">
        <f>SUMIF(O$3:O$63,$AI4,N$3:N$63)</f>
        <v>81</v>
      </c>
      <c r="AO4" s="7">
        <f>SUMIF(R$3:R$63,$AI4,Q$3:Q$63)</f>
        <v>79</v>
      </c>
      <c r="AP4" s="7">
        <f>SUMIF(U$3:U$60,$AI4,T$3:T$60)</f>
        <v>74</v>
      </c>
      <c r="AQ4" s="4">
        <f>SUMIF(X$3:X$60,$AI4,W$3:W$60)</f>
        <v>77</v>
      </c>
      <c r="AR4">
        <f>SUMIF(AA$3:AA$61,$AI4,Z$3:Z$61)</f>
        <v>78</v>
      </c>
      <c r="AS4">
        <f>SUMIF(AD$3:AD$63,$AI4,AC$3:AC$63)</f>
        <v>79</v>
      </c>
      <c r="AV4" t="s">
        <v>3</v>
      </c>
      <c r="AW4">
        <v>56</v>
      </c>
      <c r="AX4">
        <v>56</v>
      </c>
      <c r="AY4">
        <v>56</v>
      </c>
      <c r="AZ4">
        <v>56</v>
      </c>
      <c r="BA4">
        <v>56</v>
      </c>
      <c r="BB4">
        <v>56</v>
      </c>
      <c r="BC4">
        <v>56</v>
      </c>
      <c r="BD4">
        <v>56</v>
      </c>
      <c r="BE4">
        <v>55</v>
      </c>
      <c r="BF4">
        <v>47</v>
      </c>
    </row>
    <row r="5" spans="1:58" x14ac:dyDescent="0.2">
      <c r="A5" t="s">
        <v>32</v>
      </c>
      <c r="B5">
        <v>2</v>
      </c>
      <c r="C5" s="5" t="s">
        <v>3</v>
      </c>
      <c r="D5" t="s">
        <v>32</v>
      </c>
      <c r="E5">
        <v>2</v>
      </c>
      <c r="F5" t="s">
        <v>3</v>
      </c>
      <c r="G5" t="s">
        <v>32</v>
      </c>
      <c r="H5">
        <v>2</v>
      </c>
      <c r="I5" t="s">
        <v>3</v>
      </c>
      <c r="J5" t="s">
        <v>32</v>
      </c>
      <c r="K5">
        <v>2</v>
      </c>
      <c r="L5" s="6" t="s">
        <v>3</v>
      </c>
      <c r="M5" t="s">
        <v>32</v>
      </c>
      <c r="N5">
        <v>2</v>
      </c>
      <c r="O5" t="s">
        <v>3</v>
      </c>
      <c r="P5" t="s">
        <v>32</v>
      </c>
      <c r="Q5">
        <v>2</v>
      </c>
      <c r="R5" t="s">
        <v>3</v>
      </c>
      <c r="S5" t="s">
        <v>32</v>
      </c>
      <c r="T5">
        <v>2</v>
      </c>
      <c r="U5" t="s">
        <v>3</v>
      </c>
      <c r="V5" t="s">
        <v>37</v>
      </c>
      <c r="W5">
        <v>4</v>
      </c>
      <c r="X5" s="6" t="s">
        <v>4</v>
      </c>
      <c r="Y5" t="s">
        <v>32</v>
      </c>
      <c r="Z5">
        <v>2</v>
      </c>
      <c r="AA5" s="6" t="s">
        <v>3</v>
      </c>
      <c r="AB5" t="s">
        <v>32</v>
      </c>
      <c r="AC5">
        <v>2</v>
      </c>
      <c r="AD5" t="s">
        <v>3</v>
      </c>
      <c r="AI5" t="s">
        <v>8</v>
      </c>
      <c r="AJ5">
        <f>SUMIF(C$3:C$60,AI5,B$3:B$60)</f>
        <v>31</v>
      </c>
      <c r="AK5">
        <f>SUMIF(F$3:F$63,$AI5,E$3:E$63)</f>
        <v>43</v>
      </c>
      <c r="AL5">
        <f>SUMIF(I$3:I$63,$AI5,H$3:H$63)</f>
        <v>40</v>
      </c>
      <c r="AM5">
        <f>SUMIF(L$3:L$54,$AI5,K$3:K$54)</f>
        <v>30</v>
      </c>
      <c r="AN5" s="4">
        <f>SUMIF(O$3:O$63,$AI5,N$3:N$63)</f>
        <v>50</v>
      </c>
      <c r="AO5" s="7">
        <f>SUMIF(R$3:R$63,$AI5,Q$3:Q$63)</f>
        <v>43</v>
      </c>
      <c r="AP5" s="7">
        <f>SUMIF(U$3:U$60,$AI5,T$3:T$60)</f>
        <v>31</v>
      </c>
      <c r="AQ5" s="4">
        <f>SUMIF(X$3:X$60,$AI5,W$3:W$60)</f>
        <v>31</v>
      </c>
      <c r="AR5">
        <f>SUMIF(AA$3:AA$61,$AI5,Z$3:Z$61)</f>
        <v>31</v>
      </c>
      <c r="AS5">
        <f>SUMIF(AD$3:AD$63,$AI5,AC$3:AC$63)</f>
        <v>40</v>
      </c>
      <c r="AV5" t="s">
        <v>8</v>
      </c>
      <c r="AW5">
        <v>50</v>
      </c>
      <c r="AX5">
        <v>43</v>
      </c>
      <c r="AY5">
        <v>43</v>
      </c>
      <c r="AZ5">
        <v>40</v>
      </c>
      <c r="BA5">
        <v>40</v>
      </c>
      <c r="BB5">
        <v>31</v>
      </c>
      <c r="BC5">
        <v>31</v>
      </c>
      <c r="BD5">
        <v>31</v>
      </c>
      <c r="BE5">
        <v>31</v>
      </c>
      <c r="BF5">
        <v>30</v>
      </c>
    </row>
    <row r="6" spans="1:58" x14ac:dyDescent="0.2">
      <c r="A6" t="s">
        <v>33</v>
      </c>
      <c r="B6">
        <v>9</v>
      </c>
      <c r="C6" s="5" t="s">
        <v>4</v>
      </c>
      <c r="D6" t="s">
        <v>33</v>
      </c>
      <c r="E6">
        <v>9</v>
      </c>
      <c r="F6" t="s">
        <v>4</v>
      </c>
      <c r="G6" t="s">
        <v>33</v>
      </c>
      <c r="H6">
        <v>9</v>
      </c>
      <c r="I6" t="s">
        <v>4</v>
      </c>
      <c r="J6" t="s">
        <v>33</v>
      </c>
      <c r="K6">
        <v>2</v>
      </c>
      <c r="L6" s="6" t="s">
        <v>4</v>
      </c>
      <c r="M6" t="s">
        <v>33</v>
      </c>
      <c r="N6">
        <v>9</v>
      </c>
      <c r="O6" t="s">
        <v>4</v>
      </c>
      <c r="P6" t="s">
        <v>33</v>
      </c>
      <c r="Q6">
        <v>9</v>
      </c>
      <c r="R6" t="s">
        <v>4</v>
      </c>
      <c r="S6" t="s">
        <v>33</v>
      </c>
      <c r="T6">
        <v>8</v>
      </c>
      <c r="U6" t="s">
        <v>4</v>
      </c>
      <c r="V6" t="s">
        <v>39</v>
      </c>
      <c r="W6">
        <v>31</v>
      </c>
      <c r="X6" s="6" t="s">
        <v>4</v>
      </c>
      <c r="Y6" t="s">
        <v>33</v>
      </c>
      <c r="Z6">
        <v>9</v>
      </c>
      <c r="AA6" s="6" t="s">
        <v>4</v>
      </c>
      <c r="AB6" t="s">
        <v>33</v>
      </c>
      <c r="AC6">
        <v>9</v>
      </c>
      <c r="AD6" t="s">
        <v>4</v>
      </c>
      <c r="AI6" t="s">
        <v>1</v>
      </c>
      <c r="AJ6">
        <f>SUMIF(C$3:C$60,AI6,B$3:B$60)</f>
        <v>24</v>
      </c>
      <c r="AK6">
        <f>SUMIF(F$3:F$63,$AI6,E$3:E$63)</f>
        <v>24</v>
      </c>
      <c r="AL6">
        <f>SUMIF(I$3:I$63,$AI6,H$3:H$63)</f>
        <v>24</v>
      </c>
      <c r="AM6">
        <f>SUMIF(L$3:L$54,$AI6,K$3:K$54)</f>
        <v>23</v>
      </c>
      <c r="AN6" s="4">
        <f>SUMIF(O$3:O$63,$AI6,N$3:N$63)</f>
        <v>24</v>
      </c>
      <c r="AO6" s="7">
        <f>SUMIF(R$3:R$63,$AI6,Q$3:Q$63)</f>
        <v>24</v>
      </c>
      <c r="AP6" s="7">
        <f>SUMIF(U$3:U$60,$AI6,T$3:T$60)</f>
        <v>24</v>
      </c>
      <c r="AQ6" s="4">
        <f>SUMIF(X$3:X$60,$AI6,W$3:W$60)</f>
        <v>24</v>
      </c>
      <c r="AR6">
        <f>SUMIF(AA$3:AA$61,$AI6,Z$3:Z$61)</f>
        <v>23</v>
      </c>
      <c r="AS6">
        <f>SUMIF(AD$3:AD$63,$AI6,AC$3:AC$63)</f>
        <v>24</v>
      </c>
      <c r="AV6" t="s">
        <v>5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29</v>
      </c>
      <c r="BF6">
        <v>22</v>
      </c>
    </row>
    <row r="7" spans="1:58" x14ac:dyDescent="0.2">
      <c r="A7" t="s">
        <v>34</v>
      </c>
      <c r="B7">
        <v>5</v>
      </c>
      <c r="C7" s="5" t="s">
        <v>5</v>
      </c>
      <c r="D7" t="s">
        <v>34</v>
      </c>
      <c r="E7">
        <v>5</v>
      </c>
      <c r="F7" t="s">
        <v>5</v>
      </c>
      <c r="G7" t="s">
        <v>34</v>
      </c>
      <c r="H7">
        <v>5</v>
      </c>
      <c r="I7" t="s">
        <v>5</v>
      </c>
      <c r="J7" t="s">
        <v>34</v>
      </c>
      <c r="K7">
        <v>5</v>
      </c>
      <c r="L7" s="6" t="s">
        <v>5</v>
      </c>
      <c r="M7" t="s">
        <v>34</v>
      </c>
      <c r="N7">
        <v>5</v>
      </c>
      <c r="O7" t="s">
        <v>5</v>
      </c>
      <c r="P7" t="s">
        <v>34</v>
      </c>
      <c r="Q7">
        <v>5</v>
      </c>
      <c r="R7" t="s">
        <v>5</v>
      </c>
      <c r="S7" t="s">
        <v>34</v>
      </c>
      <c r="T7">
        <v>5</v>
      </c>
      <c r="U7" t="s">
        <v>5</v>
      </c>
      <c r="V7" t="s">
        <v>49</v>
      </c>
      <c r="W7">
        <v>4</v>
      </c>
      <c r="X7" s="6" t="s">
        <v>4</v>
      </c>
      <c r="Y7" t="s">
        <v>34</v>
      </c>
      <c r="Z7">
        <v>5</v>
      </c>
      <c r="AA7" s="6" t="s">
        <v>5</v>
      </c>
      <c r="AB7" t="s">
        <v>34</v>
      </c>
      <c r="AC7">
        <v>5</v>
      </c>
      <c r="AD7" t="s">
        <v>5</v>
      </c>
      <c r="AI7" t="s">
        <v>5</v>
      </c>
      <c r="AJ7">
        <f>SUMIF(C$3:C$60,AI7,B$3:B$60)</f>
        <v>29</v>
      </c>
      <c r="AK7">
        <f>SUMIF(F$3:F$63,$AI7,E$3:E$63)</f>
        <v>30</v>
      </c>
      <c r="AL7">
        <f>SUMIF(I$3:I$63,$AI7,H$3:H$63)</f>
        <v>30</v>
      </c>
      <c r="AM7">
        <f>SUMIF(L$3:L$54,$AI7,K$3:K$54)</f>
        <v>22</v>
      </c>
      <c r="AN7" s="4">
        <f>SUMIF(O$3:O$63,$AI7,N$3:N$63)</f>
        <v>30</v>
      </c>
      <c r="AO7" s="7">
        <f>SUMIF(R$3:R$63,$AI7,Q$3:Q$63)</f>
        <v>30</v>
      </c>
      <c r="AP7" s="7">
        <f>SUMIF(U$3:U$60,$AI7,T$3:T$60)</f>
        <v>30</v>
      </c>
      <c r="AQ7" s="4">
        <f>SUMIF(X$3:X$60,$AI7,W$3:W$60)</f>
        <v>30</v>
      </c>
      <c r="AR7">
        <f>SUMIF(AA$3:AA$61,$AI7,Z$3:Z$61)</f>
        <v>30</v>
      </c>
      <c r="AS7">
        <f>SUMIF(AD$3:AD$63,$AI7,AC$3:AC$63)</f>
        <v>30</v>
      </c>
      <c r="AV7" t="s">
        <v>1</v>
      </c>
      <c r="AW7">
        <v>24</v>
      </c>
      <c r="AX7">
        <v>24</v>
      </c>
      <c r="AY7">
        <v>24</v>
      </c>
      <c r="AZ7">
        <v>24</v>
      </c>
      <c r="BA7">
        <v>24</v>
      </c>
      <c r="BB7">
        <v>24</v>
      </c>
      <c r="BC7">
        <v>24</v>
      </c>
      <c r="BD7">
        <v>23</v>
      </c>
      <c r="BE7">
        <v>24</v>
      </c>
      <c r="BF7">
        <v>23</v>
      </c>
    </row>
    <row r="8" spans="1:58" x14ac:dyDescent="0.2">
      <c r="A8" t="s">
        <v>35</v>
      </c>
      <c r="B8">
        <v>1</v>
      </c>
      <c r="C8" s="5" t="s">
        <v>6</v>
      </c>
      <c r="D8" t="s">
        <v>35</v>
      </c>
      <c r="E8">
        <v>1</v>
      </c>
      <c r="F8" t="s">
        <v>6</v>
      </c>
      <c r="G8" t="s">
        <v>35</v>
      </c>
      <c r="H8">
        <v>1</v>
      </c>
      <c r="I8" t="s">
        <v>6</v>
      </c>
      <c r="J8" t="s">
        <v>35</v>
      </c>
      <c r="K8">
        <v>1</v>
      </c>
      <c r="L8" s="6" t="s">
        <v>6</v>
      </c>
      <c r="M8" t="s">
        <v>35</v>
      </c>
      <c r="N8">
        <v>1</v>
      </c>
      <c r="O8" t="s">
        <v>6</v>
      </c>
      <c r="P8" t="s">
        <v>35</v>
      </c>
      <c r="Q8">
        <v>1</v>
      </c>
      <c r="R8" t="s">
        <v>6</v>
      </c>
      <c r="S8" t="s">
        <v>35</v>
      </c>
      <c r="T8">
        <v>1</v>
      </c>
      <c r="U8" t="s">
        <v>6</v>
      </c>
      <c r="V8" t="s">
        <v>55</v>
      </c>
      <c r="W8">
        <v>1</v>
      </c>
      <c r="X8" s="6" t="s">
        <v>4</v>
      </c>
      <c r="Y8" t="s">
        <v>35</v>
      </c>
      <c r="Z8">
        <v>1</v>
      </c>
      <c r="AA8" s="6" t="s">
        <v>6</v>
      </c>
      <c r="AB8" t="s">
        <v>35</v>
      </c>
      <c r="AC8">
        <v>1</v>
      </c>
      <c r="AD8" t="s">
        <v>6</v>
      </c>
      <c r="AI8" t="s">
        <v>12</v>
      </c>
      <c r="AJ8">
        <f>SUMIF(C$3:C$60,AI8,B$3:B$60)</f>
        <v>14</v>
      </c>
      <c r="AK8">
        <f>SUMIF(F$3:F$63,$AI8,E$3:E$63)</f>
        <v>14</v>
      </c>
      <c r="AL8">
        <f>SUMIF(I$3:I$63,$AI8,H$3:H$63)</f>
        <v>14</v>
      </c>
      <c r="AM8">
        <f>SUMIF(L$3:L$54,$AI8,K$3:K$54)</f>
        <v>14</v>
      </c>
      <c r="AN8" s="4">
        <f>SUMIF(O$3:O$63,$AI8,N$3:N$63)</f>
        <v>14</v>
      </c>
      <c r="AO8" s="7">
        <f>SUMIF(R$3:R$63,$AI8,Q$3:Q$63)</f>
        <v>14</v>
      </c>
      <c r="AP8" s="7">
        <f>SUMIF(U$3:U$60,$AI8,T$3:T$60)</f>
        <v>14</v>
      </c>
      <c r="AQ8" s="4">
        <f>SUMIF(X$3:X$60,$AI8,W$3:W$60)</f>
        <v>14</v>
      </c>
      <c r="AR8">
        <f>SUMIF(AA$3:AA$61,$AI8,Z$3:Z$61)</f>
        <v>14</v>
      </c>
      <c r="AS8">
        <f>SUMIF(AD$3:AD$63,$AI8,AC$3:AC$63)</f>
        <v>14</v>
      </c>
      <c r="AV8" t="s">
        <v>9</v>
      </c>
      <c r="AW8">
        <v>15</v>
      </c>
      <c r="AX8">
        <v>15</v>
      </c>
      <c r="AY8">
        <v>15</v>
      </c>
      <c r="AZ8">
        <v>15</v>
      </c>
      <c r="BA8">
        <v>15</v>
      </c>
      <c r="BB8">
        <v>15</v>
      </c>
      <c r="BC8">
        <v>14</v>
      </c>
      <c r="BD8">
        <v>14</v>
      </c>
      <c r="BE8">
        <v>15</v>
      </c>
      <c r="BF8">
        <v>13</v>
      </c>
    </row>
    <row r="9" spans="1:58" x14ac:dyDescent="0.2">
      <c r="A9" t="s">
        <v>36</v>
      </c>
      <c r="B9">
        <v>4</v>
      </c>
      <c r="C9" s="5" t="s">
        <v>4</v>
      </c>
      <c r="D9" t="s">
        <v>36</v>
      </c>
      <c r="E9">
        <v>5</v>
      </c>
      <c r="F9" t="s">
        <v>4</v>
      </c>
      <c r="G9" t="s">
        <v>36</v>
      </c>
      <c r="H9">
        <v>5</v>
      </c>
      <c r="I9" t="s">
        <v>4</v>
      </c>
      <c r="J9" t="s">
        <v>36</v>
      </c>
      <c r="K9">
        <v>3</v>
      </c>
      <c r="L9" s="6" t="s">
        <v>4</v>
      </c>
      <c r="M9" t="s">
        <v>36</v>
      </c>
      <c r="N9">
        <v>5</v>
      </c>
      <c r="O9" t="s">
        <v>4</v>
      </c>
      <c r="P9" t="s">
        <v>36</v>
      </c>
      <c r="Q9">
        <v>5</v>
      </c>
      <c r="R9" t="s">
        <v>4</v>
      </c>
      <c r="S9" t="s">
        <v>36</v>
      </c>
      <c r="T9">
        <v>5</v>
      </c>
      <c r="U9" t="s">
        <v>4</v>
      </c>
      <c r="V9" t="s">
        <v>58</v>
      </c>
      <c r="W9">
        <v>1</v>
      </c>
      <c r="X9" s="6" t="s">
        <v>4</v>
      </c>
      <c r="Y9" t="s">
        <v>36</v>
      </c>
      <c r="Z9">
        <v>5</v>
      </c>
      <c r="AA9" s="6" t="s">
        <v>4</v>
      </c>
      <c r="AB9" t="s">
        <v>36</v>
      </c>
      <c r="AC9">
        <v>5</v>
      </c>
      <c r="AD9" t="s">
        <v>4</v>
      </c>
      <c r="AI9" t="s">
        <v>9</v>
      </c>
      <c r="AJ9">
        <f>SUMIF(C$3:C$60,AI9,B$3:B$60)</f>
        <v>15</v>
      </c>
      <c r="AK9">
        <f>SUMIF(F$3:F$63,$AI9,E$3:E$63)</f>
        <v>15</v>
      </c>
      <c r="AL9">
        <f>SUMIF(I$3:I$63,$AI9,H$3:H$63)</f>
        <v>15</v>
      </c>
      <c r="AM9">
        <f>SUMIF(L$3:L$54,$AI9,K$3:K$54)</f>
        <v>13</v>
      </c>
      <c r="AN9" s="4">
        <f>SUMIF(O$3:O$63,$AI9,N$3:N$63)</f>
        <v>15</v>
      </c>
      <c r="AO9" s="7">
        <f>SUMIF(R$3:R$63,$AI9,Q$3:Q$63)</f>
        <v>15</v>
      </c>
      <c r="AP9" s="7">
        <f>SUMIF(U$3:U$60,$AI9,T$3:T$60)</f>
        <v>14</v>
      </c>
      <c r="AQ9" s="4">
        <f>SUMIF(X$3:X$60,$AI9,W$3:W$60)</f>
        <v>15</v>
      </c>
      <c r="AR9">
        <f>SUMIF(AA$3:AA$61,$AI9,Z$3:Z$61)</f>
        <v>14</v>
      </c>
      <c r="AS9">
        <f>SUMIF(AD$3:AD$63,$AI9,AC$3:AC$63)</f>
        <v>15</v>
      </c>
      <c r="AV9" t="s">
        <v>12</v>
      </c>
      <c r="AW9">
        <v>14</v>
      </c>
      <c r="AX9">
        <v>14</v>
      </c>
      <c r="AY9">
        <v>14</v>
      </c>
      <c r="AZ9">
        <v>14</v>
      </c>
      <c r="BA9">
        <v>14</v>
      </c>
      <c r="BB9">
        <v>14</v>
      </c>
      <c r="BC9">
        <v>14</v>
      </c>
      <c r="BD9">
        <v>14</v>
      </c>
      <c r="BE9">
        <v>14</v>
      </c>
      <c r="BF9">
        <v>14</v>
      </c>
    </row>
    <row r="10" spans="1:58" x14ac:dyDescent="0.2">
      <c r="A10" t="s">
        <v>37</v>
      </c>
      <c r="B10">
        <v>4</v>
      </c>
      <c r="C10" s="5" t="s">
        <v>4</v>
      </c>
      <c r="D10" t="s">
        <v>37</v>
      </c>
      <c r="E10">
        <v>4</v>
      </c>
      <c r="F10" t="s">
        <v>4</v>
      </c>
      <c r="G10" t="s">
        <v>37</v>
      </c>
      <c r="H10">
        <v>4</v>
      </c>
      <c r="I10" t="s">
        <v>4</v>
      </c>
      <c r="J10" t="s">
        <v>38</v>
      </c>
      <c r="K10">
        <v>1</v>
      </c>
      <c r="L10" s="6" t="s">
        <v>6</v>
      </c>
      <c r="M10" t="s">
        <v>37</v>
      </c>
      <c r="N10">
        <v>4</v>
      </c>
      <c r="O10" t="s">
        <v>4</v>
      </c>
      <c r="P10" t="s">
        <v>37</v>
      </c>
      <c r="Q10">
        <v>4</v>
      </c>
      <c r="R10" t="s">
        <v>4</v>
      </c>
      <c r="S10" t="s">
        <v>37</v>
      </c>
      <c r="T10">
        <v>3</v>
      </c>
      <c r="U10" t="s">
        <v>4</v>
      </c>
      <c r="V10" t="s">
        <v>60</v>
      </c>
      <c r="W10">
        <v>6</v>
      </c>
      <c r="X10" s="6" t="s">
        <v>4</v>
      </c>
      <c r="Y10" t="s">
        <v>37</v>
      </c>
      <c r="Z10">
        <v>4</v>
      </c>
      <c r="AA10" s="6" t="s">
        <v>4</v>
      </c>
      <c r="AB10" t="s">
        <v>37</v>
      </c>
      <c r="AC10">
        <v>4</v>
      </c>
      <c r="AD10" t="s">
        <v>4</v>
      </c>
      <c r="AI10" t="s">
        <v>13</v>
      </c>
      <c r="AJ10">
        <f>SUMIF(C$3:C$60,AI10,B$3:B$60)</f>
        <v>13</v>
      </c>
      <c r="AK10">
        <f>SUMIF(F$3:F$63,$AI10,E$3:E$63)</f>
        <v>13</v>
      </c>
      <c r="AL10">
        <f>SUMIF(I$3:I$63,$AI10,H$3:H$63)</f>
        <v>13</v>
      </c>
      <c r="AM10">
        <f>SUMIF(L$3:L$54,$AI10,K$3:K$54)</f>
        <v>11</v>
      </c>
      <c r="AN10" s="4">
        <f>SUMIF(O$3:O$63,$AI10,N$3:N$63)</f>
        <v>13</v>
      </c>
      <c r="AO10" s="7">
        <f>SUMIF(R$3:R$63,$AI10,Q$3:Q$63)</f>
        <v>13</v>
      </c>
      <c r="AP10" s="7">
        <f>SUMIF(U$3:U$60,$AI10,T$3:T$60)</f>
        <v>12</v>
      </c>
      <c r="AQ10" s="4">
        <f>SUMIF(X$3:X$60,$AI10,W$3:W$60)</f>
        <v>13</v>
      </c>
      <c r="AR10">
        <f>SUMIF(AA$3:AA$61,$AI10,Z$3:Z$61)</f>
        <v>13</v>
      </c>
      <c r="AS10">
        <f>SUMIF(AD$3:AD$63,$AI10,AC$3:AC$63)</f>
        <v>13</v>
      </c>
      <c r="AV10" t="s">
        <v>13</v>
      </c>
      <c r="AW10">
        <v>13</v>
      </c>
      <c r="AX10">
        <v>13</v>
      </c>
      <c r="AY10">
        <v>13</v>
      </c>
      <c r="AZ10">
        <v>13</v>
      </c>
      <c r="BA10">
        <v>13</v>
      </c>
      <c r="BB10">
        <v>13</v>
      </c>
      <c r="BC10">
        <v>12</v>
      </c>
      <c r="BD10">
        <v>13</v>
      </c>
      <c r="BE10">
        <v>13</v>
      </c>
      <c r="BF10">
        <v>11</v>
      </c>
    </row>
    <row r="11" spans="1:58" x14ac:dyDescent="0.2">
      <c r="A11" t="s">
        <v>38</v>
      </c>
      <c r="B11">
        <v>2</v>
      </c>
      <c r="C11" s="5" t="s">
        <v>6</v>
      </c>
      <c r="D11" t="s">
        <v>38</v>
      </c>
      <c r="E11">
        <v>2</v>
      </c>
      <c r="F11" t="s">
        <v>6</v>
      </c>
      <c r="G11" t="s">
        <v>38</v>
      </c>
      <c r="H11">
        <v>2</v>
      </c>
      <c r="I11" t="s">
        <v>6</v>
      </c>
      <c r="J11" t="s">
        <v>39</v>
      </c>
      <c r="K11">
        <v>16</v>
      </c>
      <c r="L11" s="6" t="s">
        <v>4</v>
      </c>
      <c r="M11" t="s">
        <v>38</v>
      </c>
      <c r="N11">
        <v>2</v>
      </c>
      <c r="O11" t="s">
        <v>6</v>
      </c>
      <c r="P11" t="s">
        <v>38</v>
      </c>
      <c r="Q11">
        <v>2</v>
      </c>
      <c r="R11" t="s">
        <v>6</v>
      </c>
      <c r="S11" t="s">
        <v>38</v>
      </c>
      <c r="T11">
        <v>2</v>
      </c>
      <c r="U11" t="s">
        <v>6</v>
      </c>
      <c r="V11" t="s">
        <v>62</v>
      </c>
      <c r="W11">
        <v>2</v>
      </c>
      <c r="X11" s="6" t="s">
        <v>4</v>
      </c>
      <c r="Y11" t="s">
        <v>38</v>
      </c>
      <c r="Z11">
        <v>2</v>
      </c>
      <c r="AA11" s="6" t="s">
        <v>6</v>
      </c>
      <c r="AB11" t="s">
        <v>38</v>
      </c>
      <c r="AC11">
        <v>2</v>
      </c>
      <c r="AD11" t="s">
        <v>6</v>
      </c>
      <c r="AI11" s="2" t="s">
        <v>6</v>
      </c>
      <c r="AJ11">
        <f>SUMIF(C$3:C$60,AI11,B$3:B$60)</f>
        <v>13</v>
      </c>
      <c r="AK11">
        <f>SUMIF(F$3:F$63,$AI11,E$3:E$63)</f>
        <v>13</v>
      </c>
      <c r="AL11">
        <f>SUMIF(I$3:I$63,$AI11,H$3:H$63)</f>
        <v>13</v>
      </c>
      <c r="AM11">
        <f>SUMIF(L$3:L$54,$AI11,K$3:K$54)</f>
        <v>11</v>
      </c>
      <c r="AN11" s="4">
        <f>SUMIF(O$3:O$63,$AI11,N$3:N$63)</f>
        <v>13</v>
      </c>
      <c r="AO11" s="7">
        <f>SUMIF(R$3:R$63,$AI11,Q$3:Q$63)</f>
        <v>13</v>
      </c>
      <c r="AP11" s="7">
        <f>SUMIF(U$3:U$60,$AI11,T$3:T$60)</f>
        <v>13</v>
      </c>
      <c r="AQ11" s="4">
        <f>SUMIF(X$3:X$60,$AI11,W$3:W$60)</f>
        <v>13</v>
      </c>
      <c r="AR11">
        <f>SUMIF(AA$3:AA$61,$AI11,Z$3:Z$61)</f>
        <v>13</v>
      </c>
      <c r="AS11">
        <f>SUMIF(AD$3:AD$63,$AI11,AC$3:AC$63)</f>
        <v>13</v>
      </c>
      <c r="AV11" t="s">
        <v>6</v>
      </c>
      <c r="AW11">
        <v>13</v>
      </c>
      <c r="AX11">
        <v>13</v>
      </c>
      <c r="AY11">
        <v>13</v>
      </c>
      <c r="AZ11">
        <v>13</v>
      </c>
      <c r="BA11">
        <v>13</v>
      </c>
      <c r="BB11">
        <v>13</v>
      </c>
      <c r="BC11">
        <v>13</v>
      </c>
      <c r="BD11">
        <v>13</v>
      </c>
      <c r="BE11">
        <v>13</v>
      </c>
      <c r="BF11">
        <v>11</v>
      </c>
    </row>
    <row r="12" spans="1:58" x14ac:dyDescent="0.2">
      <c r="A12" t="s">
        <v>39</v>
      </c>
      <c r="B12">
        <v>30</v>
      </c>
      <c r="C12" s="5" t="s">
        <v>4</v>
      </c>
      <c r="D12" t="s">
        <v>39</v>
      </c>
      <c r="E12">
        <v>31</v>
      </c>
      <c r="F12" t="s">
        <v>4</v>
      </c>
      <c r="G12" t="s">
        <v>39</v>
      </c>
      <c r="H12">
        <v>31</v>
      </c>
      <c r="I12" t="s">
        <v>4</v>
      </c>
      <c r="J12" t="s">
        <v>40</v>
      </c>
      <c r="K12">
        <v>38</v>
      </c>
      <c r="L12" s="6" t="s">
        <v>3</v>
      </c>
      <c r="M12" t="s">
        <v>39</v>
      </c>
      <c r="N12">
        <v>31</v>
      </c>
      <c r="O12" t="s">
        <v>4</v>
      </c>
      <c r="P12" t="s">
        <v>39</v>
      </c>
      <c r="Q12">
        <v>31</v>
      </c>
      <c r="R12" t="s">
        <v>4</v>
      </c>
      <c r="S12" t="s">
        <v>39</v>
      </c>
      <c r="T12">
        <v>30</v>
      </c>
      <c r="U12" t="s">
        <v>4</v>
      </c>
      <c r="V12" t="s">
        <v>71</v>
      </c>
      <c r="W12">
        <v>8</v>
      </c>
      <c r="X12" s="6" t="s">
        <v>4</v>
      </c>
      <c r="Y12" t="s">
        <v>39</v>
      </c>
      <c r="Z12">
        <v>30</v>
      </c>
      <c r="AA12" s="6" t="s">
        <v>4</v>
      </c>
      <c r="AB12" t="s">
        <v>39</v>
      </c>
      <c r="AC12">
        <v>31</v>
      </c>
      <c r="AD12" t="s">
        <v>4</v>
      </c>
      <c r="AI12" t="s">
        <v>11</v>
      </c>
      <c r="AJ12">
        <f>SUMIF(C$3:C$60,AI12,B$3:B$60)</f>
        <v>8</v>
      </c>
      <c r="AK12">
        <f>SUMIF(F$3:F$63,$AI12,E$3:E$63)</f>
        <v>8</v>
      </c>
      <c r="AL12">
        <f>SUMIF(I$3:I$63,$AI12,H$3:H$63)</f>
        <v>8</v>
      </c>
      <c r="AM12">
        <f>SUMIF(L$3:L$54,$AI12,K$3:K$54)</f>
        <v>8</v>
      </c>
      <c r="AN12" s="4">
        <f>SUMIF(O$3:O$63,$AI12,N$3:N$63)</f>
        <v>8</v>
      </c>
      <c r="AO12" s="7">
        <f>SUMIF(R$3:R$63,$AI12,Q$3:Q$63)</f>
        <v>8</v>
      </c>
      <c r="AP12" s="7">
        <f>SUMIF(U$3:U$60,$AI12,T$3:T$60)</f>
        <v>8</v>
      </c>
      <c r="AQ12" s="4">
        <f>SUMIF(X$3:X$60,$AI12,W$3:W$60)</f>
        <v>8</v>
      </c>
      <c r="AR12">
        <f>SUMIF(AA$3:AA$61,$AI12,Z$3:Z$61)</f>
        <v>8</v>
      </c>
      <c r="AS12">
        <f>SUMIF(AD$3:AD$63,$AI12,AC$3:AC$63)</f>
        <v>8</v>
      </c>
      <c r="AV12" t="s">
        <v>11</v>
      </c>
      <c r="AW12">
        <v>8</v>
      </c>
      <c r="AX12">
        <v>8</v>
      </c>
      <c r="AY12">
        <v>8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8</v>
      </c>
      <c r="BF12">
        <v>8</v>
      </c>
    </row>
    <row r="13" spans="1:58" x14ac:dyDescent="0.2">
      <c r="A13" t="s">
        <v>40</v>
      </c>
      <c r="B13">
        <v>45</v>
      </c>
      <c r="C13" s="5" t="s">
        <v>3</v>
      </c>
      <c r="D13" t="s">
        <v>40</v>
      </c>
      <c r="E13">
        <v>46</v>
      </c>
      <c r="F13" t="s">
        <v>3</v>
      </c>
      <c r="G13" t="s">
        <v>40</v>
      </c>
      <c r="H13">
        <v>46</v>
      </c>
      <c r="I13" t="s">
        <v>3</v>
      </c>
      <c r="J13" t="s">
        <v>41</v>
      </c>
      <c r="K13">
        <v>56</v>
      </c>
      <c r="L13" s="6" t="s">
        <v>7</v>
      </c>
      <c r="M13" t="s">
        <v>40</v>
      </c>
      <c r="N13">
        <v>46</v>
      </c>
      <c r="O13" t="s">
        <v>3</v>
      </c>
      <c r="P13" t="s">
        <v>40</v>
      </c>
      <c r="Q13">
        <v>46</v>
      </c>
      <c r="R13" t="s">
        <v>3</v>
      </c>
      <c r="S13" t="s">
        <v>40</v>
      </c>
      <c r="T13">
        <v>46</v>
      </c>
      <c r="U13" t="s">
        <v>3</v>
      </c>
      <c r="V13" t="s">
        <v>85</v>
      </c>
      <c r="W13">
        <v>5</v>
      </c>
      <c r="X13" s="6" t="s">
        <v>4</v>
      </c>
      <c r="Y13" t="s">
        <v>40</v>
      </c>
      <c r="Z13">
        <v>46</v>
      </c>
      <c r="AA13" s="6" t="s">
        <v>3</v>
      </c>
      <c r="AB13" t="s">
        <v>40</v>
      </c>
      <c r="AC13">
        <v>46</v>
      </c>
      <c r="AD13" t="s">
        <v>3</v>
      </c>
      <c r="AI13" t="s">
        <v>10</v>
      </c>
      <c r="AJ13">
        <f>SUMIF(C$3:C$60,AI13,B$3:B$60)</f>
        <v>2</v>
      </c>
      <c r="AK13">
        <f>SUMIF(F$3:F$63,$AI13,E$3:E$63)</f>
        <v>2</v>
      </c>
      <c r="AL13">
        <f>SUMIF(I$3:I$63,$AI13,H$3:H$63)</f>
        <v>2</v>
      </c>
      <c r="AM13">
        <f>SUMIF(L$3:L$54,$AI13,K$3:K$54)</f>
        <v>2</v>
      </c>
      <c r="AN13" s="4">
        <f>SUMIF(O$3:O$63,$AI13,N$3:N$63)</f>
        <v>2</v>
      </c>
      <c r="AO13" s="7">
        <f>SUMIF(R$3:R$63,$AI13,Q$3:Q$63)</f>
        <v>2</v>
      </c>
      <c r="AP13" s="7">
        <f>SUMIF(U$3:U$60,$AI13,T$3:T$60)</f>
        <v>2</v>
      </c>
      <c r="AQ13" s="4">
        <f>SUMIF(X$3:X$60,$AI13,W$3:W$60)</f>
        <v>2</v>
      </c>
      <c r="AR13">
        <f>SUMIF(AA$3:AA$61,$AI13,Z$3:Z$61)</f>
        <v>2</v>
      </c>
      <c r="AS13">
        <f>SUMIF(AD$3:AD$63,$AI13,AC$3:AC$63)</f>
        <v>2</v>
      </c>
      <c r="AV13" t="s">
        <v>10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2</v>
      </c>
    </row>
    <row r="14" spans="1:58" x14ac:dyDescent="0.2">
      <c r="A14" t="s">
        <v>41</v>
      </c>
      <c r="B14">
        <v>71</v>
      </c>
      <c r="C14" s="5" t="s">
        <v>7</v>
      </c>
      <c r="D14" t="s">
        <v>41</v>
      </c>
      <c r="E14">
        <v>78</v>
      </c>
      <c r="F14" t="s">
        <v>7</v>
      </c>
      <c r="G14" t="s">
        <v>41</v>
      </c>
      <c r="H14">
        <v>78</v>
      </c>
      <c r="I14" t="s">
        <v>7</v>
      </c>
      <c r="J14" t="s">
        <v>42</v>
      </c>
      <c r="K14">
        <v>2</v>
      </c>
      <c r="L14" s="6" t="s">
        <v>8</v>
      </c>
      <c r="M14" t="s">
        <v>41</v>
      </c>
      <c r="N14">
        <v>78</v>
      </c>
      <c r="O14" t="s">
        <v>7</v>
      </c>
      <c r="P14" t="s">
        <v>41</v>
      </c>
      <c r="Q14">
        <v>78</v>
      </c>
      <c r="R14" t="s">
        <v>7</v>
      </c>
      <c r="S14" t="s">
        <v>41</v>
      </c>
      <c r="T14">
        <v>78</v>
      </c>
      <c r="U14" t="s">
        <v>7</v>
      </c>
      <c r="V14" t="s">
        <v>87</v>
      </c>
      <c r="W14">
        <v>1</v>
      </c>
      <c r="X14" s="6" t="s">
        <v>4</v>
      </c>
      <c r="Y14" t="s">
        <v>41</v>
      </c>
      <c r="Z14">
        <v>71</v>
      </c>
      <c r="AA14" s="6" t="s">
        <v>7</v>
      </c>
      <c r="AB14" t="s">
        <v>41</v>
      </c>
      <c r="AC14">
        <v>78</v>
      </c>
      <c r="AD14" t="s">
        <v>7</v>
      </c>
      <c r="AI14" s="2" t="s">
        <v>14</v>
      </c>
      <c r="AJ14">
        <f>SUMIF(C$3:C$60,AI14,B$3:B$60)</f>
        <v>2</v>
      </c>
      <c r="AK14">
        <f>SUMIF(F$3:F$63,$AI14,E$3:E$63)</f>
        <v>2</v>
      </c>
      <c r="AL14">
        <f>SUMIF(I$3:I$63,$AI14,H$3:H$63)</f>
        <v>2</v>
      </c>
      <c r="AM14">
        <f>SUMIF(L$3:L$54,$AI14,K$3:K$54)</f>
        <v>1</v>
      </c>
      <c r="AN14" s="4">
        <f>SUMIF(O$3:O$63,$AI14,N$3:N$63)</f>
        <v>2</v>
      </c>
      <c r="AO14" s="7">
        <f>SUMIF(R$3:R$63,$AI14,Q$3:Q$63)</f>
        <v>2</v>
      </c>
      <c r="AP14" s="7">
        <f>SUMIF(U$3:U$60,$AI14,T$3:T$60)</f>
        <v>2</v>
      </c>
      <c r="AQ14" s="4">
        <f>SUMIF(X$3:X$60,$AI14,W$3:W$60)</f>
        <v>2</v>
      </c>
      <c r="AR14">
        <f>SUMIF(AA$3:AA$61,$AI14,Z$3:Z$61)</f>
        <v>2</v>
      </c>
      <c r="AS14">
        <f>SUMIF(AD$3:AD$63,$AI14,AC$3:AC$63)</f>
        <v>2</v>
      </c>
      <c r="AV14" t="s">
        <v>14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1</v>
      </c>
    </row>
    <row r="15" spans="1:58" x14ac:dyDescent="0.2">
      <c r="A15" t="s">
        <v>42</v>
      </c>
      <c r="B15">
        <v>2</v>
      </c>
      <c r="C15" s="5" t="s">
        <v>8</v>
      </c>
      <c r="D15" t="s">
        <v>42</v>
      </c>
      <c r="E15">
        <v>2</v>
      </c>
      <c r="F15" t="s">
        <v>8</v>
      </c>
      <c r="G15" t="s">
        <v>42</v>
      </c>
      <c r="H15">
        <v>2</v>
      </c>
      <c r="I15" t="s">
        <v>8</v>
      </c>
      <c r="J15" t="s">
        <v>43</v>
      </c>
      <c r="K15">
        <v>2</v>
      </c>
      <c r="L15" s="6" t="s">
        <v>8</v>
      </c>
      <c r="M15" t="s">
        <v>42</v>
      </c>
      <c r="N15">
        <v>2</v>
      </c>
      <c r="O15" t="s">
        <v>8</v>
      </c>
      <c r="P15" t="s">
        <v>42</v>
      </c>
      <c r="Q15">
        <v>2</v>
      </c>
      <c r="R15" t="s">
        <v>8</v>
      </c>
      <c r="S15" t="s">
        <v>42</v>
      </c>
      <c r="T15">
        <v>2</v>
      </c>
      <c r="U15" t="s">
        <v>8</v>
      </c>
      <c r="V15" t="s">
        <v>32</v>
      </c>
      <c r="W15">
        <v>2</v>
      </c>
      <c r="X15" s="6" t="s">
        <v>3</v>
      </c>
      <c r="Y15" t="s">
        <v>42</v>
      </c>
      <c r="Z15">
        <v>2</v>
      </c>
      <c r="AA15" s="6" t="s">
        <v>8</v>
      </c>
      <c r="AB15" t="s">
        <v>42</v>
      </c>
      <c r="AC15">
        <v>2</v>
      </c>
      <c r="AD15" t="s">
        <v>8</v>
      </c>
      <c r="AI15" t="s">
        <v>15</v>
      </c>
      <c r="AJ15">
        <f>SUMIF(C$3:C$60,AI15,B$3:B$60)</f>
        <v>1</v>
      </c>
      <c r="AK15">
        <f>SUMIF(F$3:F$63,$AI15,E$3:E$63)</f>
        <v>1</v>
      </c>
      <c r="AL15">
        <f>SUMIF(I$3:I$63,$AI15,H$3:H$63)</f>
        <v>1</v>
      </c>
      <c r="AM15">
        <f>SUMIF(L$3:L$54,$AI15,K$3:K$54)</f>
        <v>1</v>
      </c>
      <c r="AN15" s="4">
        <f>SUMIF(O$3:O$63,$AI15,N$3:N$63)</f>
        <v>1</v>
      </c>
      <c r="AO15" s="7">
        <f>SUMIF(R$3:R$63,$AI15,Q$3:Q$63)</f>
        <v>1</v>
      </c>
      <c r="AP15" s="7">
        <f>SUMIF(U$3:U$60,$AI15,T$3:T$60)</f>
        <v>1</v>
      </c>
      <c r="AQ15" s="4">
        <f>SUMIF(X$3:X$60,$AI15,W$3:W$60)</f>
        <v>1</v>
      </c>
      <c r="AR15">
        <f>SUMIF(AA$3:AA$61,$AI15,Z$3:Z$61)</f>
        <v>1</v>
      </c>
      <c r="AS15">
        <f>SUMIF(AD$3:AD$63,$AI15,AC$3:AC$63)</f>
        <v>1</v>
      </c>
      <c r="AV15" t="s">
        <v>15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</row>
    <row r="16" spans="1:58" x14ac:dyDescent="0.2">
      <c r="A16" t="s">
        <v>43</v>
      </c>
      <c r="B16">
        <v>2</v>
      </c>
      <c r="C16" s="5" t="s">
        <v>8</v>
      </c>
      <c r="D16" t="s">
        <v>43</v>
      </c>
      <c r="E16">
        <v>2</v>
      </c>
      <c r="F16" t="s">
        <v>8</v>
      </c>
      <c r="G16" t="s">
        <v>43</v>
      </c>
      <c r="H16">
        <v>2</v>
      </c>
      <c r="I16" t="s">
        <v>8</v>
      </c>
      <c r="J16" t="s">
        <v>44</v>
      </c>
      <c r="K16">
        <v>2</v>
      </c>
      <c r="L16" s="6" t="s">
        <v>7</v>
      </c>
      <c r="M16" t="s">
        <v>43</v>
      </c>
      <c r="N16">
        <v>2</v>
      </c>
      <c r="O16" t="s">
        <v>8</v>
      </c>
      <c r="P16" t="s">
        <v>43</v>
      </c>
      <c r="Q16">
        <v>2</v>
      </c>
      <c r="R16" t="s">
        <v>8</v>
      </c>
      <c r="S16" t="s">
        <v>43</v>
      </c>
      <c r="T16">
        <v>2</v>
      </c>
      <c r="U16" t="s">
        <v>8</v>
      </c>
      <c r="V16" t="s">
        <v>40</v>
      </c>
      <c r="W16">
        <v>46</v>
      </c>
      <c r="X16" s="6" t="s">
        <v>3</v>
      </c>
      <c r="Y16" t="s">
        <v>43</v>
      </c>
      <c r="Z16">
        <v>2</v>
      </c>
      <c r="AA16" s="6" t="s">
        <v>8</v>
      </c>
      <c r="AB16" t="s">
        <v>43</v>
      </c>
      <c r="AC16">
        <v>2</v>
      </c>
      <c r="AD16" t="s">
        <v>8</v>
      </c>
      <c r="AI16" t="s">
        <v>2</v>
      </c>
      <c r="AJ16">
        <f>SUMIF(C$3:C$60,AI16,B$3:B$60)</f>
        <v>1</v>
      </c>
      <c r="AK16">
        <f>SUMIF(F$3:F$63,$AI16,E$3:E$63)</f>
        <v>1</v>
      </c>
      <c r="AL16">
        <f>SUMIF(I$3:I$63,$AI16,H$3:H$63)</f>
        <v>1</v>
      </c>
      <c r="AM16">
        <f>SUMIF(L$3:L$54,$AI16,K$3:K$54)</f>
        <v>1</v>
      </c>
      <c r="AN16" s="4">
        <f>SUMIF(O$3:O$63,$AI16,N$3:N$63)</f>
        <v>1</v>
      </c>
      <c r="AO16" s="7">
        <f>SUMIF(R$3:R$63,$AI16,Q$3:Q$63)</f>
        <v>1</v>
      </c>
      <c r="AP16" s="7">
        <f>SUMIF(U$3:U$60,$AI16,T$3:T$60)</f>
        <v>1</v>
      </c>
      <c r="AQ16" s="4">
        <f>SUMIF(X$3:X$60,$AI16,W$3:W$60)</f>
        <v>1</v>
      </c>
      <c r="AR16">
        <f>SUMIF(AA$3:AA$61,$AI16,Z$3:Z$61)</f>
        <v>1</v>
      </c>
      <c r="AS16">
        <f>SUMIF(AD$3:AD$63,$AI16,AC$3:AC$63)</f>
        <v>1</v>
      </c>
      <c r="AV16" t="s">
        <v>2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</row>
    <row r="17" spans="1:58" x14ac:dyDescent="0.2">
      <c r="A17" t="s">
        <v>44</v>
      </c>
      <c r="B17">
        <v>2</v>
      </c>
      <c r="C17" s="5" t="s">
        <v>7</v>
      </c>
      <c r="D17" t="s">
        <v>44</v>
      </c>
      <c r="E17">
        <v>2</v>
      </c>
      <c r="F17" t="s">
        <v>7</v>
      </c>
      <c r="G17" t="s">
        <v>44</v>
      </c>
      <c r="H17">
        <v>2</v>
      </c>
      <c r="I17" t="s">
        <v>7</v>
      </c>
      <c r="J17" t="s">
        <v>45</v>
      </c>
      <c r="K17">
        <v>2</v>
      </c>
      <c r="L17" s="6" t="s">
        <v>9</v>
      </c>
      <c r="M17" t="s">
        <v>44</v>
      </c>
      <c r="N17">
        <v>2</v>
      </c>
      <c r="O17" t="s">
        <v>7</v>
      </c>
      <c r="P17" t="s">
        <v>44</v>
      </c>
      <c r="Q17">
        <v>2</v>
      </c>
      <c r="R17" t="s">
        <v>7</v>
      </c>
      <c r="S17" t="s">
        <v>44</v>
      </c>
      <c r="T17">
        <v>2</v>
      </c>
      <c r="U17" t="s">
        <v>7</v>
      </c>
      <c r="V17" t="s">
        <v>46</v>
      </c>
      <c r="W17">
        <v>1</v>
      </c>
      <c r="X17" s="6" t="s">
        <v>3</v>
      </c>
      <c r="Y17" t="s">
        <v>44</v>
      </c>
      <c r="Z17">
        <v>2</v>
      </c>
      <c r="AA17" s="6" t="s">
        <v>7</v>
      </c>
      <c r="AB17" t="s">
        <v>44</v>
      </c>
      <c r="AC17">
        <v>2</v>
      </c>
      <c r="AD17" t="s">
        <v>7</v>
      </c>
      <c r="AI17" t="s">
        <v>18</v>
      </c>
      <c r="AJ17">
        <f>SUMIF(C$3:C$60,AI17,B$3:B$60)</f>
        <v>1</v>
      </c>
      <c r="AK17">
        <f>SUMIF(F$3:F$63,$AI17,E$3:E$63)</f>
        <v>1</v>
      </c>
      <c r="AL17">
        <f>SUMIF(I$3:I$63,$AI17,H$3:H$63)</f>
        <v>1</v>
      </c>
      <c r="AM17">
        <f>SUMIF(L$3:L$54,$AI17,K$3:K$54)</f>
        <v>0</v>
      </c>
      <c r="AN17" s="4">
        <f>SUMIF(O$3:O$63,$AI17,N$3:N$63)</f>
        <v>1</v>
      </c>
      <c r="AO17" s="7">
        <f>SUMIF(R$3:R$63,$AI17,Q$3:Q$63)</f>
        <v>1</v>
      </c>
      <c r="AP17" s="7">
        <f>SUMIF(U$3:U$60,$AI17,T$3:T$60)</f>
        <v>0</v>
      </c>
      <c r="AQ17" s="4">
        <f>SUMIF(X$3:X$60,$AI17,W$3:W$60)</f>
        <v>1</v>
      </c>
      <c r="AR17">
        <f>SUMIF(AA$3:AA$61,$AI17,Z$3:Z$61)</f>
        <v>1</v>
      </c>
      <c r="AS17">
        <f>SUMIF(AD$3:AD$63,$AI17,AC$3:AC$63)</f>
        <v>1</v>
      </c>
      <c r="AV17" t="s">
        <v>18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0</v>
      </c>
      <c r="BD17">
        <v>1</v>
      </c>
      <c r="BE17">
        <v>1</v>
      </c>
      <c r="BF17">
        <v>0</v>
      </c>
    </row>
    <row r="18" spans="1:58" x14ac:dyDescent="0.2">
      <c r="A18" t="s">
        <v>45</v>
      </c>
      <c r="B18">
        <v>3</v>
      </c>
      <c r="C18" s="5" t="s">
        <v>9</v>
      </c>
      <c r="D18" t="s">
        <v>45</v>
      </c>
      <c r="E18">
        <v>3</v>
      </c>
      <c r="F18" t="s">
        <v>9</v>
      </c>
      <c r="G18" t="s">
        <v>45</v>
      </c>
      <c r="H18">
        <v>3</v>
      </c>
      <c r="I18" t="s">
        <v>9</v>
      </c>
      <c r="J18" t="s">
        <v>47</v>
      </c>
      <c r="K18">
        <v>2</v>
      </c>
      <c r="L18" s="6" t="s">
        <v>10</v>
      </c>
      <c r="M18" t="s">
        <v>45</v>
      </c>
      <c r="N18">
        <v>3</v>
      </c>
      <c r="O18" t="s">
        <v>9</v>
      </c>
      <c r="P18" t="s">
        <v>45</v>
      </c>
      <c r="Q18">
        <v>3</v>
      </c>
      <c r="R18" t="s">
        <v>9</v>
      </c>
      <c r="S18" t="s">
        <v>45</v>
      </c>
      <c r="T18">
        <v>3</v>
      </c>
      <c r="U18" t="s">
        <v>9</v>
      </c>
      <c r="V18" t="s">
        <v>48</v>
      </c>
      <c r="W18">
        <v>1</v>
      </c>
      <c r="X18" s="6" t="s">
        <v>3</v>
      </c>
      <c r="Y18" t="s">
        <v>45</v>
      </c>
      <c r="Z18">
        <v>2</v>
      </c>
      <c r="AA18" s="6" t="s">
        <v>9</v>
      </c>
      <c r="AB18" t="s">
        <v>45</v>
      </c>
      <c r="AC18">
        <v>3</v>
      </c>
      <c r="AD18" t="s">
        <v>9</v>
      </c>
      <c r="AI18" t="s">
        <v>19</v>
      </c>
      <c r="AJ18">
        <f>SUMIF(C$3:C$60,AI18,B$3:B$60)</f>
        <v>1</v>
      </c>
      <c r="AK18">
        <f>SUMIF(F$3:F$63,$AI18,E$3:E$63)</f>
        <v>1</v>
      </c>
      <c r="AL18">
        <f>SUMIF(I$3:I$63,$AI18,H$3:H$63)</f>
        <v>1</v>
      </c>
      <c r="AM18">
        <f>SUMIF(L$3:L$54,$AI18,K$3:K$54)</f>
        <v>0</v>
      </c>
      <c r="AN18" s="4">
        <f>SUMIF(O$3:O$63,$AI18,N$3:N$63)</f>
        <v>1</v>
      </c>
      <c r="AO18" s="7">
        <f>SUMIF(R$3:R$63,$AI18,Q$3:Q$63)</f>
        <v>1</v>
      </c>
      <c r="AP18" s="7">
        <f>SUMIF(U$3:U$60,$AI18,T$3:T$60)</f>
        <v>0</v>
      </c>
      <c r="AQ18" s="4">
        <f>SUMIF(X$3:X$60,$AI18,W$3:W$60)</f>
        <v>1</v>
      </c>
      <c r="AR18">
        <f>SUMIF(AA$3:AA$61,$AI18,Z$3:Z$61)</f>
        <v>1</v>
      </c>
      <c r="AS18">
        <f>SUMIF(AD$3:AD$63,$AI18,AC$3:AC$63)</f>
        <v>1</v>
      </c>
      <c r="AV18" t="s">
        <v>19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0</v>
      </c>
      <c r="BD18">
        <v>1</v>
      </c>
      <c r="BE18">
        <v>1</v>
      </c>
      <c r="BF18">
        <v>0</v>
      </c>
    </row>
    <row r="19" spans="1:58" x14ac:dyDescent="0.2">
      <c r="A19" t="s">
        <v>46</v>
      </c>
      <c r="B19">
        <v>1</v>
      </c>
      <c r="C19" s="5" t="s">
        <v>3</v>
      </c>
      <c r="D19" t="s">
        <v>46</v>
      </c>
      <c r="E19">
        <v>1</v>
      </c>
      <c r="F19" t="s">
        <v>3</v>
      </c>
      <c r="G19" t="s">
        <v>46</v>
      </c>
      <c r="H19">
        <v>1</v>
      </c>
      <c r="I19" t="s">
        <v>3</v>
      </c>
      <c r="J19" t="s">
        <v>48</v>
      </c>
      <c r="K19">
        <v>1</v>
      </c>
      <c r="L19" s="6" t="s">
        <v>3</v>
      </c>
      <c r="M19" t="s">
        <v>46</v>
      </c>
      <c r="N19">
        <v>1</v>
      </c>
      <c r="O19" t="s">
        <v>3</v>
      </c>
      <c r="P19" t="s">
        <v>46</v>
      </c>
      <c r="Q19">
        <v>1</v>
      </c>
      <c r="R19" t="s">
        <v>3</v>
      </c>
      <c r="S19" t="s">
        <v>46</v>
      </c>
      <c r="T19">
        <v>1</v>
      </c>
      <c r="U19" t="s">
        <v>3</v>
      </c>
      <c r="V19" t="s">
        <v>64</v>
      </c>
      <c r="W19">
        <v>2</v>
      </c>
      <c r="X19" s="6" t="s">
        <v>3</v>
      </c>
      <c r="Y19" t="s">
        <v>46</v>
      </c>
      <c r="Z19">
        <v>1</v>
      </c>
      <c r="AA19" s="6" t="s">
        <v>3</v>
      </c>
      <c r="AB19" t="s">
        <v>46</v>
      </c>
      <c r="AC19">
        <v>1</v>
      </c>
      <c r="AD19" t="s">
        <v>3</v>
      </c>
      <c r="AW19">
        <f>SUM(AW2:AW18)</f>
        <v>402</v>
      </c>
      <c r="AX19">
        <f>SUM(AX2:AX18)</f>
        <v>393</v>
      </c>
      <c r="AY19">
        <f>SUM(AY2:AY18)</f>
        <v>393</v>
      </c>
      <c r="AZ19">
        <f>SUM(AZ2:AZ18)</f>
        <v>390</v>
      </c>
      <c r="BA19">
        <f>SUM(BA2:BA18)</f>
        <v>390</v>
      </c>
      <c r="BB19">
        <f>SUM(BB2:BB18)</f>
        <v>373</v>
      </c>
      <c r="BC19">
        <f t="shared" ref="AW19:BE19" si="0">SUM(BC2:BC18)</f>
        <v>372</v>
      </c>
      <c r="BD19">
        <f>SUM(BD2:BD18)</f>
        <v>371</v>
      </c>
      <c r="BE19">
        <f>SUM(BE2:BE18)</f>
        <v>368</v>
      </c>
      <c r="BF19">
        <f>SUM(BF2:BF18)</f>
        <v>293</v>
      </c>
    </row>
    <row r="20" spans="1:58" x14ac:dyDescent="0.2">
      <c r="A20" t="s">
        <v>47</v>
      </c>
      <c r="B20">
        <v>2</v>
      </c>
      <c r="C20" s="5" t="s">
        <v>10</v>
      </c>
      <c r="D20" t="s">
        <v>47</v>
      </c>
      <c r="E20">
        <v>2</v>
      </c>
      <c r="F20" t="s">
        <v>10</v>
      </c>
      <c r="G20" t="s">
        <v>47</v>
      </c>
      <c r="H20">
        <v>2</v>
      </c>
      <c r="I20" t="s">
        <v>10</v>
      </c>
      <c r="J20" t="s">
        <v>49</v>
      </c>
      <c r="K20">
        <v>4</v>
      </c>
      <c r="L20" s="6" t="s">
        <v>4</v>
      </c>
      <c r="M20" t="s">
        <v>47</v>
      </c>
      <c r="N20">
        <v>2</v>
      </c>
      <c r="O20" t="s">
        <v>10</v>
      </c>
      <c r="P20" t="s">
        <v>47</v>
      </c>
      <c r="Q20">
        <v>2</v>
      </c>
      <c r="R20" t="s">
        <v>10</v>
      </c>
      <c r="S20" t="s">
        <v>47</v>
      </c>
      <c r="T20">
        <v>2</v>
      </c>
      <c r="U20" t="s">
        <v>10</v>
      </c>
      <c r="V20" t="s">
        <v>79</v>
      </c>
      <c r="W20">
        <v>4</v>
      </c>
      <c r="X20" s="6" t="s">
        <v>3</v>
      </c>
      <c r="Y20" t="s">
        <v>47</v>
      </c>
      <c r="Z20">
        <v>2</v>
      </c>
      <c r="AA20" s="6" t="s">
        <v>10</v>
      </c>
      <c r="AB20" t="s">
        <v>47</v>
      </c>
      <c r="AC20">
        <v>2</v>
      </c>
      <c r="AD20" t="s">
        <v>10</v>
      </c>
    </row>
    <row r="21" spans="1:58" x14ac:dyDescent="0.2">
      <c r="A21" t="s">
        <v>48</v>
      </c>
      <c r="B21">
        <v>1</v>
      </c>
      <c r="C21" s="5" t="s">
        <v>3</v>
      </c>
      <c r="D21" t="s">
        <v>48</v>
      </c>
      <c r="E21">
        <v>1</v>
      </c>
      <c r="F21" t="s">
        <v>3</v>
      </c>
      <c r="G21" t="s">
        <v>48</v>
      </c>
      <c r="H21">
        <v>1</v>
      </c>
      <c r="I21" t="s">
        <v>3</v>
      </c>
      <c r="J21" t="s">
        <v>50</v>
      </c>
      <c r="K21">
        <v>2</v>
      </c>
      <c r="L21" s="6" t="s">
        <v>6</v>
      </c>
      <c r="M21" t="s">
        <v>48</v>
      </c>
      <c r="N21">
        <v>1</v>
      </c>
      <c r="O21" t="s">
        <v>3</v>
      </c>
      <c r="P21" t="s">
        <v>48</v>
      </c>
      <c r="Q21">
        <v>1</v>
      </c>
      <c r="R21" t="s">
        <v>3</v>
      </c>
      <c r="S21" t="s">
        <v>48</v>
      </c>
      <c r="T21">
        <v>1</v>
      </c>
      <c r="U21" t="s">
        <v>3</v>
      </c>
      <c r="V21" t="s">
        <v>45</v>
      </c>
      <c r="W21">
        <v>3</v>
      </c>
      <c r="X21" s="6" t="s">
        <v>9</v>
      </c>
      <c r="Y21" t="s">
        <v>48</v>
      </c>
      <c r="Z21">
        <v>1</v>
      </c>
      <c r="AA21" s="6" t="s">
        <v>3</v>
      </c>
      <c r="AB21" t="s">
        <v>48</v>
      </c>
      <c r="AC21">
        <v>1</v>
      </c>
      <c r="AD21" t="s">
        <v>3</v>
      </c>
    </row>
    <row r="22" spans="1:58" x14ac:dyDescent="0.2">
      <c r="A22" t="s">
        <v>49</v>
      </c>
      <c r="B22">
        <v>4</v>
      </c>
      <c r="C22" s="5" t="s">
        <v>4</v>
      </c>
      <c r="D22" t="s">
        <v>49</v>
      </c>
      <c r="E22">
        <v>4</v>
      </c>
      <c r="F22" t="s">
        <v>4</v>
      </c>
      <c r="G22" t="s">
        <v>49</v>
      </c>
      <c r="H22">
        <v>4</v>
      </c>
      <c r="I22" t="s">
        <v>4</v>
      </c>
      <c r="J22" t="s">
        <v>51</v>
      </c>
      <c r="K22">
        <v>4</v>
      </c>
      <c r="L22" s="6" t="s">
        <v>1</v>
      </c>
      <c r="M22" t="s">
        <v>49</v>
      </c>
      <c r="N22">
        <v>4</v>
      </c>
      <c r="O22" t="s">
        <v>4</v>
      </c>
      <c r="P22" t="s">
        <v>49</v>
      </c>
      <c r="Q22">
        <v>4</v>
      </c>
      <c r="R22" t="s">
        <v>4</v>
      </c>
      <c r="S22" t="s">
        <v>49</v>
      </c>
      <c r="T22">
        <v>4</v>
      </c>
      <c r="U22" t="s">
        <v>4</v>
      </c>
      <c r="V22" t="s">
        <v>54</v>
      </c>
      <c r="W22">
        <v>2</v>
      </c>
      <c r="X22" s="6" t="s">
        <v>9</v>
      </c>
      <c r="Y22" t="s">
        <v>49</v>
      </c>
      <c r="Z22">
        <v>4</v>
      </c>
      <c r="AA22" s="6" t="s">
        <v>4</v>
      </c>
      <c r="AB22" t="s">
        <v>49</v>
      </c>
      <c r="AC22">
        <v>4</v>
      </c>
      <c r="AD22" t="s">
        <v>4</v>
      </c>
    </row>
    <row r="23" spans="1:58" x14ac:dyDescent="0.2">
      <c r="A23" t="s">
        <v>50</v>
      </c>
      <c r="B23">
        <v>3</v>
      </c>
      <c r="C23" s="5" t="s">
        <v>6</v>
      </c>
      <c r="D23" t="s">
        <v>50</v>
      </c>
      <c r="E23">
        <v>3</v>
      </c>
      <c r="F23" t="s">
        <v>6</v>
      </c>
      <c r="G23" t="s">
        <v>50</v>
      </c>
      <c r="H23">
        <v>3</v>
      </c>
      <c r="I23" t="s">
        <v>6</v>
      </c>
      <c r="J23" t="s">
        <v>52</v>
      </c>
      <c r="K23">
        <v>4</v>
      </c>
      <c r="L23" s="6" t="s">
        <v>1</v>
      </c>
      <c r="M23" t="s">
        <v>50</v>
      </c>
      <c r="N23">
        <v>3</v>
      </c>
      <c r="O23" t="s">
        <v>6</v>
      </c>
      <c r="P23" t="s">
        <v>50</v>
      </c>
      <c r="Q23">
        <v>3</v>
      </c>
      <c r="R23" t="s">
        <v>6</v>
      </c>
      <c r="S23" t="s">
        <v>50</v>
      </c>
      <c r="T23">
        <v>3</v>
      </c>
      <c r="U23" t="s">
        <v>6</v>
      </c>
      <c r="V23" t="s">
        <v>59</v>
      </c>
      <c r="W23">
        <v>1</v>
      </c>
      <c r="X23" s="6" t="s">
        <v>9</v>
      </c>
      <c r="Y23" t="s">
        <v>50</v>
      </c>
      <c r="Z23">
        <v>3</v>
      </c>
      <c r="AA23" s="6" t="s">
        <v>6</v>
      </c>
      <c r="AB23" t="s">
        <v>50</v>
      </c>
      <c r="AC23">
        <v>3</v>
      </c>
      <c r="AD23" t="s">
        <v>6</v>
      </c>
    </row>
    <row r="24" spans="1:58" x14ac:dyDescent="0.2">
      <c r="A24" t="s">
        <v>51</v>
      </c>
      <c r="B24">
        <v>4</v>
      </c>
      <c r="C24" s="5" t="s">
        <v>1</v>
      </c>
      <c r="D24" t="s">
        <v>51</v>
      </c>
      <c r="E24">
        <v>4</v>
      </c>
      <c r="F24" t="s">
        <v>1</v>
      </c>
      <c r="G24" t="s">
        <v>51</v>
      </c>
      <c r="H24">
        <v>4</v>
      </c>
      <c r="I24" t="s">
        <v>1</v>
      </c>
      <c r="J24" t="s">
        <v>53</v>
      </c>
      <c r="K24">
        <v>4</v>
      </c>
      <c r="L24" s="6" t="s">
        <v>8</v>
      </c>
      <c r="M24" t="s">
        <v>51</v>
      </c>
      <c r="N24">
        <v>4</v>
      </c>
      <c r="O24" t="s">
        <v>1</v>
      </c>
      <c r="P24" t="s">
        <v>51</v>
      </c>
      <c r="Q24">
        <v>4</v>
      </c>
      <c r="R24" t="s">
        <v>1</v>
      </c>
      <c r="S24" t="s">
        <v>51</v>
      </c>
      <c r="T24">
        <v>4</v>
      </c>
      <c r="U24" t="s">
        <v>1</v>
      </c>
      <c r="V24" t="s">
        <v>69</v>
      </c>
      <c r="W24">
        <v>2</v>
      </c>
      <c r="X24" s="6" t="s">
        <v>9</v>
      </c>
      <c r="Y24" t="s">
        <v>51</v>
      </c>
      <c r="Z24">
        <v>4</v>
      </c>
      <c r="AA24" s="6" t="s">
        <v>1</v>
      </c>
      <c r="AB24" t="s">
        <v>51</v>
      </c>
      <c r="AC24">
        <v>4</v>
      </c>
      <c r="AD24" t="s">
        <v>1</v>
      </c>
    </row>
    <row r="25" spans="1:58" x14ac:dyDescent="0.2">
      <c r="A25" t="s">
        <v>52</v>
      </c>
      <c r="B25">
        <v>4</v>
      </c>
      <c r="C25" s="5" t="s">
        <v>1</v>
      </c>
      <c r="D25" t="s">
        <v>52</v>
      </c>
      <c r="E25">
        <v>4</v>
      </c>
      <c r="F25" t="s">
        <v>1</v>
      </c>
      <c r="G25" t="s">
        <v>52</v>
      </c>
      <c r="H25">
        <v>4</v>
      </c>
      <c r="I25" t="s">
        <v>1</v>
      </c>
      <c r="J25" t="s">
        <v>54</v>
      </c>
      <c r="K25">
        <v>2</v>
      </c>
      <c r="L25" s="6" t="s">
        <v>9</v>
      </c>
      <c r="M25" t="s">
        <v>52</v>
      </c>
      <c r="N25">
        <v>4</v>
      </c>
      <c r="O25" t="s">
        <v>1</v>
      </c>
      <c r="P25" t="s">
        <v>52</v>
      </c>
      <c r="Q25">
        <v>4</v>
      </c>
      <c r="R25" t="s">
        <v>1</v>
      </c>
      <c r="S25" t="s">
        <v>52</v>
      </c>
      <c r="T25">
        <v>4</v>
      </c>
      <c r="U25" t="s">
        <v>1</v>
      </c>
      <c r="V25" t="s">
        <v>70</v>
      </c>
      <c r="W25">
        <v>2</v>
      </c>
      <c r="X25" s="6" t="s">
        <v>9</v>
      </c>
      <c r="Y25" t="s">
        <v>52</v>
      </c>
      <c r="Z25">
        <v>4</v>
      </c>
      <c r="AA25" s="6" t="s">
        <v>1</v>
      </c>
      <c r="AB25" t="s">
        <v>52</v>
      </c>
      <c r="AC25">
        <v>4</v>
      </c>
      <c r="AD25" t="s">
        <v>1</v>
      </c>
    </row>
    <row r="26" spans="1:58" x14ac:dyDescent="0.2">
      <c r="A26" t="s">
        <v>53</v>
      </c>
      <c r="B26">
        <v>4</v>
      </c>
      <c r="C26" s="5" t="s">
        <v>8</v>
      </c>
      <c r="D26" t="s">
        <v>53</v>
      </c>
      <c r="E26">
        <v>4</v>
      </c>
      <c r="F26" t="s">
        <v>8</v>
      </c>
      <c r="G26" t="s">
        <v>53</v>
      </c>
      <c r="H26">
        <v>4</v>
      </c>
      <c r="I26" t="s">
        <v>8</v>
      </c>
      <c r="J26" t="s">
        <v>55</v>
      </c>
      <c r="K26">
        <v>1</v>
      </c>
      <c r="L26" s="6" t="s">
        <v>4</v>
      </c>
      <c r="M26" t="s">
        <v>53</v>
      </c>
      <c r="N26">
        <v>4</v>
      </c>
      <c r="O26" t="s">
        <v>8</v>
      </c>
      <c r="P26" t="s">
        <v>53</v>
      </c>
      <c r="Q26">
        <v>4</v>
      </c>
      <c r="R26" t="s">
        <v>8</v>
      </c>
      <c r="S26" t="s">
        <v>53</v>
      </c>
      <c r="T26">
        <v>4</v>
      </c>
      <c r="U26" t="s">
        <v>8</v>
      </c>
      <c r="V26" t="s">
        <v>72</v>
      </c>
      <c r="W26">
        <v>4</v>
      </c>
      <c r="X26" s="6" t="s">
        <v>9</v>
      </c>
      <c r="Y26" t="s">
        <v>53</v>
      </c>
      <c r="Z26">
        <v>4</v>
      </c>
      <c r="AA26" s="6" t="s">
        <v>8</v>
      </c>
      <c r="AB26" t="s">
        <v>53</v>
      </c>
      <c r="AC26">
        <v>4</v>
      </c>
      <c r="AD26" t="s">
        <v>8</v>
      </c>
    </row>
    <row r="27" spans="1:58" x14ac:dyDescent="0.2">
      <c r="A27" t="s">
        <v>54</v>
      </c>
      <c r="B27">
        <v>2</v>
      </c>
      <c r="C27" s="5" t="s">
        <v>9</v>
      </c>
      <c r="D27" t="s">
        <v>54</v>
      </c>
      <c r="E27">
        <v>2</v>
      </c>
      <c r="F27" t="s">
        <v>9</v>
      </c>
      <c r="G27" t="s">
        <v>54</v>
      </c>
      <c r="H27">
        <v>2</v>
      </c>
      <c r="I27" t="s">
        <v>9</v>
      </c>
      <c r="J27" t="s">
        <v>56</v>
      </c>
      <c r="K27">
        <v>2</v>
      </c>
      <c r="L27" s="6" t="s">
        <v>11</v>
      </c>
      <c r="M27" t="s">
        <v>54</v>
      </c>
      <c r="N27">
        <v>2</v>
      </c>
      <c r="O27" t="s">
        <v>9</v>
      </c>
      <c r="P27" t="s">
        <v>54</v>
      </c>
      <c r="Q27">
        <v>2</v>
      </c>
      <c r="R27" t="s">
        <v>9</v>
      </c>
      <c r="S27" t="s">
        <v>54</v>
      </c>
      <c r="T27">
        <v>2</v>
      </c>
      <c r="U27" t="s">
        <v>9</v>
      </c>
      <c r="V27" t="s">
        <v>78</v>
      </c>
      <c r="W27">
        <v>1</v>
      </c>
      <c r="X27" s="6" t="s">
        <v>9</v>
      </c>
      <c r="Y27" t="s">
        <v>54</v>
      </c>
      <c r="Z27">
        <v>2</v>
      </c>
      <c r="AA27" s="6" t="s">
        <v>9</v>
      </c>
      <c r="AB27" t="s">
        <v>54</v>
      </c>
      <c r="AC27">
        <v>2</v>
      </c>
      <c r="AD27" t="s">
        <v>9</v>
      </c>
    </row>
    <row r="28" spans="1:58" x14ac:dyDescent="0.2">
      <c r="A28" t="s">
        <v>55</v>
      </c>
      <c r="B28">
        <v>1</v>
      </c>
      <c r="C28" s="5" t="s">
        <v>4</v>
      </c>
      <c r="D28" t="s">
        <v>55</v>
      </c>
      <c r="E28">
        <v>1</v>
      </c>
      <c r="F28" t="s">
        <v>4</v>
      </c>
      <c r="G28" t="s">
        <v>55</v>
      </c>
      <c r="H28">
        <v>1</v>
      </c>
      <c r="I28" t="s">
        <v>4</v>
      </c>
      <c r="J28" t="s">
        <v>57</v>
      </c>
      <c r="K28">
        <v>6</v>
      </c>
      <c r="L28" s="6" t="s">
        <v>11</v>
      </c>
      <c r="M28" t="s">
        <v>55</v>
      </c>
      <c r="N28">
        <v>1</v>
      </c>
      <c r="O28" t="s">
        <v>4</v>
      </c>
      <c r="P28" t="s">
        <v>55</v>
      </c>
      <c r="Q28">
        <v>1</v>
      </c>
      <c r="R28" t="s">
        <v>4</v>
      </c>
      <c r="S28" t="s">
        <v>55</v>
      </c>
      <c r="T28">
        <v>1</v>
      </c>
      <c r="U28" t="s">
        <v>4</v>
      </c>
      <c r="V28" t="s">
        <v>47</v>
      </c>
      <c r="W28">
        <v>2</v>
      </c>
      <c r="X28" s="6" t="s">
        <v>10</v>
      </c>
      <c r="Y28" t="s">
        <v>55</v>
      </c>
      <c r="Z28">
        <v>1</v>
      </c>
      <c r="AA28" s="6" t="s">
        <v>4</v>
      </c>
      <c r="AB28" t="s">
        <v>55</v>
      </c>
      <c r="AC28">
        <v>1</v>
      </c>
      <c r="AD28" t="s">
        <v>4</v>
      </c>
    </row>
    <row r="29" spans="1:58" x14ac:dyDescent="0.2">
      <c r="A29" t="s">
        <v>56</v>
      </c>
      <c r="B29">
        <v>2</v>
      </c>
      <c r="C29" s="5" t="s">
        <v>11</v>
      </c>
      <c r="D29" t="s">
        <v>56</v>
      </c>
      <c r="E29">
        <v>2</v>
      </c>
      <c r="F29" t="s">
        <v>11</v>
      </c>
      <c r="G29" t="s">
        <v>56</v>
      </c>
      <c r="H29">
        <v>2</v>
      </c>
      <c r="I29" t="s">
        <v>11</v>
      </c>
      <c r="J29" t="s">
        <v>58</v>
      </c>
      <c r="K29">
        <v>1</v>
      </c>
      <c r="L29" s="6" t="s">
        <v>4</v>
      </c>
      <c r="M29" t="s">
        <v>56</v>
      </c>
      <c r="N29">
        <v>2</v>
      </c>
      <c r="O29" t="s">
        <v>11</v>
      </c>
      <c r="P29" t="s">
        <v>56</v>
      </c>
      <c r="Q29">
        <v>2</v>
      </c>
      <c r="R29" t="s">
        <v>11</v>
      </c>
      <c r="S29" t="s">
        <v>56</v>
      </c>
      <c r="T29">
        <v>2</v>
      </c>
      <c r="U29" t="s">
        <v>11</v>
      </c>
      <c r="V29" t="s">
        <v>42</v>
      </c>
      <c r="W29">
        <v>2</v>
      </c>
      <c r="X29" s="6" t="s">
        <v>8</v>
      </c>
      <c r="Y29" t="s">
        <v>56</v>
      </c>
      <c r="Z29">
        <v>2</v>
      </c>
      <c r="AA29" s="6" t="s">
        <v>11</v>
      </c>
      <c r="AB29" t="s">
        <v>56</v>
      </c>
      <c r="AC29">
        <v>2</v>
      </c>
      <c r="AD29" t="s">
        <v>11</v>
      </c>
    </row>
    <row r="30" spans="1:58" x14ac:dyDescent="0.2">
      <c r="A30" t="s">
        <v>57</v>
      </c>
      <c r="B30">
        <v>6</v>
      </c>
      <c r="C30" s="5" t="s">
        <v>11</v>
      </c>
      <c r="D30" t="s">
        <v>57</v>
      </c>
      <c r="E30">
        <v>6</v>
      </c>
      <c r="F30" t="s">
        <v>11</v>
      </c>
      <c r="G30" t="s">
        <v>57</v>
      </c>
      <c r="H30">
        <v>6</v>
      </c>
      <c r="I30" t="s">
        <v>11</v>
      </c>
      <c r="J30" t="s">
        <v>61</v>
      </c>
      <c r="K30">
        <v>14</v>
      </c>
      <c r="L30" s="6" t="s">
        <v>12</v>
      </c>
      <c r="M30" t="s">
        <v>57</v>
      </c>
      <c r="N30">
        <v>6</v>
      </c>
      <c r="O30" t="s">
        <v>11</v>
      </c>
      <c r="P30" t="s">
        <v>57</v>
      </c>
      <c r="Q30">
        <v>6</v>
      </c>
      <c r="R30" t="s">
        <v>11</v>
      </c>
      <c r="S30" t="s">
        <v>57</v>
      </c>
      <c r="T30">
        <v>6</v>
      </c>
      <c r="U30" t="s">
        <v>11</v>
      </c>
      <c r="V30" t="s">
        <v>43</v>
      </c>
      <c r="W30">
        <v>2</v>
      </c>
      <c r="X30" s="6" t="s">
        <v>8</v>
      </c>
      <c r="Y30" t="s">
        <v>57</v>
      </c>
      <c r="Z30">
        <v>6</v>
      </c>
      <c r="AA30" s="6" t="s">
        <v>11</v>
      </c>
      <c r="AB30" t="s">
        <v>57</v>
      </c>
      <c r="AC30">
        <v>6</v>
      </c>
      <c r="AD30" t="s">
        <v>11</v>
      </c>
    </row>
    <row r="31" spans="1:58" x14ac:dyDescent="0.2">
      <c r="A31" t="s">
        <v>58</v>
      </c>
      <c r="B31">
        <v>1</v>
      </c>
      <c r="C31" s="5" t="s">
        <v>4</v>
      </c>
      <c r="D31" t="s">
        <v>58</v>
      </c>
      <c r="E31">
        <v>1</v>
      </c>
      <c r="F31" t="s">
        <v>4</v>
      </c>
      <c r="G31" t="s">
        <v>58</v>
      </c>
      <c r="H31">
        <v>1</v>
      </c>
      <c r="I31" t="s">
        <v>4</v>
      </c>
      <c r="J31" t="s">
        <v>62</v>
      </c>
      <c r="K31">
        <v>2</v>
      </c>
      <c r="L31" s="6" t="s">
        <v>4</v>
      </c>
      <c r="M31" t="s">
        <v>58</v>
      </c>
      <c r="N31">
        <v>1</v>
      </c>
      <c r="O31" t="s">
        <v>4</v>
      </c>
      <c r="P31" t="s">
        <v>58</v>
      </c>
      <c r="Q31">
        <v>1</v>
      </c>
      <c r="R31" t="s">
        <v>4</v>
      </c>
      <c r="S31" t="s">
        <v>58</v>
      </c>
      <c r="T31">
        <v>1</v>
      </c>
      <c r="U31" t="s">
        <v>4</v>
      </c>
      <c r="V31" t="s">
        <v>53</v>
      </c>
      <c r="W31">
        <v>4</v>
      </c>
      <c r="X31" s="6" t="s">
        <v>8</v>
      </c>
      <c r="Y31" t="s">
        <v>58</v>
      </c>
      <c r="Z31">
        <v>1</v>
      </c>
      <c r="AA31" s="6" t="s">
        <v>4</v>
      </c>
      <c r="AB31" t="s">
        <v>58</v>
      </c>
      <c r="AC31">
        <v>1</v>
      </c>
      <c r="AD31" t="s">
        <v>4</v>
      </c>
    </row>
    <row r="32" spans="1:58" x14ac:dyDescent="0.2">
      <c r="A32" t="s">
        <v>59</v>
      </c>
      <c r="B32">
        <v>1</v>
      </c>
      <c r="C32" s="5" t="s">
        <v>9</v>
      </c>
      <c r="D32" t="s">
        <v>59</v>
      </c>
      <c r="E32">
        <v>1</v>
      </c>
      <c r="F32" t="s">
        <v>9</v>
      </c>
      <c r="G32" t="s">
        <v>59</v>
      </c>
      <c r="H32">
        <v>1</v>
      </c>
      <c r="I32" t="s">
        <v>9</v>
      </c>
      <c r="J32" t="s">
        <v>63</v>
      </c>
      <c r="K32">
        <v>11</v>
      </c>
      <c r="L32" s="6" t="s">
        <v>13</v>
      </c>
      <c r="M32" t="s">
        <v>59</v>
      </c>
      <c r="N32">
        <v>1</v>
      </c>
      <c r="O32" t="s">
        <v>9</v>
      </c>
      <c r="P32" t="s">
        <v>59</v>
      </c>
      <c r="Q32">
        <v>1</v>
      </c>
      <c r="R32" t="s">
        <v>9</v>
      </c>
      <c r="S32" t="s">
        <v>60</v>
      </c>
      <c r="T32">
        <v>6</v>
      </c>
      <c r="U32" t="s">
        <v>4</v>
      </c>
      <c r="V32" t="s">
        <v>65</v>
      </c>
      <c r="W32">
        <v>3</v>
      </c>
      <c r="X32" s="6" t="s">
        <v>8</v>
      </c>
      <c r="Y32" t="s">
        <v>59</v>
      </c>
      <c r="Z32">
        <v>1</v>
      </c>
      <c r="AA32" s="6" t="s">
        <v>9</v>
      </c>
      <c r="AB32" t="s">
        <v>59</v>
      </c>
      <c r="AC32">
        <v>1</v>
      </c>
      <c r="AD32" t="s">
        <v>9</v>
      </c>
    </row>
    <row r="33" spans="1:30" x14ac:dyDescent="0.2">
      <c r="A33" t="s">
        <v>60</v>
      </c>
      <c r="B33">
        <v>6</v>
      </c>
      <c r="C33" s="5" t="s">
        <v>4</v>
      </c>
      <c r="D33" t="s">
        <v>60</v>
      </c>
      <c r="E33">
        <v>6</v>
      </c>
      <c r="F33" t="s">
        <v>4</v>
      </c>
      <c r="G33" t="s">
        <v>60</v>
      </c>
      <c r="H33">
        <v>6</v>
      </c>
      <c r="I33" t="s">
        <v>4</v>
      </c>
      <c r="J33" t="s">
        <v>64</v>
      </c>
      <c r="K33">
        <v>2</v>
      </c>
      <c r="L33" s="6" t="s">
        <v>3</v>
      </c>
      <c r="M33" t="s">
        <v>60</v>
      </c>
      <c r="N33">
        <v>6</v>
      </c>
      <c r="O33" t="s">
        <v>4</v>
      </c>
      <c r="P33" t="s">
        <v>60</v>
      </c>
      <c r="Q33">
        <v>6</v>
      </c>
      <c r="R33" t="s">
        <v>4</v>
      </c>
      <c r="S33" t="s">
        <v>61</v>
      </c>
      <c r="T33">
        <v>14</v>
      </c>
      <c r="U33" t="s">
        <v>12</v>
      </c>
      <c r="V33" t="s">
        <v>67</v>
      </c>
      <c r="W33">
        <v>2</v>
      </c>
      <c r="X33" s="6" t="s">
        <v>8</v>
      </c>
      <c r="Y33" t="s">
        <v>60</v>
      </c>
      <c r="Z33">
        <v>6</v>
      </c>
      <c r="AA33" s="6" t="s">
        <v>4</v>
      </c>
      <c r="AB33" t="s">
        <v>60</v>
      </c>
      <c r="AC33">
        <v>6</v>
      </c>
      <c r="AD33" t="s">
        <v>4</v>
      </c>
    </row>
    <row r="34" spans="1:30" x14ac:dyDescent="0.2">
      <c r="A34" t="s">
        <v>61</v>
      </c>
      <c r="B34">
        <v>14</v>
      </c>
      <c r="C34" s="5" t="s">
        <v>12</v>
      </c>
      <c r="D34" t="s">
        <v>61</v>
      </c>
      <c r="E34">
        <v>14</v>
      </c>
      <c r="F34" t="s">
        <v>12</v>
      </c>
      <c r="G34" t="s">
        <v>61</v>
      </c>
      <c r="H34">
        <v>14</v>
      </c>
      <c r="I34" t="s">
        <v>12</v>
      </c>
      <c r="J34" t="s">
        <v>65</v>
      </c>
      <c r="K34">
        <v>3</v>
      </c>
      <c r="L34" s="6" t="s">
        <v>8</v>
      </c>
      <c r="M34" t="s">
        <v>61</v>
      </c>
      <c r="N34">
        <v>14</v>
      </c>
      <c r="O34" t="s">
        <v>12</v>
      </c>
      <c r="P34" t="s">
        <v>61</v>
      </c>
      <c r="Q34">
        <v>14</v>
      </c>
      <c r="R34" t="s">
        <v>12</v>
      </c>
      <c r="S34" t="s">
        <v>62</v>
      </c>
      <c r="T34">
        <v>2</v>
      </c>
      <c r="U34" t="s">
        <v>4</v>
      </c>
      <c r="V34" t="s">
        <v>77</v>
      </c>
      <c r="W34">
        <v>4</v>
      </c>
      <c r="X34" s="6" t="s">
        <v>8</v>
      </c>
      <c r="Y34" t="s">
        <v>61</v>
      </c>
      <c r="Z34">
        <v>14</v>
      </c>
      <c r="AA34" s="6" t="s">
        <v>12</v>
      </c>
      <c r="AB34" t="s">
        <v>61</v>
      </c>
      <c r="AC34">
        <v>14</v>
      </c>
      <c r="AD34" t="s">
        <v>12</v>
      </c>
    </row>
    <row r="35" spans="1:30" x14ac:dyDescent="0.2">
      <c r="A35" t="s">
        <v>62</v>
      </c>
      <c r="B35">
        <v>2</v>
      </c>
      <c r="C35" s="5" t="s">
        <v>4</v>
      </c>
      <c r="D35" t="s">
        <v>62</v>
      </c>
      <c r="E35">
        <v>2</v>
      </c>
      <c r="F35" t="s">
        <v>4</v>
      </c>
      <c r="G35" t="s">
        <v>62</v>
      </c>
      <c r="H35">
        <v>2</v>
      </c>
      <c r="I35" t="s">
        <v>4</v>
      </c>
      <c r="J35" t="s">
        <v>67</v>
      </c>
      <c r="K35">
        <v>1</v>
      </c>
      <c r="L35" s="6" t="s">
        <v>8</v>
      </c>
      <c r="M35" t="s">
        <v>62</v>
      </c>
      <c r="N35">
        <v>2</v>
      </c>
      <c r="O35" t="s">
        <v>4</v>
      </c>
      <c r="P35" t="s">
        <v>62</v>
      </c>
      <c r="Q35">
        <v>2</v>
      </c>
      <c r="R35" t="s">
        <v>4</v>
      </c>
      <c r="S35" t="s">
        <v>89</v>
      </c>
      <c r="T35">
        <v>136</v>
      </c>
      <c r="U35"/>
      <c r="V35" t="s">
        <v>82</v>
      </c>
      <c r="W35">
        <v>4</v>
      </c>
      <c r="X35" s="6" t="s">
        <v>8</v>
      </c>
      <c r="Y35" t="s">
        <v>62</v>
      </c>
      <c r="Z35">
        <v>2</v>
      </c>
      <c r="AA35" s="6" t="s">
        <v>4</v>
      </c>
      <c r="AB35" t="s">
        <v>62</v>
      </c>
      <c r="AC35">
        <v>2</v>
      </c>
      <c r="AD35" t="s">
        <v>4</v>
      </c>
    </row>
    <row r="36" spans="1:30" x14ac:dyDescent="0.2">
      <c r="A36" t="s">
        <v>63</v>
      </c>
      <c r="B36">
        <v>13</v>
      </c>
      <c r="C36" s="5" t="s">
        <v>13</v>
      </c>
      <c r="D36" t="s">
        <v>89</v>
      </c>
      <c r="E36">
        <v>137</v>
      </c>
      <c r="F36"/>
      <c r="G36" t="s">
        <v>89</v>
      </c>
      <c r="H36">
        <v>137</v>
      </c>
      <c r="I36"/>
      <c r="J36" t="s">
        <v>68</v>
      </c>
      <c r="K36">
        <v>11</v>
      </c>
      <c r="L36" s="6" t="s">
        <v>1</v>
      </c>
      <c r="M36" t="s">
        <v>89</v>
      </c>
      <c r="N36">
        <v>137</v>
      </c>
      <c r="O36"/>
      <c r="P36" t="s">
        <v>89</v>
      </c>
      <c r="Q36">
        <v>137</v>
      </c>
      <c r="R36"/>
      <c r="S36" t="s">
        <v>63</v>
      </c>
      <c r="T36">
        <v>12</v>
      </c>
      <c r="U36" t="s">
        <v>13</v>
      </c>
      <c r="V36" t="s">
        <v>84</v>
      </c>
      <c r="W36">
        <v>9</v>
      </c>
      <c r="X36" s="6" t="s">
        <v>8</v>
      </c>
      <c r="Y36" t="s">
        <v>63</v>
      </c>
      <c r="Z36">
        <v>13</v>
      </c>
      <c r="AA36" s="6" t="s">
        <v>13</v>
      </c>
      <c r="AB36" t="s">
        <v>89</v>
      </c>
      <c r="AC36">
        <v>137</v>
      </c>
    </row>
    <row r="37" spans="1:30" x14ac:dyDescent="0.2">
      <c r="A37" t="s">
        <v>64</v>
      </c>
      <c r="B37">
        <v>2</v>
      </c>
      <c r="C37" s="5" t="s">
        <v>3</v>
      </c>
      <c r="D37" t="s">
        <v>63</v>
      </c>
      <c r="E37">
        <v>13</v>
      </c>
      <c r="F37" t="s">
        <v>13</v>
      </c>
      <c r="G37" t="s">
        <v>63</v>
      </c>
      <c r="H37">
        <v>13</v>
      </c>
      <c r="I37" t="s">
        <v>13</v>
      </c>
      <c r="J37" t="s">
        <v>69</v>
      </c>
      <c r="K37">
        <v>2</v>
      </c>
      <c r="L37" s="6" t="s">
        <v>9</v>
      </c>
      <c r="M37" t="s">
        <v>63</v>
      </c>
      <c r="N37">
        <v>13</v>
      </c>
      <c r="O37" t="s">
        <v>13</v>
      </c>
      <c r="P37" t="s">
        <v>63</v>
      </c>
      <c r="Q37">
        <v>13</v>
      </c>
      <c r="R37" t="s">
        <v>13</v>
      </c>
      <c r="S37" t="s">
        <v>64</v>
      </c>
      <c r="T37">
        <v>2</v>
      </c>
      <c r="U37" t="s">
        <v>3</v>
      </c>
      <c r="V37" t="s">
        <v>86</v>
      </c>
      <c r="W37">
        <v>1</v>
      </c>
      <c r="X37" s="6" t="s">
        <v>8</v>
      </c>
      <c r="Y37" t="s">
        <v>64</v>
      </c>
      <c r="Z37">
        <v>2</v>
      </c>
      <c r="AA37" s="6" t="s">
        <v>3</v>
      </c>
      <c r="AB37" t="s">
        <v>63</v>
      </c>
      <c r="AC37">
        <v>13</v>
      </c>
      <c r="AD37" t="s">
        <v>13</v>
      </c>
    </row>
    <row r="38" spans="1:30" x14ac:dyDescent="0.2">
      <c r="A38" t="s">
        <v>65</v>
      </c>
      <c r="B38">
        <v>3</v>
      </c>
      <c r="C38" s="5" t="s">
        <v>8</v>
      </c>
      <c r="D38" t="s">
        <v>64</v>
      </c>
      <c r="E38">
        <v>2</v>
      </c>
      <c r="F38" t="s">
        <v>3</v>
      </c>
      <c r="G38" t="s">
        <v>64</v>
      </c>
      <c r="H38">
        <v>2</v>
      </c>
      <c r="I38" t="s">
        <v>3</v>
      </c>
      <c r="J38" t="s">
        <v>70</v>
      </c>
      <c r="K38">
        <v>2</v>
      </c>
      <c r="L38" s="6" t="s">
        <v>9</v>
      </c>
      <c r="M38" t="s">
        <v>64</v>
      </c>
      <c r="N38">
        <v>2</v>
      </c>
      <c r="O38" t="s">
        <v>3</v>
      </c>
      <c r="P38" t="s">
        <v>64</v>
      </c>
      <c r="Q38">
        <v>2</v>
      </c>
      <c r="R38" t="s">
        <v>3</v>
      </c>
      <c r="S38" t="s">
        <v>65</v>
      </c>
      <c r="T38">
        <v>3</v>
      </c>
      <c r="U38" t="s">
        <v>8</v>
      </c>
      <c r="V38" t="s">
        <v>30</v>
      </c>
      <c r="W38">
        <v>5</v>
      </c>
      <c r="X38" s="6" t="s">
        <v>1</v>
      </c>
      <c r="Y38" t="s">
        <v>65</v>
      </c>
      <c r="Z38">
        <v>3</v>
      </c>
      <c r="AA38" s="6" t="s">
        <v>8</v>
      </c>
      <c r="AB38" t="s">
        <v>64</v>
      </c>
      <c r="AC38">
        <v>2</v>
      </c>
      <c r="AD38" t="s">
        <v>3</v>
      </c>
    </row>
    <row r="39" spans="1:30" x14ac:dyDescent="0.2">
      <c r="A39" t="s">
        <v>66</v>
      </c>
      <c r="B39">
        <v>1</v>
      </c>
      <c r="C39" s="5" t="s">
        <v>18</v>
      </c>
      <c r="D39" t="s">
        <v>65</v>
      </c>
      <c r="E39">
        <v>3</v>
      </c>
      <c r="F39" t="s">
        <v>8</v>
      </c>
      <c r="G39" t="s">
        <v>65</v>
      </c>
      <c r="H39">
        <v>3</v>
      </c>
      <c r="I39" t="s">
        <v>8</v>
      </c>
      <c r="J39" t="s">
        <v>71</v>
      </c>
      <c r="K39">
        <v>7</v>
      </c>
      <c r="L39" s="6" t="s">
        <v>4</v>
      </c>
      <c r="M39" t="s">
        <v>65</v>
      </c>
      <c r="N39">
        <v>3</v>
      </c>
      <c r="O39" t="s">
        <v>8</v>
      </c>
      <c r="P39" t="s">
        <v>65</v>
      </c>
      <c r="Q39">
        <v>3</v>
      </c>
      <c r="R39" t="s">
        <v>8</v>
      </c>
      <c r="S39" t="s">
        <v>67</v>
      </c>
      <c r="T39">
        <v>2</v>
      </c>
      <c r="U39" t="s">
        <v>8</v>
      </c>
      <c r="V39" t="s">
        <v>51</v>
      </c>
      <c r="W39">
        <v>4</v>
      </c>
      <c r="X39" s="6" t="s">
        <v>1</v>
      </c>
      <c r="Y39" t="s">
        <v>66</v>
      </c>
      <c r="Z39">
        <v>1</v>
      </c>
      <c r="AA39" s="6" t="s">
        <v>18</v>
      </c>
      <c r="AB39" t="s">
        <v>65</v>
      </c>
      <c r="AC39">
        <v>3</v>
      </c>
      <c r="AD39" t="s">
        <v>8</v>
      </c>
    </row>
    <row r="40" spans="1:30" x14ac:dyDescent="0.2">
      <c r="A40" t="s">
        <v>67</v>
      </c>
      <c r="B40">
        <v>2</v>
      </c>
      <c r="C40" s="5" t="s">
        <v>8</v>
      </c>
      <c r="D40" t="s">
        <v>66</v>
      </c>
      <c r="E40">
        <v>1</v>
      </c>
      <c r="F40" t="s">
        <v>18</v>
      </c>
      <c r="G40" t="s">
        <v>66</v>
      </c>
      <c r="H40">
        <v>1</v>
      </c>
      <c r="I40" t="s">
        <v>18</v>
      </c>
      <c r="J40" t="s">
        <v>72</v>
      </c>
      <c r="K40">
        <v>4</v>
      </c>
      <c r="L40" s="6" t="s">
        <v>9</v>
      </c>
      <c r="M40" t="s">
        <v>66</v>
      </c>
      <c r="N40">
        <v>1</v>
      </c>
      <c r="O40" t="s">
        <v>18</v>
      </c>
      <c r="P40" t="s">
        <v>66</v>
      </c>
      <c r="Q40">
        <v>1</v>
      </c>
      <c r="R40" t="s">
        <v>18</v>
      </c>
      <c r="S40" t="s">
        <v>68</v>
      </c>
      <c r="T40">
        <v>11</v>
      </c>
      <c r="U40" t="s">
        <v>1</v>
      </c>
      <c r="V40" t="s">
        <v>52</v>
      </c>
      <c r="W40">
        <v>4</v>
      </c>
      <c r="X40" s="6" t="s">
        <v>1</v>
      </c>
      <c r="Y40" t="s">
        <v>67</v>
      </c>
      <c r="Z40">
        <v>2</v>
      </c>
      <c r="AA40" s="6" t="s">
        <v>8</v>
      </c>
      <c r="AB40" t="s">
        <v>66</v>
      </c>
      <c r="AC40">
        <v>1</v>
      </c>
      <c r="AD40" t="s">
        <v>18</v>
      </c>
    </row>
    <row r="41" spans="1:30" x14ac:dyDescent="0.2">
      <c r="A41" t="s">
        <v>68</v>
      </c>
      <c r="B41">
        <v>11</v>
      </c>
      <c r="C41" s="5" t="s">
        <v>1</v>
      </c>
      <c r="D41" t="s">
        <v>67</v>
      </c>
      <c r="E41">
        <v>2</v>
      </c>
      <c r="F41" t="s">
        <v>8</v>
      </c>
      <c r="G41" t="s">
        <v>67</v>
      </c>
      <c r="H41">
        <v>2</v>
      </c>
      <c r="I41" t="s">
        <v>8</v>
      </c>
      <c r="J41" t="s">
        <v>73</v>
      </c>
      <c r="K41">
        <v>7</v>
      </c>
      <c r="L41" s="6" t="s">
        <v>6</v>
      </c>
      <c r="M41" t="s">
        <v>67</v>
      </c>
      <c r="N41">
        <v>2</v>
      </c>
      <c r="O41" t="s">
        <v>8</v>
      </c>
      <c r="P41" t="s">
        <v>67</v>
      </c>
      <c r="Q41">
        <v>2</v>
      </c>
      <c r="R41" t="s">
        <v>8</v>
      </c>
      <c r="S41" t="s">
        <v>69</v>
      </c>
      <c r="T41">
        <v>2</v>
      </c>
      <c r="U41" t="s">
        <v>9</v>
      </c>
      <c r="V41" t="s">
        <v>68</v>
      </c>
      <c r="W41">
        <v>11</v>
      </c>
      <c r="X41" s="6" t="s">
        <v>1</v>
      </c>
      <c r="Y41" t="s">
        <v>68</v>
      </c>
      <c r="Z41">
        <v>11</v>
      </c>
      <c r="AA41" s="6" t="s">
        <v>1</v>
      </c>
      <c r="AB41" t="s">
        <v>67</v>
      </c>
      <c r="AC41">
        <v>2</v>
      </c>
      <c r="AD41" t="s">
        <v>8</v>
      </c>
    </row>
    <row r="42" spans="1:30" x14ac:dyDescent="0.2">
      <c r="A42" t="s">
        <v>69</v>
      </c>
      <c r="B42">
        <v>2</v>
      </c>
      <c r="C42" s="5" t="s">
        <v>9</v>
      </c>
      <c r="D42" t="s">
        <v>68</v>
      </c>
      <c r="E42">
        <v>11</v>
      </c>
      <c r="F42" t="s">
        <v>1</v>
      </c>
      <c r="G42" t="s">
        <v>68</v>
      </c>
      <c r="H42">
        <v>11</v>
      </c>
      <c r="I42" t="s">
        <v>1</v>
      </c>
      <c r="J42" t="s">
        <v>74</v>
      </c>
      <c r="K42">
        <v>11</v>
      </c>
      <c r="L42" s="6" t="s">
        <v>5</v>
      </c>
      <c r="M42" t="s">
        <v>68</v>
      </c>
      <c r="N42">
        <v>11</v>
      </c>
      <c r="O42" t="s">
        <v>1</v>
      </c>
      <c r="P42" t="s">
        <v>68</v>
      </c>
      <c r="Q42">
        <v>11</v>
      </c>
      <c r="R42" t="s">
        <v>1</v>
      </c>
      <c r="S42" t="s">
        <v>70</v>
      </c>
      <c r="T42">
        <v>2</v>
      </c>
      <c r="U42" t="s">
        <v>9</v>
      </c>
      <c r="V42" t="s">
        <v>56</v>
      </c>
      <c r="W42">
        <v>2</v>
      </c>
      <c r="X42" s="6" t="s">
        <v>11</v>
      </c>
      <c r="Y42" t="s">
        <v>69</v>
      </c>
      <c r="Z42">
        <v>2</v>
      </c>
      <c r="AA42" s="6" t="s">
        <v>9</v>
      </c>
      <c r="AB42" t="s">
        <v>68</v>
      </c>
      <c r="AC42">
        <v>11</v>
      </c>
      <c r="AD42" t="s">
        <v>1</v>
      </c>
    </row>
    <row r="43" spans="1:30" x14ac:dyDescent="0.2">
      <c r="A43" t="s">
        <v>70</v>
      </c>
      <c r="B43">
        <v>2</v>
      </c>
      <c r="C43" s="5" t="s">
        <v>9</v>
      </c>
      <c r="D43" t="s">
        <v>69</v>
      </c>
      <c r="E43">
        <v>2</v>
      </c>
      <c r="F43" t="s">
        <v>9</v>
      </c>
      <c r="G43" t="s">
        <v>69</v>
      </c>
      <c r="H43">
        <v>2</v>
      </c>
      <c r="I43" t="s">
        <v>9</v>
      </c>
      <c r="J43" t="s">
        <v>75</v>
      </c>
      <c r="K43">
        <v>6</v>
      </c>
      <c r="L43" s="6" t="s">
        <v>5</v>
      </c>
      <c r="M43" t="s">
        <v>69</v>
      </c>
      <c r="N43">
        <v>2</v>
      </c>
      <c r="O43" t="s">
        <v>9</v>
      </c>
      <c r="P43" t="s">
        <v>69</v>
      </c>
      <c r="Q43">
        <v>2</v>
      </c>
      <c r="R43" t="s">
        <v>9</v>
      </c>
      <c r="S43" t="s">
        <v>71</v>
      </c>
      <c r="T43">
        <v>8</v>
      </c>
      <c r="U43" t="s">
        <v>4</v>
      </c>
      <c r="V43" t="s">
        <v>57</v>
      </c>
      <c r="W43">
        <v>6</v>
      </c>
      <c r="X43" s="6" t="s">
        <v>11</v>
      </c>
      <c r="Y43" t="s">
        <v>70</v>
      </c>
      <c r="Z43">
        <v>2</v>
      </c>
      <c r="AA43" s="6" t="s">
        <v>9</v>
      </c>
      <c r="AB43" t="s">
        <v>69</v>
      </c>
      <c r="AC43">
        <v>2</v>
      </c>
      <c r="AD43" t="s">
        <v>9</v>
      </c>
    </row>
    <row r="44" spans="1:30" x14ac:dyDescent="0.2">
      <c r="A44" t="s">
        <v>71</v>
      </c>
      <c r="B44">
        <v>8</v>
      </c>
      <c r="C44" s="5" t="s">
        <v>4</v>
      </c>
      <c r="D44" t="s">
        <v>70</v>
      </c>
      <c r="E44">
        <v>2</v>
      </c>
      <c r="F44" t="s">
        <v>9</v>
      </c>
      <c r="G44" t="s">
        <v>70</v>
      </c>
      <c r="H44">
        <v>2</v>
      </c>
      <c r="I44" t="s">
        <v>9</v>
      </c>
      <c r="J44" t="s">
        <v>76</v>
      </c>
      <c r="K44">
        <v>1</v>
      </c>
      <c r="L44" s="6" t="s">
        <v>14</v>
      </c>
      <c r="M44" t="s">
        <v>70</v>
      </c>
      <c r="N44">
        <v>2</v>
      </c>
      <c r="O44" t="s">
        <v>9</v>
      </c>
      <c r="P44" t="s">
        <v>70</v>
      </c>
      <c r="Q44">
        <v>2</v>
      </c>
      <c r="R44" t="s">
        <v>9</v>
      </c>
      <c r="S44" t="s">
        <v>72</v>
      </c>
      <c r="T44">
        <v>4</v>
      </c>
      <c r="U44" t="s">
        <v>9</v>
      </c>
      <c r="V44" t="s">
        <v>76</v>
      </c>
      <c r="W44">
        <v>2</v>
      </c>
      <c r="X44" s="6" t="s">
        <v>14</v>
      </c>
      <c r="Y44" t="s">
        <v>71</v>
      </c>
      <c r="Z44">
        <v>8</v>
      </c>
      <c r="AA44" s="6" t="s">
        <v>4</v>
      </c>
      <c r="AB44" t="s">
        <v>70</v>
      </c>
      <c r="AC44">
        <v>2</v>
      </c>
      <c r="AD44" t="s">
        <v>9</v>
      </c>
    </row>
    <row r="45" spans="1:30" x14ac:dyDescent="0.2">
      <c r="A45" t="s">
        <v>72</v>
      </c>
      <c r="B45">
        <v>4</v>
      </c>
      <c r="C45" s="5" t="s">
        <v>9</v>
      </c>
      <c r="D45" t="s">
        <v>71</v>
      </c>
      <c r="E45">
        <v>8</v>
      </c>
      <c r="F45" t="s">
        <v>4</v>
      </c>
      <c r="G45" t="s">
        <v>71</v>
      </c>
      <c r="H45">
        <v>8</v>
      </c>
      <c r="I45" t="s">
        <v>4</v>
      </c>
      <c r="J45" t="s">
        <v>77</v>
      </c>
      <c r="K45">
        <v>4</v>
      </c>
      <c r="L45" s="6" t="s">
        <v>8</v>
      </c>
      <c r="M45" t="s">
        <v>71</v>
      </c>
      <c r="N45">
        <v>8</v>
      </c>
      <c r="O45" t="s">
        <v>4</v>
      </c>
      <c r="P45" t="s">
        <v>71</v>
      </c>
      <c r="Q45">
        <v>8</v>
      </c>
      <c r="R45" t="s">
        <v>4</v>
      </c>
      <c r="S45" t="s">
        <v>73</v>
      </c>
      <c r="T45">
        <v>7</v>
      </c>
      <c r="U45" t="s">
        <v>6</v>
      </c>
      <c r="V45" t="s">
        <v>63</v>
      </c>
      <c r="W45">
        <v>13</v>
      </c>
      <c r="X45" s="6" t="s">
        <v>13</v>
      </c>
      <c r="Y45" t="s">
        <v>72</v>
      </c>
      <c r="Z45">
        <v>4</v>
      </c>
      <c r="AA45" s="6" t="s">
        <v>9</v>
      </c>
      <c r="AB45" t="s">
        <v>71</v>
      </c>
      <c r="AC45">
        <v>8</v>
      </c>
      <c r="AD45" t="s">
        <v>4</v>
      </c>
    </row>
    <row r="46" spans="1:30" x14ac:dyDescent="0.2">
      <c r="A46" t="s">
        <v>73</v>
      </c>
      <c r="B46">
        <v>7</v>
      </c>
      <c r="C46" s="5" t="s">
        <v>6</v>
      </c>
      <c r="D46" t="s">
        <v>72</v>
      </c>
      <c r="E46">
        <v>4</v>
      </c>
      <c r="F46" t="s">
        <v>9</v>
      </c>
      <c r="G46" t="s">
        <v>72</v>
      </c>
      <c r="H46">
        <v>4</v>
      </c>
      <c r="I46" t="s">
        <v>9</v>
      </c>
      <c r="J46" t="s">
        <v>78</v>
      </c>
      <c r="K46">
        <v>1</v>
      </c>
      <c r="L46" s="6" t="s">
        <v>9</v>
      </c>
      <c r="M46" t="s">
        <v>72</v>
      </c>
      <c r="N46">
        <v>4</v>
      </c>
      <c r="O46" t="s">
        <v>9</v>
      </c>
      <c r="P46" t="s">
        <v>72</v>
      </c>
      <c r="Q46">
        <v>4</v>
      </c>
      <c r="R46" t="s">
        <v>9</v>
      </c>
      <c r="S46" t="s">
        <v>74</v>
      </c>
      <c r="T46">
        <v>13</v>
      </c>
      <c r="U46" t="s">
        <v>5</v>
      </c>
      <c r="V46" t="s">
        <v>35</v>
      </c>
      <c r="W46">
        <v>1</v>
      </c>
      <c r="X46" s="6" t="s">
        <v>6</v>
      </c>
      <c r="Y46" t="s">
        <v>73</v>
      </c>
      <c r="Z46">
        <v>7</v>
      </c>
      <c r="AA46" s="6" t="s">
        <v>6</v>
      </c>
      <c r="AB46" t="s">
        <v>72</v>
      </c>
      <c r="AC46">
        <v>4</v>
      </c>
      <c r="AD46" t="s">
        <v>9</v>
      </c>
    </row>
    <row r="47" spans="1:30" x14ac:dyDescent="0.2">
      <c r="A47" t="s">
        <v>74</v>
      </c>
      <c r="B47">
        <v>13</v>
      </c>
      <c r="C47" s="5" t="s">
        <v>5</v>
      </c>
      <c r="D47" t="s">
        <v>73</v>
      </c>
      <c r="E47">
        <v>7</v>
      </c>
      <c r="F47" t="s">
        <v>6</v>
      </c>
      <c r="G47" t="s">
        <v>73</v>
      </c>
      <c r="H47">
        <v>7</v>
      </c>
      <c r="I47" t="s">
        <v>6</v>
      </c>
      <c r="J47" t="s">
        <v>79</v>
      </c>
      <c r="K47">
        <v>4</v>
      </c>
      <c r="L47" s="6" t="s">
        <v>3</v>
      </c>
      <c r="M47" t="s">
        <v>73</v>
      </c>
      <c r="N47">
        <v>7</v>
      </c>
      <c r="O47" t="s">
        <v>6</v>
      </c>
      <c r="P47" t="s">
        <v>73</v>
      </c>
      <c r="Q47">
        <v>7</v>
      </c>
      <c r="R47" t="s">
        <v>6</v>
      </c>
      <c r="S47" t="s">
        <v>75</v>
      </c>
      <c r="T47">
        <v>12</v>
      </c>
      <c r="U47" t="s">
        <v>5</v>
      </c>
      <c r="V47" t="s">
        <v>38</v>
      </c>
      <c r="W47">
        <v>2</v>
      </c>
      <c r="X47" s="6" t="s">
        <v>6</v>
      </c>
      <c r="Y47" t="s">
        <v>74</v>
      </c>
      <c r="Z47">
        <v>13</v>
      </c>
      <c r="AA47" s="6" t="s">
        <v>5</v>
      </c>
      <c r="AB47" t="s">
        <v>73</v>
      </c>
      <c r="AC47">
        <v>7</v>
      </c>
      <c r="AD47" t="s">
        <v>6</v>
      </c>
    </row>
    <row r="48" spans="1:30" x14ac:dyDescent="0.2">
      <c r="A48" t="s">
        <v>75</v>
      </c>
      <c r="B48">
        <v>11</v>
      </c>
      <c r="C48" s="5" t="s">
        <v>5</v>
      </c>
      <c r="D48" t="s">
        <v>74</v>
      </c>
      <c r="E48">
        <v>13</v>
      </c>
      <c r="F48" t="s">
        <v>5</v>
      </c>
      <c r="G48" t="s">
        <v>74</v>
      </c>
      <c r="H48">
        <v>13</v>
      </c>
      <c r="I48" t="s">
        <v>5</v>
      </c>
      <c r="J48" t="s">
        <v>80</v>
      </c>
      <c r="K48">
        <v>1</v>
      </c>
      <c r="L48" s="6" t="s">
        <v>15</v>
      </c>
      <c r="M48" t="s">
        <v>74</v>
      </c>
      <c r="N48">
        <v>13</v>
      </c>
      <c r="O48" t="s">
        <v>5</v>
      </c>
      <c r="P48" t="s">
        <v>74</v>
      </c>
      <c r="Q48">
        <v>13</v>
      </c>
      <c r="R48" t="s">
        <v>5</v>
      </c>
      <c r="S48" t="s">
        <v>76</v>
      </c>
      <c r="T48">
        <v>2</v>
      </c>
      <c r="U48" t="s">
        <v>14</v>
      </c>
      <c r="V48" t="s">
        <v>50</v>
      </c>
      <c r="W48">
        <v>3</v>
      </c>
      <c r="X48" s="6" t="s">
        <v>6</v>
      </c>
      <c r="Y48" t="s">
        <v>75</v>
      </c>
      <c r="Z48">
        <v>12</v>
      </c>
      <c r="AA48" s="6" t="s">
        <v>5</v>
      </c>
      <c r="AB48" t="s">
        <v>74</v>
      </c>
      <c r="AC48">
        <v>13</v>
      </c>
      <c r="AD48" t="s">
        <v>5</v>
      </c>
    </row>
    <row r="49" spans="1:30" x14ac:dyDescent="0.2">
      <c r="A49" t="s">
        <v>76</v>
      </c>
      <c r="B49">
        <v>2</v>
      </c>
      <c r="C49" s="5" t="s">
        <v>14</v>
      </c>
      <c r="D49" t="s">
        <v>75</v>
      </c>
      <c r="E49">
        <v>12</v>
      </c>
      <c r="F49" t="s">
        <v>5</v>
      </c>
      <c r="G49" t="s">
        <v>75</v>
      </c>
      <c r="H49">
        <v>12</v>
      </c>
      <c r="I49" t="s">
        <v>5</v>
      </c>
      <c r="J49" t="s">
        <v>81</v>
      </c>
      <c r="K49">
        <v>10</v>
      </c>
      <c r="L49" s="6" t="s">
        <v>7</v>
      </c>
      <c r="M49" t="s">
        <v>75</v>
      </c>
      <c r="N49">
        <v>12</v>
      </c>
      <c r="O49" t="s">
        <v>5</v>
      </c>
      <c r="P49" t="s">
        <v>75</v>
      </c>
      <c r="Q49">
        <v>12</v>
      </c>
      <c r="R49" t="s">
        <v>5</v>
      </c>
      <c r="S49" t="s">
        <v>77</v>
      </c>
      <c r="T49">
        <v>4</v>
      </c>
      <c r="U49" t="s">
        <v>8</v>
      </c>
      <c r="V49" t="s">
        <v>73</v>
      </c>
      <c r="W49">
        <v>7</v>
      </c>
      <c r="X49" s="6" t="s">
        <v>6</v>
      </c>
      <c r="Y49" t="s">
        <v>76</v>
      </c>
      <c r="Z49">
        <v>2</v>
      </c>
      <c r="AA49" s="6" t="s">
        <v>14</v>
      </c>
      <c r="AB49" t="s">
        <v>75</v>
      </c>
      <c r="AC49">
        <v>12</v>
      </c>
      <c r="AD49" t="s">
        <v>5</v>
      </c>
    </row>
    <row r="50" spans="1:30" x14ac:dyDescent="0.2">
      <c r="A50" t="s">
        <v>77</v>
      </c>
      <c r="B50">
        <v>4</v>
      </c>
      <c r="C50" s="5" t="s">
        <v>8</v>
      </c>
      <c r="D50" t="s">
        <v>76</v>
      </c>
      <c r="E50">
        <v>2</v>
      </c>
      <c r="F50" t="s">
        <v>14</v>
      </c>
      <c r="G50" t="s">
        <v>76</v>
      </c>
      <c r="H50">
        <v>2</v>
      </c>
      <c r="I50" t="s">
        <v>14</v>
      </c>
      <c r="J50" t="s">
        <v>82</v>
      </c>
      <c r="K50">
        <v>4</v>
      </c>
      <c r="L50" s="6" t="s">
        <v>8</v>
      </c>
      <c r="M50" t="s">
        <v>76</v>
      </c>
      <c r="N50">
        <v>2</v>
      </c>
      <c r="O50" t="s">
        <v>14</v>
      </c>
      <c r="P50" t="s">
        <v>76</v>
      </c>
      <c r="Q50">
        <v>2</v>
      </c>
      <c r="R50" t="s">
        <v>14</v>
      </c>
      <c r="S50" t="s">
        <v>78</v>
      </c>
      <c r="T50">
        <v>1</v>
      </c>
      <c r="U50" t="s">
        <v>9</v>
      </c>
      <c r="V50" t="s">
        <v>41</v>
      </c>
      <c r="W50">
        <v>72</v>
      </c>
      <c r="X50" s="6" t="s">
        <v>7</v>
      </c>
      <c r="Y50" t="s">
        <v>77</v>
      </c>
      <c r="Z50">
        <v>4</v>
      </c>
      <c r="AA50" s="6" t="s">
        <v>8</v>
      </c>
      <c r="AB50" t="s">
        <v>76</v>
      </c>
      <c r="AC50">
        <v>2</v>
      </c>
      <c r="AD50" t="s">
        <v>14</v>
      </c>
    </row>
    <row r="51" spans="1:30" x14ac:dyDescent="0.2">
      <c r="A51" t="s">
        <v>78</v>
      </c>
      <c r="B51">
        <v>1</v>
      </c>
      <c r="C51" s="5" t="s">
        <v>9</v>
      </c>
      <c r="D51" t="s">
        <v>77</v>
      </c>
      <c r="E51">
        <v>4</v>
      </c>
      <c r="F51" t="s">
        <v>8</v>
      </c>
      <c r="G51" t="s">
        <v>77</v>
      </c>
      <c r="H51">
        <v>4</v>
      </c>
      <c r="I51" t="s">
        <v>8</v>
      </c>
      <c r="J51" t="s">
        <v>84</v>
      </c>
      <c r="K51">
        <v>9</v>
      </c>
      <c r="L51" s="6" t="s">
        <v>8</v>
      </c>
      <c r="M51" t="s">
        <v>77</v>
      </c>
      <c r="N51">
        <v>4</v>
      </c>
      <c r="O51" t="s">
        <v>8</v>
      </c>
      <c r="P51" t="s">
        <v>77</v>
      </c>
      <c r="Q51">
        <v>4</v>
      </c>
      <c r="R51" t="s">
        <v>8</v>
      </c>
      <c r="S51" t="s">
        <v>79</v>
      </c>
      <c r="T51">
        <v>4</v>
      </c>
      <c r="U51" t="s">
        <v>3</v>
      </c>
      <c r="V51" t="s">
        <v>44</v>
      </c>
      <c r="W51">
        <v>2</v>
      </c>
      <c r="X51" s="6" t="s">
        <v>7</v>
      </c>
      <c r="Y51" t="s">
        <v>78</v>
      </c>
      <c r="Z51">
        <v>1</v>
      </c>
      <c r="AA51" s="6" t="s">
        <v>9</v>
      </c>
      <c r="AB51" t="s">
        <v>77</v>
      </c>
      <c r="AC51">
        <v>4</v>
      </c>
      <c r="AD51" t="s">
        <v>8</v>
      </c>
    </row>
    <row r="52" spans="1:30" x14ac:dyDescent="0.2">
      <c r="A52" t="s">
        <v>79</v>
      </c>
      <c r="B52">
        <v>4</v>
      </c>
      <c r="C52" s="5" t="s">
        <v>3</v>
      </c>
      <c r="D52" t="s">
        <v>78</v>
      </c>
      <c r="E52">
        <v>1</v>
      </c>
      <c r="F52" t="s">
        <v>9</v>
      </c>
      <c r="G52" t="s">
        <v>78</v>
      </c>
      <c r="H52">
        <v>1</v>
      </c>
      <c r="I52" t="s">
        <v>9</v>
      </c>
      <c r="J52" t="s">
        <v>85</v>
      </c>
      <c r="K52">
        <v>4</v>
      </c>
      <c r="L52" s="6" t="s">
        <v>4</v>
      </c>
      <c r="M52" t="s">
        <v>78</v>
      </c>
      <c r="N52">
        <v>1</v>
      </c>
      <c r="O52" t="s">
        <v>9</v>
      </c>
      <c r="P52" t="s">
        <v>78</v>
      </c>
      <c r="Q52">
        <v>1</v>
      </c>
      <c r="R52" t="s">
        <v>9</v>
      </c>
      <c r="S52" t="s">
        <v>80</v>
      </c>
      <c r="T52">
        <v>1</v>
      </c>
      <c r="U52" t="s">
        <v>15</v>
      </c>
      <c r="V52" t="s">
        <v>81</v>
      </c>
      <c r="W52">
        <v>10</v>
      </c>
      <c r="X52" s="6" t="s">
        <v>7</v>
      </c>
      <c r="Y52" t="s">
        <v>79</v>
      </c>
      <c r="Z52">
        <v>4</v>
      </c>
      <c r="AA52" s="6" t="s">
        <v>3</v>
      </c>
      <c r="AB52" t="s">
        <v>78</v>
      </c>
      <c r="AC52">
        <v>1</v>
      </c>
      <c r="AD52" t="s">
        <v>9</v>
      </c>
    </row>
    <row r="53" spans="1:30" x14ac:dyDescent="0.2">
      <c r="A53" t="s">
        <v>80</v>
      </c>
      <c r="B53">
        <v>1</v>
      </c>
      <c r="C53" s="5" t="s">
        <v>15</v>
      </c>
      <c r="D53" t="s">
        <v>79</v>
      </c>
      <c r="E53">
        <v>4</v>
      </c>
      <c r="F53" t="s">
        <v>3</v>
      </c>
      <c r="G53" t="s">
        <v>79</v>
      </c>
      <c r="H53">
        <v>4</v>
      </c>
      <c r="I53" t="s">
        <v>3</v>
      </c>
      <c r="J53" t="s">
        <v>86</v>
      </c>
      <c r="K53">
        <v>1</v>
      </c>
      <c r="L53" s="6" t="s">
        <v>8</v>
      </c>
      <c r="M53" t="s">
        <v>79</v>
      </c>
      <c r="N53">
        <v>4</v>
      </c>
      <c r="O53" t="s">
        <v>3</v>
      </c>
      <c r="P53" t="s">
        <v>79</v>
      </c>
      <c r="Q53">
        <v>4</v>
      </c>
      <c r="R53" t="s">
        <v>3</v>
      </c>
      <c r="S53" t="s">
        <v>81</v>
      </c>
      <c r="T53">
        <v>10</v>
      </c>
      <c r="U53" t="s">
        <v>7</v>
      </c>
      <c r="V53" t="s">
        <v>66</v>
      </c>
      <c r="W53">
        <v>1</v>
      </c>
      <c r="X53" s="6" t="s">
        <v>18</v>
      </c>
      <c r="Y53" t="s">
        <v>80</v>
      </c>
      <c r="Z53">
        <v>1</v>
      </c>
      <c r="AA53" s="6" t="s">
        <v>15</v>
      </c>
      <c r="AB53" t="s">
        <v>79</v>
      </c>
      <c r="AC53">
        <v>4</v>
      </c>
      <c r="AD53" t="s">
        <v>3</v>
      </c>
    </row>
    <row r="54" spans="1:30" x14ac:dyDescent="0.2">
      <c r="A54" t="s">
        <v>81</v>
      </c>
      <c r="B54">
        <v>10</v>
      </c>
      <c r="C54" s="5" t="s">
        <v>7</v>
      </c>
      <c r="D54" t="s">
        <v>80</v>
      </c>
      <c r="E54">
        <v>1</v>
      </c>
      <c r="F54" t="s">
        <v>15</v>
      </c>
      <c r="G54" t="s">
        <v>80</v>
      </c>
      <c r="H54">
        <v>1</v>
      </c>
      <c r="I54" t="s">
        <v>15</v>
      </c>
      <c r="J54" t="s">
        <v>87</v>
      </c>
      <c r="K54">
        <v>1</v>
      </c>
      <c r="L54" s="6" t="s">
        <v>4</v>
      </c>
      <c r="M54" t="s">
        <v>80</v>
      </c>
      <c r="N54">
        <v>1</v>
      </c>
      <c r="O54" t="s">
        <v>15</v>
      </c>
      <c r="P54" t="s">
        <v>80</v>
      </c>
      <c r="Q54">
        <v>1</v>
      </c>
      <c r="R54" t="s">
        <v>15</v>
      </c>
      <c r="S54" t="s">
        <v>82</v>
      </c>
      <c r="T54">
        <v>4</v>
      </c>
      <c r="U54" t="s">
        <v>8</v>
      </c>
      <c r="V54" t="s">
        <v>34</v>
      </c>
      <c r="W54">
        <v>5</v>
      </c>
      <c r="X54" s="6" t="s">
        <v>5</v>
      </c>
      <c r="Y54" t="s">
        <v>81</v>
      </c>
      <c r="Z54">
        <v>10</v>
      </c>
      <c r="AA54" s="6" t="s">
        <v>7</v>
      </c>
      <c r="AB54" t="s">
        <v>80</v>
      </c>
      <c r="AC54">
        <v>1</v>
      </c>
      <c r="AD54" t="s">
        <v>15</v>
      </c>
    </row>
    <row r="55" spans="1:30" x14ac:dyDescent="0.2">
      <c r="A55" t="s">
        <v>82</v>
      </c>
      <c r="B55">
        <v>4</v>
      </c>
      <c r="C55" s="5" t="s">
        <v>8</v>
      </c>
      <c r="D55" t="s">
        <v>81</v>
      </c>
      <c r="E55">
        <v>10</v>
      </c>
      <c r="F55" t="s">
        <v>7</v>
      </c>
      <c r="G55" t="s">
        <v>81</v>
      </c>
      <c r="H55">
        <v>10</v>
      </c>
      <c r="I55" t="s">
        <v>7</v>
      </c>
      <c r="M55" t="s">
        <v>81</v>
      </c>
      <c r="N55">
        <v>10</v>
      </c>
      <c r="O55" t="s">
        <v>7</v>
      </c>
      <c r="P55" t="s">
        <v>81</v>
      </c>
      <c r="Q55">
        <v>10</v>
      </c>
      <c r="R55" t="s">
        <v>7</v>
      </c>
      <c r="S55" t="s">
        <v>84</v>
      </c>
      <c r="T55">
        <v>9</v>
      </c>
      <c r="U55" t="s">
        <v>8</v>
      </c>
      <c r="V55" t="s">
        <v>74</v>
      </c>
      <c r="W55">
        <v>13</v>
      </c>
      <c r="X55" s="6" t="s">
        <v>5</v>
      </c>
      <c r="Y55" t="s">
        <v>82</v>
      </c>
      <c r="Z55">
        <v>4</v>
      </c>
      <c r="AA55" s="6" t="s">
        <v>8</v>
      </c>
      <c r="AB55" t="s">
        <v>81</v>
      </c>
      <c r="AC55">
        <v>10</v>
      </c>
      <c r="AD55" t="s">
        <v>7</v>
      </c>
    </row>
    <row r="56" spans="1:30" x14ac:dyDescent="0.2">
      <c r="A56" t="s">
        <v>83</v>
      </c>
      <c r="B56">
        <v>1</v>
      </c>
      <c r="C56" s="5" t="s">
        <v>19</v>
      </c>
      <c r="D56" t="s">
        <v>82</v>
      </c>
      <c r="E56">
        <v>4</v>
      </c>
      <c r="F56" t="s">
        <v>8</v>
      </c>
      <c r="G56" t="s">
        <v>82</v>
      </c>
      <c r="H56">
        <v>4</v>
      </c>
      <c r="I56" t="s">
        <v>8</v>
      </c>
      <c r="M56" t="s">
        <v>82</v>
      </c>
      <c r="N56">
        <v>4</v>
      </c>
      <c r="O56" t="s">
        <v>8</v>
      </c>
      <c r="P56" t="s">
        <v>82</v>
      </c>
      <c r="Q56">
        <v>4</v>
      </c>
      <c r="R56" t="s">
        <v>8</v>
      </c>
      <c r="S56" t="s">
        <v>85</v>
      </c>
      <c r="T56">
        <v>5</v>
      </c>
      <c r="U56" t="s">
        <v>4</v>
      </c>
      <c r="V56" t="s">
        <v>75</v>
      </c>
      <c r="W56">
        <v>12</v>
      </c>
      <c r="X56" s="6" t="s">
        <v>5</v>
      </c>
      <c r="Y56" t="s">
        <v>83</v>
      </c>
      <c r="Z56">
        <v>1</v>
      </c>
      <c r="AA56" s="6" t="s">
        <v>19</v>
      </c>
      <c r="AB56" t="s">
        <v>82</v>
      </c>
      <c r="AC56">
        <v>4</v>
      </c>
      <c r="AD56" t="s">
        <v>8</v>
      </c>
    </row>
    <row r="57" spans="1:30" x14ac:dyDescent="0.2">
      <c r="A57" t="s">
        <v>84</v>
      </c>
      <c r="B57">
        <v>9</v>
      </c>
      <c r="C57" s="5" t="s">
        <v>8</v>
      </c>
      <c r="D57" t="s">
        <v>83</v>
      </c>
      <c r="E57">
        <v>1</v>
      </c>
      <c r="F57" t="s">
        <v>19</v>
      </c>
      <c r="G57" t="s">
        <v>83</v>
      </c>
      <c r="H57">
        <v>1</v>
      </c>
      <c r="I57" t="s">
        <v>19</v>
      </c>
      <c r="M57" t="s">
        <v>83</v>
      </c>
      <c r="N57">
        <v>1</v>
      </c>
      <c r="O57" t="s">
        <v>19</v>
      </c>
      <c r="P57" t="s">
        <v>83</v>
      </c>
      <c r="Q57">
        <v>1</v>
      </c>
      <c r="R57" t="s">
        <v>19</v>
      </c>
      <c r="S57" t="s">
        <v>86</v>
      </c>
      <c r="T57">
        <v>1</v>
      </c>
      <c r="U57" t="s">
        <v>8</v>
      </c>
      <c r="V57" t="s">
        <v>83</v>
      </c>
      <c r="W57">
        <v>1</v>
      </c>
      <c r="X57" s="6" t="s">
        <v>19</v>
      </c>
      <c r="Y57" t="s">
        <v>84</v>
      </c>
      <c r="Z57">
        <v>9</v>
      </c>
      <c r="AA57" s="6" t="s">
        <v>8</v>
      </c>
      <c r="AB57" t="s">
        <v>83</v>
      </c>
      <c r="AC57">
        <v>1</v>
      </c>
      <c r="AD57" t="s">
        <v>19</v>
      </c>
    </row>
    <row r="58" spans="1:30" x14ac:dyDescent="0.2">
      <c r="A58" t="s">
        <v>85</v>
      </c>
      <c r="B58">
        <v>5</v>
      </c>
      <c r="C58" s="5" t="s">
        <v>4</v>
      </c>
      <c r="D58" t="s">
        <v>84</v>
      </c>
      <c r="E58">
        <v>9</v>
      </c>
      <c r="F58" t="s">
        <v>8</v>
      </c>
      <c r="G58" t="s">
        <v>84</v>
      </c>
      <c r="H58">
        <v>9</v>
      </c>
      <c r="I58" t="s">
        <v>8</v>
      </c>
      <c r="M58" t="s">
        <v>84</v>
      </c>
      <c r="N58">
        <v>9</v>
      </c>
      <c r="O58" t="s">
        <v>8</v>
      </c>
      <c r="P58" t="s">
        <v>84</v>
      </c>
      <c r="Q58">
        <v>9</v>
      </c>
      <c r="R58" t="s">
        <v>8</v>
      </c>
      <c r="S58" t="s">
        <v>87</v>
      </c>
      <c r="T58">
        <v>1</v>
      </c>
      <c r="U58" t="s">
        <v>4</v>
      </c>
      <c r="V58" t="s">
        <v>80</v>
      </c>
      <c r="W58">
        <v>1</v>
      </c>
      <c r="X58" s="6" t="s">
        <v>15</v>
      </c>
      <c r="Y58" t="s">
        <v>85</v>
      </c>
      <c r="Z58">
        <v>4</v>
      </c>
      <c r="AA58" s="6" t="s">
        <v>4</v>
      </c>
      <c r="AB58" t="s">
        <v>84</v>
      </c>
      <c r="AC58">
        <v>9</v>
      </c>
      <c r="AD58" t="s">
        <v>8</v>
      </c>
    </row>
    <row r="59" spans="1:30" x14ac:dyDescent="0.2">
      <c r="A59" t="s">
        <v>86</v>
      </c>
      <c r="B59">
        <v>1</v>
      </c>
      <c r="C59" s="5" t="s">
        <v>8</v>
      </c>
      <c r="D59" t="s">
        <v>85</v>
      </c>
      <c r="E59">
        <v>5</v>
      </c>
      <c r="F59" t="s">
        <v>4</v>
      </c>
      <c r="G59" t="s">
        <v>85</v>
      </c>
      <c r="H59">
        <v>5</v>
      </c>
      <c r="I59" t="s">
        <v>4</v>
      </c>
      <c r="M59" t="s">
        <v>85</v>
      </c>
      <c r="N59">
        <v>5</v>
      </c>
      <c r="O59" t="s">
        <v>4</v>
      </c>
      <c r="P59" t="s">
        <v>85</v>
      </c>
      <c r="Q59">
        <v>5</v>
      </c>
      <c r="R59" t="s">
        <v>4</v>
      </c>
      <c r="V59" t="s">
        <v>31</v>
      </c>
      <c r="W59">
        <v>1</v>
      </c>
      <c r="X59" s="6" t="s">
        <v>2</v>
      </c>
      <c r="Y59" t="s">
        <v>90</v>
      </c>
      <c r="Z59">
        <v>3</v>
      </c>
      <c r="AA59" s="6" t="s">
        <v>4</v>
      </c>
      <c r="AB59" t="s">
        <v>85</v>
      </c>
      <c r="AC59">
        <v>5</v>
      </c>
      <c r="AD59" t="s">
        <v>4</v>
      </c>
    </row>
    <row r="60" spans="1:30" x14ac:dyDescent="0.2">
      <c r="A60" t="s">
        <v>87</v>
      </c>
      <c r="B60">
        <v>1</v>
      </c>
      <c r="C60" s="5" t="s">
        <v>4</v>
      </c>
      <c r="D60" t="s">
        <v>86</v>
      </c>
      <c r="E60">
        <v>1</v>
      </c>
      <c r="F60" t="s">
        <v>8</v>
      </c>
      <c r="G60" t="s">
        <v>86</v>
      </c>
      <c r="H60">
        <v>1</v>
      </c>
      <c r="I60" t="s">
        <v>8</v>
      </c>
      <c r="M60" t="s">
        <v>86</v>
      </c>
      <c r="N60">
        <v>1</v>
      </c>
      <c r="O60" t="s">
        <v>8</v>
      </c>
      <c r="P60" t="s">
        <v>86</v>
      </c>
      <c r="Q60">
        <v>1</v>
      </c>
      <c r="R60" t="s">
        <v>8</v>
      </c>
      <c r="V60" t="s">
        <v>61</v>
      </c>
      <c r="W60">
        <v>14</v>
      </c>
      <c r="X60" s="6" t="s">
        <v>12</v>
      </c>
      <c r="Y60" t="s">
        <v>86</v>
      </c>
      <c r="Z60">
        <v>1</v>
      </c>
      <c r="AA60" s="6" t="s">
        <v>8</v>
      </c>
      <c r="AB60" t="s">
        <v>86</v>
      </c>
      <c r="AC60">
        <v>1</v>
      </c>
      <c r="AD60" t="s">
        <v>8</v>
      </c>
    </row>
    <row r="61" spans="1:30" x14ac:dyDescent="0.2">
      <c r="D61" t="s">
        <v>87</v>
      </c>
      <c r="E61">
        <v>1</v>
      </c>
      <c r="F61" t="s">
        <v>4</v>
      </c>
      <c r="G61" t="s">
        <v>87</v>
      </c>
      <c r="H61">
        <v>1</v>
      </c>
      <c r="I61" t="s">
        <v>4</v>
      </c>
      <c r="M61" t="s">
        <v>87</v>
      </c>
      <c r="N61">
        <v>1</v>
      </c>
      <c r="O61" t="s">
        <v>4</v>
      </c>
      <c r="P61" t="s">
        <v>87</v>
      </c>
      <c r="Q61">
        <v>1</v>
      </c>
      <c r="R61" t="s">
        <v>4</v>
      </c>
      <c r="Y61" t="s">
        <v>87</v>
      </c>
      <c r="Z61">
        <v>1</v>
      </c>
      <c r="AA61" s="6" t="s">
        <v>4</v>
      </c>
      <c r="AB61" t="s">
        <v>87</v>
      </c>
      <c r="AC61">
        <v>1</v>
      </c>
      <c r="AD61" t="s">
        <v>4</v>
      </c>
    </row>
    <row r="62" spans="1:30" x14ac:dyDescent="0.2">
      <c r="D62" t="s">
        <v>86</v>
      </c>
      <c r="E62">
        <v>12</v>
      </c>
      <c r="F62" s="6" t="s">
        <v>8</v>
      </c>
      <c r="G62" t="s">
        <v>86</v>
      </c>
      <c r="H62">
        <v>9</v>
      </c>
      <c r="I62" s="6" t="s">
        <v>8</v>
      </c>
      <c r="M62" t="s">
        <v>86</v>
      </c>
      <c r="N62">
        <v>19</v>
      </c>
      <c r="O62" s="6" t="s">
        <v>8</v>
      </c>
      <c r="P62" t="s">
        <v>86</v>
      </c>
      <c r="Q62">
        <v>12</v>
      </c>
      <c r="R62" s="6" t="s">
        <v>8</v>
      </c>
      <c r="AB62" t="s">
        <v>86</v>
      </c>
      <c r="AC62">
        <v>9</v>
      </c>
      <c r="AD62" t="s">
        <v>8</v>
      </c>
    </row>
    <row r="63" spans="1:30" x14ac:dyDescent="0.2">
      <c r="D63" t="s">
        <v>87</v>
      </c>
      <c r="E63">
        <v>2</v>
      </c>
      <c r="F63" s="6" t="s">
        <v>4</v>
      </c>
      <c r="G63" t="s">
        <v>87</v>
      </c>
      <c r="H63">
        <v>2</v>
      </c>
      <c r="I63" s="6" t="s">
        <v>4</v>
      </c>
      <c r="M63" t="s">
        <v>87</v>
      </c>
      <c r="N63">
        <v>4</v>
      </c>
      <c r="O63" s="6" t="s">
        <v>4</v>
      </c>
      <c r="P63" t="s">
        <v>87</v>
      </c>
      <c r="Q63">
        <v>2</v>
      </c>
      <c r="R63" s="6" t="s">
        <v>4</v>
      </c>
      <c r="AB63" t="s">
        <v>87</v>
      </c>
      <c r="AC63">
        <v>2</v>
      </c>
      <c r="AD63" t="s">
        <v>4</v>
      </c>
    </row>
  </sheetData>
  <sortState ref="AV2:BF63">
    <sortCondition descending="1" ref="AW1"/>
  </sortState>
  <mergeCells count="10">
    <mergeCell ref="S1:U1"/>
    <mergeCell ref="V1:X1"/>
    <mergeCell ref="Y1:AA1"/>
    <mergeCell ref="AB1:AD1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BF63-AEBC-CC48-AC21-5C4798E59EB3}">
  <dimension ref="A1:F21"/>
  <sheetViews>
    <sheetView tabSelected="1" workbookViewId="0">
      <selection activeCell="F13" sqref="F13:F20"/>
    </sheetView>
  </sheetViews>
  <sheetFormatPr baseColWidth="10" defaultRowHeight="16" x14ac:dyDescent="0.2"/>
  <sheetData>
    <row r="1" spans="1:6" x14ac:dyDescent="0.2">
      <c r="A1">
        <v>1.403</v>
      </c>
      <c r="B1">
        <f>A1-0.057</f>
        <v>1.3460000000000001</v>
      </c>
      <c r="C1">
        <f>B1-B2</f>
        <v>1.121</v>
      </c>
    </row>
    <row r="2" spans="1:6" x14ac:dyDescent="0.2">
      <c r="A2">
        <v>0.28199999999999997</v>
      </c>
      <c r="B2">
        <f t="shared" ref="B2:B5" si="0">A2-0.057</f>
        <v>0.22499999999999998</v>
      </c>
    </row>
    <row r="3" spans="1:6" x14ac:dyDescent="0.2">
      <c r="A3">
        <v>0.83699999999999997</v>
      </c>
      <c r="B3">
        <f t="shared" si="0"/>
        <v>0.77999999999999992</v>
      </c>
      <c r="C3">
        <f>B3-B4</f>
        <v>0.53399999999999992</v>
      </c>
    </row>
    <row r="4" spans="1:6" x14ac:dyDescent="0.2">
      <c r="A4">
        <v>0.30299999999999999</v>
      </c>
      <c r="B4">
        <f t="shared" si="0"/>
        <v>0.246</v>
      </c>
    </row>
    <row r="6" spans="1:6" x14ac:dyDescent="0.2">
      <c r="A6">
        <v>0.45200000000000001</v>
      </c>
      <c r="B6">
        <f>A6-0.074</f>
        <v>0.378</v>
      </c>
      <c r="C6">
        <f>B6-B7</f>
        <v>0.33699999999999997</v>
      </c>
    </row>
    <row r="7" spans="1:6" x14ac:dyDescent="0.2">
      <c r="A7">
        <v>0.115</v>
      </c>
      <c r="B7">
        <f t="shared" ref="B7:B10" si="1">A7-0.074</f>
        <v>4.1000000000000009E-2</v>
      </c>
    </row>
    <row r="8" spans="1:6" x14ac:dyDescent="0.2">
      <c r="A8">
        <v>0.60399999999999998</v>
      </c>
      <c r="B8">
        <f t="shared" si="1"/>
        <v>0.53</v>
      </c>
      <c r="C8">
        <f>B8-B9</f>
        <v>0.502</v>
      </c>
    </row>
    <row r="9" spans="1:6" x14ac:dyDescent="0.2">
      <c r="A9">
        <v>0.10199999999999999</v>
      </c>
      <c r="B9">
        <f t="shared" si="1"/>
        <v>2.7999999999999997E-2</v>
      </c>
    </row>
    <row r="12" spans="1:6" x14ac:dyDescent="0.2">
      <c r="A12" t="s">
        <v>102</v>
      </c>
      <c r="B12" t="s">
        <v>103</v>
      </c>
    </row>
    <row r="13" spans="1:6" x14ac:dyDescent="0.2">
      <c r="A13">
        <v>8.1000000000000003E-2</v>
      </c>
      <c r="B13">
        <v>6.5000000000000002E-2</v>
      </c>
      <c r="C13">
        <f>A13-0.048</f>
        <v>3.3000000000000002E-2</v>
      </c>
      <c r="D13">
        <f>B13-0.042</f>
        <v>2.3E-2</v>
      </c>
      <c r="E13">
        <f>C13/D13</f>
        <v>1.4347826086956523</v>
      </c>
      <c r="F13">
        <f>E13-E14</f>
        <v>0.22049689440993792</v>
      </c>
    </row>
    <row r="14" spans="1:6" x14ac:dyDescent="0.2">
      <c r="A14">
        <v>6.5000000000000002E-2</v>
      </c>
      <c r="B14">
        <v>5.6000000000000001E-2</v>
      </c>
      <c r="C14">
        <f t="shared" ref="C14:C15" si="2">A14-0.048</f>
        <v>1.7000000000000001E-2</v>
      </c>
      <c r="D14">
        <f t="shared" ref="D14:D16" si="3">B14-0.042</f>
        <v>1.3999999999999999E-2</v>
      </c>
      <c r="E14">
        <f t="shared" ref="E14:E16" si="4">C14/D14</f>
        <v>1.2142857142857144</v>
      </c>
    </row>
    <row r="15" spans="1:6" x14ac:dyDescent="0.2">
      <c r="A15">
        <v>7.0999999999999994E-2</v>
      </c>
      <c r="B15">
        <v>5.8000000000000003E-2</v>
      </c>
      <c r="C15">
        <f t="shared" si="2"/>
        <v>2.2999999999999993E-2</v>
      </c>
      <c r="D15">
        <f t="shared" si="3"/>
        <v>1.6E-2</v>
      </c>
      <c r="E15">
        <f t="shared" si="4"/>
        <v>1.4374999999999996</v>
      </c>
      <c r="F15">
        <f>E15-E16</f>
        <v>0.77083333333333259</v>
      </c>
    </row>
    <row r="16" spans="1:6" x14ac:dyDescent="0.2">
      <c r="A16">
        <v>5.3999999999999999E-2</v>
      </c>
      <c r="B16">
        <v>5.0999999999999997E-2</v>
      </c>
      <c r="C16">
        <f>A16-0.048</f>
        <v>5.9999999999999984E-3</v>
      </c>
      <c r="D16">
        <f t="shared" si="3"/>
        <v>8.9999999999999941E-3</v>
      </c>
      <c r="E16">
        <f t="shared" si="4"/>
        <v>0.66666666666666696</v>
      </c>
    </row>
    <row r="18" spans="1:6" x14ac:dyDescent="0.2">
      <c r="A18">
        <v>0.106</v>
      </c>
      <c r="B18">
        <v>8.5000000000000006E-2</v>
      </c>
      <c r="C18">
        <f>A18-0.053</f>
        <v>5.2999999999999999E-2</v>
      </c>
      <c r="D18">
        <f>B18-0.046</f>
        <v>3.9000000000000007E-2</v>
      </c>
      <c r="E18">
        <f>C18/D18</f>
        <v>1.3589743589743586</v>
      </c>
      <c r="F18">
        <f>E18-E19</f>
        <v>8.6247086247085658E-2</v>
      </c>
    </row>
    <row r="19" spans="1:6" x14ac:dyDescent="0.2">
      <c r="A19">
        <v>6.7000000000000004E-2</v>
      </c>
      <c r="B19">
        <v>5.7000000000000002E-2</v>
      </c>
      <c r="C19">
        <f t="shared" ref="C19:C21" si="5">A19-0.053</f>
        <v>1.4000000000000005E-2</v>
      </c>
      <c r="D19">
        <f t="shared" ref="D19:D21" si="6">B19-0.046</f>
        <v>1.1000000000000003E-2</v>
      </c>
      <c r="E19">
        <f t="shared" ref="E19:E21" si="7">C19/D19</f>
        <v>1.2727272727272729</v>
      </c>
    </row>
    <row r="20" spans="1:6" x14ac:dyDescent="0.2">
      <c r="A20">
        <v>8.1000000000000003E-2</v>
      </c>
      <c r="B20">
        <v>6.6000000000000003E-2</v>
      </c>
      <c r="C20">
        <f t="shared" si="5"/>
        <v>2.8000000000000004E-2</v>
      </c>
      <c r="D20">
        <f t="shared" si="6"/>
        <v>2.0000000000000004E-2</v>
      </c>
      <c r="E20">
        <f t="shared" si="7"/>
        <v>1.4</v>
      </c>
      <c r="F20">
        <f>E20-E21</f>
        <v>0.62222222222222234</v>
      </c>
    </row>
    <row r="21" spans="1:6" x14ac:dyDescent="0.2">
      <c r="A21">
        <v>0.06</v>
      </c>
      <c r="B21">
        <v>5.5E-2</v>
      </c>
      <c r="C21">
        <f t="shared" si="5"/>
        <v>6.9999999999999993E-3</v>
      </c>
      <c r="D21">
        <f t="shared" si="6"/>
        <v>9.0000000000000011E-3</v>
      </c>
      <c r="E21">
        <f t="shared" si="7"/>
        <v>0.77777777777777757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</vt:lpstr>
      <vt:lpstr>updated 02-06-2020</vt:lpstr>
      <vt:lpstr>only 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2019-11-21T13:51:35Z</dcterms:created>
  <dcterms:modified xsi:type="dcterms:W3CDTF">2020-02-20T20:30:45Z</dcterms:modified>
</cp:coreProperties>
</file>