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7590CD8E-3B67-3741-9CC2-FDA26ECEAFB6}" xr6:coauthVersionLast="44" xr6:coauthVersionMax="44" xr10:uidLastSave="{00000000-0000-0000-0000-000000000000}"/>
  <bookViews>
    <workbookView minimized="1" xWindow="-100" yWindow="460" windowWidth="38400" windowHeight="19540" xr2:uid="{BC093941-2062-024F-866B-993789D033F3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1" i="2" l="1"/>
  <c r="AD10" i="2"/>
  <c r="AC10" i="2"/>
  <c r="AE12" i="2"/>
  <c r="AE11" i="2"/>
  <c r="AF10" i="2"/>
  <c r="AE10" i="2"/>
  <c r="Z11" i="2"/>
  <c r="AA12" i="2"/>
  <c r="AA11" i="2"/>
  <c r="AB10" i="2"/>
  <c r="AA10" i="2"/>
  <c r="Y10" i="2"/>
  <c r="Z10" i="2" s="1"/>
  <c r="X10" i="2"/>
  <c r="W11" i="2"/>
  <c r="W12" i="2"/>
  <c r="W10" i="2"/>
  <c r="V11" i="2"/>
  <c r="V10" i="2"/>
  <c r="U10" i="2"/>
  <c r="T11" i="2"/>
  <c r="Q10" i="2"/>
  <c r="M10" i="2"/>
  <c r="I10" i="2"/>
  <c r="E10" i="2"/>
  <c r="A10" i="2"/>
  <c r="S14" i="2" s="1"/>
  <c r="Q20" i="1"/>
  <c r="P20" i="1"/>
  <c r="Q14" i="1"/>
  <c r="P14" i="1"/>
  <c r="Q8" i="1"/>
  <c r="P8" i="1"/>
  <c r="Q2" i="1"/>
  <c r="P2" i="1"/>
  <c r="H20" i="1"/>
  <c r="G20" i="1"/>
  <c r="H14" i="1"/>
  <c r="G14" i="1"/>
  <c r="H8" i="1"/>
  <c r="G8" i="1"/>
  <c r="H2" i="1"/>
  <c r="G2" i="1"/>
  <c r="W11" i="1"/>
  <c r="O2" i="1"/>
  <c r="F10" i="2" l="1"/>
  <c r="O10" i="2"/>
  <c r="P10" i="2"/>
  <c r="F11" i="2"/>
  <c r="O11" i="2"/>
  <c r="P11" i="2"/>
  <c r="F12" i="2"/>
  <c r="J12" i="2"/>
  <c r="N12" i="2"/>
  <c r="R12" i="2"/>
  <c r="N10" i="2"/>
  <c r="C10" i="2"/>
  <c r="C13" i="2"/>
  <c r="T10" i="2"/>
  <c r="B13" i="2"/>
  <c r="K11" i="2"/>
  <c r="K12" i="2"/>
  <c r="O12" i="2"/>
  <c r="S12" i="2"/>
  <c r="B10" i="2"/>
  <c r="J10" i="2"/>
  <c r="K10" i="2"/>
  <c r="H10" i="2"/>
  <c r="N11" i="2"/>
  <c r="G11" i="2"/>
  <c r="L11" i="2"/>
  <c r="G12" i="2"/>
  <c r="C14" i="2"/>
  <c r="F13" i="2"/>
  <c r="J13" i="2"/>
  <c r="N13" i="2"/>
  <c r="R13" i="2"/>
  <c r="R10" i="2"/>
  <c r="G10" i="2"/>
  <c r="L10" i="2"/>
  <c r="J11" i="2"/>
  <c r="S11" i="2"/>
  <c r="H11" i="2"/>
  <c r="B11" i="2"/>
  <c r="D10" i="2"/>
  <c r="G13" i="2"/>
  <c r="K13" i="2"/>
  <c r="O13" i="2"/>
  <c r="S13" i="2"/>
  <c r="S10" i="2"/>
  <c r="R11" i="2"/>
  <c r="C12" i="2"/>
  <c r="B12" i="2"/>
  <c r="C11" i="2"/>
  <c r="D11" i="2"/>
  <c r="G14" i="2"/>
  <c r="K14" i="2"/>
  <c r="O14" i="2"/>
  <c r="J4" i="1"/>
  <c r="A10" i="1" s="1"/>
  <c r="J10" i="1" s="1"/>
  <c r="J16" i="1" s="1"/>
  <c r="J22" i="1" s="1"/>
  <c r="A16" i="1" s="1"/>
  <c r="A22" i="1" s="1"/>
  <c r="J5" i="1"/>
  <c r="A11" i="1" s="1"/>
  <c r="J11" i="1" s="1"/>
  <c r="J17" i="1" s="1"/>
  <c r="J23" i="1" s="1"/>
  <c r="A17" i="1" s="1"/>
  <c r="A23" i="1" s="1"/>
  <c r="J6" i="1"/>
  <c r="A12" i="1" s="1"/>
  <c r="J12" i="1" s="1"/>
  <c r="J18" i="1" s="1"/>
  <c r="J24" i="1" s="1"/>
  <c r="A18" i="1" s="1"/>
  <c r="A24" i="1" s="1"/>
  <c r="J7" i="1"/>
  <c r="A13" i="1" s="1"/>
  <c r="J13" i="1" s="1"/>
  <c r="J19" i="1" s="1"/>
  <c r="J25" i="1" s="1"/>
  <c r="A19" i="1" s="1"/>
  <c r="A25" i="1" s="1"/>
  <c r="J3" i="1"/>
  <c r="A9" i="1" s="1"/>
  <c r="J9" i="1" s="1"/>
  <c r="J15" i="1" s="1"/>
  <c r="J21" i="1" s="1"/>
  <c r="A15" i="1" s="1"/>
  <c r="A21" i="1" s="1"/>
  <c r="J2" i="1"/>
  <c r="A8" i="1" s="1"/>
  <c r="J8" i="1" s="1"/>
  <c r="J14" i="1" s="1"/>
  <c r="J20" i="1" s="1"/>
  <c r="A14" i="1" s="1"/>
  <c r="A20" i="1" s="1"/>
  <c r="K5" i="1"/>
  <c r="K6" i="1" s="1"/>
  <c r="K7" i="1" s="1"/>
  <c r="B8" i="1" s="1"/>
  <c r="B9" i="1" s="1"/>
  <c r="B10" i="1" s="1"/>
  <c r="B11" i="1" s="1"/>
  <c r="B12" i="1" s="1"/>
  <c r="B13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F3" i="1"/>
  <c r="F4" i="1"/>
  <c r="F5" i="1"/>
  <c r="F6" i="1"/>
  <c r="F7" i="1"/>
  <c r="O3" i="1"/>
  <c r="O4" i="1"/>
  <c r="O5" i="1"/>
  <c r="O6" i="1"/>
  <c r="O7" i="1"/>
  <c r="F8" i="1"/>
  <c r="F9" i="1"/>
  <c r="F10" i="1"/>
  <c r="F11" i="1"/>
  <c r="F12" i="1"/>
  <c r="F13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<sst xmlns="http://schemas.openxmlformats.org/spreadsheetml/2006/main" count="80" uniqueCount="38">
  <si>
    <t>e</t>
  </si>
  <si>
    <t>f</t>
  </si>
  <si>
    <t>b</t>
  </si>
  <si>
    <t>c</t>
  </si>
  <si>
    <t>d</t>
  </si>
  <si>
    <t>a</t>
  </si>
  <si>
    <t>DC3000 - NT</t>
  </si>
  <si>
    <t>DC3000 - Ile 1 mM</t>
  </si>
  <si>
    <t>DC3000 - Ile 10 mM</t>
  </si>
  <si>
    <t>DC3000 - Ile 50 mM</t>
  </si>
  <si>
    <t>DC3682 - NT</t>
  </si>
  <si>
    <t>DC3682 - Ile 1 mM</t>
  </si>
  <si>
    <t>DC3682 - Ile 10 mM</t>
  </si>
  <si>
    <t>DC3682 - Ile 50 mM</t>
  </si>
  <si>
    <t>DB29 - NT</t>
  </si>
  <si>
    <t>DB29 - Ile 1 mM</t>
  </si>
  <si>
    <t>DB29 - Ile 10 mM</t>
  </si>
  <si>
    <t>DB29 - Ile 50 mM</t>
  </si>
  <si>
    <t>hrcC- - NT</t>
  </si>
  <si>
    <t>hrcC- - Ile 1 mM</t>
  </si>
  <si>
    <t>hrcC- - Ile 10 mM</t>
  </si>
  <si>
    <t>hrcC- - Ile 50 mM</t>
  </si>
  <si>
    <t>hrcC-/cor- - NT</t>
  </si>
  <si>
    <t>hrcC-/cor- - Ile 1 mM</t>
  </si>
  <si>
    <t>hrcC-/cor- - Ile 10 mM</t>
  </si>
  <si>
    <t>hrcC-/cor- - Ile 50 mM</t>
  </si>
  <si>
    <t>Psm - NT</t>
  </si>
  <si>
    <t>Psm - Ile 1 mM</t>
  </si>
  <si>
    <t>Psm - Ile 10 mM</t>
  </si>
  <si>
    <t>Psm - Ile 50 mM</t>
  </si>
  <si>
    <t>Psm cor- - NT</t>
  </si>
  <si>
    <t>Psm cor- - Ile 1 mM</t>
  </si>
  <si>
    <t>Psm cor- - Ile 10 mM</t>
  </si>
  <si>
    <t>Psm cor- - Ile 50 mM</t>
  </si>
  <si>
    <t>DB4G2 - NT</t>
  </si>
  <si>
    <t>DB4G2 - Ile 1 mM</t>
  </si>
  <si>
    <t>DB4G2 - Ile 10 mM</t>
  </si>
  <si>
    <t>DB4G2 - Ile 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</si>
</sst>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F1C6-FDE7-A54C-A04D-6F0A0091505B}">
  <dimension ref="A2:W25"/>
  <sheetViews>
    <sheetView tabSelected="1" workbookViewId="0">
      <selection activeCell="S15" sqref="S15"/>
    </sheetView>
  </sheetViews>
  <sheetFormatPr baseColWidth="10" defaultRowHeight="16" x14ac:dyDescent="0.2"/>
  <sheetData>
    <row r="2" spans="1:23" x14ac:dyDescent="0.2">
      <c r="A2">
        <v>1</v>
      </c>
      <c r="B2">
        <v>1</v>
      </c>
      <c r="C2">
        <v>30</v>
      </c>
      <c r="D2" t="s">
        <v>0</v>
      </c>
      <c r="E2">
        <v>300000</v>
      </c>
      <c r="F2">
        <f>E2*40/1.1</f>
        <v>10909090.909090908</v>
      </c>
      <c r="G2">
        <f>AVERAGE(F2:F7)</f>
        <v>13030303.030303031</v>
      </c>
      <c r="H2">
        <f>STDEV(F2:F7)</f>
        <v>4052003.5516234525</v>
      </c>
      <c r="J2">
        <f>A7+1</f>
        <v>2</v>
      </c>
      <c r="K2">
        <v>7</v>
      </c>
      <c r="L2">
        <v>2</v>
      </c>
      <c r="M2" t="s">
        <v>2</v>
      </c>
      <c r="N2">
        <v>20</v>
      </c>
      <c r="O2">
        <f>N2*40/1.1</f>
        <v>727.27272727272725</v>
      </c>
      <c r="P2">
        <f>AVERAGE(O2:O7)</f>
        <v>53757.575757575753</v>
      </c>
      <c r="Q2">
        <f>STDEV(O2:O7)</f>
        <v>116237.98139833308</v>
      </c>
    </row>
    <row r="3" spans="1:23" x14ac:dyDescent="0.2">
      <c r="A3">
        <v>1</v>
      </c>
      <c r="B3">
        <v>2</v>
      </c>
      <c r="C3">
        <v>3</v>
      </c>
      <c r="D3" t="s">
        <v>1</v>
      </c>
      <c r="E3">
        <v>300000</v>
      </c>
      <c r="F3">
        <f t="shared" ref="F3:F49" si="0">E3*40/1.1</f>
        <v>10909090.909090908</v>
      </c>
      <c r="J3">
        <f>A3+1</f>
        <v>2</v>
      </c>
      <c r="K3">
        <v>8</v>
      </c>
      <c r="L3">
        <v>25</v>
      </c>
      <c r="M3" t="s">
        <v>2</v>
      </c>
      <c r="N3">
        <v>250</v>
      </c>
      <c r="O3">
        <f>N3*40/1.1</f>
        <v>9090.9090909090901</v>
      </c>
    </row>
    <row r="4" spans="1:23" x14ac:dyDescent="0.2">
      <c r="A4">
        <v>1</v>
      </c>
      <c r="B4">
        <v>3</v>
      </c>
      <c r="C4">
        <v>5</v>
      </c>
      <c r="D4" t="s">
        <v>1</v>
      </c>
      <c r="E4">
        <v>500000</v>
      </c>
      <c r="F4">
        <f t="shared" si="0"/>
        <v>18181818.18181818</v>
      </c>
      <c r="J4">
        <f>A4+1</f>
        <v>2</v>
      </c>
      <c r="K4">
        <v>9</v>
      </c>
      <c r="L4">
        <v>8</v>
      </c>
      <c r="M4" t="s">
        <v>3</v>
      </c>
      <c r="N4">
        <v>8000</v>
      </c>
      <c r="O4">
        <f>N4*40/1.1</f>
        <v>290909.09090909088</v>
      </c>
    </row>
    <row r="5" spans="1:23" x14ac:dyDescent="0.2">
      <c r="A5">
        <v>1</v>
      </c>
      <c r="B5">
        <v>4</v>
      </c>
      <c r="C5">
        <v>3</v>
      </c>
      <c r="D5" t="s">
        <v>1</v>
      </c>
      <c r="E5">
        <v>300000</v>
      </c>
      <c r="F5">
        <f t="shared" si="0"/>
        <v>10909090.909090908</v>
      </c>
      <c r="J5">
        <f>A5+1</f>
        <v>2</v>
      </c>
      <c r="K5">
        <f>K4+1</f>
        <v>10</v>
      </c>
      <c r="L5">
        <v>28</v>
      </c>
      <c r="M5" t="s">
        <v>2</v>
      </c>
      <c r="N5">
        <v>280</v>
      </c>
      <c r="O5">
        <f>N5*40/1.1</f>
        <v>10181.81818181818</v>
      </c>
    </row>
    <row r="6" spans="1:23" x14ac:dyDescent="0.2">
      <c r="A6">
        <v>1</v>
      </c>
      <c r="B6">
        <v>5</v>
      </c>
      <c r="C6">
        <v>5</v>
      </c>
      <c r="D6" t="s">
        <v>1</v>
      </c>
      <c r="E6">
        <v>500000</v>
      </c>
      <c r="F6">
        <f t="shared" si="0"/>
        <v>18181818.18181818</v>
      </c>
      <c r="J6">
        <f>A6+1</f>
        <v>2</v>
      </c>
      <c r="K6">
        <f>K5+1</f>
        <v>11</v>
      </c>
      <c r="L6">
        <v>23</v>
      </c>
      <c r="M6" t="s">
        <v>2</v>
      </c>
      <c r="N6">
        <v>230</v>
      </c>
      <c r="O6">
        <f>N6*40/1.1</f>
        <v>8363.6363636363621</v>
      </c>
    </row>
    <row r="7" spans="1:23" x14ac:dyDescent="0.2">
      <c r="A7">
        <v>1</v>
      </c>
      <c r="B7">
        <v>6</v>
      </c>
      <c r="C7">
        <v>25</v>
      </c>
      <c r="D7" t="s">
        <v>0</v>
      </c>
      <c r="E7">
        <v>250000</v>
      </c>
      <c r="F7">
        <f t="shared" si="0"/>
        <v>9090909.0909090899</v>
      </c>
      <c r="J7">
        <f>A7+1</f>
        <v>2</v>
      </c>
      <c r="K7">
        <f>K6+1</f>
        <v>12</v>
      </c>
      <c r="L7">
        <v>9</v>
      </c>
      <c r="M7" t="s">
        <v>2</v>
      </c>
      <c r="N7">
        <v>90</v>
      </c>
      <c r="O7">
        <f>N7*40/1.1</f>
        <v>3272.7272727272725</v>
      </c>
    </row>
    <row r="8" spans="1:23" x14ac:dyDescent="0.2">
      <c r="A8">
        <f>J2+1</f>
        <v>3</v>
      </c>
      <c r="B8">
        <f>K7+1</f>
        <v>13</v>
      </c>
      <c r="C8">
        <v>39</v>
      </c>
      <c r="D8" t="s">
        <v>0</v>
      </c>
      <c r="E8">
        <v>390000</v>
      </c>
      <c r="F8">
        <f>E8*40/1.1</f>
        <v>14181818.18181818</v>
      </c>
      <c r="G8">
        <f>AVERAGE(F8:F13)</f>
        <v>19944848.484848481</v>
      </c>
      <c r="H8">
        <f>STDEV(F8:F13)</f>
        <v>15742531.816355988</v>
      </c>
      <c r="J8">
        <f>A8+1</f>
        <v>4</v>
      </c>
      <c r="K8">
        <f>B13+1</f>
        <v>19</v>
      </c>
      <c r="L8">
        <v>32</v>
      </c>
      <c r="M8" t="s">
        <v>4</v>
      </c>
      <c r="N8">
        <v>32000</v>
      </c>
      <c r="O8">
        <f>N8*40/1.1</f>
        <v>1163636.3636363635</v>
      </c>
      <c r="P8">
        <f>AVERAGE(O8:O13)</f>
        <v>757575.75757575745</v>
      </c>
      <c r="Q8">
        <f>STDEV(O8:O13)</f>
        <v>678127.38428063411</v>
      </c>
    </row>
    <row r="9" spans="1:23" x14ac:dyDescent="0.2">
      <c r="A9">
        <f>J3+1</f>
        <v>3</v>
      </c>
      <c r="B9">
        <f>B8+1</f>
        <v>14</v>
      </c>
      <c r="C9">
        <v>40</v>
      </c>
      <c r="D9" t="s">
        <v>0</v>
      </c>
      <c r="E9">
        <v>400000</v>
      </c>
      <c r="F9">
        <f>E9*40/1.1</f>
        <v>14545454.545454545</v>
      </c>
      <c r="J9">
        <f>A9+1</f>
        <v>4</v>
      </c>
      <c r="K9">
        <f>K8+1</f>
        <v>20</v>
      </c>
      <c r="L9">
        <v>5</v>
      </c>
      <c r="M9" t="s">
        <v>4</v>
      </c>
      <c r="N9">
        <v>5000</v>
      </c>
      <c r="O9">
        <f>N9*40/1.1</f>
        <v>181818.18181818179</v>
      </c>
    </row>
    <row r="10" spans="1:23" x14ac:dyDescent="0.2">
      <c r="A10">
        <f>J4+1</f>
        <v>3</v>
      </c>
      <c r="B10">
        <f>B9+1</f>
        <v>15</v>
      </c>
      <c r="C10">
        <v>13</v>
      </c>
      <c r="D10" t="s">
        <v>1</v>
      </c>
      <c r="E10">
        <v>1300000</v>
      </c>
      <c r="F10">
        <f>E10*40/1.1</f>
        <v>47272727.272727266</v>
      </c>
      <c r="J10">
        <f>A10+1</f>
        <v>4</v>
      </c>
      <c r="K10">
        <f>K9+1</f>
        <v>21</v>
      </c>
      <c r="L10">
        <v>27</v>
      </c>
      <c r="M10" t="s">
        <v>4</v>
      </c>
      <c r="N10">
        <v>27000</v>
      </c>
      <c r="O10">
        <f>N10*40/1.1</f>
        <v>981818.18181818177</v>
      </c>
    </row>
    <row r="11" spans="1:23" x14ac:dyDescent="0.2">
      <c r="A11">
        <f>J5+1</f>
        <v>3</v>
      </c>
      <c r="B11">
        <f>B10+1</f>
        <v>16</v>
      </c>
      <c r="C11">
        <v>9</v>
      </c>
      <c r="D11" t="s">
        <v>3</v>
      </c>
      <c r="E11">
        <v>900</v>
      </c>
      <c r="F11">
        <f>E11*40/1.1</f>
        <v>32727.272727272724</v>
      </c>
      <c r="J11">
        <f>A11+1</f>
        <v>4</v>
      </c>
      <c r="K11">
        <f>K10+1</f>
        <v>22</v>
      </c>
      <c r="L11">
        <v>7</v>
      </c>
      <c r="M11" t="s">
        <v>4</v>
      </c>
      <c r="N11">
        <v>7000</v>
      </c>
      <c r="O11">
        <f>N11*40/1.1</f>
        <v>254545.45454545453</v>
      </c>
      <c r="W11">
        <f>10^5</f>
        <v>100000</v>
      </c>
    </row>
    <row r="12" spans="1:23" x14ac:dyDescent="0.2">
      <c r="A12">
        <f>J6+1</f>
        <v>3</v>
      </c>
      <c r="B12">
        <f>B11+1</f>
        <v>17</v>
      </c>
      <c r="C12">
        <v>5</v>
      </c>
      <c r="D12" t="s">
        <v>1</v>
      </c>
      <c r="E12">
        <v>500000</v>
      </c>
      <c r="F12">
        <f>E12*40/1.1</f>
        <v>18181818.18181818</v>
      </c>
      <c r="J12">
        <f>A12+1</f>
        <v>4</v>
      </c>
      <c r="K12">
        <f>K11+1</f>
        <v>23</v>
      </c>
      <c r="L12">
        <v>4</v>
      </c>
      <c r="M12" t="s">
        <v>4</v>
      </c>
      <c r="N12">
        <v>4000</v>
      </c>
      <c r="O12">
        <f>N12*40/1.1</f>
        <v>145454.54545454544</v>
      </c>
    </row>
    <row r="13" spans="1:23" x14ac:dyDescent="0.2">
      <c r="A13">
        <f>J7+1</f>
        <v>3</v>
      </c>
      <c r="B13">
        <f>B12+1</f>
        <v>18</v>
      </c>
      <c r="C13">
        <v>7</v>
      </c>
      <c r="D13" t="s">
        <v>1</v>
      </c>
      <c r="E13">
        <v>700000</v>
      </c>
      <c r="F13">
        <f>E13*40/1.1</f>
        <v>25454545.454545453</v>
      </c>
      <c r="J13">
        <f>A13+1</f>
        <v>4</v>
      </c>
      <c r="K13">
        <f>K12+1</f>
        <v>24</v>
      </c>
      <c r="L13">
        <v>5</v>
      </c>
      <c r="M13" t="s">
        <v>0</v>
      </c>
      <c r="N13">
        <v>50000</v>
      </c>
      <c r="O13">
        <f>N13*40/1.1</f>
        <v>1818181.8181818181</v>
      </c>
    </row>
    <row r="14" spans="1:23" x14ac:dyDescent="0.2">
      <c r="A14">
        <f>J20+1</f>
        <v>7</v>
      </c>
      <c r="B14">
        <f>K25+1</f>
        <v>37</v>
      </c>
      <c r="C14">
        <v>19</v>
      </c>
      <c r="D14" t="s">
        <v>4</v>
      </c>
      <c r="E14">
        <v>19000</v>
      </c>
      <c r="F14">
        <f>E14*40/1.1</f>
        <v>690909.09090909082</v>
      </c>
      <c r="G14">
        <f>AVERAGE(F14:F19)</f>
        <v>539393.93939393933</v>
      </c>
      <c r="H14">
        <f>STDEV(F14:F19)</f>
        <v>414211.45502820675</v>
      </c>
      <c r="J14">
        <f>J8+1</f>
        <v>5</v>
      </c>
      <c r="K14">
        <f>K13+1</f>
        <v>25</v>
      </c>
      <c r="L14">
        <v>31</v>
      </c>
      <c r="M14" t="s">
        <v>4</v>
      </c>
      <c r="N14">
        <v>31000</v>
      </c>
      <c r="O14">
        <f>N14*40/1.1</f>
        <v>1127272.7272727273</v>
      </c>
      <c r="P14">
        <f>AVERAGE(O14:O19)</f>
        <v>466666.66666666669</v>
      </c>
      <c r="Q14">
        <f>STDEV(O14:O19)</f>
        <v>366112.77974568558</v>
      </c>
    </row>
    <row r="15" spans="1:23" x14ac:dyDescent="0.2">
      <c r="A15">
        <f>J21+1</f>
        <v>7</v>
      </c>
      <c r="B15">
        <f>B14+1</f>
        <v>38</v>
      </c>
      <c r="C15">
        <v>29</v>
      </c>
      <c r="D15" t="s">
        <v>4</v>
      </c>
      <c r="E15">
        <v>29000</v>
      </c>
      <c r="F15">
        <f>E15*40/1.1</f>
        <v>1054545.4545454544</v>
      </c>
      <c r="J15">
        <f>J9+1</f>
        <v>5</v>
      </c>
      <c r="K15">
        <f>K14+1</f>
        <v>26</v>
      </c>
      <c r="L15">
        <v>17</v>
      </c>
      <c r="M15" t="s">
        <v>4</v>
      </c>
      <c r="N15">
        <v>17000</v>
      </c>
      <c r="O15">
        <f>N15*40/1.1</f>
        <v>618181.81818181812</v>
      </c>
    </row>
    <row r="16" spans="1:23" x14ac:dyDescent="0.2">
      <c r="A16">
        <f>J22+1</f>
        <v>7</v>
      </c>
      <c r="B16">
        <f>B15+1</f>
        <v>39</v>
      </c>
      <c r="C16">
        <v>46</v>
      </c>
      <c r="D16" t="s">
        <v>3</v>
      </c>
      <c r="E16">
        <v>4600</v>
      </c>
      <c r="F16">
        <f>E16*40/1.1</f>
        <v>167272.72727272726</v>
      </c>
      <c r="J16">
        <f>J10+1</f>
        <v>5</v>
      </c>
      <c r="K16">
        <f>K15+1</f>
        <v>27</v>
      </c>
      <c r="L16">
        <v>4</v>
      </c>
      <c r="M16" t="s">
        <v>4</v>
      </c>
      <c r="N16">
        <v>4000</v>
      </c>
      <c r="O16">
        <f>N16*40/1.1</f>
        <v>145454.54545454544</v>
      </c>
    </row>
    <row r="17" spans="1:17" x14ac:dyDescent="0.2">
      <c r="A17">
        <f>J23+1</f>
        <v>7</v>
      </c>
      <c r="B17">
        <f>B16+1</f>
        <v>40</v>
      </c>
      <c r="C17">
        <v>24</v>
      </c>
      <c r="D17" t="s">
        <v>3</v>
      </c>
      <c r="E17">
        <v>2400</v>
      </c>
      <c r="F17">
        <f>E17*40/1.1</f>
        <v>87272.727272727265</v>
      </c>
      <c r="J17">
        <f>J11+1</f>
        <v>5</v>
      </c>
      <c r="K17">
        <f>K16+1</f>
        <v>28</v>
      </c>
      <c r="L17">
        <v>12</v>
      </c>
      <c r="M17" t="s">
        <v>4</v>
      </c>
      <c r="N17">
        <v>12000</v>
      </c>
      <c r="O17">
        <f>N17*40/1.1</f>
        <v>436363.63636363635</v>
      </c>
    </row>
    <row r="18" spans="1:17" x14ac:dyDescent="0.2">
      <c r="A18">
        <f>J24+1</f>
        <v>7</v>
      </c>
      <c r="B18">
        <f>B17+1</f>
        <v>41</v>
      </c>
      <c r="C18">
        <v>26</v>
      </c>
      <c r="D18" t="s">
        <v>4</v>
      </c>
      <c r="E18">
        <v>26000</v>
      </c>
      <c r="F18">
        <f>E18*40/1.1</f>
        <v>945454.54545454541</v>
      </c>
      <c r="J18">
        <f>J12+1</f>
        <v>5</v>
      </c>
      <c r="K18">
        <f>K17+1</f>
        <v>29</v>
      </c>
      <c r="L18">
        <v>7</v>
      </c>
      <c r="M18" t="s">
        <v>4</v>
      </c>
      <c r="N18">
        <v>7000</v>
      </c>
      <c r="O18">
        <f>N18*40/1.1</f>
        <v>254545.45454545453</v>
      </c>
    </row>
    <row r="19" spans="1:17" x14ac:dyDescent="0.2">
      <c r="A19">
        <f>J25+1</f>
        <v>7</v>
      </c>
      <c r="B19">
        <f>B18+1</f>
        <v>42</v>
      </c>
      <c r="C19">
        <v>8</v>
      </c>
      <c r="D19" t="s">
        <v>4</v>
      </c>
      <c r="E19">
        <v>8000</v>
      </c>
      <c r="F19">
        <f>E19*40/1.1</f>
        <v>290909.09090909088</v>
      </c>
      <c r="J19">
        <f>J13+1</f>
        <v>5</v>
      </c>
      <c r="K19">
        <f>K18+1</f>
        <v>30</v>
      </c>
      <c r="L19">
        <v>6</v>
      </c>
      <c r="M19" t="s">
        <v>4</v>
      </c>
      <c r="N19">
        <v>6000</v>
      </c>
      <c r="O19">
        <f>N19*40/1.1</f>
        <v>218181.81818181818</v>
      </c>
    </row>
    <row r="20" spans="1:17" x14ac:dyDescent="0.2">
      <c r="A20">
        <f>A14+1</f>
        <v>8</v>
      </c>
      <c r="B20">
        <f>B19+1</f>
        <v>43</v>
      </c>
      <c r="C20">
        <v>23</v>
      </c>
      <c r="D20" t="s">
        <v>4</v>
      </c>
      <c r="E20">
        <v>23000</v>
      </c>
      <c r="F20">
        <f>E20*40/1.1</f>
        <v>836363.63636363635</v>
      </c>
      <c r="G20">
        <f>AVERAGE(F20:F25)</f>
        <v>690909.09090909082</v>
      </c>
      <c r="H20">
        <f>STDEV(F20:F25)</f>
        <v>349545.15900212113</v>
      </c>
      <c r="J20">
        <f>J14+1</f>
        <v>6</v>
      </c>
      <c r="K20">
        <f>K19+1</f>
        <v>31</v>
      </c>
      <c r="L20">
        <v>2</v>
      </c>
      <c r="M20" t="s">
        <v>2</v>
      </c>
      <c r="N20">
        <v>20</v>
      </c>
      <c r="O20">
        <f>N20*40/1.1</f>
        <v>727.27272727272725</v>
      </c>
      <c r="P20">
        <f>AVERAGE(O20:O25)</f>
        <v>14781.818181818178</v>
      </c>
      <c r="Q20">
        <f>STDEV(O20:O25)</f>
        <v>21787.417704903299</v>
      </c>
    </row>
    <row r="21" spans="1:17" x14ac:dyDescent="0.2">
      <c r="A21">
        <f>A15+1</f>
        <v>8</v>
      </c>
      <c r="B21">
        <f>B20+1</f>
        <v>44</v>
      </c>
      <c r="C21">
        <v>12</v>
      </c>
      <c r="D21" t="s">
        <v>4</v>
      </c>
      <c r="E21">
        <v>12000</v>
      </c>
      <c r="F21">
        <f>E21*40/1.1</f>
        <v>436363.63636363635</v>
      </c>
      <c r="J21">
        <f>J15+1</f>
        <v>6</v>
      </c>
      <c r="K21">
        <f>K20+1</f>
        <v>32</v>
      </c>
      <c r="L21">
        <v>27</v>
      </c>
      <c r="M21" t="s">
        <v>2</v>
      </c>
      <c r="N21">
        <v>270</v>
      </c>
      <c r="O21">
        <f>N21*40/1.1</f>
        <v>9818.181818181818</v>
      </c>
    </row>
    <row r="22" spans="1:17" x14ac:dyDescent="0.2">
      <c r="A22">
        <f>A16+1</f>
        <v>8</v>
      </c>
      <c r="B22">
        <f>B21+1</f>
        <v>45</v>
      </c>
      <c r="C22">
        <v>17</v>
      </c>
      <c r="D22" t="s">
        <v>4</v>
      </c>
      <c r="E22">
        <v>17000</v>
      </c>
      <c r="F22">
        <f>E22*40/1.1</f>
        <v>618181.81818181812</v>
      </c>
      <c r="J22">
        <f>J16+1</f>
        <v>6</v>
      </c>
      <c r="K22">
        <f>K21+1</f>
        <v>33</v>
      </c>
      <c r="L22">
        <v>16</v>
      </c>
      <c r="M22" t="s">
        <v>3</v>
      </c>
      <c r="N22">
        <v>1600</v>
      </c>
      <c r="O22">
        <f>N22*40/1.1</f>
        <v>58181.818181818177</v>
      </c>
    </row>
    <row r="23" spans="1:17" x14ac:dyDescent="0.2">
      <c r="A23">
        <f>A17+1</f>
        <v>8</v>
      </c>
      <c r="B23">
        <f>B22+1</f>
        <v>46</v>
      </c>
      <c r="C23">
        <v>9</v>
      </c>
      <c r="D23" t="s">
        <v>4</v>
      </c>
      <c r="E23">
        <v>9000</v>
      </c>
      <c r="F23">
        <f>E23*40/1.1</f>
        <v>327272.72727272724</v>
      </c>
      <c r="J23">
        <f>J17+1</f>
        <v>6</v>
      </c>
      <c r="K23">
        <f>K22+1</f>
        <v>34</v>
      </c>
      <c r="L23">
        <v>21</v>
      </c>
      <c r="M23" t="s">
        <v>2</v>
      </c>
      <c r="N23">
        <v>210</v>
      </c>
      <c r="O23">
        <f>N23*40/1.1</f>
        <v>7636.363636363636</v>
      </c>
    </row>
    <row r="24" spans="1:17" x14ac:dyDescent="0.2">
      <c r="A24">
        <f>A18+1</f>
        <v>8</v>
      </c>
      <c r="B24">
        <f>B23+1</f>
        <v>47</v>
      </c>
      <c r="C24">
        <v>17</v>
      </c>
      <c r="D24" t="s">
        <v>4</v>
      </c>
      <c r="E24">
        <v>17000</v>
      </c>
      <c r="F24">
        <f>E24*40/1.1</f>
        <v>618181.81818181812</v>
      </c>
      <c r="J24">
        <f>J18+1</f>
        <v>6</v>
      </c>
      <c r="K24">
        <f>K23+1</f>
        <v>35</v>
      </c>
      <c r="L24">
        <v>9</v>
      </c>
      <c r="M24" t="s">
        <v>5</v>
      </c>
      <c r="N24">
        <v>9</v>
      </c>
      <c r="O24">
        <f>N24*40/1.1</f>
        <v>327.27272727272725</v>
      </c>
    </row>
    <row r="25" spans="1:17" x14ac:dyDescent="0.2">
      <c r="A25">
        <f>A19+1</f>
        <v>8</v>
      </c>
      <c r="B25">
        <f>B24+1</f>
        <v>48</v>
      </c>
      <c r="C25">
        <v>36</v>
      </c>
      <c r="D25" t="s">
        <v>4</v>
      </c>
      <c r="E25">
        <v>36000</v>
      </c>
      <c r="F25">
        <f>E25*40/1.1</f>
        <v>1309090.9090909089</v>
      </c>
      <c r="J25">
        <f>J19+1</f>
        <v>6</v>
      </c>
      <c r="K25">
        <f>K24+1</f>
        <v>36</v>
      </c>
      <c r="L25">
        <v>33</v>
      </c>
      <c r="M25" t="s">
        <v>2</v>
      </c>
      <c r="N25">
        <v>330</v>
      </c>
      <c r="O25">
        <f>N25*40/1.1</f>
        <v>11999.999999999998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392B-92F5-C94A-B81F-15F599759237}">
  <dimension ref="A1:AF14"/>
  <sheetViews>
    <sheetView workbookViewId="0">
      <selection activeCell="O29" sqref="O29"/>
    </sheetView>
  </sheetViews>
  <sheetFormatPr baseColWidth="10" defaultRowHeight="16" x14ac:dyDescent="0.2"/>
  <sheetData>
    <row r="1" spans="1:32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</row>
    <row r="2" spans="1:32" x14ac:dyDescent="0.2">
      <c r="A2" s="1">
        <v>33.007008599999999</v>
      </c>
      <c r="B2" s="1">
        <v>30.0063715</v>
      </c>
      <c r="C2" s="1">
        <v>144.405663</v>
      </c>
      <c r="D2" s="1">
        <v>2310.4906000000001</v>
      </c>
      <c r="E2" s="1">
        <v>24.406590900000001</v>
      </c>
      <c r="F2" s="1">
        <v>26.455999299999998</v>
      </c>
      <c r="G2" s="1">
        <v>35.546009300000001</v>
      </c>
      <c r="H2" s="1">
        <v>1155.2453</v>
      </c>
      <c r="I2" s="1">
        <v>23.2599725</v>
      </c>
      <c r="J2" s="1">
        <v>29.3706432</v>
      </c>
      <c r="K2" s="1">
        <v>100.456113</v>
      </c>
      <c r="L2" s="1">
        <v>1732.8679500000001</v>
      </c>
      <c r="M2" s="1">
        <v>30.401192099999999</v>
      </c>
      <c r="N2" s="1">
        <v>32.090147199999997</v>
      </c>
      <c r="O2" s="1">
        <v>45.903786799999999</v>
      </c>
      <c r="P2" s="1">
        <v>6931.47181</v>
      </c>
      <c r="Q2" s="1">
        <v>27.0760617</v>
      </c>
      <c r="R2" s="1">
        <v>24.1514697</v>
      </c>
      <c r="S2" s="1">
        <v>51.727401499999999</v>
      </c>
      <c r="T2" s="1">
        <v>1155.2453</v>
      </c>
      <c r="U2" s="1">
        <v>-6931.4718000000003</v>
      </c>
      <c r="V2" s="1">
        <v>-2310.4906000000001</v>
      </c>
      <c r="W2" s="1">
        <v>31.6505562</v>
      </c>
      <c r="X2" s="1">
        <v>43.870074700000004</v>
      </c>
      <c r="Y2" s="1">
        <v>-6931.4718000000003</v>
      </c>
      <c r="Z2" s="1">
        <v>-3465.7359000000001</v>
      </c>
      <c r="AA2" s="1">
        <v>21.068303400000001</v>
      </c>
      <c r="AB2" s="1">
        <v>36.481430600000003</v>
      </c>
      <c r="AC2" s="1">
        <v>29.6216744</v>
      </c>
      <c r="AD2" s="1">
        <v>34.145181299999997</v>
      </c>
      <c r="AE2" s="1">
        <v>38.5081767</v>
      </c>
      <c r="AF2" s="1">
        <v>1155.2453</v>
      </c>
    </row>
    <row r="3" spans="1:32" x14ac:dyDescent="0.2">
      <c r="A3" s="1">
        <v>30.401192099999999</v>
      </c>
      <c r="B3" s="1">
        <v>21.7970811</v>
      </c>
      <c r="C3" s="1">
        <v>126.02676</v>
      </c>
      <c r="D3" s="1">
        <v>1732.8679500000001</v>
      </c>
      <c r="E3" s="1">
        <v>28.0626389</v>
      </c>
      <c r="F3" s="1">
        <v>20.267461399999998</v>
      </c>
      <c r="G3" s="1">
        <v>36.290428300000002</v>
      </c>
      <c r="H3" s="1">
        <v>1155.2453</v>
      </c>
      <c r="I3" s="1">
        <v>26.3554061</v>
      </c>
      <c r="J3" s="1">
        <v>30.670229200000001</v>
      </c>
      <c r="K3" s="1">
        <v>101.933409</v>
      </c>
      <c r="L3" s="1">
        <v>1155.2453</v>
      </c>
      <c r="M3" s="1">
        <v>31.222846000000001</v>
      </c>
      <c r="N3" s="1">
        <v>25.483352199999999</v>
      </c>
      <c r="O3" s="1">
        <v>47.1528694</v>
      </c>
      <c r="P3" s="1">
        <v>1386.2943600000001</v>
      </c>
      <c r="Q3" s="1">
        <v>33.812057600000003</v>
      </c>
      <c r="R3" s="1">
        <v>30.401192099999999</v>
      </c>
      <c r="S3" s="1">
        <v>45.601788200000001</v>
      </c>
      <c r="T3" s="1">
        <v>1155.2453</v>
      </c>
      <c r="U3" s="1">
        <v>-99021.025999999998</v>
      </c>
      <c r="V3" s="1">
        <v>36.674453999999997</v>
      </c>
      <c r="W3" s="1">
        <v>31.0828332</v>
      </c>
      <c r="X3" s="1"/>
      <c r="Y3" s="1">
        <v>-6931.4718000000003</v>
      </c>
      <c r="Z3" s="1">
        <v>-2310.4906000000001</v>
      </c>
      <c r="AA3" s="1">
        <v>17.7730046</v>
      </c>
      <c r="AB3" s="1"/>
      <c r="AC3" s="1">
        <v>28.642445500000001</v>
      </c>
      <c r="AD3" s="1">
        <v>29.001974100000002</v>
      </c>
      <c r="AE3" s="1">
        <v>37.671042399999997</v>
      </c>
      <c r="AF3" s="1"/>
    </row>
    <row r="4" spans="1:32" x14ac:dyDescent="0.2">
      <c r="A4" s="1">
        <v>25.297342400000002</v>
      </c>
      <c r="B4" s="1">
        <v>29.4956247</v>
      </c>
      <c r="C4" s="1">
        <v>135.91121200000001</v>
      </c>
      <c r="D4" s="1"/>
      <c r="E4" s="1">
        <v>28.524575299999999</v>
      </c>
      <c r="F4" s="1">
        <v>25.297342400000002</v>
      </c>
      <c r="G4" s="1">
        <v>35.364652100000001</v>
      </c>
      <c r="H4" s="1"/>
      <c r="I4" s="1">
        <v>25.577386700000002</v>
      </c>
      <c r="J4" s="1">
        <v>29.001974100000002</v>
      </c>
      <c r="K4" s="1">
        <v>103.454803</v>
      </c>
      <c r="L4" s="1"/>
      <c r="M4" s="1">
        <v>30.0063715</v>
      </c>
      <c r="N4" s="1">
        <v>24.406590900000001</v>
      </c>
      <c r="O4" s="1">
        <v>46.834268999999999</v>
      </c>
      <c r="P4" s="1">
        <v>45.903786799999999</v>
      </c>
      <c r="Q4" s="1">
        <v>27.0760617</v>
      </c>
      <c r="R4" s="1">
        <v>24.1514697</v>
      </c>
      <c r="S4" s="1">
        <v>51.727401499999999</v>
      </c>
      <c r="U4" s="1"/>
      <c r="V4" s="1"/>
      <c r="W4" s="1">
        <v>30.9440706</v>
      </c>
      <c r="X4" s="1"/>
      <c r="Y4" s="1"/>
      <c r="Z4" s="1"/>
      <c r="AA4" s="1">
        <v>22.431947600000001</v>
      </c>
      <c r="AB4" s="1"/>
      <c r="AC4" s="1"/>
      <c r="AD4" s="1"/>
      <c r="AE4" s="1">
        <v>36.481430600000003</v>
      </c>
      <c r="AF4" s="1"/>
    </row>
    <row r="5" spans="1:32" x14ac:dyDescent="0.2">
      <c r="A5" s="1">
        <v>31.942266400000001</v>
      </c>
      <c r="B5" s="1">
        <v>29.3706432</v>
      </c>
      <c r="C5" s="1">
        <v>133.29753500000001</v>
      </c>
      <c r="D5" s="1"/>
      <c r="E5" s="1">
        <v>28.0626389</v>
      </c>
      <c r="F5" s="1">
        <v>25.114028300000001</v>
      </c>
      <c r="G5" s="1">
        <v>27.289259099999999</v>
      </c>
      <c r="H5" s="1"/>
      <c r="I5" s="1">
        <v>26.058164699999999</v>
      </c>
      <c r="J5" s="1">
        <v>28.642445500000001</v>
      </c>
      <c r="K5" s="1">
        <v>94.951668600000005</v>
      </c>
      <c r="L5" s="1"/>
      <c r="M5" s="1">
        <v>31.795742199999999</v>
      </c>
      <c r="N5" s="1">
        <v>24.3209537</v>
      </c>
      <c r="O5" s="1">
        <v>47.8032538</v>
      </c>
      <c r="P5" s="1"/>
      <c r="Q5" s="1">
        <v>33.812057600000003</v>
      </c>
      <c r="R5" s="1">
        <v>30.401192099999999</v>
      </c>
      <c r="S5" s="1">
        <v>45.601788200000001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1"/>
      <c r="B6" s="1"/>
      <c r="C6" s="1">
        <v>123.77628199999999</v>
      </c>
      <c r="D6" s="1"/>
      <c r="E6" s="1"/>
      <c r="F6" s="1"/>
      <c r="G6" s="1">
        <v>35.914361700000001</v>
      </c>
      <c r="H6" s="1"/>
      <c r="I6" s="1"/>
      <c r="J6" s="1"/>
      <c r="K6" s="1">
        <v>86.6433976</v>
      </c>
      <c r="L6" s="1"/>
      <c r="M6" s="1"/>
      <c r="N6" s="1"/>
      <c r="O6" s="1">
        <v>37.066694099999999</v>
      </c>
      <c r="P6" s="1"/>
      <c r="Q6" s="1"/>
      <c r="R6" s="1"/>
      <c r="S6" s="1">
        <v>45.903786799999999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1"/>
      <c r="B7" s="1"/>
      <c r="C7" s="1">
        <v>128.360589</v>
      </c>
      <c r="D7" s="1"/>
      <c r="E7" s="1"/>
      <c r="F7" s="1"/>
      <c r="G7" s="1">
        <v>35.546009300000001</v>
      </c>
      <c r="H7" s="1"/>
      <c r="I7" s="1"/>
      <c r="J7" s="1"/>
      <c r="K7" s="1">
        <v>72.2028313</v>
      </c>
      <c r="L7" s="1"/>
      <c r="M7" s="1"/>
      <c r="N7" s="1"/>
      <c r="O7" s="1">
        <v>45.009557200000003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1">
        <f>AVERAGE(A2:A5)</f>
        <v>30.161952374999998</v>
      </c>
      <c r="B10" s="1">
        <f>B2/$A$10</f>
        <v>0.99484181683381501</v>
      </c>
      <c r="C10" s="1">
        <f>C2/$A$10</f>
        <v>4.7876762486931028</v>
      </c>
      <c r="D10" s="1">
        <f>D2/$A$10</f>
        <v>76.602819713854814</v>
      </c>
      <c r="E10" s="1">
        <f>AVERAGE(E2:E5)</f>
        <v>27.264111</v>
      </c>
      <c r="F10" s="1">
        <f>F2/$A$10</f>
        <v>0.87713152554170493</v>
      </c>
      <c r="G10" s="1">
        <f>G2/$A$10</f>
        <v>1.1785049209699909</v>
      </c>
      <c r="H10" s="1">
        <f>H2/$A$10</f>
        <v>38.301409856927407</v>
      </c>
      <c r="I10" s="1">
        <f>AVERAGE(I2:I5)</f>
        <v>25.312732500000003</v>
      </c>
      <c r="J10" s="1">
        <f>J2/$A$10</f>
        <v>0.97376465670518453</v>
      </c>
      <c r="K10" s="1">
        <f>K2/$A$10</f>
        <v>3.3305573774217594</v>
      </c>
      <c r="L10" s="1">
        <f>L2/$A$10</f>
        <v>57.452114785391117</v>
      </c>
      <c r="M10" s="1">
        <f>AVERAGE(N2:N5)</f>
        <v>26.575261000000001</v>
      </c>
      <c r="N10" s="1">
        <f>N2/$A$10</f>
        <v>1.0639280508445534</v>
      </c>
      <c r="O10" s="1">
        <f>O2/$A$10</f>
        <v>1.5219103269338679</v>
      </c>
      <c r="P10" s="1">
        <f>P2/$A$10</f>
        <v>229.80845947310797</v>
      </c>
      <c r="Q10" s="1">
        <f>AVERAGE(R2:R5)</f>
        <v>27.276330899999998</v>
      </c>
      <c r="R10" s="1">
        <f>R2/$A$10</f>
        <v>0.80072633892287948</v>
      </c>
      <c r="S10" s="1">
        <f>S2/$A$10</f>
        <v>1.7149885013038717</v>
      </c>
      <c r="T10" s="1">
        <f>T2/$A$10</f>
        <v>38.301409856927407</v>
      </c>
      <c r="U10" s="1">
        <f>AVERAGE(U2:U3)*-1</f>
        <v>52976.248899999999</v>
      </c>
      <c r="V10">
        <f>V2/U10 * -1</f>
        <v>4.3613707047499173E-2</v>
      </c>
      <c r="W10">
        <f>W2/$U$10</f>
        <v>5.9744804241887352E-4</v>
      </c>
      <c r="X10">
        <f>X2/$U$10</f>
        <v>8.2810836197200069E-4</v>
      </c>
      <c r="Y10" s="1">
        <f>AVERAGE(Y2:Y3)*-1</f>
        <v>6931.4718000000003</v>
      </c>
      <c r="Z10">
        <f>Z2/Y10 * -1</f>
        <v>0.5</v>
      </c>
      <c r="AA10">
        <f>AA2/$U$10</f>
        <v>3.9769337839999468E-4</v>
      </c>
      <c r="AB10">
        <f>AB2/$U$10</f>
        <v>6.886374810882468E-4</v>
      </c>
      <c r="AC10" s="1">
        <f>AVERAGE(AC2:AC3)</f>
        <v>29.132059949999999</v>
      </c>
      <c r="AD10">
        <f>AD2/AC10</f>
        <v>1.1720826250736862</v>
      </c>
      <c r="AE10">
        <f>AE2/$U$10</f>
        <v>7.2689511808753224E-4</v>
      </c>
      <c r="AF10">
        <f>AF2/$U$10</f>
        <v>2.1806853523749586E-2</v>
      </c>
    </row>
    <row r="11" spans="1:32" x14ac:dyDescent="0.2">
      <c r="A11" s="1"/>
      <c r="B11" s="1">
        <f t="shared" ref="B11:C11" si="0">B3/$A$10</f>
        <v>0.72266810944462279</v>
      </c>
      <c r="C11" s="1">
        <f t="shared" si="0"/>
        <v>4.1783356207557167</v>
      </c>
      <c r="D11" s="1">
        <f>D3/$A$10</f>
        <v>57.452114785391117</v>
      </c>
      <c r="E11" s="1"/>
      <c r="F11" s="1">
        <f t="shared" ref="F11:G11" si="1">F3/$A$10</f>
        <v>0.67195455877713217</v>
      </c>
      <c r="G11" s="1">
        <f t="shared" si="1"/>
        <v>1.2031856508758247</v>
      </c>
      <c r="H11" s="1">
        <f>H3/$A$10</f>
        <v>38.301409856927407</v>
      </c>
      <c r="I11" s="1"/>
      <c r="J11" s="1">
        <f t="shared" ref="J11:K11" si="2">J3/$A$10</f>
        <v>1.0168515890046061</v>
      </c>
      <c r="K11" s="1">
        <f t="shared" si="2"/>
        <v>3.3795361696973041</v>
      </c>
      <c r="L11" s="1">
        <f>L3/$A$10</f>
        <v>38.301409856927407</v>
      </c>
      <c r="M11" s="1"/>
      <c r="N11" s="1">
        <f t="shared" ref="N11:O11" si="3">N3/$A$10</f>
        <v>0.84488404076660839</v>
      </c>
      <c r="O11" s="1">
        <f t="shared" si="3"/>
        <v>1.5633228517091311</v>
      </c>
      <c r="P11" s="1">
        <f>P3/$A$10</f>
        <v>45.961691828312894</v>
      </c>
      <c r="Q11" s="1"/>
      <c r="R11" s="1">
        <f t="shared" ref="R11:S11" si="4">R3/$A$10</f>
        <v>1.0079318381656983</v>
      </c>
      <c r="S11" s="1">
        <f t="shared" si="4"/>
        <v>1.5118977589062652</v>
      </c>
      <c r="T11" s="1">
        <f>T3/$A$10</f>
        <v>38.301409856927407</v>
      </c>
      <c r="V11">
        <f>V3/U10</f>
        <v>6.922810648452688E-4</v>
      </c>
      <c r="W11">
        <f t="shared" ref="W11:W12" si="5">W3/$U$10</f>
        <v>5.8673148524866585E-4</v>
      </c>
      <c r="Z11">
        <f>Z3/Y10 * -1</f>
        <v>0.33333333333333331</v>
      </c>
      <c r="AA11">
        <f t="shared" ref="AA11:AA12" si="6">AA3/$U$10</f>
        <v>3.3549005392112616E-4</v>
      </c>
      <c r="AD11">
        <f>AD3/AC10</f>
        <v>0.99553461546408784</v>
      </c>
      <c r="AE11">
        <f t="shared" ref="AE11:AE12" si="7">AE3/$U$10</f>
        <v>7.1109304985162889E-4</v>
      </c>
    </row>
    <row r="12" spans="1:32" x14ac:dyDescent="0.2">
      <c r="B12" s="1">
        <f t="shared" ref="B12:C12" si="8">B4/$A$10</f>
        <v>0.97790833740748528</v>
      </c>
      <c r="C12" s="1">
        <f t="shared" si="8"/>
        <v>4.5060482262630721</v>
      </c>
      <c r="F12" s="1">
        <f t="shared" ref="F12:G12" si="9">F4/$A$10</f>
        <v>0.83871700629591628</v>
      </c>
      <c r="G12" s="1">
        <f t="shared" si="9"/>
        <v>1.1724921404395661</v>
      </c>
      <c r="J12" s="1">
        <f t="shared" ref="J12:K12" si="10">J4/$A$10</f>
        <v>0.9615416714217262</v>
      </c>
      <c r="K12" s="1">
        <f t="shared" si="10"/>
        <v>3.4299770026077434</v>
      </c>
      <c r="N12" s="1">
        <f t="shared" ref="N12:O12" si="11">N4/$A$10</f>
        <v>0.80918471710835338</v>
      </c>
      <c r="O12" s="1">
        <f t="shared" si="11"/>
        <v>1.5527598617528153</v>
      </c>
      <c r="R12" s="1">
        <f t="shared" ref="R12:S12" si="12">R4/$A$10</f>
        <v>0.80072633892287948</v>
      </c>
      <c r="S12" s="1">
        <f t="shared" si="12"/>
        <v>1.7149885013038717</v>
      </c>
      <c r="W12">
        <f t="shared" si="5"/>
        <v>5.8411214917105997E-4</v>
      </c>
      <c r="AA12">
        <f t="shared" si="6"/>
        <v>4.2343404951799071E-4</v>
      </c>
      <c r="AE12">
        <f t="shared" si="7"/>
        <v>6.886374810882468E-4</v>
      </c>
    </row>
    <row r="13" spans="1:32" x14ac:dyDescent="0.2">
      <c r="B13" s="1">
        <f t="shared" ref="B13:C14" si="13">B5/$A$10</f>
        <v>0.97376465670518453</v>
      </c>
      <c r="C13" s="1">
        <f t="shared" si="13"/>
        <v>4.4193934577817604</v>
      </c>
      <c r="F13" s="1">
        <f t="shared" ref="F13:G13" si="14">F5/$A$10</f>
        <v>0.83263934601315748</v>
      </c>
      <c r="G13" s="1">
        <f t="shared" si="14"/>
        <v>0.90475771464379551</v>
      </c>
      <c r="J13" s="1">
        <f t="shared" ref="J13:K13" si="15">J5/$A$10</f>
        <v>0.94962173349695178</v>
      </c>
      <c r="K13" s="1">
        <f t="shared" si="15"/>
        <v>3.1480610876735398</v>
      </c>
      <c r="N13" s="1">
        <f t="shared" ref="N13:O13" si="16">N5/$A$10</f>
        <v>0.80634547119564581</v>
      </c>
      <c r="O13" s="1">
        <f t="shared" si="16"/>
        <v>1.5848859253428884</v>
      </c>
      <c r="R13" s="1">
        <f t="shared" ref="R13:S13" si="17">R5/$A$10</f>
        <v>1.0079318381656983</v>
      </c>
      <c r="S13" s="1">
        <f t="shared" si="17"/>
        <v>1.5118977589062652</v>
      </c>
    </row>
    <row r="14" spans="1:32" x14ac:dyDescent="0.2">
      <c r="C14" s="1">
        <f t="shared" si="13"/>
        <v>4.1037224799344578</v>
      </c>
      <c r="G14" s="1">
        <f t="shared" ref="G14:H14" si="18">G6/$A$10</f>
        <v>1.1907174062700243</v>
      </c>
      <c r="K14" s="1">
        <f t="shared" ref="K14:L14" si="19">K6/$A$10</f>
        <v>2.8726057425849909</v>
      </c>
      <c r="O14" s="1">
        <f t="shared" ref="O14:P14" si="20">O6/$A$10</f>
        <v>1.2289222408136635</v>
      </c>
      <c r="S14" s="1">
        <f t="shared" ref="S14:T14" si="21">S6/$A$10</f>
        <v>1.5219103269338679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2019-11-25T16:10:50Z</dcterms:created>
  <dcterms:modified xsi:type="dcterms:W3CDTF">2019-12-02T19:28:16Z</dcterms:modified>
</cp:coreProperties>
</file>