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OD\"/>
    </mc:Choice>
  </mc:AlternateContent>
  <xr:revisionPtr revIDLastSave="0" documentId="13_ncr:1_{86E4062E-1A8C-4B6B-9EF4-C1FFA2E325C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data" sheetId="12" r:id="rId1"/>
    <sheet name="normal_dist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12" l="1"/>
  <c r="J47" i="12"/>
  <c r="AB38" i="12" l="1"/>
  <c r="H38" i="12"/>
  <c r="E51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AF25" i="12"/>
  <c r="AF24" i="12"/>
  <c r="AF23" i="12"/>
  <c r="AF22" i="12"/>
  <c r="AF21" i="12"/>
  <c r="AA38" i="12"/>
  <c r="AA37" i="12"/>
  <c r="AA36" i="12"/>
  <c r="AA35" i="12"/>
  <c r="AA34" i="12"/>
  <c r="AA33" i="12"/>
  <c r="AA32" i="12"/>
  <c r="AA31" i="12"/>
  <c r="AA30" i="12"/>
  <c r="AA29" i="12"/>
  <c r="AA28" i="12"/>
  <c r="AA27" i="12"/>
  <c r="AA26" i="12"/>
  <c r="AA25" i="12"/>
  <c r="AA24" i="12"/>
  <c r="AA23" i="12"/>
  <c r="AA22" i="12"/>
  <c r="AA21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Y38" i="12"/>
  <c r="Y37" i="12"/>
  <c r="Y36" i="12"/>
  <c r="Y35" i="12"/>
  <c r="Y34" i="12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Y10" i="12"/>
  <c r="Y9" i="12"/>
  <c r="Y8" i="12"/>
  <c r="Y7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G51" i="12"/>
  <c r="F51" i="12"/>
  <c r="D51" i="12"/>
  <c r="D8" i="12"/>
  <c r="D7" i="12"/>
  <c r="D6" i="12"/>
  <c r="D5" i="12"/>
  <c r="E13" i="12"/>
  <c r="E12" i="12"/>
  <c r="E11" i="12"/>
  <c r="E10" i="12"/>
  <c r="E9" i="12"/>
  <c r="E8" i="12"/>
  <c r="E7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G29" i="12"/>
  <c r="G28" i="12"/>
  <c r="G27" i="12"/>
  <c r="G26" i="12"/>
  <c r="G25" i="12"/>
  <c r="G24" i="12"/>
  <c r="G23" i="12"/>
  <c r="G22" i="12"/>
  <c r="G21" i="12"/>
  <c r="G38" i="12"/>
  <c r="G37" i="12"/>
  <c r="G36" i="12"/>
  <c r="G35" i="12"/>
  <c r="G34" i="12"/>
  <c r="G33" i="12"/>
  <c r="G32" i="12"/>
  <c r="G31" i="12"/>
  <c r="G30" i="12"/>
  <c r="AJ11" i="12" l="1"/>
  <c r="AJ10" i="12"/>
  <c r="AJ9" i="12"/>
  <c r="AJ8" i="12"/>
  <c r="AJ7" i="12"/>
  <c r="AB4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F38" i="12"/>
  <c r="F37" i="12"/>
  <c r="F36" i="12"/>
  <c r="F35" i="12"/>
  <c r="F34" i="12"/>
  <c r="F33" i="12"/>
  <c r="F32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G44" i="12" l="1"/>
  <c r="F44" i="12"/>
  <c r="E44" i="12"/>
  <c r="D44" i="12"/>
  <c r="C44" i="12"/>
  <c r="G43" i="12"/>
  <c r="F43" i="12"/>
  <c r="E43" i="12"/>
  <c r="D43" i="12"/>
  <c r="C43" i="12"/>
  <c r="L44" i="12"/>
  <c r="K44" i="12"/>
  <c r="J44" i="12"/>
  <c r="I44" i="12"/>
  <c r="H44" i="12"/>
  <c r="L43" i="12"/>
  <c r="K43" i="12"/>
  <c r="J43" i="12"/>
  <c r="I43" i="12"/>
  <c r="H43" i="12"/>
  <c r="C51" i="12" l="1"/>
  <c r="AE6" i="12" l="1"/>
  <c r="Z11" i="12"/>
  <c r="U5" i="12"/>
  <c r="Z10" i="12"/>
  <c r="Z9" i="12"/>
  <c r="U11" i="12"/>
  <c r="AE11" i="12"/>
  <c r="AE5" i="12"/>
  <c r="U4" i="12"/>
  <c r="AE4" i="12"/>
  <c r="Z3" i="12"/>
  <c r="AE3" i="12"/>
  <c r="AE10" i="12"/>
  <c r="Z7" i="12"/>
  <c r="U9" i="12"/>
  <c r="U3" i="12"/>
  <c r="AE9" i="12"/>
  <c r="Z6" i="12"/>
  <c r="U8" i="12"/>
  <c r="AE8" i="12"/>
  <c r="U6" i="12"/>
  <c r="U10" i="12"/>
  <c r="U7" i="12"/>
  <c r="AE7" i="12"/>
  <c r="Z8" i="12"/>
  <c r="Z5" i="12"/>
  <c r="Z4" i="12"/>
  <c r="P4" i="12"/>
  <c r="P11" i="12"/>
  <c r="P3" i="12"/>
  <c r="P7" i="12"/>
  <c r="P10" i="12"/>
  <c r="P9" i="12"/>
  <c r="P8" i="12"/>
  <c r="P6" i="12"/>
  <c r="P5" i="12"/>
  <c r="T5" i="12"/>
  <c r="T4" i="12"/>
  <c r="AD6" i="12"/>
  <c r="AD5" i="12"/>
  <c r="AD4" i="12"/>
  <c r="AD3" i="12"/>
  <c r="Y6" i="12"/>
  <c r="T3" i="12"/>
  <c r="Y3" i="12"/>
  <c r="T6" i="12"/>
  <c r="Y5" i="12"/>
  <c r="Y4" i="12"/>
  <c r="O6" i="12"/>
  <c r="O5" i="12"/>
  <c r="O4" i="12"/>
  <c r="O3" i="12"/>
  <c r="S4" i="12"/>
  <c r="AC4" i="12"/>
  <c r="AC3" i="12"/>
  <c r="X3" i="12"/>
  <c r="X4" i="12"/>
  <c r="S3" i="12"/>
  <c r="N3" i="12"/>
  <c r="N4" i="12"/>
  <c r="AF13" i="12"/>
  <c r="AF5" i="12"/>
  <c r="AA20" i="12"/>
  <c r="AA12" i="12"/>
  <c r="AA4" i="12"/>
  <c r="V14" i="12"/>
  <c r="V6" i="12"/>
  <c r="AF20" i="12"/>
  <c r="AA19" i="12"/>
  <c r="AA11" i="12"/>
  <c r="AA3" i="12"/>
  <c r="V13" i="12"/>
  <c r="V5" i="12"/>
  <c r="AF19" i="12"/>
  <c r="AF11" i="12"/>
  <c r="AF3" i="12"/>
  <c r="AA18" i="12"/>
  <c r="AA10" i="12"/>
  <c r="V12" i="12"/>
  <c r="AF18" i="12"/>
  <c r="AF12" i="12"/>
  <c r="AF4" i="12"/>
  <c r="V20" i="12"/>
  <c r="V4" i="12"/>
  <c r="AF10" i="12"/>
  <c r="AF17" i="12"/>
  <c r="AF9" i="12"/>
  <c r="AA16" i="12"/>
  <c r="AA8" i="12"/>
  <c r="V18" i="12"/>
  <c r="V10" i="12"/>
  <c r="AF16" i="12"/>
  <c r="AF8" i="12"/>
  <c r="AA15" i="12"/>
  <c r="AA7" i="12"/>
  <c r="V17" i="12"/>
  <c r="V9" i="12"/>
  <c r="AF15" i="12"/>
  <c r="AF7" i="12"/>
  <c r="AA6" i="12"/>
  <c r="V11" i="12"/>
  <c r="V7" i="12"/>
  <c r="V3" i="12"/>
  <c r="AA13" i="12"/>
  <c r="V15" i="12"/>
  <c r="AA5" i="12"/>
  <c r="V8" i="12"/>
  <c r="AA17" i="12"/>
  <c r="AF14" i="12"/>
  <c r="AA14" i="12"/>
  <c r="V19" i="12"/>
  <c r="AF6" i="12"/>
  <c r="V16" i="12"/>
  <c r="AA9" i="12"/>
  <c r="Q19" i="12"/>
  <c r="Q11" i="12"/>
  <c r="Q3" i="12"/>
  <c r="Q14" i="12"/>
  <c r="Q18" i="12"/>
  <c r="Q10" i="12"/>
  <c r="Q17" i="12"/>
  <c r="Q9" i="12"/>
  <c r="Q7" i="12"/>
  <c r="Q6" i="12"/>
  <c r="Q16" i="12"/>
  <c r="Q8" i="12"/>
  <c r="Q15" i="12"/>
  <c r="Q13" i="12"/>
  <c r="Q5" i="12"/>
  <c r="Q20" i="12"/>
  <c r="Q12" i="12"/>
  <c r="Q4" i="12"/>
  <c r="R3" i="12"/>
  <c r="AB3" i="12"/>
  <c r="W3" i="12"/>
  <c r="M3" i="12"/>
  <c r="B44" i="12"/>
  <c r="B43" i="12" l="1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N9" i="9" l="1"/>
  <c r="N8" i="9"/>
  <c r="N7" i="9"/>
  <c r="N6" i="9"/>
  <c r="N5" i="9"/>
  <c r="C9" i="9"/>
  <c r="C8" i="9"/>
  <c r="C7" i="9"/>
  <c r="C6" i="9"/>
  <c r="C5" i="9"/>
  <c r="O9" i="9"/>
  <c r="O8" i="9"/>
  <c r="O7" i="9"/>
  <c r="O6" i="9"/>
  <c r="O5" i="9"/>
  <c r="D9" i="9"/>
  <c r="D8" i="9"/>
  <c r="D7" i="9"/>
  <c r="D6" i="9"/>
  <c r="D5" i="9"/>
  <c r="Q4" i="9" l="1"/>
  <c r="P4" i="9"/>
  <c r="S4" i="9"/>
  <c r="O4" i="9"/>
  <c r="N4" i="9"/>
  <c r="N12" i="9" s="1"/>
  <c r="R4" i="9"/>
  <c r="G4" i="9"/>
  <c r="F4" i="9"/>
  <c r="E4" i="9"/>
  <c r="C4" i="9"/>
  <c r="D14" i="9" s="1"/>
  <c r="D4" i="9"/>
  <c r="H4" i="9"/>
  <c r="A3" i="12"/>
  <c r="Q12" i="9" l="1"/>
  <c r="N17" i="9"/>
  <c r="O17" i="9"/>
  <c r="O15" i="9"/>
  <c r="N16" i="9"/>
  <c r="R12" i="9"/>
  <c r="O12" i="9"/>
  <c r="S12" i="9"/>
  <c r="P12" i="9"/>
  <c r="N15" i="9"/>
  <c r="O16" i="9"/>
  <c r="N14" i="9"/>
  <c r="O14" i="9"/>
  <c r="N13" i="9"/>
  <c r="O13" i="9"/>
  <c r="D12" i="9"/>
  <c r="C13" i="9"/>
  <c r="E12" i="9"/>
  <c r="D17" i="9"/>
  <c r="D15" i="9"/>
  <c r="F12" i="9"/>
  <c r="C12" i="9"/>
  <c r="G12" i="9"/>
  <c r="D13" i="9"/>
  <c r="C15" i="9"/>
  <c r="C14" i="9"/>
  <c r="C17" i="9"/>
  <c r="H12" i="9"/>
  <c r="D16" i="9"/>
  <c r="C16" i="9"/>
  <c r="V44" i="12"/>
  <c r="Q9" i="9" s="1"/>
  <c r="Q17" i="9" s="1"/>
  <c r="V43" i="12"/>
  <c r="F9" i="9" s="1"/>
  <c r="F17" i="9" s="1"/>
  <c r="AD43" i="12"/>
  <c r="H7" i="9" s="1"/>
  <c r="H15" i="9" s="1"/>
  <c r="AD44" i="12"/>
  <c r="S7" i="9" s="1"/>
  <c r="S15" i="9" s="1"/>
  <c r="W43" i="12"/>
  <c r="E5" i="9" s="1"/>
  <c r="E13" i="9" s="1"/>
  <c r="W44" i="12"/>
  <c r="P5" i="9" s="1"/>
  <c r="P13" i="9" s="1"/>
  <c r="AE43" i="12"/>
  <c r="H8" i="9" s="1"/>
  <c r="H16" i="9" s="1"/>
  <c r="AE44" i="12"/>
  <c r="S8" i="9" s="1"/>
  <c r="S16" i="9" s="1"/>
  <c r="X44" i="12"/>
  <c r="P6" i="9" s="1"/>
  <c r="P14" i="9" s="1"/>
  <c r="X43" i="12"/>
  <c r="E6" i="9" s="1"/>
  <c r="E14" i="9" s="1"/>
  <c r="AF43" i="12"/>
  <c r="H9" i="9" s="1"/>
  <c r="H17" i="9" s="1"/>
  <c r="AF44" i="12"/>
  <c r="S9" i="9" s="1"/>
  <c r="S17" i="9" s="1"/>
  <c r="Y44" i="12"/>
  <c r="P7" i="9" s="1"/>
  <c r="P15" i="9" s="1"/>
  <c r="Y43" i="12"/>
  <c r="E7" i="9" s="1"/>
  <c r="E15" i="9" s="1"/>
  <c r="R43" i="12"/>
  <c r="F5" i="9" s="1"/>
  <c r="F13" i="9" s="1"/>
  <c r="R44" i="12"/>
  <c r="Q5" i="9" s="1"/>
  <c r="Q13" i="9" s="1"/>
  <c r="Z44" i="12"/>
  <c r="P8" i="9" s="1"/>
  <c r="P16" i="9" s="1"/>
  <c r="Z43" i="12"/>
  <c r="E8" i="9" s="1"/>
  <c r="E16" i="9" s="1"/>
  <c r="S43" i="12"/>
  <c r="F6" i="9" s="1"/>
  <c r="F14" i="9" s="1"/>
  <c r="S44" i="12"/>
  <c r="Q6" i="9" s="1"/>
  <c r="Q14" i="9" s="1"/>
  <c r="AA43" i="12"/>
  <c r="E9" i="9" s="1"/>
  <c r="E17" i="9" s="1"/>
  <c r="AA44" i="12"/>
  <c r="P9" i="9" s="1"/>
  <c r="P17" i="9" s="1"/>
  <c r="T43" i="12"/>
  <c r="F7" i="9" s="1"/>
  <c r="F15" i="9" s="1"/>
  <c r="T44" i="12"/>
  <c r="Q7" i="9" s="1"/>
  <c r="Q15" i="9" s="1"/>
  <c r="AB44" i="12"/>
  <c r="S5" i="9" s="1"/>
  <c r="S13" i="9" s="1"/>
  <c r="AB43" i="12"/>
  <c r="H5" i="9" s="1"/>
  <c r="H13" i="9" s="1"/>
  <c r="U44" i="12"/>
  <c r="Q8" i="9" s="1"/>
  <c r="Q16" i="9" s="1"/>
  <c r="U43" i="12"/>
  <c r="F8" i="9" s="1"/>
  <c r="F16" i="9" s="1"/>
  <c r="AC44" i="12"/>
  <c r="S6" i="9" s="1"/>
  <c r="S14" i="9" s="1"/>
  <c r="AC43" i="12"/>
  <c r="N18" i="9" l="1"/>
  <c r="O18" i="9"/>
  <c r="S18" i="9"/>
  <c r="H6" i="9"/>
  <c r="H14" i="9" s="1"/>
  <c r="H18" i="9" s="1"/>
  <c r="Q18" i="9"/>
  <c r="P18" i="9"/>
  <c r="P43" i="12"/>
  <c r="G8" i="9" s="1"/>
  <c r="G16" i="9" s="1"/>
  <c r="Q43" i="12"/>
  <c r="G9" i="9" s="1"/>
  <c r="G17" i="9" s="1"/>
  <c r="O44" i="12"/>
  <c r="R7" i="9" s="1"/>
  <c r="R15" i="9" s="1"/>
  <c r="M43" i="12"/>
  <c r="G5" i="9" s="1"/>
  <c r="G13" i="9" s="1"/>
  <c r="Q44" i="12"/>
  <c r="R9" i="9" s="1"/>
  <c r="R17" i="9" s="1"/>
  <c r="M44" i="12"/>
  <c r="R5" i="9" s="1"/>
  <c r="R13" i="9" s="1"/>
  <c r="O43" i="12"/>
  <c r="G7" i="9" s="1"/>
  <c r="G15" i="9" s="1"/>
  <c r="N43" i="12"/>
  <c r="G6" i="9" s="1"/>
  <c r="G14" i="9" s="1"/>
  <c r="N44" i="12"/>
  <c r="R6" i="9" s="1"/>
  <c r="R14" i="9" s="1"/>
  <c r="P44" i="12"/>
  <c r="R8" i="9" s="1"/>
  <c r="R16" i="9" s="1"/>
  <c r="R18" i="9" l="1"/>
  <c r="D18" i="9"/>
  <c r="C18" i="9"/>
  <c r="E18" i="9"/>
  <c r="F18" i="9"/>
  <c r="G18" i="9"/>
</calcChain>
</file>

<file path=xl/sharedStrings.xml><?xml version="1.0" encoding="utf-8"?>
<sst xmlns="http://schemas.openxmlformats.org/spreadsheetml/2006/main" count="55" uniqueCount="21">
  <si>
    <t>X</t>
  </si>
  <si>
    <t>AVG</t>
  </si>
  <si>
    <t>all</t>
  </si>
  <si>
    <t>LOD</t>
  </si>
  <si>
    <t>random</t>
  </si>
  <si>
    <t>LOD value in this row</t>
  </si>
  <si>
    <t>Data</t>
  </si>
  <si>
    <t>Row number in which data above LOD starts</t>
  </si>
  <si>
    <t>St. dev.</t>
  </si>
  <si>
    <t>no data</t>
  </si>
  <si>
    <t>error</t>
  </si>
  <si>
    <t>average</t>
  </si>
  <si>
    <t>LOD * 1/2</t>
  </si>
  <si>
    <t>LOD * C</t>
  </si>
  <si>
    <t>LOD * 1/√2</t>
  </si>
  <si>
    <t>St. Dev.</t>
  </si>
  <si>
    <t>STANDARD DEVIATION</t>
  </si>
  <si>
    <t>C value calculated from MLE</t>
  </si>
  <si>
    <t>No data</t>
  </si>
  <si>
    <t>Mean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</si>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</sst>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0" fillId="0" borderId="1" xfId="0" applyBorder="1"/>
    <xf numFmtId="164" fontId="3" fillId="0" borderId="0" xfId="0" applyNumberFormat="1" applyFont="1"/>
    <xf numFmtId="165" fontId="0" fillId="0" borderId="0" xfId="0" applyNumberFormat="1"/>
    <xf numFmtId="0" fontId="2" fillId="0" borderId="0" xfId="0" applyFont="1"/>
    <xf numFmtId="0" fontId="0" fillId="7" borderId="2" xfId="0" applyFill="1" applyBorder="1"/>
    <xf numFmtId="0" fontId="1" fillId="7" borderId="4" xfId="0" applyFont="1" applyFill="1" applyBorder="1"/>
    <xf numFmtId="9" fontId="1" fillId="2" borderId="2" xfId="0" applyNumberFormat="1" applyFont="1" applyFill="1" applyBorder="1"/>
    <xf numFmtId="9" fontId="1" fillId="2" borderId="3" xfId="0" applyNumberFormat="1" applyFont="1" applyFill="1" applyBorder="1"/>
    <xf numFmtId="9" fontId="1" fillId="2" borderId="4" xfId="0" applyNumberFormat="1" applyFont="1" applyFill="1" applyBorder="1"/>
    <xf numFmtId="9" fontId="1" fillId="3" borderId="2" xfId="0" applyNumberFormat="1" applyFont="1" applyFill="1" applyBorder="1"/>
    <xf numFmtId="9" fontId="1" fillId="3" borderId="3" xfId="0" applyNumberFormat="1" applyFont="1" applyFill="1" applyBorder="1"/>
    <xf numFmtId="9" fontId="1" fillId="3" borderId="4" xfId="0" applyNumberFormat="1" applyFont="1" applyFill="1" applyBorder="1"/>
    <xf numFmtId="9" fontId="1" fillId="5" borderId="2" xfId="0" applyNumberFormat="1" applyFont="1" applyFill="1" applyBorder="1"/>
    <xf numFmtId="9" fontId="1" fillId="5" borderId="3" xfId="0" applyNumberFormat="1" applyFont="1" applyFill="1" applyBorder="1"/>
    <xf numFmtId="9" fontId="1" fillId="5" borderId="4" xfId="0" applyNumberFormat="1" applyFont="1" applyFill="1" applyBorder="1"/>
    <xf numFmtId="9" fontId="1" fillId="4" borderId="2" xfId="0" applyNumberFormat="1" applyFont="1" applyFill="1" applyBorder="1"/>
    <xf numFmtId="9" fontId="1" fillId="4" borderId="3" xfId="0" applyNumberFormat="1" applyFont="1" applyFill="1" applyBorder="1"/>
    <xf numFmtId="9" fontId="1" fillId="4" borderId="4" xfId="0" applyNumberFormat="1" applyFont="1" applyFill="1" applyBorder="1"/>
    <xf numFmtId="9" fontId="1" fillId="6" borderId="2" xfId="0" applyNumberFormat="1" applyFont="1" applyFill="1" applyBorder="1"/>
    <xf numFmtId="9" fontId="1" fillId="6" borderId="3" xfId="0" applyNumberFormat="1" applyFont="1" applyFill="1" applyBorder="1"/>
    <xf numFmtId="9" fontId="1" fillId="6" borderId="4" xfId="0" applyNumberFormat="1" applyFont="1" applyFill="1" applyBorder="1"/>
    <xf numFmtId="9" fontId="1" fillId="8" borderId="2" xfId="0" applyNumberFormat="1" applyFont="1" applyFill="1" applyBorder="1"/>
    <xf numFmtId="9" fontId="1" fillId="8" borderId="3" xfId="0" applyNumberFormat="1" applyFont="1" applyFill="1" applyBorder="1"/>
    <xf numFmtId="9" fontId="1" fillId="8" borderId="4" xfId="0" applyNumberFormat="1" applyFont="1" applyFill="1" applyBorder="1"/>
    <xf numFmtId="164" fontId="0" fillId="0" borderId="7" xfId="0" applyNumberFormat="1" applyBorder="1"/>
    <xf numFmtId="164" fontId="0" fillId="0" borderId="12" xfId="0" applyNumberFormat="1" applyBorder="1"/>
    <xf numFmtId="0" fontId="1" fillId="0" borderId="5" xfId="0" applyFont="1" applyBorder="1"/>
    <xf numFmtId="0" fontId="1" fillId="0" borderId="10" xfId="0" applyFont="1" applyBorder="1"/>
    <xf numFmtId="0" fontId="1" fillId="0" borderId="13" xfId="0" applyFont="1" applyBorder="1"/>
    <xf numFmtId="0" fontId="1" fillId="0" borderId="14" xfId="0" applyFont="1" applyBorder="1"/>
    <xf numFmtId="166" fontId="2" fillId="0" borderId="8" xfId="0" applyNumberFormat="1" applyFont="1" applyBorder="1"/>
    <xf numFmtId="166" fontId="2" fillId="0" borderId="0" xfId="0" applyNumberFormat="1" applyFont="1"/>
    <xf numFmtId="166" fontId="2" fillId="0" borderId="9" xfId="0" applyNumberFormat="1" applyFont="1" applyBorder="1"/>
    <xf numFmtId="166" fontId="3" fillId="0" borderId="8" xfId="0" applyNumberFormat="1" applyFont="1" applyBorder="1"/>
    <xf numFmtId="166" fontId="0" fillId="0" borderId="9" xfId="0" applyNumberFormat="1" applyBorder="1"/>
    <xf numFmtId="166" fontId="0" fillId="0" borderId="8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0" xfId="0" applyNumberFormat="1" applyBorder="1"/>
    <xf numFmtId="166" fontId="3" fillId="0" borderId="0" xfId="0" applyNumberFormat="1" applyFont="1"/>
    <xf numFmtId="166" fontId="3" fillId="0" borderId="11" xfId="0" applyNumberFormat="1" applyFont="1" applyBorder="1"/>
    <xf numFmtId="0" fontId="4" fillId="0" borderId="6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164" fontId="1" fillId="0" borderId="16" xfId="0" applyNumberFormat="1" applyFont="1" applyBorder="1"/>
    <xf numFmtId="164" fontId="1" fillId="0" borderId="25" xfId="0" applyNumberFormat="1" applyFont="1" applyBorder="1"/>
    <xf numFmtId="164" fontId="1" fillId="0" borderId="26" xfId="0" applyNumberFormat="1" applyFont="1" applyBorder="1"/>
    <xf numFmtId="0" fontId="1" fillId="0" borderId="2" xfId="0" applyFont="1" applyBorder="1"/>
    <xf numFmtId="165" fontId="1" fillId="0" borderId="3" xfId="0" applyNumberFormat="1" applyFont="1" applyBorder="1"/>
    <xf numFmtId="0" fontId="1" fillId="2" borderId="6" xfId="0" applyFont="1" applyFill="1" applyBorder="1" applyAlignment="1">
      <alignment horizontal="center" vertical="center"/>
    </xf>
    <xf numFmtId="164" fontId="2" fillId="0" borderId="0" xfId="0" applyNumberFormat="1" applyFont="1"/>
    <xf numFmtId="165" fontId="2" fillId="0" borderId="0" xfId="0" applyNumberFormat="1" applyFont="1"/>
    <xf numFmtId="0" fontId="5" fillId="2" borderId="7" xfId="0" applyFont="1" applyFill="1" applyBorder="1" applyAlignment="1">
      <alignment horizontal="center" vertical="center"/>
    </xf>
    <xf numFmtId="165" fontId="3" fillId="0" borderId="9" xfId="0" applyNumberFormat="1" applyFont="1" applyBorder="1"/>
    <xf numFmtId="165" fontId="5" fillId="0" borderId="4" xfId="0" applyNumberFormat="1" applyFont="1" applyBorder="1"/>
    <xf numFmtId="164" fontId="5" fillId="0" borderId="0" xfId="0" applyNumberFormat="1" applyFont="1"/>
    <xf numFmtId="164" fontId="3" fillId="0" borderId="9" xfId="0" applyNumberFormat="1" applyFont="1" applyBorder="1"/>
    <xf numFmtId="164" fontId="3" fillId="0" borderId="11" xfId="0" applyNumberFormat="1" applyFont="1" applyBorder="1"/>
    <xf numFmtId="9" fontId="0" fillId="0" borderId="0" xfId="0" applyNumberFormat="1"/>
    <xf numFmtId="165" fontId="5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3" fillId="0" borderId="0" xfId="0" applyNumberFormat="1" applyFont="1"/>
    <xf numFmtId="165" fontId="1" fillId="0" borderId="0" xfId="0" applyNumberFormat="1" applyFont="1"/>
    <xf numFmtId="0" fontId="6" fillId="0" borderId="0" xfId="0" applyFont="1"/>
    <xf numFmtId="0" fontId="7" fillId="0" borderId="0" xfId="0" applyFont="1"/>
    <xf numFmtId="9" fontId="6" fillId="0" borderId="0" xfId="0" applyNumberFormat="1" applyFont="1"/>
    <xf numFmtId="0" fontId="6" fillId="0" borderId="0" xfId="0" applyFont="1" applyAlignment="1">
      <alignment horizontal="right"/>
    </xf>
    <xf numFmtId="9" fontId="1" fillId="0" borderId="8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164" fontId="5" fillId="0" borderId="25" xfId="0" applyNumberFormat="1" applyFont="1" applyBorder="1"/>
    <xf numFmtId="164" fontId="5" fillId="0" borderId="26" xfId="0" applyNumberFormat="1" applyFont="1" applyBorder="1"/>
    <xf numFmtId="164" fontId="3" fillId="0" borderId="17" xfId="0" applyNumberFormat="1" applyFont="1" applyBorder="1"/>
    <xf numFmtId="164" fontId="3" fillId="0" borderId="18" xfId="0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4" fontId="3" fillId="0" borderId="21" xfId="0" applyNumberFormat="1" applyFont="1" applyBorder="1"/>
    <xf numFmtId="164" fontId="3" fillId="0" borderId="22" xfId="0" applyNumberFormat="1" applyFont="1" applyBorder="1"/>
    <xf numFmtId="164" fontId="3" fillId="0" borderId="12" xfId="0" applyNumberFormat="1" applyFont="1" applyBorder="1"/>
    <xf numFmtId="165" fontId="3" fillId="0" borderId="12" xfId="0" applyNumberFormat="1" applyFont="1" applyBorder="1"/>
    <xf numFmtId="165" fontId="5" fillId="0" borderId="3" xfId="0" applyNumberFormat="1" applyFont="1" applyBorder="1"/>
    <xf numFmtId="166" fontId="0" fillId="0" borderId="0" xfId="0" applyNumberFormat="1"/>
    <xf numFmtId="164" fontId="0" fillId="0" borderId="0" xfId="0" applyNumberFormat="1"/>
    <xf numFmtId="166" fontId="3" fillId="0" borderId="9" xfId="0" applyNumberFormat="1" applyFont="1" applyBorder="1"/>
    <xf numFmtId="9" fontId="7" fillId="0" borderId="0" xfId="0" applyNumberFormat="1" applyFont="1"/>
    <xf numFmtId="1" fontId="1" fillId="0" borderId="16" xfId="0" applyNumberFormat="1" applyFont="1" applyBorder="1"/>
    <xf numFmtId="1" fontId="2" fillId="0" borderId="0" xfId="0" applyNumberFormat="1" applyFont="1"/>
    <xf numFmtId="1" fontId="2" fillId="0" borderId="9" xfId="0" applyNumberFormat="1" applyFont="1" applyBorder="1"/>
    <xf numFmtId="164" fontId="5" fillId="0" borderId="16" xfId="0" applyNumberFormat="1" applyFont="1" applyBorder="1"/>
    <xf numFmtId="166" fontId="5" fillId="0" borderId="0" xfId="0" applyNumberFormat="1" applyFont="1"/>
    <xf numFmtId="166" fontId="5" fillId="0" borderId="8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" fontId="2" fillId="0" borderId="8" xfId="0" applyNumberFormat="1" applyFont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600" b="1" i="0" baseline="0">
                <a:effectLst/>
              </a:rPr>
              <a:t>Normal distribution, mean value (N=36)</a:t>
            </a:r>
            <a:endParaRPr lang="sl-SI" sz="1600">
              <a:effectLst/>
            </a:endParaRPr>
          </a:p>
        </c:rich>
      </c:tx>
      <c:layout>
        <c:manualLayout>
          <c:xMode val="edge"/>
          <c:yMode val="edge"/>
          <c:x val="0.24725879730945099"/>
          <c:y val="2.635659090231609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normal_dist!$C$11</c:f>
              <c:strCache>
                <c:ptCount val="1"/>
                <c:pt idx="0">
                  <c:v>No data</c:v>
                </c:pt>
              </c:strCache>
            </c:strRef>
          </c:tx>
          <c:marker>
            <c:symbol val="diamond"/>
            <c:size val="8"/>
          </c:marker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normal_dist!$C$12:$C$17</c:f>
              <c:numCache>
                <c:formatCode>0.0%</c:formatCode>
                <c:ptCount val="6"/>
                <c:pt idx="0">
                  <c:v>0</c:v>
                </c:pt>
                <c:pt idx="1">
                  <c:v>1.39232140425226E-2</c:v>
                </c:pt>
                <c:pt idx="2">
                  <c:v>2.7465358065243216E-2</c:v>
                </c:pt>
                <c:pt idx="3">
                  <c:v>4.9997696106617799E-2</c:v>
                </c:pt>
                <c:pt idx="4">
                  <c:v>0.11041863920479775</c:v>
                </c:pt>
                <c:pt idx="5">
                  <c:v>0.20360003469514262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8-4361-84AD-401DD6BC4186}"/>
            </c:ext>
          </c:extLst>
        </c:ser>
        <c:ser>
          <c:idx val="4"/>
          <c:order val="1"/>
          <c:tx>
            <c:strRef>
              <c:f>normal_dist!$G$11</c:f>
              <c:strCache>
                <c:ptCount val="1"/>
                <c:pt idx="0">
                  <c:v>LOD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normal_dist!$G$12:$G$17</c:f>
              <c:numCache>
                <c:formatCode>0.0%</c:formatCode>
                <c:ptCount val="6"/>
                <c:pt idx="0">
                  <c:v>0</c:v>
                </c:pt>
                <c:pt idx="1">
                  <c:v>1.133411354397392E-3</c:v>
                </c:pt>
                <c:pt idx="2">
                  <c:v>6.9025603879853603E-3</c:v>
                </c:pt>
                <c:pt idx="3">
                  <c:v>8.6209859022244057E-3</c:v>
                </c:pt>
                <c:pt idx="4">
                  <c:v>4.1570074192545409E-2</c:v>
                </c:pt>
                <c:pt idx="5">
                  <c:v>0.13000629781594789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8-4361-84AD-401DD6BC4186}"/>
            </c:ext>
          </c:extLst>
        </c:ser>
        <c:ser>
          <c:idx val="3"/>
          <c:order val="2"/>
          <c:tx>
            <c:strRef>
              <c:f>normal_dist!$F$11</c:f>
              <c:strCache>
                <c:ptCount val="1"/>
                <c:pt idx="0">
                  <c:v>LOD * 1/√2</c:v>
                </c:pt>
              </c:strCache>
            </c:strRef>
          </c:tx>
          <c:marker>
            <c:symbol val="circle"/>
            <c:size val="7"/>
          </c:marker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normal_dist!$F$12:$F$17</c:f>
              <c:numCache>
                <c:formatCode>0.0%</c:formatCode>
                <c:ptCount val="6"/>
                <c:pt idx="0">
                  <c:v>0</c:v>
                </c:pt>
                <c:pt idx="1">
                  <c:v>-3.3697431069162954E-3</c:v>
                </c:pt>
                <c:pt idx="2">
                  <c:v>-3.7934931649042927E-3</c:v>
                </c:pt>
                <c:pt idx="3">
                  <c:v>-1.343085681314115E-2</c:v>
                </c:pt>
                <c:pt idx="4">
                  <c:v>-1.9573170357115477E-2</c:v>
                </c:pt>
                <c:pt idx="5">
                  <c:v>-2.4701739867916107E-2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8-4361-84AD-401DD6BC4186}"/>
            </c:ext>
          </c:extLst>
        </c:ser>
        <c:ser>
          <c:idx val="2"/>
          <c:order val="3"/>
          <c:tx>
            <c:strRef>
              <c:f>normal_dist!$E$11</c:f>
              <c:strCache>
                <c:ptCount val="1"/>
                <c:pt idx="0">
                  <c:v>LOD * 1/2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normal_dist!$E$12:$E$17</c:f>
              <c:numCache>
                <c:formatCode>0.0%</c:formatCode>
                <c:ptCount val="6"/>
                <c:pt idx="0">
                  <c:v>0</c:v>
                </c:pt>
                <c:pt idx="1">
                  <c:v>-6.5539541632418626E-3</c:v>
                </c:pt>
                <c:pt idx="2">
                  <c:v>-1.135674516408681E-2</c:v>
                </c:pt>
                <c:pt idx="3">
                  <c:v>-2.9023864334835441E-2</c:v>
                </c:pt>
                <c:pt idx="4">
                  <c:v>-6.2807973201928172E-2</c:v>
                </c:pt>
                <c:pt idx="5">
                  <c:v>-0.13409684241824041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8-4361-84AD-401DD6BC4186}"/>
            </c:ext>
          </c:extLst>
        </c:ser>
        <c:ser>
          <c:idx val="1"/>
          <c:order val="4"/>
          <c:tx>
            <c:strRef>
              <c:f>normal_dist!$D$11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normal_dist!$D$12:$D$17</c:f>
              <c:numCache>
                <c:formatCode>0.0%</c:formatCode>
                <c:ptCount val="6"/>
                <c:pt idx="0">
                  <c:v>0</c:v>
                </c:pt>
                <c:pt idx="1">
                  <c:v>-1.4241319680880686E-2</c:v>
                </c:pt>
                <c:pt idx="2">
                  <c:v>-2.9616050716159196E-2</c:v>
                </c:pt>
                <c:pt idx="3">
                  <c:v>-6.6668714571895285E-2</c:v>
                </c:pt>
                <c:pt idx="4">
                  <c:v>-0.16718602059640164</c:v>
                </c:pt>
                <c:pt idx="5">
                  <c:v>-0.39819998265242867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8-4361-84AD-401DD6BC4186}"/>
            </c:ext>
          </c:extLst>
        </c:ser>
        <c:ser>
          <c:idx val="5"/>
          <c:order val="5"/>
          <c:tx>
            <c:strRef>
              <c:f>normal_dist!$H$11</c:f>
              <c:strCache>
                <c:ptCount val="1"/>
                <c:pt idx="0">
                  <c:v>LOD * C</c:v>
                </c:pt>
              </c:strCache>
            </c:strRef>
          </c:tx>
          <c:val>
            <c:numRef>
              <c:f>normal_dist!$H$12:$H$17</c:f>
              <c:numCache>
                <c:formatCode>0.0%</c:formatCode>
                <c:ptCount val="6"/>
                <c:pt idx="0">
                  <c:v>0</c:v>
                </c:pt>
                <c:pt idx="1">
                  <c:v>-1.7706130398679853E-3</c:v>
                </c:pt>
                <c:pt idx="2">
                  <c:v>4.0312426168832383E-4</c:v>
                </c:pt>
                <c:pt idx="3">
                  <c:v>-5.6871312527848215E-3</c:v>
                </c:pt>
                <c:pt idx="4">
                  <c:v>3.7734090331921388E-3</c:v>
                </c:pt>
                <c:pt idx="5">
                  <c:v>3.9631882548204767E-2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08-4361-84AD-401DD6BC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692304"/>
        <c:axId val="1"/>
      </c:lineChart>
      <c:catAx>
        <c:axId val="125969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At val="-5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596923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sz="1200" baseline="0"/>
      </a:pPr>
      <a:endParaRPr lang="sl-SI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 sz="1600" b="1" i="0" baseline="0">
                <a:effectLst/>
              </a:rPr>
              <a:t>Normal distribution, standard deviation (N=36)</a:t>
            </a:r>
            <a:endParaRPr lang="sl-SI" sz="1600">
              <a:effectLst/>
            </a:endParaRPr>
          </a:p>
        </c:rich>
      </c:tx>
      <c:layout>
        <c:manualLayout>
          <c:xMode val="edge"/>
          <c:yMode val="edge"/>
          <c:x val="0.21998390957005037"/>
          <c:y val="2.143307181110394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normal_dist!$C$11</c:f>
              <c:strCache>
                <c:ptCount val="1"/>
                <c:pt idx="0">
                  <c:v>No data</c:v>
                </c:pt>
              </c:strCache>
            </c:strRef>
          </c:tx>
          <c:marker>
            <c:symbol val="diamond"/>
            <c:size val="8"/>
          </c:marker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normal_dist!$N$12:$N$17</c:f>
              <c:numCache>
                <c:formatCode>0.0%</c:formatCode>
                <c:ptCount val="6"/>
                <c:pt idx="0">
                  <c:v>0</c:v>
                </c:pt>
                <c:pt idx="1">
                  <c:v>-4.0624248148336983E-2</c:v>
                </c:pt>
                <c:pt idx="2">
                  <c:v>-7.916014069694241E-2</c:v>
                </c:pt>
                <c:pt idx="3">
                  <c:v>-0.12400251480342635</c:v>
                </c:pt>
                <c:pt idx="4">
                  <c:v>-0.26273550700239129</c:v>
                </c:pt>
                <c:pt idx="5">
                  <c:v>-0.38290544733415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6-4F00-9436-F1DC917D3F16}"/>
            </c:ext>
          </c:extLst>
        </c:ser>
        <c:ser>
          <c:idx val="4"/>
          <c:order val="1"/>
          <c:tx>
            <c:strRef>
              <c:f>normal_dist!$G$11</c:f>
              <c:strCache>
                <c:ptCount val="1"/>
                <c:pt idx="0">
                  <c:v>LOD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normal_dist!$R$12:$R$17</c:f>
              <c:numCache>
                <c:formatCode>0.0%</c:formatCode>
                <c:ptCount val="6"/>
                <c:pt idx="0">
                  <c:v>0</c:v>
                </c:pt>
                <c:pt idx="1">
                  <c:v>-8.3039624351615108E-3</c:v>
                </c:pt>
                <c:pt idx="2">
                  <c:v>-4.5181083033712287E-2</c:v>
                </c:pt>
                <c:pt idx="3">
                  <c:v>-5.4783294613788426E-2</c:v>
                </c:pt>
                <c:pt idx="4">
                  <c:v>-0.20896942412923714</c:v>
                </c:pt>
                <c:pt idx="5">
                  <c:v>-0.48087293858524116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6-4F00-9436-F1DC917D3F16}"/>
            </c:ext>
          </c:extLst>
        </c:ser>
        <c:ser>
          <c:idx val="3"/>
          <c:order val="2"/>
          <c:tx>
            <c:strRef>
              <c:f>normal_dist!$F$11</c:f>
              <c:strCache>
                <c:ptCount val="1"/>
                <c:pt idx="0">
                  <c:v>LOD * 1/√2</c:v>
                </c:pt>
              </c:strCache>
            </c:strRef>
          </c:tx>
          <c:marker>
            <c:symbol val="circle"/>
            <c:size val="7"/>
          </c:marker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normal_dist!$Q$12:$Q$17</c:f>
              <c:numCache>
                <c:formatCode>0.0%</c:formatCode>
                <c:ptCount val="6"/>
                <c:pt idx="0">
                  <c:v>0</c:v>
                </c:pt>
                <c:pt idx="1">
                  <c:v>2.8329303837324623E-2</c:v>
                </c:pt>
                <c:pt idx="2">
                  <c:v>2.8953650853859311E-2</c:v>
                </c:pt>
                <c:pt idx="3">
                  <c:v>8.7199344895197414E-2</c:v>
                </c:pt>
                <c:pt idx="4">
                  <c:v>9.3151818473559453E-2</c:v>
                </c:pt>
                <c:pt idx="5">
                  <c:v>-7.7743180195935361E-4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6-4F00-9436-F1DC917D3F16}"/>
            </c:ext>
          </c:extLst>
        </c:ser>
        <c:ser>
          <c:idx val="2"/>
          <c:order val="3"/>
          <c:tx>
            <c:strRef>
              <c:f>normal_dist!$E$11</c:f>
              <c:strCache>
                <c:ptCount val="1"/>
                <c:pt idx="0">
                  <c:v>LOD * 1/2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normal_dist!$P$12:$P$17</c:f>
              <c:numCache>
                <c:formatCode>0.0%</c:formatCode>
                <c:ptCount val="6"/>
                <c:pt idx="0">
                  <c:v>0</c:v>
                </c:pt>
                <c:pt idx="1">
                  <c:v>5.9791753895060432E-2</c:v>
                </c:pt>
                <c:pt idx="2">
                  <c:v>9.5161479273648472E-2</c:v>
                </c:pt>
                <c:pt idx="3">
                  <c:v>0.20803247192955635</c:v>
                </c:pt>
                <c:pt idx="4">
                  <c:v>0.34491625820822125</c:v>
                </c:pt>
                <c:pt idx="5">
                  <c:v>0.40171864017703085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6-4F00-9436-F1DC917D3F16}"/>
            </c:ext>
          </c:extLst>
        </c:ser>
        <c:ser>
          <c:idx val="1"/>
          <c:order val="4"/>
          <c:tx>
            <c:strRef>
              <c:f>normal_dist!$D$11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normal_dist!$B$12:$B$17</c:f>
              <c:strCache>
                <c:ptCount val="6"/>
                <c:pt idx="0">
                  <c:v>all</c:v>
                </c:pt>
                <c:pt idx="1">
                  <c:v>1%</c:v>
                </c:pt>
                <c:pt idx="2">
                  <c:v>5%</c:v>
                </c:pt>
                <c:pt idx="3">
                  <c:v>10%</c:v>
                </c:pt>
                <c:pt idx="4">
                  <c:v>25%</c:v>
                </c:pt>
                <c:pt idx="5">
                  <c:v>50%</c:v>
                </c:pt>
              </c:strCache>
            </c:strRef>
          </c:cat>
          <c:val>
            <c:numRef>
              <c:f>normal_dist!$O$12:$O$17</c:f>
              <c:numCache>
                <c:formatCode>0.0%</c:formatCode>
                <c:ptCount val="6"/>
                <c:pt idx="0">
                  <c:v>0</c:v>
                </c:pt>
                <c:pt idx="1">
                  <c:v>0.15213670529511797</c:v>
                </c:pt>
                <c:pt idx="2">
                  <c:v>0.28996059158486193</c:v>
                </c:pt>
                <c:pt idx="3">
                  <c:v>0.54244428307885573</c:v>
                </c:pt>
                <c:pt idx="4">
                  <c:v>1.0030235602197077</c:v>
                </c:pt>
                <c:pt idx="5">
                  <c:v>1.416067255057502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06-4F00-9436-F1DC917D3F16}"/>
            </c:ext>
          </c:extLst>
        </c:ser>
        <c:ser>
          <c:idx val="5"/>
          <c:order val="5"/>
          <c:tx>
            <c:strRef>
              <c:f>normal_dist!$H$11</c:f>
              <c:strCache>
                <c:ptCount val="1"/>
                <c:pt idx="0">
                  <c:v>LOD * C</c:v>
                </c:pt>
              </c:strCache>
            </c:strRef>
          </c:tx>
          <c:val>
            <c:numRef>
              <c:f>normal_dist!$S$12:$S$17</c:f>
              <c:numCache>
                <c:formatCode>0.0%</c:formatCode>
                <c:ptCount val="6"/>
                <c:pt idx="0">
                  <c:v>0</c:v>
                </c:pt>
                <c:pt idx="1">
                  <c:v>1.4221845777408702E-2</c:v>
                </c:pt>
                <c:pt idx="2">
                  <c:v>-3.1013665145746471E-3</c:v>
                </c:pt>
                <c:pt idx="3">
                  <c:v>3.2876951688456071E-2</c:v>
                </c:pt>
                <c:pt idx="4">
                  <c:v>-3.2371814908138792E-2</c:v>
                </c:pt>
                <c:pt idx="5">
                  <c:v>-0.22245532010065269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06-4F00-9436-F1DC917D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692304"/>
        <c:axId val="1"/>
      </c:lineChart>
      <c:catAx>
        <c:axId val="125969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At val="-5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596923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sz="1200" baseline="0"/>
      </a:pPr>
      <a:endParaRPr lang="sl-SI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600633</xdr:colOff>
      <xdr:row>19</xdr:row>
      <xdr:rowOff>1</xdr:rowOff>
    </xdr:from>
    <xdr:to>
      <xdr:col>11</xdr:col>
      <xdr:colOff>345898</xdr:colOff>
      <xdr:row>47</xdr:row>
      <xdr:rowOff>66001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310E0-D127-4371-8E51-9B5B99B0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605117</xdr:colOff>
      <xdr:row>19</xdr:row>
      <xdr:rowOff>0</xdr:rowOff>
    </xdr:from>
    <xdr:to>
      <xdr:col>22</xdr:col>
      <xdr:colOff>361587</xdr:colOff>
      <xdr:row>47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95CE4-D5EC-477F-948C-2D80E6B47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DAC3-2DF0-4128-A9AF-5E4A242A353F}">
  <sheetPr codeName="Sheet1"/>
  <dimension ref="A1:AK54"/>
  <sheetViews>
    <sheetView zoomScale="70" zoomScaleNormal="70" workbookViewId="0">
      <pane ySplit="2" topLeftCell="A8" activePane="bottomLeft" state="frozen"/>
      <selection pane="bottomLeft" activeCell="U43" sqref="U43"/>
    </sheetView>
  </sheetViews>
  <sheetFormatPr defaultRowHeight="15" x14ac:dyDescent="0.25"/>
  <cols>
    <col min="1" max="1" width="8.28515625" bestFit="1" customWidth="1"/>
  </cols>
  <sheetData>
    <row r="1" spans="1:37" ht="15.75" thickBot="1" x14ac:dyDescent="0.3">
      <c r="A1" s="100" t="s">
        <v>6</v>
      </c>
      <c r="B1" s="102"/>
      <c r="C1" s="100" t="s">
        <v>9</v>
      </c>
      <c r="D1" s="101"/>
      <c r="E1" s="101"/>
      <c r="F1" s="101"/>
      <c r="G1" s="102"/>
      <c r="H1" s="100">
        <v>0</v>
      </c>
      <c r="I1" s="101"/>
      <c r="J1" s="101"/>
      <c r="K1" s="101"/>
      <c r="L1" s="102"/>
      <c r="M1" s="100" t="s">
        <v>3</v>
      </c>
      <c r="N1" s="101"/>
      <c r="O1" s="101"/>
      <c r="P1" s="101"/>
      <c r="Q1" s="102"/>
      <c r="R1" s="100" t="s">
        <v>14</v>
      </c>
      <c r="S1" s="101"/>
      <c r="T1" s="101"/>
      <c r="U1" s="101"/>
      <c r="V1" s="102"/>
      <c r="W1" s="100" t="s">
        <v>12</v>
      </c>
      <c r="X1" s="101"/>
      <c r="Y1" s="101"/>
      <c r="Z1" s="101"/>
      <c r="AA1" s="102"/>
      <c r="AB1" s="100" t="s">
        <v>13</v>
      </c>
      <c r="AC1" s="101"/>
      <c r="AD1" s="101"/>
      <c r="AE1" s="101"/>
      <c r="AF1" s="102"/>
    </row>
    <row r="2" spans="1:37" ht="15.75" thickBot="1" x14ac:dyDescent="0.3">
      <c r="A2" s="6" t="s">
        <v>4</v>
      </c>
      <c r="B2" s="7" t="s">
        <v>0</v>
      </c>
      <c r="C2" s="8">
        <v>0.01</v>
      </c>
      <c r="D2" s="9">
        <v>0.05</v>
      </c>
      <c r="E2" s="9">
        <v>0.1</v>
      </c>
      <c r="F2" s="9">
        <v>0.25</v>
      </c>
      <c r="G2" s="10">
        <v>0.5</v>
      </c>
      <c r="H2" s="11">
        <v>0.01</v>
      </c>
      <c r="I2" s="12">
        <v>0.05</v>
      </c>
      <c r="J2" s="12">
        <v>0.1</v>
      </c>
      <c r="K2" s="12">
        <v>0.25</v>
      </c>
      <c r="L2" s="13">
        <v>0.5</v>
      </c>
      <c r="M2" s="14">
        <v>0.01</v>
      </c>
      <c r="N2" s="15">
        <v>0.05</v>
      </c>
      <c r="O2" s="15">
        <v>0.1</v>
      </c>
      <c r="P2" s="15">
        <v>0.25</v>
      </c>
      <c r="Q2" s="16">
        <v>0.5</v>
      </c>
      <c r="R2" s="17">
        <v>0.01</v>
      </c>
      <c r="S2" s="18">
        <v>0.05</v>
      </c>
      <c r="T2" s="18">
        <v>0.1</v>
      </c>
      <c r="U2" s="18">
        <v>0.25</v>
      </c>
      <c r="V2" s="19">
        <v>0.5</v>
      </c>
      <c r="W2" s="20">
        <v>0.01</v>
      </c>
      <c r="X2" s="21">
        <v>0.05</v>
      </c>
      <c r="Y2" s="21">
        <v>0.1</v>
      </c>
      <c r="Z2" s="21">
        <v>0.25</v>
      </c>
      <c r="AA2" s="22">
        <v>0.5</v>
      </c>
      <c r="AB2" s="23">
        <v>0.01</v>
      </c>
      <c r="AC2" s="24">
        <v>0.05</v>
      </c>
      <c r="AD2" s="24">
        <v>0.1</v>
      </c>
      <c r="AE2" s="24">
        <v>0.25</v>
      </c>
      <c r="AF2" s="25">
        <v>0.5</v>
      </c>
    </row>
    <row r="3" spans="1:37" x14ac:dyDescent="0.25">
      <c r="A3" s="37">
        <f ca="1">NORMINV(RAND(),1,0.25)</f>
        <v>0.69136376019298984</v>
      </c>
      <c r="B3" s="36">
        <v>0.52695624985663847</v>
      </c>
      <c r="C3" s="35"/>
      <c r="D3" s="41"/>
      <c r="E3" s="41"/>
      <c r="F3" s="41"/>
      <c r="G3" s="92"/>
      <c r="H3" s="106">
        <v>0</v>
      </c>
      <c r="I3" s="95">
        <v>0</v>
      </c>
      <c r="J3" s="95">
        <v>0</v>
      </c>
      <c r="K3" s="95">
        <v>0</v>
      </c>
      <c r="L3" s="96">
        <v>0</v>
      </c>
      <c r="M3" s="32">
        <f>$C$51</f>
        <v>0.5688946523531464</v>
      </c>
      <c r="N3" s="33">
        <f>$D$51</f>
        <v>0.67562946372336419</v>
      </c>
      <c r="O3" s="33">
        <f>$E$51</f>
        <v>0.69646597196914106</v>
      </c>
      <c r="P3" s="33">
        <f>$F$51</f>
        <v>0.85826416301062247</v>
      </c>
      <c r="Q3" s="34">
        <f>$G$51</f>
        <v>1.0858138577019119</v>
      </c>
      <c r="R3" s="32">
        <f>$C$51/SQRT(2)</f>
        <v>0.40226926645967331</v>
      </c>
      <c r="S3" s="33">
        <f>$D$51/SQRT(2)</f>
        <v>0.47774217536822128</v>
      </c>
      <c r="T3" s="33">
        <f>$E$51/SQRT(2)</f>
        <v>0.49247581164505955</v>
      </c>
      <c r="U3" s="33">
        <f>$F$51/SQRT(2)</f>
        <v>0.60688440971420754</v>
      </c>
      <c r="V3" s="34">
        <f>$G$51/SQRT(2)</f>
        <v>0.76778634188734673</v>
      </c>
      <c r="W3" s="32">
        <f>$C$51/2</f>
        <v>0.2844473261765732</v>
      </c>
      <c r="X3" s="33">
        <f>$D$51/2</f>
        <v>0.33781473186168209</v>
      </c>
      <c r="Y3" s="33">
        <f>$E$51/2</f>
        <v>0.34823298598457053</v>
      </c>
      <c r="Z3" s="33">
        <f>$F$51/2</f>
        <v>0.42913208150531124</v>
      </c>
      <c r="AA3" s="34">
        <f>$G$51/2</f>
        <v>0.54290692885095593</v>
      </c>
      <c r="AB3" s="32">
        <f>$C$51*$C$54</f>
        <v>0.46144015806574146</v>
      </c>
      <c r="AC3" s="33">
        <f>$D$51*$D$54</f>
        <v>0.55538363805405311</v>
      </c>
      <c r="AD3" s="33">
        <f>$E$51*$E$54</f>
        <v>0.56410900071465675</v>
      </c>
      <c r="AE3" s="33">
        <f>$F$51*$F$54</f>
        <v>0.70286978652364362</v>
      </c>
      <c r="AF3" s="34">
        <f>$G$51*$G$54</f>
        <v>0.90003455876512506</v>
      </c>
    </row>
    <row r="4" spans="1:37" x14ac:dyDescent="0.25">
      <c r="A4" s="37">
        <f t="shared" ref="A4:B38" ca="1" si="0">NORMINV(RAND(),1,0.25)</f>
        <v>0.85310762216585323</v>
      </c>
      <c r="B4" s="36">
        <v>0.5688946523531464</v>
      </c>
      <c r="C4" s="99">
        <f>$B4</f>
        <v>0.5688946523531464</v>
      </c>
      <c r="D4" s="41"/>
      <c r="E4" s="41"/>
      <c r="F4" s="41"/>
      <c r="G4" s="92"/>
      <c r="H4" s="99">
        <f>$B4</f>
        <v>0.5688946523531464</v>
      </c>
      <c r="I4" s="41">
        <v>0</v>
      </c>
      <c r="J4" s="95">
        <v>0</v>
      </c>
      <c r="K4" s="95">
        <v>0</v>
      </c>
      <c r="L4" s="96">
        <v>0</v>
      </c>
      <c r="M4" s="99">
        <f>$B4</f>
        <v>0.5688946523531464</v>
      </c>
      <c r="N4" s="33">
        <f>$D$51</f>
        <v>0.67562946372336419</v>
      </c>
      <c r="O4" s="33">
        <f>$E$51</f>
        <v>0.69646597196914106</v>
      </c>
      <c r="P4" s="33">
        <f>$F$51</f>
        <v>0.85826416301062247</v>
      </c>
      <c r="Q4" s="34">
        <f>$G$51</f>
        <v>1.0858138577019119</v>
      </c>
      <c r="R4" s="99">
        <f>$B4</f>
        <v>0.5688946523531464</v>
      </c>
      <c r="S4" s="33">
        <f>$D$51/SQRT(2)</f>
        <v>0.47774217536822128</v>
      </c>
      <c r="T4" s="33">
        <f>$E$51/SQRT(2)</f>
        <v>0.49247581164505955</v>
      </c>
      <c r="U4" s="33">
        <f>$F$51/SQRT(2)</f>
        <v>0.60688440971420754</v>
      </c>
      <c r="V4" s="34">
        <f>$G$51/SQRT(2)</f>
        <v>0.76778634188734673</v>
      </c>
      <c r="W4" s="99">
        <f>$B4</f>
        <v>0.5688946523531464</v>
      </c>
      <c r="X4" s="33">
        <f>$D$51/2</f>
        <v>0.33781473186168209</v>
      </c>
      <c r="Y4" s="33">
        <f>$E$51/2</f>
        <v>0.34823298598457053</v>
      </c>
      <c r="Z4" s="33">
        <f>$F$51/2</f>
        <v>0.42913208150531124</v>
      </c>
      <c r="AA4" s="34">
        <f>$G$51/2</f>
        <v>0.54290692885095593</v>
      </c>
      <c r="AB4" s="99">
        <f>$B4</f>
        <v>0.5688946523531464</v>
      </c>
      <c r="AC4" s="33">
        <f>$D$51*$D$54</f>
        <v>0.55538363805405311</v>
      </c>
      <c r="AD4" s="33">
        <f>$E$51*$E$54</f>
        <v>0.56410900071465675</v>
      </c>
      <c r="AE4" s="33">
        <f>$F$51*$F$54</f>
        <v>0.70286978652364362</v>
      </c>
      <c r="AF4" s="34">
        <f>$G$51*$G$54</f>
        <v>0.90003455876512506</v>
      </c>
    </row>
    <row r="5" spans="1:37" x14ac:dyDescent="0.25">
      <c r="A5" s="37">
        <f t="shared" ca="1" si="0"/>
        <v>0.86560085009752674</v>
      </c>
      <c r="B5" s="36">
        <v>0.67562946372336419</v>
      </c>
      <c r="C5" s="35">
        <f>$B5</f>
        <v>0.67562946372336419</v>
      </c>
      <c r="D5" s="98">
        <f t="shared" ref="D5:D9" si="1">$B5</f>
        <v>0.67562946372336419</v>
      </c>
      <c r="E5" s="41"/>
      <c r="F5" s="41"/>
      <c r="G5" s="92"/>
      <c r="H5" s="35">
        <f>$B5</f>
        <v>0.67562946372336419</v>
      </c>
      <c r="I5" s="98">
        <f t="shared" ref="I5:K20" si="2">$B5</f>
        <v>0.67562946372336419</v>
      </c>
      <c r="J5" s="95">
        <v>0</v>
      </c>
      <c r="K5" s="95">
        <v>0</v>
      </c>
      <c r="L5" s="96">
        <v>0</v>
      </c>
      <c r="M5" s="35">
        <f>$B5</f>
        <v>0.67562946372336419</v>
      </c>
      <c r="N5" s="98">
        <f t="shared" ref="N5:P20" si="3">$B5</f>
        <v>0.67562946372336419</v>
      </c>
      <c r="O5" s="33">
        <f>$E$51</f>
        <v>0.69646597196914106</v>
      </c>
      <c r="P5" s="33">
        <f>$F$51</f>
        <v>0.85826416301062247</v>
      </c>
      <c r="Q5" s="34">
        <f>$G$51</f>
        <v>1.0858138577019119</v>
      </c>
      <c r="R5" s="35">
        <f>$B5</f>
        <v>0.67562946372336419</v>
      </c>
      <c r="S5" s="98">
        <f t="shared" ref="S5:U20" si="4">$B5</f>
        <v>0.67562946372336419</v>
      </c>
      <c r="T5" s="33">
        <f>$E$51/SQRT(2)</f>
        <v>0.49247581164505955</v>
      </c>
      <c r="U5" s="33">
        <f>$F$51/SQRT(2)</f>
        <v>0.60688440971420754</v>
      </c>
      <c r="V5" s="34">
        <f>$G$51/SQRT(2)</f>
        <v>0.76778634188734673</v>
      </c>
      <c r="W5" s="35">
        <f>$B5</f>
        <v>0.67562946372336419</v>
      </c>
      <c r="X5" s="98">
        <f t="shared" ref="X5:Z20" si="5">$B5</f>
        <v>0.67562946372336419</v>
      </c>
      <c r="Y5" s="33">
        <f>$E$51/2</f>
        <v>0.34823298598457053</v>
      </c>
      <c r="Z5" s="33">
        <f>$F$51/2</f>
        <v>0.42913208150531124</v>
      </c>
      <c r="AA5" s="34">
        <f>$G$51/2</f>
        <v>0.54290692885095593</v>
      </c>
      <c r="AB5" s="99">
        <f>$B5</f>
        <v>0.67562946372336419</v>
      </c>
      <c r="AC5" s="98">
        <f t="shared" ref="AC5:AE20" si="6">$B5</f>
        <v>0.67562946372336419</v>
      </c>
      <c r="AD5" s="33">
        <f>$E$51*$E$54</f>
        <v>0.56410900071465675</v>
      </c>
      <c r="AE5" s="33">
        <f>$F$51*$F$54</f>
        <v>0.70286978652364362</v>
      </c>
      <c r="AF5" s="34">
        <f>$G$51*$G$54</f>
        <v>0.90003455876512506</v>
      </c>
    </row>
    <row r="6" spans="1:37" x14ac:dyDescent="0.25">
      <c r="A6" s="37">
        <f t="shared" ca="1" si="0"/>
        <v>0.79986459961805056</v>
      </c>
      <c r="B6" s="36">
        <v>0.69539044385093851</v>
      </c>
      <c r="C6" s="35">
        <f t="shared" ref="C6:C38" si="7">$B6</f>
        <v>0.69539044385093851</v>
      </c>
      <c r="D6" s="41">
        <f t="shared" si="1"/>
        <v>0.69539044385093851</v>
      </c>
      <c r="E6" s="41"/>
      <c r="F6" s="41"/>
      <c r="G6" s="92"/>
      <c r="H6" s="35">
        <f t="shared" ref="H6:L38" si="8">$B6</f>
        <v>0.69539044385093851</v>
      </c>
      <c r="I6" s="41">
        <f t="shared" si="2"/>
        <v>0.69539044385093851</v>
      </c>
      <c r="J6" s="95">
        <v>0</v>
      </c>
      <c r="K6" s="95">
        <v>0</v>
      </c>
      <c r="L6" s="96">
        <v>0</v>
      </c>
      <c r="M6" s="35">
        <f t="shared" ref="M6:Q38" si="9">$B6</f>
        <v>0.69539044385093851</v>
      </c>
      <c r="N6" s="41">
        <f t="shared" si="3"/>
        <v>0.69539044385093851</v>
      </c>
      <c r="O6" s="33">
        <f>$E$51</f>
        <v>0.69646597196914106</v>
      </c>
      <c r="P6" s="33">
        <f>$F$51</f>
        <v>0.85826416301062247</v>
      </c>
      <c r="Q6" s="34">
        <f>$G$51</f>
        <v>1.0858138577019119</v>
      </c>
      <c r="R6" s="35">
        <f t="shared" ref="R6:V38" si="10">$B6</f>
        <v>0.69539044385093851</v>
      </c>
      <c r="S6" s="41">
        <f t="shared" si="4"/>
        <v>0.69539044385093851</v>
      </c>
      <c r="T6" s="33">
        <f>$E$51/SQRT(2)</f>
        <v>0.49247581164505955</v>
      </c>
      <c r="U6" s="33">
        <f>$F$51/SQRT(2)</f>
        <v>0.60688440971420754</v>
      </c>
      <c r="V6" s="34">
        <f>$G$51/SQRT(2)</f>
        <v>0.76778634188734673</v>
      </c>
      <c r="W6" s="35">
        <f t="shared" ref="W6:AB38" si="11">$B6</f>
        <v>0.69539044385093851</v>
      </c>
      <c r="X6" s="41">
        <f t="shared" si="5"/>
        <v>0.69539044385093851</v>
      </c>
      <c r="Y6" s="33">
        <f>$E$51/2</f>
        <v>0.34823298598457053</v>
      </c>
      <c r="Z6" s="33">
        <f>$F$51/2</f>
        <v>0.42913208150531124</v>
      </c>
      <c r="AA6" s="34">
        <f>$G$51/2</f>
        <v>0.54290692885095593</v>
      </c>
      <c r="AB6" s="35">
        <f>$B6</f>
        <v>0.69539044385093851</v>
      </c>
      <c r="AC6" s="41">
        <f t="shared" si="6"/>
        <v>0.69539044385093851</v>
      </c>
      <c r="AD6" s="33">
        <f>$E$51*$E$54</f>
        <v>0.56410900071465675</v>
      </c>
      <c r="AE6" s="33">
        <f>$F$51*$F$54</f>
        <v>0.70286978652364362</v>
      </c>
      <c r="AF6" s="34">
        <f>$G$51*$G$54</f>
        <v>0.90003455876512506</v>
      </c>
    </row>
    <row r="7" spans="1:37" x14ac:dyDescent="0.25">
      <c r="A7" s="37">
        <f t="shared" ca="1" si="0"/>
        <v>1.079396281704939</v>
      </c>
      <c r="B7" s="36">
        <v>0.69646597196914106</v>
      </c>
      <c r="C7" s="35">
        <f t="shared" si="7"/>
        <v>0.69646597196914106</v>
      </c>
      <c r="D7" s="41">
        <f t="shared" si="1"/>
        <v>0.69646597196914106</v>
      </c>
      <c r="E7" s="98">
        <f t="shared" ref="E4:E14" si="12">$B7</f>
        <v>0.69646597196914106</v>
      </c>
      <c r="F7" s="41"/>
      <c r="G7" s="92"/>
      <c r="H7" s="35">
        <f t="shared" si="8"/>
        <v>0.69646597196914106</v>
      </c>
      <c r="I7" s="41">
        <f t="shared" si="2"/>
        <v>0.69646597196914106</v>
      </c>
      <c r="J7" s="98">
        <f t="shared" si="2"/>
        <v>0.69646597196914106</v>
      </c>
      <c r="K7" s="95">
        <v>0</v>
      </c>
      <c r="L7" s="96">
        <v>0</v>
      </c>
      <c r="M7" s="35">
        <f t="shared" si="9"/>
        <v>0.69646597196914106</v>
      </c>
      <c r="N7" s="41">
        <f t="shared" si="3"/>
        <v>0.69646597196914106</v>
      </c>
      <c r="O7" s="98">
        <f t="shared" si="3"/>
        <v>0.69646597196914106</v>
      </c>
      <c r="P7" s="33">
        <f>$F$51</f>
        <v>0.85826416301062247</v>
      </c>
      <c r="Q7" s="34">
        <f>$G$51</f>
        <v>1.0858138577019119</v>
      </c>
      <c r="R7" s="35">
        <f t="shared" si="10"/>
        <v>0.69646597196914106</v>
      </c>
      <c r="S7" s="41">
        <f t="shared" si="4"/>
        <v>0.69646597196914106</v>
      </c>
      <c r="T7" s="98">
        <f t="shared" si="4"/>
        <v>0.69646597196914106</v>
      </c>
      <c r="U7" s="33">
        <f>$F$51/SQRT(2)</f>
        <v>0.60688440971420754</v>
      </c>
      <c r="V7" s="34">
        <f>$G$51/SQRT(2)</f>
        <v>0.76778634188734673</v>
      </c>
      <c r="W7" s="35">
        <f t="shared" si="11"/>
        <v>0.69646597196914106</v>
      </c>
      <c r="X7" s="41">
        <f t="shared" si="5"/>
        <v>0.69646597196914106</v>
      </c>
      <c r="Y7" s="98">
        <f t="shared" si="5"/>
        <v>0.69646597196914106</v>
      </c>
      <c r="Z7" s="33">
        <f>$F$51/2</f>
        <v>0.42913208150531124</v>
      </c>
      <c r="AA7" s="34">
        <f>$G$51/2</f>
        <v>0.54290692885095593</v>
      </c>
      <c r="AB7" s="35">
        <f t="shared" ref="AB7:AF39" si="13">$B7</f>
        <v>0.69646597196914106</v>
      </c>
      <c r="AC7" s="41">
        <f t="shared" si="6"/>
        <v>0.69646597196914106</v>
      </c>
      <c r="AD7" s="98">
        <f t="shared" si="6"/>
        <v>0.69646597196914106</v>
      </c>
      <c r="AE7" s="33">
        <f>$F$51*$F$54</f>
        <v>0.70286978652364362</v>
      </c>
      <c r="AF7" s="34">
        <f>$G$51*$G$54</f>
        <v>0.90003455876512506</v>
      </c>
      <c r="AI7">
        <v>1</v>
      </c>
      <c r="AJ7">
        <f>AI7/100*36</f>
        <v>0.36</v>
      </c>
      <c r="AK7">
        <v>1</v>
      </c>
    </row>
    <row r="8" spans="1:37" x14ac:dyDescent="0.25">
      <c r="A8" s="37">
        <f t="shared" ca="1" si="0"/>
        <v>0.90341990913529269</v>
      </c>
      <c r="B8" s="36">
        <v>0.72056623725792401</v>
      </c>
      <c r="C8" s="35">
        <f t="shared" si="7"/>
        <v>0.72056623725792401</v>
      </c>
      <c r="D8" s="41">
        <f t="shared" si="1"/>
        <v>0.72056623725792401</v>
      </c>
      <c r="E8" s="41">
        <f t="shared" si="12"/>
        <v>0.72056623725792401</v>
      </c>
      <c r="F8" s="41"/>
      <c r="G8" s="92"/>
      <c r="H8" s="35">
        <f t="shared" si="8"/>
        <v>0.72056623725792401</v>
      </c>
      <c r="I8" s="41">
        <f t="shared" si="2"/>
        <v>0.72056623725792401</v>
      </c>
      <c r="J8" s="41">
        <f t="shared" si="2"/>
        <v>0.72056623725792401</v>
      </c>
      <c r="K8" s="95">
        <v>0</v>
      </c>
      <c r="L8" s="96">
        <v>0</v>
      </c>
      <c r="M8" s="35">
        <f t="shared" si="9"/>
        <v>0.72056623725792401</v>
      </c>
      <c r="N8" s="41">
        <f t="shared" si="3"/>
        <v>0.72056623725792401</v>
      </c>
      <c r="O8" s="41">
        <f t="shared" si="3"/>
        <v>0.72056623725792401</v>
      </c>
      <c r="P8" s="33">
        <f>$F$51</f>
        <v>0.85826416301062247</v>
      </c>
      <c r="Q8" s="34">
        <f>$G$51</f>
        <v>1.0858138577019119</v>
      </c>
      <c r="R8" s="35">
        <f t="shared" si="10"/>
        <v>0.72056623725792401</v>
      </c>
      <c r="S8" s="41">
        <f t="shared" si="4"/>
        <v>0.72056623725792401</v>
      </c>
      <c r="T8" s="41">
        <f t="shared" si="4"/>
        <v>0.72056623725792401</v>
      </c>
      <c r="U8" s="33">
        <f>$F$51/SQRT(2)</f>
        <v>0.60688440971420754</v>
      </c>
      <c r="V8" s="34">
        <f>$G$51/SQRT(2)</f>
        <v>0.76778634188734673</v>
      </c>
      <c r="W8" s="35">
        <f t="shared" si="11"/>
        <v>0.72056623725792401</v>
      </c>
      <c r="X8" s="41">
        <f t="shared" si="5"/>
        <v>0.72056623725792401</v>
      </c>
      <c r="Y8" s="41">
        <f t="shared" si="5"/>
        <v>0.72056623725792401</v>
      </c>
      <c r="Z8" s="33">
        <f>$F$51/2</f>
        <v>0.42913208150531124</v>
      </c>
      <c r="AA8" s="34">
        <f>$G$51/2</f>
        <v>0.54290692885095593</v>
      </c>
      <c r="AB8" s="35">
        <f t="shared" si="13"/>
        <v>0.72056623725792401</v>
      </c>
      <c r="AC8" s="41">
        <f t="shared" si="6"/>
        <v>0.72056623725792401</v>
      </c>
      <c r="AD8" s="41">
        <f t="shared" si="6"/>
        <v>0.72056623725792401</v>
      </c>
      <c r="AE8" s="33">
        <f>$F$51*$F$54</f>
        <v>0.70286978652364362</v>
      </c>
      <c r="AF8" s="34">
        <f>$G$51*$G$54</f>
        <v>0.90003455876512506</v>
      </c>
      <c r="AI8">
        <v>5</v>
      </c>
      <c r="AJ8">
        <f t="shared" ref="AJ8:AJ11" si="14">AI8/100*36</f>
        <v>1.8</v>
      </c>
      <c r="AK8">
        <v>2</v>
      </c>
    </row>
    <row r="9" spans="1:37" x14ac:dyDescent="0.25">
      <c r="A9" s="37">
        <f t="shared" ca="1" si="0"/>
        <v>0.80828779098396497</v>
      </c>
      <c r="B9" s="36">
        <v>0.73894059258791978</v>
      </c>
      <c r="C9" s="35">
        <f t="shared" si="7"/>
        <v>0.73894059258791978</v>
      </c>
      <c r="D9" s="41">
        <f>$B9</f>
        <v>0.73894059258791978</v>
      </c>
      <c r="E9" s="41">
        <f t="shared" si="12"/>
        <v>0.73894059258791978</v>
      </c>
      <c r="F9" s="41"/>
      <c r="G9" s="92"/>
      <c r="H9" s="35">
        <f t="shared" si="8"/>
        <v>0.73894059258791978</v>
      </c>
      <c r="I9" s="41">
        <f>$B9</f>
        <v>0.73894059258791978</v>
      </c>
      <c r="J9" s="41">
        <f t="shared" si="2"/>
        <v>0.73894059258791978</v>
      </c>
      <c r="K9" s="95">
        <v>0</v>
      </c>
      <c r="L9" s="96">
        <v>0</v>
      </c>
      <c r="M9" s="35">
        <f t="shared" si="9"/>
        <v>0.73894059258791978</v>
      </c>
      <c r="N9" s="41">
        <f>$B9</f>
        <v>0.73894059258791978</v>
      </c>
      <c r="O9" s="41">
        <f t="shared" si="3"/>
        <v>0.73894059258791978</v>
      </c>
      <c r="P9" s="33">
        <f>$F$51</f>
        <v>0.85826416301062247</v>
      </c>
      <c r="Q9" s="34">
        <f>$G$51</f>
        <v>1.0858138577019119</v>
      </c>
      <c r="R9" s="35">
        <f t="shared" si="10"/>
        <v>0.73894059258791978</v>
      </c>
      <c r="S9" s="41">
        <f>$B9</f>
        <v>0.73894059258791978</v>
      </c>
      <c r="T9" s="41">
        <f t="shared" si="4"/>
        <v>0.73894059258791978</v>
      </c>
      <c r="U9" s="33">
        <f>$F$51/SQRT(2)</f>
        <v>0.60688440971420754</v>
      </c>
      <c r="V9" s="34">
        <f>$G$51/SQRT(2)</f>
        <v>0.76778634188734673</v>
      </c>
      <c r="W9" s="35">
        <f t="shared" si="11"/>
        <v>0.73894059258791978</v>
      </c>
      <c r="X9" s="41">
        <f>$B9</f>
        <v>0.73894059258791978</v>
      </c>
      <c r="Y9" s="41">
        <f t="shared" si="5"/>
        <v>0.73894059258791978</v>
      </c>
      <c r="Z9" s="33">
        <f>$F$51/2</f>
        <v>0.42913208150531124</v>
      </c>
      <c r="AA9" s="34">
        <f>$G$51/2</f>
        <v>0.54290692885095593</v>
      </c>
      <c r="AB9" s="35">
        <f t="shared" si="13"/>
        <v>0.73894059258791978</v>
      </c>
      <c r="AC9" s="41">
        <f>$B9</f>
        <v>0.73894059258791978</v>
      </c>
      <c r="AD9" s="41">
        <f t="shared" si="6"/>
        <v>0.73894059258791978</v>
      </c>
      <c r="AE9" s="33">
        <f>$F$51*$F$54</f>
        <v>0.70286978652364362</v>
      </c>
      <c r="AF9" s="34">
        <f>$G$51*$G$54</f>
        <v>0.90003455876512506</v>
      </c>
      <c r="AI9">
        <v>10</v>
      </c>
      <c r="AJ9">
        <f t="shared" si="14"/>
        <v>3.6</v>
      </c>
      <c r="AK9">
        <v>4</v>
      </c>
    </row>
    <row r="10" spans="1:37" x14ac:dyDescent="0.25">
      <c r="A10" s="37">
        <f t="shared" ca="1" si="0"/>
        <v>0.91782206857830395</v>
      </c>
      <c r="B10" s="36">
        <v>0.77284958306756668</v>
      </c>
      <c r="C10" s="35">
        <f t="shared" si="7"/>
        <v>0.77284958306756668</v>
      </c>
      <c r="D10" s="41">
        <f t="shared" ref="D10:F38" si="15">$B10</f>
        <v>0.77284958306756668</v>
      </c>
      <c r="E10" s="41">
        <f t="shared" si="12"/>
        <v>0.77284958306756668</v>
      </c>
      <c r="F10" s="41"/>
      <c r="G10" s="92"/>
      <c r="H10" s="35">
        <f t="shared" si="8"/>
        <v>0.77284958306756668</v>
      </c>
      <c r="I10" s="41">
        <f t="shared" si="8"/>
        <v>0.77284958306756668</v>
      </c>
      <c r="J10" s="41">
        <f t="shared" si="2"/>
        <v>0.77284958306756668</v>
      </c>
      <c r="K10" s="95">
        <v>0</v>
      </c>
      <c r="L10" s="96">
        <v>0</v>
      </c>
      <c r="M10" s="35">
        <f t="shared" si="9"/>
        <v>0.77284958306756668</v>
      </c>
      <c r="N10" s="41">
        <f t="shared" si="9"/>
        <v>0.77284958306756668</v>
      </c>
      <c r="O10" s="41">
        <f t="shared" si="3"/>
        <v>0.77284958306756668</v>
      </c>
      <c r="P10" s="33">
        <f>$F$51</f>
        <v>0.85826416301062247</v>
      </c>
      <c r="Q10" s="34">
        <f>$G$51</f>
        <v>1.0858138577019119</v>
      </c>
      <c r="R10" s="35">
        <f t="shared" si="10"/>
        <v>0.77284958306756668</v>
      </c>
      <c r="S10" s="41">
        <f t="shared" si="10"/>
        <v>0.77284958306756668</v>
      </c>
      <c r="T10" s="41">
        <f t="shared" si="4"/>
        <v>0.77284958306756668</v>
      </c>
      <c r="U10" s="33">
        <f>$F$51/SQRT(2)</f>
        <v>0.60688440971420754</v>
      </c>
      <c r="V10" s="34">
        <f>$G$51/SQRT(2)</f>
        <v>0.76778634188734673</v>
      </c>
      <c r="W10" s="35">
        <f t="shared" si="11"/>
        <v>0.77284958306756668</v>
      </c>
      <c r="X10" s="41">
        <f t="shared" si="11"/>
        <v>0.77284958306756668</v>
      </c>
      <c r="Y10" s="41">
        <f t="shared" si="5"/>
        <v>0.77284958306756668</v>
      </c>
      <c r="Z10" s="33">
        <f>$F$51/2</f>
        <v>0.42913208150531124</v>
      </c>
      <c r="AA10" s="34">
        <f>$G$51/2</f>
        <v>0.54290692885095593</v>
      </c>
      <c r="AB10" s="35">
        <f t="shared" si="13"/>
        <v>0.77284958306756668</v>
      </c>
      <c r="AC10" s="41">
        <f t="shared" si="13"/>
        <v>0.77284958306756668</v>
      </c>
      <c r="AD10" s="41">
        <f t="shared" si="6"/>
        <v>0.77284958306756668</v>
      </c>
      <c r="AE10" s="33">
        <f>$F$51*$F$54</f>
        <v>0.70286978652364362</v>
      </c>
      <c r="AF10" s="34">
        <f>$G$51*$G$54</f>
        <v>0.90003455876512506</v>
      </c>
      <c r="AI10">
        <v>25</v>
      </c>
      <c r="AJ10">
        <f t="shared" si="14"/>
        <v>9</v>
      </c>
      <c r="AK10">
        <v>9</v>
      </c>
    </row>
    <row r="11" spans="1:37" x14ac:dyDescent="0.25">
      <c r="A11" s="37">
        <f t="shared" ca="1" si="0"/>
        <v>0.23537943033064035</v>
      </c>
      <c r="B11" s="36">
        <v>0.79051148411814842</v>
      </c>
      <c r="C11" s="35">
        <f t="shared" si="7"/>
        <v>0.79051148411814842</v>
      </c>
      <c r="D11" s="41">
        <f t="shared" si="15"/>
        <v>0.79051148411814842</v>
      </c>
      <c r="E11" s="41">
        <f t="shared" si="12"/>
        <v>0.79051148411814842</v>
      </c>
      <c r="F11" s="41"/>
      <c r="G11" s="92"/>
      <c r="H11" s="35">
        <f t="shared" si="8"/>
        <v>0.79051148411814842</v>
      </c>
      <c r="I11" s="41">
        <f t="shared" si="8"/>
        <v>0.79051148411814842</v>
      </c>
      <c r="J11" s="41">
        <f t="shared" si="2"/>
        <v>0.79051148411814842</v>
      </c>
      <c r="K11" s="95">
        <v>0</v>
      </c>
      <c r="L11" s="96">
        <v>0</v>
      </c>
      <c r="M11" s="35">
        <f t="shared" si="9"/>
        <v>0.79051148411814842</v>
      </c>
      <c r="N11" s="41">
        <f t="shared" si="9"/>
        <v>0.79051148411814842</v>
      </c>
      <c r="O11" s="41">
        <f t="shared" si="3"/>
        <v>0.79051148411814842</v>
      </c>
      <c r="P11" s="33">
        <f>$F$51</f>
        <v>0.85826416301062247</v>
      </c>
      <c r="Q11" s="34">
        <f>$G$51</f>
        <v>1.0858138577019119</v>
      </c>
      <c r="R11" s="35">
        <f t="shared" si="10"/>
        <v>0.79051148411814842</v>
      </c>
      <c r="S11" s="41">
        <f t="shared" si="10"/>
        <v>0.79051148411814842</v>
      </c>
      <c r="T11" s="41">
        <f t="shared" si="4"/>
        <v>0.79051148411814842</v>
      </c>
      <c r="U11" s="33">
        <f>$F$51/SQRT(2)</f>
        <v>0.60688440971420754</v>
      </c>
      <c r="V11" s="34">
        <f>$G$51/SQRT(2)</f>
        <v>0.76778634188734673</v>
      </c>
      <c r="W11" s="35">
        <f t="shared" si="11"/>
        <v>0.79051148411814842</v>
      </c>
      <c r="X11" s="41">
        <f t="shared" si="11"/>
        <v>0.79051148411814842</v>
      </c>
      <c r="Y11" s="41">
        <f t="shared" si="5"/>
        <v>0.79051148411814842</v>
      </c>
      <c r="Z11" s="33">
        <f>$F$51/2</f>
        <v>0.42913208150531124</v>
      </c>
      <c r="AA11" s="34">
        <f>$G$51/2</f>
        <v>0.54290692885095593</v>
      </c>
      <c r="AB11" s="35">
        <f t="shared" si="13"/>
        <v>0.79051148411814842</v>
      </c>
      <c r="AC11" s="41">
        <f t="shared" si="13"/>
        <v>0.79051148411814842</v>
      </c>
      <c r="AD11" s="41">
        <f t="shared" si="6"/>
        <v>0.79051148411814842</v>
      </c>
      <c r="AE11" s="33">
        <f>$F$51*$F$54</f>
        <v>0.70286978652364362</v>
      </c>
      <c r="AF11" s="34">
        <f>$G$51*$G$54</f>
        <v>0.90003455876512506</v>
      </c>
      <c r="AI11">
        <v>50</v>
      </c>
      <c r="AJ11">
        <f t="shared" si="14"/>
        <v>18</v>
      </c>
      <c r="AK11">
        <v>18</v>
      </c>
    </row>
    <row r="12" spans="1:37" x14ac:dyDescent="0.25">
      <c r="A12" s="37">
        <f t="shared" ca="1" si="0"/>
        <v>1.1586179187179444</v>
      </c>
      <c r="B12" s="36">
        <v>0.85826416301062247</v>
      </c>
      <c r="C12" s="35">
        <f t="shared" si="7"/>
        <v>0.85826416301062247</v>
      </c>
      <c r="D12" s="41">
        <f t="shared" si="15"/>
        <v>0.85826416301062247</v>
      </c>
      <c r="E12" s="41">
        <f t="shared" si="12"/>
        <v>0.85826416301062247</v>
      </c>
      <c r="F12" s="98">
        <f t="shared" ref="F5:F32" si="16">$B12</f>
        <v>0.85826416301062247</v>
      </c>
      <c r="G12" s="92"/>
      <c r="H12" s="35">
        <f t="shared" si="8"/>
        <v>0.85826416301062247</v>
      </c>
      <c r="I12" s="41">
        <f t="shared" si="8"/>
        <v>0.85826416301062247</v>
      </c>
      <c r="J12" s="41">
        <f t="shared" si="2"/>
        <v>0.85826416301062247</v>
      </c>
      <c r="K12" s="98">
        <f t="shared" si="2"/>
        <v>0.85826416301062247</v>
      </c>
      <c r="L12" s="96">
        <v>0</v>
      </c>
      <c r="M12" s="35">
        <f t="shared" si="9"/>
        <v>0.85826416301062247</v>
      </c>
      <c r="N12" s="41">
        <f t="shared" si="9"/>
        <v>0.85826416301062247</v>
      </c>
      <c r="O12" s="41">
        <f t="shared" si="3"/>
        <v>0.85826416301062247</v>
      </c>
      <c r="P12" s="98">
        <f t="shared" si="3"/>
        <v>0.85826416301062247</v>
      </c>
      <c r="Q12" s="34">
        <f>$G$51</f>
        <v>1.0858138577019119</v>
      </c>
      <c r="R12" s="35">
        <f t="shared" si="10"/>
        <v>0.85826416301062247</v>
      </c>
      <c r="S12" s="41">
        <f t="shared" si="10"/>
        <v>0.85826416301062247</v>
      </c>
      <c r="T12" s="41">
        <f t="shared" si="4"/>
        <v>0.85826416301062247</v>
      </c>
      <c r="U12" s="98">
        <f t="shared" si="4"/>
        <v>0.85826416301062247</v>
      </c>
      <c r="V12" s="34">
        <f>$G$51/SQRT(2)</f>
        <v>0.76778634188734673</v>
      </c>
      <c r="W12" s="35">
        <f t="shared" si="11"/>
        <v>0.85826416301062247</v>
      </c>
      <c r="X12" s="41">
        <f t="shared" si="11"/>
        <v>0.85826416301062247</v>
      </c>
      <c r="Y12" s="41">
        <f t="shared" si="5"/>
        <v>0.85826416301062247</v>
      </c>
      <c r="Z12" s="98">
        <f t="shared" si="5"/>
        <v>0.85826416301062247</v>
      </c>
      <c r="AA12" s="34">
        <f>$G$51/2</f>
        <v>0.54290692885095593</v>
      </c>
      <c r="AB12" s="35">
        <f t="shared" si="13"/>
        <v>0.85826416301062247</v>
      </c>
      <c r="AC12" s="41">
        <f t="shared" si="13"/>
        <v>0.85826416301062247</v>
      </c>
      <c r="AD12" s="41">
        <f t="shared" si="6"/>
        <v>0.85826416301062247</v>
      </c>
      <c r="AE12" s="98">
        <f t="shared" si="6"/>
        <v>0.85826416301062247</v>
      </c>
      <c r="AF12" s="34">
        <f>$G$51*$G$54</f>
        <v>0.90003455876512506</v>
      </c>
    </row>
    <row r="13" spans="1:37" x14ac:dyDescent="0.25">
      <c r="A13" s="37">
        <f t="shared" ca="1" si="0"/>
        <v>0.947892914109143</v>
      </c>
      <c r="B13" s="36">
        <v>0.89172339206110596</v>
      </c>
      <c r="C13" s="35">
        <f t="shared" si="7"/>
        <v>0.89172339206110596</v>
      </c>
      <c r="D13" s="41">
        <f t="shared" si="15"/>
        <v>0.89172339206110596</v>
      </c>
      <c r="E13" s="41">
        <f t="shared" si="12"/>
        <v>0.89172339206110596</v>
      </c>
      <c r="F13" s="41">
        <f t="shared" si="16"/>
        <v>0.89172339206110596</v>
      </c>
      <c r="G13" s="92"/>
      <c r="H13" s="35">
        <f t="shared" si="8"/>
        <v>0.89172339206110596</v>
      </c>
      <c r="I13" s="41">
        <f t="shared" si="8"/>
        <v>0.89172339206110596</v>
      </c>
      <c r="J13" s="41">
        <f t="shared" si="2"/>
        <v>0.89172339206110596</v>
      </c>
      <c r="K13" s="41">
        <f t="shared" si="2"/>
        <v>0.89172339206110596</v>
      </c>
      <c r="L13" s="96">
        <v>0</v>
      </c>
      <c r="M13" s="35">
        <f t="shared" si="9"/>
        <v>0.89172339206110596</v>
      </c>
      <c r="N13" s="41">
        <f t="shared" si="9"/>
        <v>0.89172339206110596</v>
      </c>
      <c r="O13" s="41">
        <f t="shared" si="3"/>
        <v>0.89172339206110596</v>
      </c>
      <c r="P13" s="41">
        <f t="shared" si="3"/>
        <v>0.89172339206110596</v>
      </c>
      <c r="Q13" s="34">
        <f>$G$51</f>
        <v>1.0858138577019119</v>
      </c>
      <c r="R13" s="35">
        <f t="shared" si="10"/>
        <v>0.89172339206110596</v>
      </c>
      <c r="S13" s="41">
        <f t="shared" si="10"/>
        <v>0.89172339206110596</v>
      </c>
      <c r="T13" s="41">
        <f t="shared" si="4"/>
        <v>0.89172339206110596</v>
      </c>
      <c r="U13" s="41">
        <f t="shared" si="4"/>
        <v>0.89172339206110596</v>
      </c>
      <c r="V13" s="34">
        <f>$G$51/SQRT(2)</f>
        <v>0.76778634188734673</v>
      </c>
      <c r="W13" s="35">
        <f t="shared" si="11"/>
        <v>0.89172339206110596</v>
      </c>
      <c r="X13" s="41">
        <f t="shared" si="11"/>
        <v>0.89172339206110596</v>
      </c>
      <c r="Y13" s="41">
        <f t="shared" si="5"/>
        <v>0.89172339206110596</v>
      </c>
      <c r="Z13" s="41">
        <f t="shared" si="5"/>
        <v>0.89172339206110596</v>
      </c>
      <c r="AA13" s="34">
        <f>$G$51/2</f>
        <v>0.54290692885095593</v>
      </c>
      <c r="AB13" s="35">
        <f t="shared" si="13"/>
        <v>0.89172339206110596</v>
      </c>
      <c r="AC13" s="41">
        <f t="shared" si="13"/>
        <v>0.89172339206110596</v>
      </c>
      <c r="AD13" s="41">
        <f t="shared" si="6"/>
        <v>0.89172339206110596</v>
      </c>
      <c r="AE13" s="41">
        <f t="shared" si="6"/>
        <v>0.89172339206110596</v>
      </c>
      <c r="AF13" s="34">
        <f>$G$51*$G$54</f>
        <v>0.90003455876512506</v>
      </c>
    </row>
    <row r="14" spans="1:37" x14ac:dyDescent="0.25">
      <c r="A14" s="37">
        <f t="shared" ca="1" si="0"/>
        <v>0.85881388470627118</v>
      </c>
      <c r="B14" s="36">
        <v>0.89428172704216669</v>
      </c>
      <c r="C14" s="35">
        <f t="shared" si="7"/>
        <v>0.89428172704216669</v>
      </c>
      <c r="D14" s="41">
        <f t="shared" si="15"/>
        <v>0.89428172704216669</v>
      </c>
      <c r="E14" s="41">
        <f>$B14</f>
        <v>0.89428172704216669</v>
      </c>
      <c r="F14" s="41">
        <f t="shared" si="16"/>
        <v>0.89428172704216669</v>
      </c>
      <c r="G14" s="92"/>
      <c r="H14" s="35">
        <f t="shared" si="8"/>
        <v>0.89428172704216669</v>
      </c>
      <c r="I14" s="41">
        <f t="shared" si="8"/>
        <v>0.89428172704216669</v>
      </c>
      <c r="J14" s="41">
        <f>$B14</f>
        <v>0.89428172704216669</v>
      </c>
      <c r="K14" s="41">
        <f t="shared" si="2"/>
        <v>0.89428172704216669</v>
      </c>
      <c r="L14" s="96">
        <v>0</v>
      </c>
      <c r="M14" s="35">
        <f t="shared" si="9"/>
        <v>0.89428172704216669</v>
      </c>
      <c r="N14" s="41">
        <f t="shared" si="9"/>
        <v>0.89428172704216669</v>
      </c>
      <c r="O14" s="41">
        <f>$B14</f>
        <v>0.89428172704216669</v>
      </c>
      <c r="P14" s="41">
        <f t="shared" si="3"/>
        <v>0.89428172704216669</v>
      </c>
      <c r="Q14" s="34">
        <f>$G$51</f>
        <v>1.0858138577019119</v>
      </c>
      <c r="R14" s="35">
        <f t="shared" si="10"/>
        <v>0.89428172704216669</v>
      </c>
      <c r="S14" s="41">
        <f t="shared" si="10"/>
        <v>0.89428172704216669</v>
      </c>
      <c r="T14" s="41">
        <f>$B14</f>
        <v>0.89428172704216669</v>
      </c>
      <c r="U14" s="41">
        <f t="shared" si="4"/>
        <v>0.89428172704216669</v>
      </c>
      <c r="V14" s="34">
        <f>$G$51/SQRT(2)</f>
        <v>0.76778634188734673</v>
      </c>
      <c r="W14" s="35">
        <f t="shared" si="11"/>
        <v>0.89428172704216669</v>
      </c>
      <c r="X14" s="41">
        <f t="shared" si="11"/>
        <v>0.89428172704216669</v>
      </c>
      <c r="Y14" s="41">
        <f>$B14</f>
        <v>0.89428172704216669</v>
      </c>
      <c r="Z14" s="41">
        <f t="shared" si="5"/>
        <v>0.89428172704216669</v>
      </c>
      <c r="AA14" s="34">
        <f>$G$51/2</f>
        <v>0.54290692885095593</v>
      </c>
      <c r="AB14" s="35">
        <f t="shared" si="13"/>
        <v>0.89428172704216669</v>
      </c>
      <c r="AC14" s="41">
        <f t="shared" si="13"/>
        <v>0.89428172704216669</v>
      </c>
      <c r="AD14" s="41">
        <f>$B14</f>
        <v>0.89428172704216669</v>
      </c>
      <c r="AE14" s="41">
        <f t="shared" si="6"/>
        <v>0.89428172704216669</v>
      </c>
      <c r="AF14" s="34">
        <f>$G$51*$G$54</f>
        <v>0.90003455876512506</v>
      </c>
    </row>
    <row r="15" spans="1:37" x14ac:dyDescent="0.25">
      <c r="A15" s="37">
        <f t="shared" ca="1" si="0"/>
        <v>0.5479700145124744</v>
      </c>
      <c r="B15" s="36">
        <v>0.93368568439593258</v>
      </c>
      <c r="C15" s="35">
        <f t="shared" si="7"/>
        <v>0.93368568439593258</v>
      </c>
      <c r="D15" s="41">
        <f t="shared" si="15"/>
        <v>0.93368568439593258</v>
      </c>
      <c r="E15" s="41">
        <f t="shared" si="15"/>
        <v>0.93368568439593258</v>
      </c>
      <c r="F15" s="41">
        <f t="shared" si="16"/>
        <v>0.93368568439593258</v>
      </c>
      <c r="G15" s="92"/>
      <c r="H15" s="35">
        <f t="shared" si="8"/>
        <v>0.93368568439593258</v>
      </c>
      <c r="I15" s="41">
        <f t="shared" si="8"/>
        <v>0.93368568439593258</v>
      </c>
      <c r="J15" s="41">
        <f t="shared" si="8"/>
        <v>0.93368568439593258</v>
      </c>
      <c r="K15" s="41">
        <f t="shared" si="2"/>
        <v>0.93368568439593258</v>
      </c>
      <c r="L15" s="96">
        <v>0</v>
      </c>
      <c r="M15" s="35">
        <f t="shared" si="9"/>
        <v>0.93368568439593258</v>
      </c>
      <c r="N15" s="41">
        <f t="shared" si="9"/>
        <v>0.93368568439593258</v>
      </c>
      <c r="O15" s="41">
        <f t="shared" si="9"/>
        <v>0.93368568439593258</v>
      </c>
      <c r="P15" s="41">
        <f t="shared" si="3"/>
        <v>0.93368568439593258</v>
      </c>
      <c r="Q15" s="34">
        <f>$G$51</f>
        <v>1.0858138577019119</v>
      </c>
      <c r="R15" s="35">
        <f t="shared" si="10"/>
        <v>0.93368568439593258</v>
      </c>
      <c r="S15" s="41">
        <f t="shared" si="10"/>
        <v>0.93368568439593258</v>
      </c>
      <c r="T15" s="41">
        <f t="shared" si="10"/>
        <v>0.93368568439593258</v>
      </c>
      <c r="U15" s="41">
        <f t="shared" si="4"/>
        <v>0.93368568439593258</v>
      </c>
      <c r="V15" s="34">
        <f>$G$51/SQRT(2)</f>
        <v>0.76778634188734673</v>
      </c>
      <c r="W15" s="35">
        <f t="shared" si="11"/>
        <v>0.93368568439593258</v>
      </c>
      <c r="X15" s="41">
        <f t="shared" si="11"/>
        <v>0.93368568439593258</v>
      </c>
      <c r="Y15" s="41">
        <f t="shared" si="11"/>
        <v>0.93368568439593258</v>
      </c>
      <c r="Z15" s="41">
        <f t="shared" si="5"/>
        <v>0.93368568439593258</v>
      </c>
      <c r="AA15" s="34">
        <f>$G$51/2</f>
        <v>0.54290692885095593</v>
      </c>
      <c r="AB15" s="35">
        <f t="shared" si="13"/>
        <v>0.93368568439593258</v>
      </c>
      <c r="AC15" s="41">
        <f t="shared" si="13"/>
        <v>0.93368568439593258</v>
      </c>
      <c r="AD15" s="41">
        <f t="shared" si="13"/>
        <v>0.93368568439593258</v>
      </c>
      <c r="AE15" s="41">
        <f t="shared" si="6"/>
        <v>0.93368568439593258</v>
      </c>
      <c r="AF15" s="34">
        <f>$G$51*$G$54</f>
        <v>0.90003455876512506</v>
      </c>
    </row>
    <row r="16" spans="1:37" x14ac:dyDescent="0.25">
      <c r="A16" s="37">
        <f t="shared" ca="1" si="0"/>
        <v>0.62758570105501166</v>
      </c>
      <c r="B16" s="36">
        <v>0.946900419330439</v>
      </c>
      <c r="C16" s="35">
        <f t="shared" si="7"/>
        <v>0.946900419330439</v>
      </c>
      <c r="D16" s="41">
        <f t="shared" si="15"/>
        <v>0.946900419330439</v>
      </c>
      <c r="E16" s="41">
        <f t="shared" si="15"/>
        <v>0.946900419330439</v>
      </c>
      <c r="F16" s="41">
        <f t="shared" si="16"/>
        <v>0.946900419330439</v>
      </c>
      <c r="G16" s="92"/>
      <c r="H16" s="35">
        <f t="shared" si="8"/>
        <v>0.946900419330439</v>
      </c>
      <c r="I16" s="41">
        <f t="shared" si="8"/>
        <v>0.946900419330439</v>
      </c>
      <c r="J16" s="41">
        <f t="shared" si="8"/>
        <v>0.946900419330439</v>
      </c>
      <c r="K16" s="41">
        <f t="shared" si="2"/>
        <v>0.946900419330439</v>
      </c>
      <c r="L16" s="96">
        <v>0</v>
      </c>
      <c r="M16" s="35">
        <f t="shared" si="9"/>
        <v>0.946900419330439</v>
      </c>
      <c r="N16" s="41">
        <f t="shared" si="9"/>
        <v>0.946900419330439</v>
      </c>
      <c r="O16" s="41">
        <f t="shared" si="9"/>
        <v>0.946900419330439</v>
      </c>
      <c r="P16" s="41">
        <f t="shared" si="3"/>
        <v>0.946900419330439</v>
      </c>
      <c r="Q16" s="34">
        <f>$G$51</f>
        <v>1.0858138577019119</v>
      </c>
      <c r="R16" s="35">
        <f t="shared" si="10"/>
        <v>0.946900419330439</v>
      </c>
      <c r="S16" s="41">
        <f t="shared" si="10"/>
        <v>0.946900419330439</v>
      </c>
      <c r="T16" s="41">
        <f t="shared" si="10"/>
        <v>0.946900419330439</v>
      </c>
      <c r="U16" s="41">
        <f t="shared" si="4"/>
        <v>0.946900419330439</v>
      </c>
      <c r="V16" s="34">
        <f>$G$51/SQRT(2)</f>
        <v>0.76778634188734673</v>
      </c>
      <c r="W16" s="35">
        <f t="shared" si="11"/>
        <v>0.946900419330439</v>
      </c>
      <c r="X16" s="41">
        <f t="shared" si="11"/>
        <v>0.946900419330439</v>
      </c>
      <c r="Y16" s="41">
        <f t="shared" si="11"/>
        <v>0.946900419330439</v>
      </c>
      <c r="Z16" s="41">
        <f t="shared" si="5"/>
        <v>0.946900419330439</v>
      </c>
      <c r="AA16" s="34">
        <f>$G$51/2</f>
        <v>0.54290692885095593</v>
      </c>
      <c r="AB16" s="35">
        <f t="shared" si="13"/>
        <v>0.946900419330439</v>
      </c>
      <c r="AC16" s="41">
        <f t="shared" si="13"/>
        <v>0.946900419330439</v>
      </c>
      <c r="AD16" s="41">
        <f t="shared" si="13"/>
        <v>0.946900419330439</v>
      </c>
      <c r="AE16" s="41">
        <f t="shared" si="6"/>
        <v>0.946900419330439</v>
      </c>
      <c r="AF16" s="34">
        <f>$G$51*$G$54</f>
        <v>0.90003455876512506</v>
      </c>
    </row>
    <row r="17" spans="1:32" x14ac:dyDescent="0.25">
      <c r="A17" s="37">
        <f t="shared" ca="1" si="0"/>
        <v>0.9270613354417746</v>
      </c>
      <c r="B17" s="36">
        <v>0.95186765655613625</v>
      </c>
      <c r="C17" s="35">
        <f t="shared" si="7"/>
        <v>0.95186765655613625</v>
      </c>
      <c r="D17" s="41">
        <f t="shared" si="15"/>
        <v>0.95186765655613625</v>
      </c>
      <c r="E17" s="41">
        <f t="shared" si="15"/>
        <v>0.95186765655613625</v>
      </c>
      <c r="F17" s="41">
        <f t="shared" si="16"/>
        <v>0.95186765655613625</v>
      </c>
      <c r="G17" s="92"/>
      <c r="H17" s="35">
        <f t="shared" si="8"/>
        <v>0.95186765655613625</v>
      </c>
      <c r="I17" s="41">
        <f t="shared" si="8"/>
        <v>0.95186765655613625</v>
      </c>
      <c r="J17" s="41">
        <f t="shared" si="8"/>
        <v>0.95186765655613625</v>
      </c>
      <c r="K17" s="41">
        <f t="shared" si="2"/>
        <v>0.95186765655613625</v>
      </c>
      <c r="L17" s="96">
        <v>0</v>
      </c>
      <c r="M17" s="35">
        <f t="shared" si="9"/>
        <v>0.95186765655613625</v>
      </c>
      <c r="N17" s="41">
        <f t="shared" si="9"/>
        <v>0.95186765655613625</v>
      </c>
      <c r="O17" s="41">
        <f t="shared" si="9"/>
        <v>0.95186765655613625</v>
      </c>
      <c r="P17" s="41">
        <f t="shared" si="3"/>
        <v>0.95186765655613625</v>
      </c>
      <c r="Q17" s="34">
        <f>$G$51</f>
        <v>1.0858138577019119</v>
      </c>
      <c r="R17" s="35">
        <f t="shared" si="10"/>
        <v>0.95186765655613625</v>
      </c>
      <c r="S17" s="41">
        <f t="shared" si="10"/>
        <v>0.95186765655613625</v>
      </c>
      <c r="T17" s="41">
        <f t="shared" si="10"/>
        <v>0.95186765655613625</v>
      </c>
      <c r="U17" s="41">
        <f t="shared" si="4"/>
        <v>0.95186765655613625</v>
      </c>
      <c r="V17" s="34">
        <f>$G$51/SQRT(2)</f>
        <v>0.76778634188734673</v>
      </c>
      <c r="W17" s="35">
        <f t="shared" si="11"/>
        <v>0.95186765655613625</v>
      </c>
      <c r="X17" s="41">
        <f t="shared" si="11"/>
        <v>0.95186765655613625</v>
      </c>
      <c r="Y17" s="41">
        <f t="shared" si="11"/>
        <v>0.95186765655613625</v>
      </c>
      <c r="Z17" s="41">
        <f t="shared" si="5"/>
        <v>0.95186765655613625</v>
      </c>
      <c r="AA17" s="34">
        <f>$G$51/2</f>
        <v>0.54290692885095593</v>
      </c>
      <c r="AB17" s="35">
        <f t="shared" si="13"/>
        <v>0.95186765655613625</v>
      </c>
      <c r="AC17" s="41">
        <f t="shared" si="13"/>
        <v>0.95186765655613625</v>
      </c>
      <c r="AD17" s="41">
        <f t="shared" si="13"/>
        <v>0.95186765655613625</v>
      </c>
      <c r="AE17" s="41">
        <f t="shared" si="6"/>
        <v>0.95186765655613625</v>
      </c>
      <c r="AF17" s="34">
        <f>$G$51*$G$54</f>
        <v>0.90003455876512506</v>
      </c>
    </row>
    <row r="18" spans="1:32" x14ac:dyDescent="0.25">
      <c r="A18" s="37">
        <f t="shared" ca="1" si="0"/>
        <v>0.74637106519146812</v>
      </c>
      <c r="B18" s="36">
        <v>0.95868061199485977</v>
      </c>
      <c r="C18" s="35">
        <f t="shared" si="7"/>
        <v>0.95868061199485977</v>
      </c>
      <c r="D18" s="41">
        <f t="shared" si="15"/>
        <v>0.95868061199485977</v>
      </c>
      <c r="E18" s="41">
        <f t="shared" si="15"/>
        <v>0.95868061199485977</v>
      </c>
      <c r="F18" s="41">
        <f t="shared" si="16"/>
        <v>0.95868061199485977</v>
      </c>
      <c r="G18" s="41"/>
      <c r="H18" s="35">
        <f t="shared" si="8"/>
        <v>0.95868061199485977</v>
      </c>
      <c r="I18" s="41">
        <f t="shared" si="8"/>
        <v>0.95868061199485977</v>
      </c>
      <c r="J18" s="41">
        <f t="shared" si="8"/>
        <v>0.95868061199485977</v>
      </c>
      <c r="K18" s="41">
        <f t="shared" si="2"/>
        <v>0.95868061199485977</v>
      </c>
      <c r="L18" s="96">
        <v>0</v>
      </c>
      <c r="M18" s="35">
        <f t="shared" si="9"/>
        <v>0.95868061199485977</v>
      </c>
      <c r="N18" s="41">
        <f t="shared" si="9"/>
        <v>0.95868061199485977</v>
      </c>
      <c r="O18" s="41">
        <f t="shared" si="9"/>
        <v>0.95868061199485977</v>
      </c>
      <c r="P18" s="41">
        <f t="shared" si="3"/>
        <v>0.95868061199485977</v>
      </c>
      <c r="Q18" s="34">
        <f>$G$51</f>
        <v>1.0858138577019119</v>
      </c>
      <c r="R18" s="35">
        <f t="shared" si="10"/>
        <v>0.95868061199485977</v>
      </c>
      <c r="S18" s="41">
        <f t="shared" si="10"/>
        <v>0.95868061199485977</v>
      </c>
      <c r="T18" s="41">
        <f t="shared" si="10"/>
        <v>0.95868061199485977</v>
      </c>
      <c r="U18" s="41">
        <f t="shared" si="4"/>
        <v>0.95868061199485977</v>
      </c>
      <c r="V18" s="34">
        <f>$G$51/SQRT(2)</f>
        <v>0.76778634188734673</v>
      </c>
      <c r="W18" s="35">
        <f t="shared" si="11"/>
        <v>0.95868061199485977</v>
      </c>
      <c r="X18" s="41">
        <f t="shared" si="11"/>
        <v>0.95868061199485977</v>
      </c>
      <c r="Y18" s="41">
        <f t="shared" si="11"/>
        <v>0.95868061199485977</v>
      </c>
      <c r="Z18" s="41">
        <f t="shared" si="5"/>
        <v>0.95868061199485977</v>
      </c>
      <c r="AA18" s="34">
        <f>$G$51/2</f>
        <v>0.54290692885095593</v>
      </c>
      <c r="AB18" s="35">
        <f t="shared" si="13"/>
        <v>0.95868061199485977</v>
      </c>
      <c r="AC18" s="41">
        <f t="shared" si="13"/>
        <v>0.95868061199485977</v>
      </c>
      <c r="AD18" s="41">
        <f t="shared" si="13"/>
        <v>0.95868061199485977</v>
      </c>
      <c r="AE18" s="41">
        <f t="shared" si="6"/>
        <v>0.95868061199485977</v>
      </c>
      <c r="AF18" s="34">
        <f>$G$51*$G$54</f>
        <v>0.90003455876512506</v>
      </c>
    </row>
    <row r="19" spans="1:32" x14ac:dyDescent="0.25">
      <c r="A19" s="37">
        <f t="shared" ca="1" si="0"/>
        <v>0.99273650894607135</v>
      </c>
      <c r="B19" s="36">
        <v>1.0521866212128144</v>
      </c>
      <c r="C19" s="35">
        <f t="shared" si="7"/>
        <v>1.0521866212128144</v>
      </c>
      <c r="D19" s="41">
        <f t="shared" si="15"/>
        <v>1.0521866212128144</v>
      </c>
      <c r="E19" s="41">
        <f t="shared" si="15"/>
        <v>1.0521866212128144</v>
      </c>
      <c r="F19" s="41">
        <f t="shared" si="16"/>
        <v>1.0521866212128144</v>
      </c>
      <c r="G19" s="41"/>
      <c r="H19" s="35">
        <f t="shared" si="8"/>
        <v>1.0521866212128144</v>
      </c>
      <c r="I19" s="41">
        <f t="shared" si="8"/>
        <v>1.0521866212128144</v>
      </c>
      <c r="J19" s="41">
        <f t="shared" si="8"/>
        <v>1.0521866212128144</v>
      </c>
      <c r="K19" s="41">
        <f t="shared" si="2"/>
        <v>1.0521866212128144</v>
      </c>
      <c r="L19" s="96">
        <v>0</v>
      </c>
      <c r="M19" s="35">
        <f t="shared" si="9"/>
        <v>1.0521866212128144</v>
      </c>
      <c r="N19" s="41">
        <f t="shared" si="9"/>
        <v>1.0521866212128144</v>
      </c>
      <c r="O19" s="41">
        <f t="shared" si="9"/>
        <v>1.0521866212128144</v>
      </c>
      <c r="P19" s="41">
        <f t="shared" si="3"/>
        <v>1.0521866212128144</v>
      </c>
      <c r="Q19" s="34">
        <f>$G$51</f>
        <v>1.0858138577019119</v>
      </c>
      <c r="R19" s="35">
        <f t="shared" si="10"/>
        <v>1.0521866212128144</v>
      </c>
      <c r="S19" s="41">
        <f t="shared" si="10"/>
        <v>1.0521866212128144</v>
      </c>
      <c r="T19" s="41">
        <f t="shared" si="10"/>
        <v>1.0521866212128144</v>
      </c>
      <c r="U19" s="41">
        <f t="shared" si="4"/>
        <v>1.0521866212128144</v>
      </c>
      <c r="V19" s="34">
        <f>$G$51/SQRT(2)</f>
        <v>0.76778634188734673</v>
      </c>
      <c r="W19" s="35">
        <f t="shared" si="11"/>
        <v>1.0521866212128144</v>
      </c>
      <c r="X19" s="41">
        <f t="shared" si="11"/>
        <v>1.0521866212128144</v>
      </c>
      <c r="Y19" s="41">
        <f t="shared" si="11"/>
        <v>1.0521866212128144</v>
      </c>
      <c r="Z19" s="41">
        <f t="shared" si="5"/>
        <v>1.0521866212128144</v>
      </c>
      <c r="AA19" s="34">
        <f>$G$51/2</f>
        <v>0.54290692885095593</v>
      </c>
      <c r="AB19" s="35">
        <f t="shared" si="13"/>
        <v>1.0521866212128144</v>
      </c>
      <c r="AC19" s="41">
        <f t="shared" si="13"/>
        <v>1.0521866212128144</v>
      </c>
      <c r="AD19" s="41">
        <f t="shared" si="13"/>
        <v>1.0521866212128144</v>
      </c>
      <c r="AE19" s="41">
        <f t="shared" si="6"/>
        <v>1.0521866212128144</v>
      </c>
      <c r="AF19" s="34">
        <f>$G$51*$G$54</f>
        <v>0.90003455876512506</v>
      </c>
    </row>
    <row r="20" spans="1:32" x14ac:dyDescent="0.25">
      <c r="A20" s="37">
        <f t="shared" ca="1" si="0"/>
        <v>1.1825512836163663</v>
      </c>
      <c r="B20" s="36">
        <v>1.0603711379015972</v>
      </c>
      <c r="C20" s="35">
        <f t="shared" si="7"/>
        <v>1.0603711379015972</v>
      </c>
      <c r="D20" s="41">
        <f t="shared" si="15"/>
        <v>1.0603711379015972</v>
      </c>
      <c r="E20" s="41">
        <f t="shared" si="15"/>
        <v>1.0603711379015972</v>
      </c>
      <c r="F20" s="41">
        <f t="shared" si="16"/>
        <v>1.0603711379015972</v>
      </c>
      <c r="G20" s="41"/>
      <c r="H20" s="35">
        <f t="shared" si="8"/>
        <v>1.0603711379015972</v>
      </c>
      <c r="I20" s="41">
        <f t="shared" si="8"/>
        <v>1.0603711379015972</v>
      </c>
      <c r="J20" s="41">
        <f t="shared" si="8"/>
        <v>1.0603711379015972</v>
      </c>
      <c r="K20" s="41">
        <f t="shared" si="2"/>
        <v>1.0603711379015972</v>
      </c>
      <c r="L20" s="96">
        <v>0</v>
      </c>
      <c r="M20" s="35">
        <f t="shared" si="9"/>
        <v>1.0603711379015972</v>
      </c>
      <c r="N20" s="41">
        <f t="shared" si="9"/>
        <v>1.0603711379015972</v>
      </c>
      <c r="O20" s="41">
        <f t="shared" si="9"/>
        <v>1.0603711379015972</v>
      </c>
      <c r="P20" s="41">
        <f t="shared" si="3"/>
        <v>1.0603711379015972</v>
      </c>
      <c r="Q20" s="34">
        <f>$G$51</f>
        <v>1.0858138577019119</v>
      </c>
      <c r="R20" s="35">
        <f t="shared" si="10"/>
        <v>1.0603711379015972</v>
      </c>
      <c r="S20" s="41">
        <f t="shared" si="10"/>
        <v>1.0603711379015972</v>
      </c>
      <c r="T20" s="41">
        <f t="shared" si="10"/>
        <v>1.0603711379015972</v>
      </c>
      <c r="U20" s="41">
        <f t="shared" si="4"/>
        <v>1.0603711379015972</v>
      </c>
      <c r="V20" s="34">
        <f>$G$51/SQRT(2)</f>
        <v>0.76778634188734673</v>
      </c>
      <c r="W20" s="35">
        <f t="shared" si="11"/>
        <v>1.0603711379015972</v>
      </c>
      <c r="X20" s="41">
        <f t="shared" si="11"/>
        <v>1.0603711379015972</v>
      </c>
      <c r="Y20" s="41">
        <f t="shared" si="11"/>
        <v>1.0603711379015972</v>
      </c>
      <c r="Z20" s="41">
        <f t="shared" si="5"/>
        <v>1.0603711379015972</v>
      </c>
      <c r="AA20" s="34">
        <f>$G$51/2</f>
        <v>0.54290692885095593</v>
      </c>
      <c r="AB20" s="35">
        <f t="shared" si="13"/>
        <v>1.0603711379015972</v>
      </c>
      <c r="AC20" s="41">
        <f t="shared" si="13"/>
        <v>1.0603711379015972</v>
      </c>
      <c r="AD20" s="41">
        <f t="shared" si="13"/>
        <v>1.0603711379015972</v>
      </c>
      <c r="AE20" s="41">
        <f t="shared" si="6"/>
        <v>1.0603711379015972</v>
      </c>
      <c r="AF20" s="34">
        <f>$G$51*$G$54</f>
        <v>0.90003455876512506</v>
      </c>
    </row>
    <row r="21" spans="1:32" x14ac:dyDescent="0.25">
      <c r="A21" s="37">
        <f t="shared" ca="1" si="0"/>
        <v>1.4749013255932677</v>
      </c>
      <c r="B21" s="36">
        <v>1.0858138577019119</v>
      </c>
      <c r="C21" s="35">
        <f t="shared" si="7"/>
        <v>1.0858138577019119</v>
      </c>
      <c r="D21" s="41">
        <f t="shared" si="15"/>
        <v>1.0858138577019119</v>
      </c>
      <c r="E21" s="41">
        <f t="shared" si="15"/>
        <v>1.0858138577019119</v>
      </c>
      <c r="F21" s="41">
        <f t="shared" si="16"/>
        <v>1.0858138577019119</v>
      </c>
      <c r="G21" s="98">
        <f t="shared" ref="G18:G30" si="17">$B21</f>
        <v>1.0858138577019119</v>
      </c>
      <c r="H21" s="35">
        <f t="shared" si="8"/>
        <v>1.0858138577019119</v>
      </c>
      <c r="I21" s="41">
        <f t="shared" si="8"/>
        <v>1.0858138577019119</v>
      </c>
      <c r="J21" s="41">
        <f t="shared" si="8"/>
        <v>1.0858138577019119</v>
      </c>
      <c r="K21" s="41">
        <f t="shared" si="8"/>
        <v>1.0858138577019119</v>
      </c>
      <c r="L21" s="98">
        <f t="shared" si="8"/>
        <v>1.0858138577019119</v>
      </c>
      <c r="M21" s="35">
        <f t="shared" si="9"/>
        <v>1.0858138577019119</v>
      </c>
      <c r="N21" s="41">
        <f t="shared" si="9"/>
        <v>1.0858138577019119</v>
      </c>
      <c r="O21" s="41">
        <f t="shared" si="9"/>
        <v>1.0858138577019119</v>
      </c>
      <c r="P21" s="41">
        <f t="shared" si="9"/>
        <v>1.0858138577019119</v>
      </c>
      <c r="Q21" s="98">
        <f t="shared" si="9"/>
        <v>1.0858138577019119</v>
      </c>
      <c r="R21" s="35">
        <f t="shared" si="10"/>
        <v>1.0858138577019119</v>
      </c>
      <c r="S21" s="41">
        <f t="shared" si="10"/>
        <v>1.0858138577019119</v>
      </c>
      <c r="T21" s="41">
        <f t="shared" si="10"/>
        <v>1.0858138577019119</v>
      </c>
      <c r="U21" s="41">
        <f t="shared" si="10"/>
        <v>1.0858138577019119</v>
      </c>
      <c r="V21" s="98">
        <f t="shared" si="10"/>
        <v>1.0858138577019119</v>
      </c>
      <c r="W21" s="35">
        <f t="shared" si="11"/>
        <v>1.0858138577019119</v>
      </c>
      <c r="X21" s="41">
        <f t="shared" si="11"/>
        <v>1.0858138577019119</v>
      </c>
      <c r="Y21" s="41">
        <f t="shared" si="11"/>
        <v>1.0858138577019119</v>
      </c>
      <c r="Z21" s="41">
        <f t="shared" si="11"/>
        <v>1.0858138577019119</v>
      </c>
      <c r="AA21" s="98">
        <f t="shared" si="11"/>
        <v>1.0858138577019119</v>
      </c>
      <c r="AB21" s="35">
        <f t="shared" si="13"/>
        <v>1.0858138577019119</v>
      </c>
      <c r="AC21" s="41">
        <f t="shared" si="13"/>
        <v>1.0858138577019119</v>
      </c>
      <c r="AD21" s="41">
        <f t="shared" si="13"/>
        <v>1.0858138577019119</v>
      </c>
      <c r="AE21" s="41">
        <f t="shared" si="13"/>
        <v>1.0858138577019119</v>
      </c>
      <c r="AF21" s="98">
        <f t="shared" si="13"/>
        <v>1.0858138577019119</v>
      </c>
    </row>
    <row r="22" spans="1:32" x14ac:dyDescent="0.25">
      <c r="A22" s="37">
        <f t="shared" ca="1" si="0"/>
        <v>1.3454786417929665</v>
      </c>
      <c r="B22" s="36">
        <v>1.0870144997708706</v>
      </c>
      <c r="C22" s="35">
        <f t="shared" si="7"/>
        <v>1.0870144997708706</v>
      </c>
      <c r="D22" s="41">
        <f t="shared" si="15"/>
        <v>1.0870144997708706</v>
      </c>
      <c r="E22" s="41">
        <f t="shared" si="15"/>
        <v>1.0870144997708706</v>
      </c>
      <c r="F22" s="41">
        <f t="shared" si="16"/>
        <v>1.0870144997708706</v>
      </c>
      <c r="G22" s="41">
        <f t="shared" si="17"/>
        <v>1.0870144997708706</v>
      </c>
      <c r="H22" s="35">
        <f t="shared" si="8"/>
        <v>1.0870144997708706</v>
      </c>
      <c r="I22" s="41">
        <f t="shared" si="8"/>
        <v>1.0870144997708706</v>
      </c>
      <c r="J22" s="41">
        <f t="shared" si="8"/>
        <v>1.0870144997708706</v>
      </c>
      <c r="K22" s="41">
        <f t="shared" si="8"/>
        <v>1.0870144997708706</v>
      </c>
      <c r="L22" s="41">
        <f t="shared" si="8"/>
        <v>1.0870144997708706</v>
      </c>
      <c r="M22" s="35">
        <f t="shared" si="9"/>
        <v>1.0870144997708706</v>
      </c>
      <c r="N22" s="41">
        <f t="shared" si="9"/>
        <v>1.0870144997708706</v>
      </c>
      <c r="O22" s="41">
        <f t="shared" si="9"/>
        <v>1.0870144997708706</v>
      </c>
      <c r="P22" s="41">
        <f t="shared" si="9"/>
        <v>1.0870144997708706</v>
      </c>
      <c r="Q22" s="41">
        <f t="shared" si="9"/>
        <v>1.0870144997708706</v>
      </c>
      <c r="R22" s="35">
        <f t="shared" si="10"/>
        <v>1.0870144997708706</v>
      </c>
      <c r="S22" s="41">
        <f t="shared" si="10"/>
        <v>1.0870144997708706</v>
      </c>
      <c r="T22" s="41">
        <f t="shared" si="10"/>
        <v>1.0870144997708706</v>
      </c>
      <c r="U22" s="41">
        <f t="shared" si="10"/>
        <v>1.0870144997708706</v>
      </c>
      <c r="V22" s="41">
        <f t="shared" si="10"/>
        <v>1.0870144997708706</v>
      </c>
      <c r="W22" s="35">
        <f t="shared" si="11"/>
        <v>1.0870144997708706</v>
      </c>
      <c r="X22" s="41">
        <f t="shared" si="11"/>
        <v>1.0870144997708706</v>
      </c>
      <c r="Y22" s="41">
        <f t="shared" si="11"/>
        <v>1.0870144997708706</v>
      </c>
      <c r="Z22" s="41">
        <f t="shared" si="11"/>
        <v>1.0870144997708706</v>
      </c>
      <c r="AA22" s="41">
        <f t="shared" si="11"/>
        <v>1.0870144997708706</v>
      </c>
      <c r="AB22" s="35">
        <f t="shared" si="13"/>
        <v>1.0870144997708706</v>
      </c>
      <c r="AC22" s="41">
        <f t="shared" si="13"/>
        <v>1.0870144997708706</v>
      </c>
      <c r="AD22" s="41">
        <f t="shared" si="13"/>
        <v>1.0870144997708706</v>
      </c>
      <c r="AE22" s="41">
        <f t="shared" si="13"/>
        <v>1.0870144997708706</v>
      </c>
      <c r="AF22" s="41">
        <f t="shared" si="13"/>
        <v>1.0870144997708706</v>
      </c>
    </row>
    <row r="23" spans="1:32" x14ac:dyDescent="0.25">
      <c r="A23" s="37">
        <f t="shared" ca="1" si="0"/>
        <v>1.0981901093753783</v>
      </c>
      <c r="B23" s="36">
        <v>1.0923103102339788</v>
      </c>
      <c r="C23" s="35">
        <f t="shared" si="7"/>
        <v>1.0923103102339788</v>
      </c>
      <c r="D23" s="41">
        <f t="shared" si="15"/>
        <v>1.0923103102339788</v>
      </c>
      <c r="E23" s="41">
        <f t="shared" si="15"/>
        <v>1.0923103102339788</v>
      </c>
      <c r="F23" s="41">
        <f t="shared" si="16"/>
        <v>1.0923103102339788</v>
      </c>
      <c r="G23" s="41">
        <f t="shared" si="17"/>
        <v>1.0923103102339788</v>
      </c>
      <c r="H23" s="35">
        <f t="shared" si="8"/>
        <v>1.0923103102339788</v>
      </c>
      <c r="I23" s="41">
        <f t="shared" si="8"/>
        <v>1.0923103102339788</v>
      </c>
      <c r="J23" s="41">
        <f t="shared" si="8"/>
        <v>1.0923103102339788</v>
      </c>
      <c r="K23" s="41">
        <f t="shared" si="8"/>
        <v>1.0923103102339788</v>
      </c>
      <c r="L23" s="41">
        <f t="shared" si="8"/>
        <v>1.0923103102339788</v>
      </c>
      <c r="M23" s="35">
        <f t="shared" si="9"/>
        <v>1.0923103102339788</v>
      </c>
      <c r="N23" s="41">
        <f t="shared" si="9"/>
        <v>1.0923103102339788</v>
      </c>
      <c r="O23" s="41">
        <f t="shared" si="9"/>
        <v>1.0923103102339788</v>
      </c>
      <c r="P23" s="41">
        <f t="shared" si="9"/>
        <v>1.0923103102339788</v>
      </c>
      <c r="Q23" s="41">
        <f t="shared" si="9"/>
        <v>1.0923103102339788</v>
      </c>
      <c r="R23" s="35">
        <f t="shared" si="10"/>
        <v>1.0923103102339788</v>
      </c>
      <c r="S23" s="41">
        <f t="shared" si="10"/>
        <v>1.0923103102339788</v>
      </c>
      <c r="T23" s="41">
        <f t="shared" si="10"/>
        <v>1.0923103102339788</v>
      </c>
      <c r="U23" s="41">
        <f t="shared" si="10"/>
        <v>1.0923103102339788</v>
      </c>
      <c r="V23" s="41">
        <f t="shared" si="10"/>
        <v>1.0923103102339788</v>
      </c>
      <c r="W23" s="35">
        <f t="shared" si="11"/>
        <v>1.0923103102339788</v>
      </c>
      <c r="X23" s="41">
        <f t="shared" si="11"/>
        <v>1.0923103102339788</v>
      </c>
      <c r="Y23" s="41">
        <f t="shared" si="11"/>
        <v>1.0923103102339788</v>
      </c>
      <c r="Z23" s="41">
        <f t="shared" si="11"/>
        <v>1.0923103102339788</v>
      </c>
      <c r="AA23" s="41">
        <f t="shared" si="11"/>
        <v>1.0923103102339788</v>
      </c>
      <c r="AB23" s="35">
        <f t="shared" si="13"/>
        <v>1.0923103102339788</v>
      </c>
      <c r="AC23" s="41">
        <f t="shared" si="13"/>
        <v>1.0923103102339788</v>
      </c>
      <c r="AD23" s="41">
        <f t="shared" si="13"/>
        <v>1.0923103102339788</v>
      </c>
      <c r="AE23" s="41">
        <f t="shared" si="13"/>
        <v>1.0923103102339788</v>
      </c>
      <c r="AF23" s="41">
        <f t="shared" si="13"/>
        <v>1.0923103102339788</v>
      </c>
    </row>
    <row r="24" spans="1:32" x14ac:dyDescent="0.25">
      <c r="A24" s="37">
        <f t="shared" ca="1" si="0"/>
        <v>1.2787485233122731</v>
      </c>
      <c r="B24" s="36">
        <v>1.0937019581403495</v>
      </c>
      <c r="C24" s="35">
        <f t="shared" si="7"/>
        <v>1.0937019581403495</v>
      </c>
      <c r="D24" s="41">
        <f t="shared" si="15"/>
        <v>1.0937019581403495</v>
      </c>
      <c r="E24" s="41">
        <f t="shared" si="15"/>
        <v>1.0937019581403495</v>
      </c>
      <c r="F24" s="41">
        <f t="shared" si="16"/>
        <v>1.0937019581403495</v>
      </c>
      <c r="G24" s="41">
        <f t="shared" si="17"/>
        <v>1.0937019581403495</v>
      </c>
      <c r="H24" s="35">
        <f t="shared" si="8"/>
        <v>1.0937019581403495</v>
      </c>
      <c r="I24" s="41">
        <f t="shared" si="8"/>
        <v>1.0937019581403495</v>
      </c>
      <c r="J24" s="41">
        <f t="shared" si="8"/>
        <v>1.0937019581403495</v>
      </c>
      <c r="K24" s="41">
        <f t="shared" si="8"/>
        <v>1.0937019581403495</v>
      </c>
      <c r="L24" s="41">
        <f t="shared" si="8"/>
        <v>1.0937019581403495</v>
      </c>
      <c r="M24" s="35">
        <f t="shared" si="9"/>
        <v>1.0937019581403495</v>
      </c>
      <c r="N24" s="41">
        <f t="shared" si="9"/>
        <v>1.0937019581403495</v>
      </c>
      <c r="O24" s="41">
        <f t="shared" si="9"/>
        <v>1.0937019581403495</v>
      </c>
      <c r="P24" s="41">
        <f t="shared" si="9"/>
        <v>1.0937019581403495</v>
      </c>
      <c r="Q24" s="41">
        <f t="shared" si="9"/>
        <v>1.0937019581403495</v>
      </c>
      <c r="R24" s="35">
        <f t="shared" si="10"/>
        <v>1.0937019581403495</v>
      </c>
      <c r="S24" s="41">
        <f t="shared" si="10"/>
        <v>1.0937019581403495</v>
      </c>
      <c r="T24" s="41">
        <f t="shared" si="10"/>
        <v>1.0937019581403495</v>
      </c>
      <c r="U24" s="41">
        <f t="shared" si="10"/>
        <v>1.0937019581403495</v>
      </c>
      <c r="V24" s="41">
        <f t="shared" si="10"/>
        <v>1.0937019581403495</v>
      </c>
      <c r="W24" s="35">
        <f t="shared" si="11"/>
        <v>1.0937019581403495</v>
      </c>
      <c r="X24" s="41">
        <f t="shared" si="11"/>
        <v>1.0937019581403495</v>
      </c>
      <c r="Y24" s="41">
        <f t="shared" si="11"/>
        <v>1.0937019581403495</v>
      </c>
      <c r="Z24" s="41">
        <f t="shared" si="11"/>
        <v>1.0937019581403495</v>
      </c>
      <c r="AA24" s="41">
        <f t="shared" si="11"/>
        <v>1.0937019581403495</v>
      </c>
      <c r="AB24" s="35">
        <f t="shared" si="13"/>
        <v>1.0937019581403495</v>
      </c>
      <c r="AC24" s="41">
        <f t="shared" si="13"/>
        <v>1.0937019581403495</v>
      </c>
      <c r="AD24" s="41">
        <f t="shared" si="13"/>
        <v>1.0937019581403495</v>
      </c>
      <c r="AE24" s="41">
        <f t="shared" si="13"/>
        <v>1.0937019581403495</v>
      </c>
      <c r="AF24" s="41">
        <f t="shared" si="13"/>
        <v>1.0937019581403495</v>
      </c>
    </row>
    <row r="25" spans="1:32" x14ac:dyDescent="0.25">
      <c r="A25" s="37">
        <f t="shared" ca="1" si="0"/>
        <v>1.0555133745205014</v>
      </c>
      <c r="B25" s="36">
        <v>1.0965332527959628</v>
      </c>
      <c r="C25" s="35">
        <f t="shared" si="7"/>
        <v>1.0965332527959628</v>
      </c>
      <c r="D25" s="41">
        <f t="shared" si="15"/>
        <v>1.0965332527959628</v>
      </c>
      <c r="E25" s="41">
        <f t="shared" si="15"/>
        <v>1.0965332527959628</v>
      </c>
      <c r="F25" s="41">
        <f t="shared" si="16"/>
        <v>1.0965332527959628</v>
      </c>
      <c r="G25" s="41">
        <f t="shared" si="17"/>
        <v>1.0965332527959628</v>
      </c>
      <c r="H25" s="35">
        <f t="shared" si="8"/>
        <v>1.0965332527959628</v>
      </c>
      <c r="I25" s="41">
        <f t="shared" si="8"/>
        <v>1.0965332527959628</v>
      </c>
      <c r="J25" s="41">
        <f t="shared" si="8"/>
        <v>1.0965332527959628</v>
      </c>
      <c r="K25" s="41">
        <f t="shared" si="8"/>
        <v>1.0965332527959628</v>
      </c>
      <c r="L25" s="41">
        <f t="shared" si="8"/>
        <v>1.0965332527959628</v>
      </c>
      <c r="M25" s="35">
        <f t="shared" si="9"/>
        <v>1.0965332527959628</v>
      </c>
      <c r="N25" s="41">
        <f t="shared" si="9"/>
        <v>1.0965332527959628</v>
      </c>
      <c r="O25" s="41">
        <f t="shared" si="9"/>
        <v>1.0965332527959628</v>
      </c>
      <c r="P25" s="41">
        <f t="shared" si="9"/>
        <v>1.0965332527959628</v>
      </c>
      <c r="Q25" s="41">
        <f t="shared" si="9"/>
        <v>1.0965332527959628</v>
      </c>
      <c r="R25" s="35">
        <f t="shared" si="10"/>
        <v>1.0965332527959628</v>
      </c>
      <c r="S25" s="41">
        <f t="shared" si="10"/>
        <v>1.0965332527959628</v>
      </c>
      <c r="T25" s="41">
        <f t="shared" si="10"/>
        <v>1.0965332527959628</v>
      </c>
      <c r="U25" s="41">
        <f t="shared" si="10"/>
        <v>1.0965332527959628</v>
      </c>
      <c r="V25" s="41">
        <f t="shared" si="10"/>
        <v>1.0965332527959628</v>
      </c>
      <c r="W25" s="35">
        <f t="shared" si="11"/>
        <v>1.0965332527959628</v>
      </c>
      <c r="X25" s="41">
        <f t="shared" si="11"/>
        <v>1.0965332527959628</v>
      </c>
      <c r="Y25" s="41">
        <f t="shared" si="11"/>
        <v>1.0965332527959628</v>
      </c>
      <c r="Z25" s="41">
        <f t="shared" si="11"/>
        <v>1.0965332527959628</v>
      </c>
      <c r="AA25" s="41">
        <f t="shared" si="11"/>
        <v>1.0965332527959628</v>
      </c>
      <c r="AB25" s="35">
        <f t="shared" si="13"/>
        <v>1.0965332527959628</v>
      </c>
      <c r="AC25" s="41">
        <f t="shared" si="13"/>
        <v>1.0965332527959628</v>
      </c>
      <c r="AD25" s="41">
        <f t="shared" si="13"/>
        <v>1.0965332527959628</v>
      </c>
      <c r="AE25" s="41">
        <f t="shared" si="13"/>
        <v>1.0965332527959628</v>
      </c>
      <c r="AF25" s="41">
        <f t="shared" si="13"/>
        <v>1.0965332527959628</v>
      </c>
    </row>
    <row r="26" spans="1:32" x14ac:dyDescent="0.25">
      <c r="A26" s="37">
        <f t="shared" ca="1" si="0"/>
        <v>1.21886648425879</v>
      </c>
      <c r="B26" s="36">
        <v>1.116030787541562</v>
      </c>
      <c r="C26" s="35">
        <f t="shared" si="7"/>
        <v>1.116030787541562</v>
      </c>
      <c r="D26" s="41">
        <f t="shared" si="15"/>
        <v>1.116030787541562</v>
      </c>
      <c r="E26" s="41">
        <f t="shared" si="15"/>
        <v>1.116030787541562</v>
      </c>
      <c r="F26" s="41">
        <f t="shared" si="16"/>
        <v>1.116030787541562</v>
      </c>
      <c r="G26" s="41">
        <f t="shared" si="17"/>
        <v>1.116030787541562</v>
      </c>
      <c r="H26" s="35">
        <f t="shared" si="8"/>
        <v>1.116030787541562</v>
      </c>
      <c r="I26" s="41">
        <f t="shared" si="8"/>
        <v>1.116030787541562</v>
      </c>
      <c r="J26" s="41">
        <f t="shared" si="8"/>
        <v>1.116030787541562</v>
      </c>
      <c r="K26" s="41">
        <f t="shared" si="8"/>
        <v>1.116030787541562</v>
      </c>
      <c r="L26" s="41">
        <f t="shared" si="8"/>
        <v>1.116030787541562</v>
      </c>
      <c r="M26" s="35">
        <f t="shared" si="9"/>
        <v>1.116030787541562</v>
      </c>
      <c r="N26" s="41">
        <f t="shared" si="9"/>
        <v>1.116030787541562</v>
      </c>
      <c r="O26" s="41">
        <f t="shared" si="9"/>
        <v>1.116030787541562</v>
      </c>
      <c r="P26" s="41">
        <f t="shared" si="9"/>
        <v>1.116030787541562</v>
      </c>
      <c r="Q26" s="41">
        <f t="shared" si="9"/>
        <v>1.116030787541562</v>
      </c>
      <c r="R26" s="35">
        <f t="shared" si="10"/>
        <v>1.116030787541562</v>
      </c>
      <c r="S26" s="41">
        <f t="shared" si="10"/>
        <v>1.116030787541562</v>
      </c>
      <c r="T26" s="41">
        <f t="shared" si="10"/>
        <v>1.116030787541562</v>
      </c>
      <c r="U26" s="41">
        <f t="shared" si="10"/>
        <v>1.116030787541562</v>
      </c>
      <c r="V26" s="41">
        <f t="shared" si="10"/>
        <v>1.116030787541562</v>
      </c>
      <c r="W26" s="35">
        <f t="shared" si="11"/>
        <v>1.116030787541562</v>
      </c>
      <c r="X26" s="41">
        <f t="shared" si="11"/>
        <v>1.116030787541562</v>
      </c>
      <c r="Y26" s="41">
        <f t="shared" si="11"/>
        <v>1.116030787541562</v>
      </c>
      <c r="Z26" s="41">
        <f t="shared" si="11"/>
        <v>1.116030787541562</v>
      </c>
      <c r="AA26" s="41">
        <f t="shared" si="11"/>
        <v>1.116030787541562</v>
      </c>
      <c r="AB26" s="35">
        <f t="shared" si="13"/>
        <v>1.116030787541562</v>
      </c>
      <c r="AC26" s="41">
        <f t="shared" si="13"/>
        <v>1.116030787541562</v>
      </c>
      <c r="AD26" s="41">
        <f t="shared" si="13"/>
        <v>1.116030787541562</v>
      </c>
      <c r="AE26" s="41">
        <f t="shared" si="13"/>
        <v>1.116030787541562</v>
      </c>
      <c r="AF26" s="41">
        <f t="shared" si="13"/>
        <v>1.116030787541562</v>
      </c>
    </row>
    <row r="27" spans="1:32" x14ac:dyDescent="0.25">
      <c r="A27" s="37">
        <f t="shared" ca="1" si="0"/>
        <v>0.87778726672417284</v>
      </c>
      <c r="B27" s="36">
        <v>1.1527389485760065</v>
      </c>
      <c r="C27" s="35">
        <f t="shared" si="7"/>
        <v>1.1527389485760065</v>
      </c>
      <c r="D27" s="41">
        <f t="shared" si="15"/>
        <v>1.1527389485760065</v>
      </c>
      <c r="E27" s="41">
        <f t="shared" si="15"/>
        <v>1.1527389485760065</v>
      </c>
      <c r="F27" s="41">
        <f t="shared" si="16"/>
        <v>1.1527389485760065</v>
      </c>
      <c r="G27" s="41">
        <f t="shared" si="17"/>
        <v>1.1527389485760065</v>
      </c>
      <c r="H27" s="35">
        <f t="shared" si="8"/>
        <v>1.1527389485760065</v>
      </c>
      <c r="I27" s="41">
        <f t="shared" si="8"/>
        <v>1.1527389485760065</v>
      </c>
      <c r="J27" s="41">
        <f t="shared" si="8"/>
        <v>1.1527389485760065</v>
      </c>
      <c r="K27" s="41">
        <f t="shared" si="8"/>
        <v>1.1527389485760065</v>
      </c>
      <c r="L27" s="41">
        <f t="shared" si="8"/>
        <v>1.1527389485760065</v>
      </c>
      <c r="M27" s="35">
        <f t="shared" si="9"/>
        <v>1.1527389485760065</v>
      </c>
      <c r="N27" s="41">
        <f t="shared" si="9"/>
        <v>1.1527389485760065</v>
      </c>
      <c r="O27" s="41">
        <f t="shared" si="9"/>
        <v>1.1527389485760065</v>
      </c>
      <c r="P27" s="41">
        <f t="shared" si="9"/>
        <v>1.1527389485760065</v>
      </c>
      <c r="Q27" s="41">
        <f t="shared" si="9"/>
        <v>1.1527389485760065</v>
      </c>
      <c r="R27" s="35">
        <f t="shared" si="10"/>
        <v>1.1527389485760065</v>
      </c>
      <c r="S27" s="41">
        <f t="shared" si="10"/>
        <v>1.1527389485760065</v>
      </c>
      <c r="T27" s="41">
        <f t="shared" si="10"/>
        <v>1.1527389485760065</v>
      </c>
      <c r="U27" s="41">
        <f t="shared" si="10"/>
        <v>1.1527389485760065</v>
      </c>
      <c r="V27" s="41">
        <f t="shared" si="10"/>
        <v>1.1527389485760065</v>
      </c>
      <c r="W27" s="35">
        <f t="shared" si="11"/>
        <v>1.1527389485760065</v>
      </c>
      <c r="X27" s="41">
        <f t="shared" si="11"/>
        <v>1.1527389485760065</v>
      </c>
      <c r="Y27" s="41">
        <f t="shared" si="11"/>
        <v>1.1527389485760065</v>
      </c>
      <c r="Z27" s="41">
        <f t="shared" si="11"/>
        <v>1.1527389485760065</v>
      </c>
      <c r="AA27" s="41">
        <f t="shared" si="11"/>
        <v>1.1527389485760065</v>
      </c>
      <c r="AB27" s="35">
        <f t="shared" si="13"/>
        <v>1.1527389485760065</v>
      </c>
      <c r="AC27" s="41">
        <f t="shared" si="13"/>
        <v>1.1527389485760065</v>
      </c>
      <c r="AD27" s="41">
        <f t="shared" si="13"/>
        <v>1.1527389485760065</v>
      </c>
      <c r="AE27" s="41">
        <f t="shared" si="13"/>
        <v>1.1527389485760065</v>
      </c>
      <c r="AF27" s="41">
        <f t="shared" si="13"/>
        <v>1.1527389485760065</v>
      </c>
    </row>
    <row r="28" spans="1:32" x14ac:dyDescent="0.25">
      <c r="A28" s="37">
        <f t="shared" ca="1" si="0"/>
        <v>0.81595615836506208</v>
      </c>
      <c r="B28" s="36">
        <v>1.1535401441065805</v>
      </c>
      <c r="C28" s="35">
        <f t="shared" si="7"/>
        <v>1.1535401441065805</v>
      </c>
      <c r="D28" s="41">
        <f t="shared" si="15"/>
        <v>1.1535401441065805</v>
      </c>
      <c r="E28" s="41">
        <f t="shared" si="15"/>
        <v>1.1535401441065805</v>
      </c>
      <c r="F28" s="41">
        <f t="shared" si="16"/>
        <v>1.1535401441065805</v>
      </c>
      <c r="G28" s="41">
        <f t="shared" si="17"/>
        <v>1.1535401441065805</v>
      </c>
      <c r="H28" s="35">
        <f t="shared" si="8"/>
        <v>1.1535401441065805</v>
      </c>
      <c r="I28" s="41">
        <f t="shared" si="8"/>
        <v>1.1535401441065805</v>
      </c>
      <c r="J28" s="41">
        <f t="shared" si="8"/>
        <v>1.1535401441065805</v>
      </c>
      <c r="K28" s="41">
        <f t="shared" si="8"/>
        <v>1.1535401441065805</v>
      </c>
      <c r="L28" s="41">
        <f t="shared" si="8"/>
        <v>1.1535401441065805</v>
      </c>
      <c r="M28" s="35">
        <f t="shared" si="9"/>
        <v>1.1535401441065805</v>
      </c>
      <c r="N28" s="41">
        <f t="shared" si="9"/>
        <v>1.1535401441065805</v>
      </c>
      <c r="O28" s="41">
        <f t="shared" si="9"/>
        <v>1.1535401441065805</v>
      </c>
      <c r="P28" s="41">
        <f t="shared" si="9"/>
        <v>1.1535401441065805</v>
      </c>
      <c r="Q28" s="41">
        <f t="shared" si="9"/>
        <v>1.1535401441065805</v>
      </c>
      <c r="R28" s="35">
        <f t="shared" si="10"/>
        <v>1.1535401441065805</v>
      </c>
      <c r="S28" s="41">
        <f t="shared" si="10"/>
        <v>1.1535401441065805</v>
      </c>
      <c r="T28" s="41">
        <f t="shared" si="10"/>
        <v>1.1535401441065805</v>
      </c>
      <c r="U28" s="41">
        <f t="shared" si="10"/>
        <v>1.1535401441065805</v>
      </c>
      <c r="V28" s="41">
        <f t="shared" si="10"/>
        <v>1.1535401441065805</v>
      </c>
      <c r="W28" s="35">
        <f t="shared" si="11"/>
        <v>1.1535401441065805</v>
      </c>
      <c r="X28" s="41">
        <f t="shared" si="11"/>
        <v>1.1535401441065805</v>
      </c>
      <c r="Y28" s="41">
        <f t="shared" si="11"/>
        <v>1.1535401441065805</v>
      </c>
      <c r="Z28" s="41">
        <f t="shared" si="11"/>
        <v>1.1535401441065805</v>
      </c>
      <c r="AA28" s="41">
        <f t="shared" si="11"/>
        <v>1.1535401441065805</v>
      </c>
      <c r="AB28" s="35">
        <f t="shared" si="13"/>
        <v>1.1535401441065805</v>
      </c>
      <c r="AC28" s="41">
        <f t="shared" si="13"/>
        <v>1.1535401441065805</v>
      </c>
      <c r="AD28" s="41">
        <f t="shared" si="13"/>
        <v>1.1535401441065805</v>
      </c>
      <c r="AE28" s="41">
        <f t="shared" si="13"/>
        <v>1.1535401441065805</v>
      </c>
      <c r="AF28" s="41">
        <f t="shared" si="13"/>
        <v>1.1535401441065805</v>
      </c>
    </row>
    <row r="29" spans="1:32" x14ac:dyDescent="0.25">
      <c r="A29" s="37">
        <f t="shared" ca="1" si="0"/>
        <v>1.1102469142804934</v>
      </c>
      <c r="B29" s="36">
        <v>1.1849529206762304</v>
      </c>
      <c r="C29" s="35">
        <f t="shared" si="7"/>
        <v>1.1849529206762304</v>
      </c>
      <c r="D29" s="41">
        <f t="shared" si="15"/>
        <v>1.1849529206762304</v>
      </c>
      <c r="E29" s="41">
        <f t="shared" si="15"/>
        <v>1.1849529206762304</v>
      </c>
      <c r="F29" s="41">
        <f t="shared" si="16"/>
        <v>1.1849529206762304</v>
      </c>
      <c r="G29" s="41">
        <f t="shared" si="17"/>
        <v>1.1849529206762304</v>
      </c>
      <c r="H29" s="35">
        <f t="shared" si="8"/>
        <v>1.1849529206762304</v>
      </c>
      <c r="I29" s="41">
        <f t="shared" si="8"/>
        <v>1.1849529206762304</v>
      </c>
      <c r="J29" s="41">
        <f t="shared" si="8"/>
        <v>1.1849529206762304</v>
      </c>
      <c r="K29" s="41">
        <f t="shared" si="8"/>
        <v>1.1849529206762304</v>
      </c>
      <c r="L29" s="41">
        <f t="shared" si="8"/>
        <v>1.1849529206762304</v>
      </c>
      <c r="M29" s="35">
        <f t="shared" si="9"/>
        <v>1.1849529206762304</v>
      </c>
      <c r="N29" s="41">
        <f t="shared" si="9"/>
        <v>1.1849529206762304</v>
      </c>
      <c r="O29" s="41">
        <f t="shared" si="9"/>
        <v>1.1849529206762304</v>
      </c>
      <c r="P29" s="41">
        <f t="shared" si="9"/>
        <v>1.1849529206762304</v>
      </c>
      <c r="Q29" s="41">
        <f t="shared" si="9"/>
        <v>1.1849529206762304</v>
      </c>
      <c r="R29" s="35">
        <f t="shared" si="10"/>
        <v>1.1849529206762304</v>
      </c>
      <c r="S29" s="41">
        <f t="shared" si="10"/>
        <v>1.1849529206762304</v>
      </c>
      <c r="T29" s="41">
        <f t="shared" si="10"/>
        <v>1.1849529206762304</v>
      </c>
      <c r="U29" s="41">
        <f t="shared" si="10"/>
        <v>1.1849529206762304</v>
      </c>
      <c r="V29" s="41">
        <f t="shared" si="10"/>
        <v>1.1849529206762304</v>
      </c>
      <c r="W29" s="35">
        <f t="shared" si="11"/>
        <v>1.1849529206762304</v>
      </c>
      <c r="X29" s="41">
        <f t="shared" si="11"/>
        <v>1.1849529206762304</v>
      </c>
      <c r="Y29" s="41">
        <f t="shared" si="11"/>
        <v>1.1849529206762304</v>
      </c>
      <c r="Z29" s="41">
        <f t="shared" si="11"/>
        <v>1.1849529206762304</v>
      </c>
      <c r="AA29" s="41">
        <f t="shared" si="11"/>
        <v>1.1849529206762304</v>
      </c>
      <c r="AB29" s="35">
        <f t="shared" si="13"/>
        <v>1.1849529206762304</v>
      </c>
      <c r="AC29" s="41">
        <f t="shared" si="13"/>
        <v>1.1849529206762304</v>
      </c>
      <c r="AD29" s="41">
        <f t="shared" si="13"/>
        <v>1.1849529206762304</v>
      </c>
      <c r="AE29" s="41">
        <f t="shared" si="13"/>
        <v>1.1849529206762304</v>
      </c>
      <c r="AF29" s="41">
        <f t="shared" si="13"/>
        <v>1.1849529206762304</v>
      </c>
    </row>
    <row r="30" spans="1:32" x14ac:dyDescent="0.25">
      <c r="A30" s="37">
        <f t="shared" ca="1" si="0"/>
        <v>0.88095301480957799</v>
      </c>
      <c r="B30" s="36">
        <v>1.2089252689087604</v>
      </c>
      <c r="C30" s="35">
        <f t="shared" si="7"/>
        <v>1.2089252689087604</v>
      </c>
      <c r="D30" s="41">
        <f t="shared" si="15"/>
        <v>1.2089252689087604</v>
      </c>
      <c r="E30" s="41">
        <f t="shared" si="15"/>
        <v>1.2089252689087604</v>
      </c>
      <c r="F30" s="41">
        <f t="shared" si="16"/>
        <v>1.2089252689087604</v>
      </c>
      <c r="G30" s="41">
        <f t="shared" ref="G30:G38" si="18">$B30</f>
        <v>1.2089252689087604</v>
      </c>
      <c r="H30" s="35">
        <f t="shared" si="8"/>
        <v>1.2089252689087604</v>
      </c>
      <c r="I30" s="41">
        <f t="shared" si="8"/>
        <v>1.2089252689087604</v>
      </c>
      <c r="J30" s="41">
        <f t="shared" si="8"/>
        <v>1.2089252689087604</v>
      </c>
      <c r="K30" s="41">
        <f t="shared" si="8"/>
        <v>1.2089252689087604</v>
      </c>
      <c r="L30" s="41">
        <f t="shared" si="8"/>
        <v>1.2089252689087604</v>
      </c>
      <c r="M30" s="35">
        <f t="shared" si="9"/>
        <v>1.2089252689087604</v>
      </c>
      <c r="N30" s="41">
        <f t="shared" si="9"/>
        <v>1.2089252689087604</v>
      </c>
      <c r="O30" s="41">
        <f t="shared" si="9"/>
        <v>1.2089252689087604</v>
      </c>
      <c r="P30" s="41">
        <f t="shared" si="9"/>
        <v>1.2089252689087604</v>
      </c>
      <c r="Q30" s="41">
        <f t="shared" si="9"/>
        <v>1.2089252689087604</v>
      </c>
      <c r="R30" s="35">
        <f t="shared" si="10"/>
        <v>1.2089252689087604</v>
      </c>
      <c r="S30" s="41">
        <f t="shared" si="10"/>
        <v>1.2089252689087604</v>
      </c>
      <c r="T30" s="41">
        <f t="shared" si="10"/>
        <v>1.2089252689087604</v>
      </c>
      <c r="U30" s="41">
        <f t="shared" si="10"/>
        <v>1.2089252689087604</v>
      </c>
      <c r="V30" s="41">
        <f t="shared" si="10"/>
        <v>1.2089252689087604</v>
      </c>
      <c r="W30" s="35">
        <f t="shared" si="11"/>
        <v>1.2089252689087604</v>
      </c>
      <c r="X30" s="41">
        <f t="shared" si="11"/>
        <v>1.2089252689087604</v>
      </c>
      <c r="Y30" s="41">
        <f t="shared" si="11"/>
        <v>1.2089252689087604</v>
      </c>
      <c r="Z30" s="41">
        <f t="shared" si="11"/>
        <v>1.2089252689087604</v>
      </c>
      <c r="AA30" s="41">
        <f t="shared" si="11"/>
        <v>1.2089252689087604</v>
      </c>
      <c r="AB30" s="35">
        <f t="shared" si="13"/>
        <v>1.2089252689087604</v>
      </c>
      <c r="AC30" s="41">
        <f t="shared" si="13"/>
        <v>1.2089252689087604</v>
      </c>
      <c r="AD30" s="41">
        <f t="shared" si="13"/>
        <v>1.2089252689087604</v>
      </c>
      <c r="AE30" s="41">
        <f t="shared" si="13"/>
        <v>1.2089252689087604</v>
      </c>
      <c r="AF30" s="41">
        <f t="shared" si="13"/>
        <v>1.2089252689087604</v>
      </c>
    </row>
    <row r="31" spans="1:32" x14ac:dyDescent="0.25">
      <c r="A31" s="37">
        <f t="shared" ca="1" si="0"/>
        <v>1.1505000905625862</v>
      </c>
      <c r="B31" s="36">
        <v>1.2430275581371237</v>
      </c>
      <c r="C31" s="35">
        <f t="shared" si="7"/>
        <v>1.2430275581371237</v>
      </c>
      <c r="D31" s="41">
        <f t="shared" si="15"/>
        <v>1.2430275581371237</v>
      </c>
      <c r="E31" s="41">
        <f t="shared" si="15"/>
        <v>1.2430275581371237</v>
      </c>
      <c r="F31" s="41">
        <f t="shared" si="16"/>
        <v>1.2430275581371237</v>
      </c>
      <c r="G31" s="41">
        <f t="shared" si="18"/>
        <v>1.2430275581371237</v>
      </c>
      <c r="H31" s="35">
        <f t="shared" si="8"/>
        <v>1.2430275581371237</v>
      </c>
      <c r="I31" s="41">
        <f t="shared" si="8"/>
        <v>1.2430275581371237</v>
      </c>
      <c r="J31" s="41">
        <f t="shared" si="8"/>
        <v>1.2430275581371237</v>
      </c>
      <c r="K31" s="41">
        <f t="shared" si="8"/>
        <v>1.2430275581371237</v>
      </c>
      <c r="L31" s="41">
        <f t="shared" si="8"/>
        <v>1.2430275581371237</v>
      </c>
      <c r="M31" s="35">
        <f t="shared" si="9"/>
        <v>1.2430275581371237</v>
      </c>
      <c r="N31" s="41">
        <f t="shared" si="9"/>
        <v>1.2430275581371237</v>
      </c>
      <c r="O31" s="41">
        <f t="shared" si="9"/>
        <v>1.2430275581371237</v>
      </c>
      <c r="P31" s="41">
        <f t="shared" si="9"/>
        <v>1.2430275581371237</v>
      </c>
      <c r="Q31" s="41">
        <f t="shared" si="9"/>
        <v>1.2430275581371237</v>
      </c>
      <c r="R31" s="35">
        <f t="shared" si="10"/>
        <v>1.2430275581371237</v>
      </c>
      <c r="S31" s="41">
        <f t="shared" si="10"/>
        <v>1.2430275581371237</v>
      </c>
      <c r="T31" s="41">
        <f t="shared" si="10"/>
        <v>1.2430275581371237</v>
      </c>
      <c r="U31" s="41">
        <f t="shared" si="10"/>
        <v>1.2430275581371237</v>
      </c>
      <c r="V31" s="41">
        <f t="shared" si="10"/>
        <v>1.2430275581371237</v>
      </c>
      <c r="W31" s="35">
        <f t="shared" si="11"/>
        <v>1.2430275581371237</v>
      </c>
      <c r="X31" s="41">
        <f t="shared" si="11"/>
        <v>1.2430275581371237</v>
      </c>
      <c r="Y31" s="41">
        <f t="shared" si="11"/>
        <v>1.2430275581371237</v>
      </c>
      <c r="Z31" s="41">
        <f t="shared" si="11"/>
        <v>1.2430275581371237</v>
      </c>
      <c r="AA31" s="41">
        <f t="shared" si="11"/>
        <v>1.2430275581371237</v>
      </c>
      <c r="AB31" s="35">
        <f t="shared" si="13"/>
        <v>1.2430275581371237</v>
      </c>
      <c r="AC31" s="41">
        <f t="shared" si="13"/>
        <v>1.2430275581371237</v>
      </c>
      <c r="AD31" s="41">
        <f t="shared" si="13"/>
        <v>1.2430275581371237</v>
      </c>
      <c r="AE31" s="41">
        <f t="shared" si="13"/>
        <v>1.2430275581371237</v>
      </c>
      <c r="AF31" s="41">
        <f t="shared" si="13"/>
        <v>1.2430275581371237</v>
      </c>
    </row>
    <row r="32" spans="1:32" x14ac:dyDescent="0.25">
      <c r="A32" s="37">
        <f t="shared" ca="1" si="0"/>
        <v>1.393404463799067</v>
      </c>
      <c r="B32" s="36">
        <v>1.2546735231844284</v>
      </c>
      <c r="C32" s="35">
        <f t="shared" si="7"/>
        <v>1.2546735231844284</v>
      </c>
      <c r="D32" s="41">
        <f t="shared" si="15"/>
        <v>1.2546735231844284</v>
      </c>
      <c r="E32" s="41">
        <f t="shared" si="15"/>
        <v>1.2546735231844284</v>
      </c>
      <c r="F32" s="41">
        <f t="shared" si="15"/>
        <v>1.2546735231844284</v>
      </c>
      <c r="G32" s="41">
        <f t="shared" si="18"/>
        <v>1.2546735231844284</v>
      </c>
      <c r="H32" s="35">
        <f t="shared" si="8"/>
        <v>1.2546735231844284</v>
      </c>
      <c r="I32" s="41">
        <f t="shared" si="8"/>
        <v>1.2546735231844284</v>
      </c>
      <c r="J32" s="41">
        <f t="shared" si="8"/>
        <v>1.2546735231844284</v>
      </c>
      <c r="K32" s="41">
        <f t="shared" si="8"/>
        <v>1.2546735231844284</v>
      </c>
      <c r="L32" s="41">
        <f t="shared" si="8"/>
        <v>1.2546735231844284</v>
      </c>
      <c r="M32" s="35">
        <f t="shared" si="9"/>
        <v>1.2546735231844284</v>
      </c>
      <c r="N32" s="41">
        <f t="shared" si="9"/>
        <v>1.2546735231844284</v>
      </c>
      <c r="O32" s="41">
        <f t="shared" si="9"/>
        <v>1.2546735231844284</v>
      </c>
      <c r="P32" s="41">
        <f t="shared" si="9"/>
        <v>1.2546735231844284</v>
      </c>
      <c r="Q32" s="41">
        <f t="shared" si="9"/>
        <v>1.2546735231844284</v>
      </c>
      <c r="R32" s="35">
        <f t="shared" si="10"/>
        <v>1.2546735231844284</v>
      </c>
      <c r="S32" s="41">
        <f t="shared" si="10"/>
        <v>1.2546735231844284</v>
      </c>
      <c r="T32" s="41">
        <f t="shared" si="10"/>
        <v>1.2546735231844284</v>
      </c>
      <c r="U32" s="41">
        <f t="shared" si="10"/>
        <v>1.2546735231844284</v>
      </c>
      <c r="V32" s="41">
        <f t="shared" si="10"/>
        <v>1.2546735231844284</v>
      </c>
      <c r="W32" s="35">
        <f t="shared" si="11"/>
        <v>1.2546735231844284</v>
      </c>
      <c r="X32" s="41">
        <f t="shared" si="11"/>
        <v>1.2546735231844284</v>
      </c>
      <c r="Y32" s="41">
        <f t="shared" si="11"/>
        <v>1.2546735231844284</v>
      </c>
      <c r="Z32" s="41">
        <f t="shared" si="11"/>
        <v>1.2546735231844284</v>
      </c>
      <c r="AA32" s="41">
        <f t="shared" si="11"/>
        <v>1.2546735231844284</v>
      </c>
      <c r="AB32" s="35">
        <f t="shared" si="13"/>
        <v>1.2546735231844284</v>
      </c>
      <c r="AC32" s="41">
        <f t="shared" si="13"/>
        <v>1.2546735231844284</v>
      </c>
      <c r="AD32" s="41">
        <f t="shared" si="13"/>
        <v>1.2546735231844284</v>
      </c>
      <c r="AE32" s="41">
        <f t="shared" si="13"/>
        <v>1.2546735231844284</v>
      </c>
      <c r="AF32" s="41">
        <f t="shared" si="13"/>
        <v>1.2546735231844284</v>
      </c>
    </row>
    <row r="33" spans="1:33" x14ac:dyDescent="0.25">
      <c r="A33" s="37">
        <f t="shared" ca="1" si="0"/>
        <v>1.1192101874716005</v>
      </c>
      <c r="B33" s="36">
        <v>1.2746021561580085</v>
      </c>
      <c r="C33" s="35">
        <f t="shared" si="7"/>
        <v>1.2746021561580085</v>
      </c>
      <c r="D33" s="41">
        <f t="shared" si="15"/>
        <v>1.2746021561580085</v>
      </c>
      <c r="E33" s="41">
        <f t="shared" si="15"/>
        <v>1.2746021561580085</v>
      </c>
      <c r="F33" s="41">
        <f t="shared" si="15"/>
        <v>1.2746021561580085</v>
      </c>
      <c r="G33" s="41">
        <f t="shared" si="18"/>
        <v>1.2746021561580085</v>
      </c>
      <c r="H33" s="35">
        <f t="shared" si="8"/>
        <v>1.2746021561580085</v>
      </c>
      <c r="I33" s="41">
        <f t="shared" si="8"/>
        <v>1.2746021561580085</v>
      </c>
      <c r="J33" s="41">
        <f t="shared" si="8"/>
        <v>1.2746021561580085</v>
      </c>
      <c r="K33" s="41">
        <f t="shared" si="8"/>
        <v>1.2746021561580085</v>
      </c>
      <c r="L33" s="41">
        <f t="shared" si="8"/>
        <v>1.2746021561580085</v>
      </c>
      <c r="M33" s="35">
        <f t="shared" si="9"/>
        <v>1.2746021561580085</v>
      </c>
      <c r="N33" s="41">
        <f t="shared" si="9"/>
        <v>1.2746021561580085</v>
      </c>
      <c r="O33" s="41">
        <f t="shared" si="9"/>
        <v>1.2746021561580085</v>
      </c>
      <c r="P33" s="41">
        <f t="shared" si="9"/>
        <v>1.2746021561580085</v>
      </c>
      <c r="Q33" s="41">
        <f t="shared" si="9"/>
        <v>1.2746021561580085</v>
      </c>
      <c r="R33" s="35">
        <f t="shared" si="10"/>
        <v>1.2746021561580085</v>
      </c>
      <c r="S33" s="41">
        <f t="shared" si="10"/>
        <v>1.2746021561580085</v>
      </c>
      <c r="T33" s="41">
        <f t="shared" si="10"/>
        <v>1.2746021561580085</v>
      </c>
      <c r="U33" s="41">
        <f t="shared" si="10"/>
        <v>1.2746021561580085</v>
      </c>
      <c r="V33" s="41">
        <f t="shared" si="10"/>
        <v>1.2746021561580085</v>
      </c>
      <c r="W33" s="35">
        <f t="shared" si="11"/>
        <v>1.2746021561580085</v>
      </c>
      <c r="X33" s="41">
        <f t="shared" si="11"/>
        <v>1.2746021561580085</v>
      </c>
      <c r="Y33" s="41">
        <f t="shared" si="11"/>
        <v>1.2746021561580085</v>
      </c>
      <c r="Z33" s="41">
        <f t="shared" si="11"/>
        <v>1.2746021561580085</v>
      </c>
      <c r="AA33" s="41">
        <f t="shared" si="11"/>
        <v>1.2746021561580085</v>
      </c>
      <c r="AB33" s="35">
        <f t="shared" si="13"/>
        <v>1.2746021561580085</v>
      </c>
      <c r="AC33" s="41">
        <f t="shared" si="13"/>
        <v>1.2746021561580085</v>
      </c>
      <c r="AD33" s="41">
        <f t="shared" si="13"/>
        <v>1.2746021561580085</v>
      </c>
      <c r="AE33" s="41">
        <f t="shared" si="13"/>
        <v>1.2746021561580085</v>
      </c>
      <c r="AF33" s="41">
        <f t="shared" si="13"/>
        <v>1.2746021561580085</v>
      </c>
    </row>
    <row r="34" spans="1:33" x14ac:dyDescent="0.25">
      <c r="A34" s="37">
        <f t="shared" ca="1" si="0"/>
        <v>0.58497353402301955</v>
      </c>
      <c r="B34" s="36">
        <v>1.3357777325510234</v>
      </c>
      <c r="C34" s="35">
        <f t="shared" si="7"/>
        <v>1.3357777325510234</v>
      </c>
      <c r="D34" s="41">
        <f t="shared" si="15"/>
        <v>1.3357777325510234</v>
      </c>
      <c r="E34" s="41">
        <f t="shared" si="15"/>
        <v>1.3357777325510234</v>
      </c>
      <c r="F34" s="41">
        <f t="shared" si="15"/>
        <v>1.3357777325510234</v>
      </c>
      <c r="G34" s="41">
        <f t="shared" si="18"/>
        <v>1.3357777325510234</v>
      </c>
      <c r="H34" s="35">
        <f t="shared" si="8"/>
        <v>1.3357777325510234</v>
      </c>
      <c r="I34" s="41">
        <f t="shared" si="8"/>
        <v>1.3357777325510234</v>
      </c>
      <c r="J34" s="41">
        <f t="shared" si="8"/>
        <v>1.3357777325510234</v>
      </c>
      <c r="K34" s="41">
        <f t="shared" si="8"/>
        <v>1.3357777325510234</v>
      </c>
      <c r="L34" s="41">
        <f t="shared" si="8"/>
        <v>1.3357777325510234</v>
      </c>
      <c r="M34" s="35">
        <f t="shared" si="9"/>
        <v>1.3357777325510234</v>
      </c>
      <c r="N34" s="41">
        <f t="shared" si="9"/>
        <v>1.3357777325510234</v>
      </c>
      <c r="O34" s="41">
        <f t="shared" si="9"/>
        <v>1.3357777325510234</v>
      </c>
      <c r="P34" s="41">
        <f t="shared" si="9"/>
        <v>1.3357777325510234</v>
      </c>
      <c r="Q34" s="41">
        <f t="shared" si="9"/>
        <v>1.3357777325510234</v>
      </c>
      <c r="R34" s="35">
        <f t="shared" si="10"/>
        <v>1.3357777325510234</v>
      </c>
      <c r="S34" s="41">
        <f t="shared" si="10"/>
        <v>1.3357777325510234</v>
      </c>
      <c r="T34" s="41">
        <f t="shared" si="10"/>
        <v>1.3357777325510234</v>
      </c>
      <c r="U34" s="41">
        <f t="shared" si="10"/>
        <v>1.3357777325510234</v>
      </c>
      <c r="V34" s="41">
        <f t="shared" si="10"/>
        <v>1.3357777325510234</v>
      </c>
      <c r="W34" s="35">
        <f t="shared" si="11"/>
        <v>1.3357777325510234</v>
      </c>
      <c r="X34" s="41">
        <f t="shared" si="11"/>
        <v>1.3357777325510234</v>
      </c>
      <c r="Y34" s="41">
        <f t="shared" si="11"/>
        <v>1.3357777325510234</v>
      </c>
      <c r="Z34" s="41">
        <f t="shared" si="11"/>
        <v>1.3357777325510234</v>
      </c>
      <c r="AA34" s="41">
        <f t="shared" si="11"/>
        <v>1.3357777325510234</v>
      </c>
      <c r="AB34" s="35">
        <f t="shared" si="13"/>
        <v>1.3357777325510234</v>
      </c>
      <c r="AC34" s="41">
        <f t="shared" si="13"/>
        <v>1.3357777325510234</v>
      </c>
      <c r="AD34" s="41">
        <f t="shared" si="13"/>
        <v>1.3357777325510234</v>
      </c>
      <c r="AE34" s="41">
        <f t="shared" si="13"/>
        <v>1.3357777325510234</v>
      </c>
      <c r="AF34" s="41">
        <f t="shared" si="13"/>
        <v>1.3357777325510234</v>
      </c>
    </row>
    <row r="35" spans="1:33" x14ac:dyDescent="0.25">
      <c r="A35" s="37">
        <f t="shared" ca="1" si="0"/>
        <v>0.76678144182954056</v>
      </c>
      <c r="B35" s="36">
        <v>1.3437474654514745</v>
      </c>
      <c r="C35" s="35">
        <f t="shared" si="7"/>
        <v>1.3437474654514745</v>
      </c>
      <c r="D35" s="41">
        <f t="shared" si="15"/>
        <v>1.3437474654514745</v>
      </c>
      <c r="E35" s="41">
        <f t="shared" si="15"/>
        <v>1.3437474654514745</v>
      </c>
      <c r="F35" s="41">
        <f t="shared" si="15"/>
        <v>1.3437474654514745</v>
      </c>
      <c r="G35" s="41">
        <f t="shared" si="18"/>
        <v>1.3437474654514745</v>
      </c>
      <c r="H35" s="35">
        <f t="shared" si="8"/>
        <v>1.3437474654514745</v>
      </c>
      <c r="I35" s="41">
        <f t="shared" si="8"/>
        <v>1.3437474654514745</v>
      </c>
      <c r="J35" s="41">
        <f t="shared" si="8"/>
        <v>1.3437474654514745</v>
      </c>
      <c r="K35" s="41">
        <f t="shared" si="8"/>
        <v>1.3437474654514745</v>
      </c>
      <c r="L35" s="41">
        <f t="shared" si="8"/>
        <v>1.3437474654514745</v>
      </c>
      <c r="M35" s="35">
        <f t="shared" si="9"/>
        <v>1.3437474654514745</v>
      </c>
      <c r="N35" s="41">
        <f t="shared" si="9"/>
        <v>1.3437474654514745</v>
      </c>
      <c r="O35" s="41">
        <f t="shared" si="9"/>
        <v>1.3437474654514745</v>
      </c>
      <c r="P35" s="41">
        <f t="shared" si="9"/>
        <v>1.3437474654514745</v>
      </c>
      <c r="Q35" s="41">
        <f t="shared" si="9"/>
        <v>1.3437474654514745</v>
      </c>
      <c r="R35" s="35">
        <f t="shared" si="10"/>
        <v>1.3437474654514745</v>
      </c>
      <c r="S35" s="41">
        <f t="shared" si="10"/>
        <v>1.3437474654514745</v>
      </c>
      <c r="T35" s="41">
        <f t="shared" si="10"/>
        <v>1.3437474654514745</v>
      </c>
      <c r="U35" s="41">
        <f t="shared" si="10"/>
        <v>1.3437474654514745</v>
      </c>
      <c r="V35" s="41">
        <f t="shared" si="10"/>
        <v>1.3437474654514745</v>
      </c>
      <c r="W35" s="35">
        <f t="shared" si="11"/>
        <v>1.3437474654514745</v>
      </c>
      <c r="X35" s="41">
        <f t="shared" si="11"/>
        <v>1.3437474654514745</v>
      </c>
      <c r="Y35" s="41">
        <f t="shared" si="11"/>
        <v>1.3437474654514745</v>
      </c>
      <c r="Z35" s="41">
        <f t="shared" si="11"/>
        <v>1.3437474654514745</v>
      </c>
      <c r="AA35" s="41">
        <f t="shared" si="11"/>
        <v>1.3437474654514745</v>
      </c>
      <c r="AB35" s="35">
        <f t="shared" si="13"/>
        <v>1.3437474654514745</v>
      </c>
      <c r="AC35" s="41">
        <f t="shared" si="13"/>
        <v>1.3437474654514745</v>
      </c>
      <c r="AD35" s="41">
        <f t="shared" si="13"/>
        <v>1.3437474654514745</v>
      </c>
      <c r="AE35" s="41">
        <f t="shared" si="13"/>
        <v>1.3437474654514745</v>
      </c>
      <c r="AF35" s="41">
        <f t="shared" si="13"/>
        <v>1.3437474654514745</v>
      </c>
    </row>
    <row r="36" spans="1:33" x14ac:dyDescent="0.25">
      <c r="A36" s="37">
        <f t="shared" ca="1" si="0"/>
        <v>0.99643630037573139</v>
      </c>
      <c r="B36" s="36">
        <v>1.3801995229741719</v>
      </c>
      <c r="C36" s="35">
        <f t="shared" si="7"/>
        <v>1.3801995229741719</v>
      </c>
      <c r="D36" s="41">
        <f t="shared" si="15"/>
        <v>1.3801995229741719</v>
      </c>
      <c r="E36" s="41">
        <f t="shared" si="15"/>
        <v>1.3801995229741719</v>
      </c>
      <c r="F36" s="41">
        <f t="shared" si="15"/>
        <v>1.3801995229741719</v>
      </c>
      <c r="G36" s="41">
        <f t="shared" si="18"/>
        <v>1.3801995229741719</v>
      </c>
      <c r="H36" s="35">
        <f t="shared" si="8"/>
        <v>1.3801995229741719</v>
      </c>
      <c r="I36" s="41">
        <f t="shared" si="8"/>
        <v>1.3801995229741719</v>
      </c>
      <c r="J36" s="41">
        <f t="shared" si="8"/>
        <v>1.3801995229741719</v>
      </c>
      <c r="K36" s="41">
        <f t="shared" si="8"/>
        <v>1.3801995229741719</v>
      </c>
      <c r="L36" s="41">
        <f t="shared" si="8"/>
        <v>1.3801995229741719</v>
      </c>
      <c r="M36" s="35">
        <f t="shared" si="9"/>
        <v>1.3801995229741719</v>
      </c>
      <c r="N36" s="41">
        <f t="shared" si="9"/>
        <v>1.3801995229741719</v>
      </c>
      <c r="O36" s="41">
        <f t="shared" si="9"/>
        <v>1.3801995229741719</v>
      </c>
      <c r="P36" s="41">
        <f t="shared" si="9"/>
        <v>1.3801995229741719</v>
      </c>
      <c r="Q36" s="41">
        <f t="shared" si="9"/>
        <v>1.3801995229741719</v>
      </c>
      <c r="R36" s="35">
        <f t="shared" si="10"/>
        <v>1.3801995229741719</v>
      </c>
      <c r="S36" s="41">
        <f t="shared" si="10"/>
        <v>1.3801995229741719</v>
      </c>
      <c r="T36" s="41">
        <f t="shared" si="10"/>
        <v>1.3801995229741719</v>
      </c>
      <c r="U36" s="41">
        <f t="shared" si="10"/>
        <v>1.3801995229741719</v>
      </c>
      <c r="V36" s="41">
        <f t="shared" si="10"/>
        <v>1.3801995229741719</v>
      </c>
      <c r="W36" s="35">
        <f t="shared" si="11"/>
        <v>1.3801995229741719</v>
      </c>
      <c r="X36" s="41">
        <f t="shared" si="11"/>
        <v>1.3801995229741719</v>
      </c>
      <c r="Y36" s="41">
        <f t="shared" si="11"/>
        <v>1.3801995229741719</v>
      </c>
      <c r="Z36" s="41">
        <f t="shared" si="11"/>
        <v>1.3801995229741719</v>
      </c>
      <c r="AA36" s="41">
        <f t="shared" si="11"/>
        <v>1.3801995229741719</v>
      </c>
      <c r="AB36" s="35">
        <f t="shared" si="13"/>
        <v>1.3801995229741719</v>
      </c>
      <c r="AC36" s="41">
        <f t="shared" si="13"/>
        <v>1.3801995229741719</v>
      </c>
      <c r="AD36" s="41">
        <f t="shared" si="13"/>
        <v>1.3801995229741719</v>
      </c>
      <c r="AE36" s="41">
        <f t="shared" si="13"/>
        <v>1.3801995229741719</v>
      </c>
      <c r="AF36" s="41">
        <f t="shared" si="13"/>
        <v>1.3801995229741719</v>
      </c>
    </row>
    <row r="37" spans="1:33" x14ac:dyDescent="0.25">
      <c r="A37" s="37">
        <f t="shared" ca="1" si="0"/>
        <v>1.0172787328789197</v>
      </c>
      <c r="B37" s="36">
        <v>1.4588440026928557</v>
      </c>
      <c r="C37" s="35">
        <f t="shared" si="7"/>
        <v>1.4588440026928557</v>
      </c>
      <c r="D37" s="41">
        <f t="shared" si="15"/>
        <v>1.4588440026928557</v>
      </c>
      <c r="E37" s="41">
        <f t="shared" si="15"/>
        <v>1.4588440026928557</v>
      </c>
      <c r="F37" s="41">
        <f t="shared" si="15"/>
        <v>1.4588440026928557</v>
      </c>
      <c r="G37" s="41">
        <f t="shared" si="18"/>
        <v>1.4588440026928557</v>
      </c>
      <c r="H37" s="35">
        <f t="shared" si="8"/>
        <v>1.4588440026928557</v>
      </c>
      <c r="I37" s="41">
        <f t="shared" si="8"/>
        <v>1.4588440026928557</v>
      </c>
      <c r="J37" s="41">
        <f t="shared" si="8"/>
        <v>1.4588440026928557</v>
      </c>
      <c r="K37" s="41">
        <f t="shared" si="8"/>
        <v>1.4588440026928557</v>
      </c>
      <c r="L37" s="41">
        <f t="shared" si="8"/>
        <v>1.4588440026928557</v>
      </c>
      <c r="M37" s="35">
        <f t="shared" si="9"/>
        <v>1.4588440026928557</v>
      </c>
      <c r="N37" s="41">
        <f t="shared" si="9"/>
        <v>1.4588440026928557</v>
      </c>
      <c r="O37" s="41">
        <f t="shared" si="9"/>
        <v>1.4588440026928557</v>
      </c>
      <c r="P37" s="41">
        <f t="shared" si="9"/>
        <v>1.4588440026928557</v>
      </c>
      <c r="Q37" s="41">
        <f t="shared" si="9"/>
        <v>1.4588440026928557</v>
      </c>
      <c r="R37" s="35">
        <f t="shared" si="10"/>
        <v>1.4588440026928557</v>
      </c>
      <c r="S37" s="41">
        <f t="shared" si="10"/>
        <v>1.4588440026928557</v>
      </c>
      <c r="T37" s="41">
        <f t="shared" si="10"/>
        <v>1.4588440026928557</v>
      </c>
      <c r="U37" s="41">
        <f t="shared" si="10"/>
        <v>1.4588440026928557</v>
      </c>
      <c r="V37" s="41">
        <f t="shared" si="10"/>
        <v>1.4588440026928557</v>
      </c>
      <c r="W37" s="35">
        <f t="shared" si="11"/>
        <v>1.4588440026928557</v>
      </c>
      <c r="X37" s="41">
        <f t="shared" si="11"/>
        <v>1.4588440026928557</v>
      </c>
      <c r="Y37" s="41">
        <f t="shared" si="11"/>
        <v>1.4588440026928557</v>
      </c>
      <c r="Z37" s="41">
        <f t="shared" si="11"/>
        <v>1.4588440026928557</v>
      </c>
      <c r="AA37" s="41">
        <f t="shared" si="11"/>
        <v>1.4588440026928557</v>
      </c>
      <c r="AB37" s="35">
        <f t="shared" si="13"/>
        <v>1.4588440026928557</v>
      </c>
      <c r="AC37" s="41">
        <f t="shared" si="13"/>
        <v>1.4588440026928557</v>
      </c>
      <c r="AD37" s="41">
        <f t="shared" si="13"/>
        <v>1.4588440026928557</v>
      </c>
      <c r="AE37" s="41">
        <f t="shared" si="13"/>
        <v>1.4588440026928557</v>
      </c>
      <c r="AF37" s="41">
        <f t="shared" si="13"/>
        <v>1.4588440026928557</v>
      </c>
    </row>
    <row r="38" spans="1:33" ht="15.75" thickBot="1" x14ac:dyDescent="0.3">
      <c r="A38" s="40">
        <f t="shared" ca="1" si="0"/>
        <v>0.90220637858040043</v>
      </c>
      <c r="B38" s="39">
        <v>1.7053254983191857</v>
      </c>
      <c r="C38" s="42">
        <f t="shared" si="7"/>
        <v>1.7053254983191857</v>
      </c>
      <c r="D38" s="42">
        <f t="shared" si="15"/>
        <v>1.7053254983191857</v>
      </c>
      <c r="E38" s="38">
        <f t="shared" si="15"/>
        <v>1.7053254983191857</v>
      </c>
      <c r="F38" s="38">
        <f t="shared" si="15"/>
        <v>1.7053254983191857</v>
      </c>
      <c r="G38" s="38">
        <f t="shared" si="18"/>
        <v>1.7053254983191857</v>
      </c>
      <c r="H38" s="42">
        <f t="shared" si="8"/>
        <v>1.7053254983191857</v>
      </c>
      <c r="I38" s="42">
        <f t="shared" si="8"/>
        <v>1.7053254983191857</v>
      </c>
      <c r="J38" s="38">
        <f t="shared" si="8"/>
        <v>1.7053254983191857</v>
      </c>
      <c r="K38" s="38">
        <f t="shared" si="8"/>
        <v>1.7053254983191857</v>
      </c>
      <c r="L38" s="38">
        <f t="shared" si="8"/>
        <v>1.7053254983191857</v>
      </c>
      <c r="M38" s="42">
        <f t="shared" si="9"/>
        <v>1.7053254983191857</v>
      </c>
      <c r="N38" s="42">
        <f t="shared" si="9"/>
        <v>1.7053254983191857</v>
      </c>
      <c r="O38" s="38">
        <f t="shared" si="9"/>
        <v>1.7053254983191857</v>
      </c>
      <c r="P38" s="38">
        <f t="shared" si="9"/>
        <v>1.7053254983191857</v>
      </c>
      <c r="Q38" s="38">
        <f t="shared" si="9"/>
        <v>1.7053254983191857</v>
      </c>
      <c r="R38" s="42">
        <f t="shared" si="10"/>
        <v>1.7053254983191857</v>
      </c>
      <c r="S38" s="42">
        <f t="shared" si="10"/>
        <v>1.7053254983191857</v>
      </c>
      <c r="T38" s="38">
        <f t="shared" si="10"/>
        <v>1.7053254983191857</v>
      </c>
      <c r="U38" s="38">
        <f t="shared" si="10"/>
        <v>1.7053254983191857</v>
      </c>
      <c r="V38" s="38">
        <f t="shared" si="10"/>
        <v>1.7053254983191857</v>
      </c>
      <c r="W38" s="42">
        <f t="shared" si="11"/>
        <v>1.7053254983191857</v>
      </c>
      <c r="X38" s="42">
        <f t="shared" si="11"/>
        <v>1.7053254983191857</v>
      </c>
      <c r="Y38" s="38">
        <f t="shared" si="11"/>
        <v>1.7053254983191857</v>
      </c>
      <c r="Z38" s="38">
        <f t="shared" si="11"/>
        <v>1.7053254983191857</v>
      </c>
      <c r="AA38" s="38">
        <f t="shared" si="11"/>
        <v>1.7053254983191857</v>
      </c>
      <c r="AB38" s="42">
        <f t="shared" si="11"/>
        <v>1.7053254983191857</v>
      </c>
      <c r="AC38" s="42">
        <f t="shared" si="13"/>
        <v>1.7053254983191857</v>
      </c>
      <c r="AD38" s="38">
        <f t="shared" si="13"/>
        <v>1.7053254983191857</v>
      </c>
      <c r="AE38" s="38">
        <f t="shared" si="13"/>
        <v>1.7053254983191857</v>
      </c>
      <c r="AF38" s="38">
        <f t="shared" si="13"/>
        <v>1.7053254983191857</v>
      </c>
    </row>
    <row r="40" spans="1:33" ht="15.75" thickBot="1" x14ac:dyDescent="0.3"/>
    <row r="41" spans="1:33" ht="15.75" thickBot="1" x14ac:dyDescent="0.3">
      <c r="A41" s="100" t="s">
        <v>6</v>
      </c>
      <c r="B41" s="102"/>
      <c r="C41" s="100" t="s">
        <v>18</v>
      </c>
      <c r="D41" s="101"/>
      <c r="E41" s="101"/>
      <c r="F41" s="101"/>
      <c r="G41" s="102"/>
      <c r="H41" s="100">
        <v>0</v>
      </c>
      <c r="I41" s="101"/>
      <c r="J41" s="101"/>
      <c r="K41" s="101"/>
      <c r="L41" s="102"/>
      <c r="M41" s="100" t="s">
        <v>3</v>
      </c>
      <c r="N41" s="101"/>
      <c r="O41" s="101"/>
      <c r="P41" s="101"/>
      <c r="Q41" s="102"/>
      <c r="R41" s="100" t="s">
        <v>14</v>
      </c>
      <c r="S41" s="101"/>
      <c r="T41" s="101"/>
      <c r="U41" s="101"/>
      <c r="V41" s="102"/>
      <c r="W41" s="100" t="s">
        <v>12</v>
      </c>
      <c r="X41" s="101"/>
      <c r="Y41" s="101"/>
      <c r="Z41" s="101"/>
      <c r="AA41" s="102"/>
      <c r="AB41" s="100" t="s">
        <v>13</v>
      </c>
      <c r="AC41" s="101"/>
      <c r="AD41" s="101"/>
      <c r="AE41" s="101"/>
      <c r="AF41" s="102"/>
    </row>
    <row r="42" spans="1:33" ht="15.75" thickBot="1" x14ac:dyDescent="0.3">
      <c r="A42" s="6" t="s">
        <v>4</v>
      </c>
      <c r="B42" s="7" t="s">
        <v>0</v>
      </c>
      <c r="C42" s="8">
        <v>0.01</v>
      </c>
      <c r="D42" s="9">
        <v>0.05</v>
      </c>
      <c r="E42" s="9">
        <v>0.1</v>
      </c>
      <c r="F42" s="9">
        <v>0.25</v>
      </c>
      <c r="G42" s="10">
        <v>0.5</v>
      </c>
      <c r="H42" s="11">
        <v>0.01</v>
      </c>
      <c r="I42" s="12">
        <v>0.05</v>
      </c>
      <c r="J42" s="12">
        <v>0.1</v>
      </c>
      <c r="K42" s="12">
        <v>0.25</v>
      </c>
      <c r="L42" s="13">
        <v>0.5</v>
      </c>
      <c r="M42" s="14">
        <v>0.01</v>
      </c>
      <c r="N42" s="15">
        <v>0.05</v>
      </c>
      <c r="O42" s="15">
        <v>0.1</v>
      </c>
      <c r="P42" s="15">
        <v>0.25</v>
      </c>
      <c r="Q42" s="16">
        <v>0.5</v>
      </c>
      <c r="R42" s="17">
        <v>0.01</v>
      </c>
      <c r="S42" s="18">
        <v>0.05</v>
      </c>
      <c r="T42" s="18">
        <v>0.1</v>
      </c>
      <c r="U42" s="18">
        <v>0.25</v>
      </c>
      <c r="V42" s="19">
        <v>0.5</v>
      </c>
      <c r="W42" s="20">
        <v>0.01</v>
      </c>
      <c r="X42" s="21">
        <v>0.05</v>
      </c>
      <c r="Y42" s="21">
        <v>0.1</v>
      </c>
      <c r="Z42" s="21">
        <v>0.25</v>
      </c>
      <c r="AA42" s="22">
        <v>0.5</v>
      </c>
      <c r="AB42" s="23">
        <v>0.01</v>
      </c>
      <c r="AC42" s="24">
        <v>0.05</v>
      </c>
      <c r="AD42" s="24">
        <v>0.1</v>
      </c>
      <c r="AE42" s="24">
        <v>0.25</v>
      </c>
      <c r="AF42" s="25">
        <v>0.5</v>
      </c>
    </row>
    <row r="43" spans="1:33" x14ac:dyDescent="0.25">
      <c r="A43" s="28" t="s">
        <v>19</v>
      </c>
      <c r="B43" s="26">
        <f>AVERAGE(B3:B39)</f>
        <v>1.0278312638947487</v>
      </c>
      <c r="C43" s="81">
        <f>AVERAGE(C3:C39)</f>
        <v>1.0421419785815518</v>
      </c>
      <c r="D43" s="82">
        <f>AVERAGE(D3:D39)</f>
        <v>1.0560610175882694</v>
      </c>
      <c r="E43" s="82">
        <f>AVERAGE(E3:E39)</f>
        <v>1.0792204590758392</v>
      </c>
      <c r="F43" s="82">
        <f>AVERAGE(F3:F39)</f>
        <v>1.1413229933861542</v>
      </c>
      <c r="G43" s="83">
        <f>AVERAGE(G3:G39)</f>
        <v>1.2370977448844718</v>
      </c>
      <c r="H43" s="81">
        <f>AVERAGE(H3:H39)</f>
        <v>1.0131935902876199</v>
      </c>
      <c r="I43" s="82">
        <f>AVERAGE(I3:I39)</f>
        <v>0.99739096105558778</v>
      </c>
      <c r="J43" s="82">
        <f>AVERAGE(J3:J39)</f>
        <v>0.95930707473407928</v>
      </c>
      <c r="K43" s="82">
        <f>AVERAGE(K3:K39)</f>
        <v>0.85599224503961568</v>
      </c>
      <c r="L43" s="83">
        <f>AVERAGE(L3:L39)</f>
        <v>0.61854887244223589</v>
      </c>
      <c r="M43" s="81">
        <f>AVERAGE(M3:M39)</f>
        <v>1.0289962195196516</v>
      </c>
      <c r="N43" s="82">
        <f>AVERAGE(N3:N39)</f>
        <v>1.0349259312624415</v>
      </c>
      <c r="O43" s="82">
        <f>AVERAGE(O3:O39)</f>
        <v>1.0366921827306508</v>
      </c>
      <c r="P43" s="82">
        <f>AVERAGE(P3:P39)</f>
        <v>1.0705582857922711</v>
      </c>
      <c r="Q43" s="83">
        <f>AVERAGE(Q3:Q39)</f>
        <v>1.1614558012931915</v>
      </c>
      <c r="R43" s="81">
        <f>AVERAGE(R3:R39)</f>
        <v>1.0243677365781663</v>
      </c>
      <c r="S43" s="82">
        <f>AVERAGE(S3:S39)</f>
        <v>1.023932193020489</v>
      </c>
      <c r="T43" s="82">
        <f>AVERAGE(T3:T39)</f>
        <v>1.0140266093613084</v>
      </c>
      <c r="U43" s="82">
        <f>AVERAGE(U3:U39)</f>
        <v>1.0077133474681674</v>
      </c>
      <c r="V43" s="83">
        <f>AVERAGE(V3:V39)</f>
        <v>1.0024420433859091</v>
      </c>
      <c r="W43" s="81">
        <f>AVERAGE(W3:W39)</f>
        <v>1.0210949049036355</v>
      </c>
      <c r="X43" s="82">
        <f>AVERAGE(X3:X39)</f>
        <v>1.0161584461590147</v>
      </c>
      <c r="Y43" s="82">
        <f>AVERAGE(Y3:Y39)</f>
        <v>0.99799962873236503</v>
      </c>
      <c r="Z43" s="82">
        <f>AVERAGE(Z3:Z39)</f>
        <v>0.96327526541594333</v>
      </c>
      <c r="AA43" s="83">
        <f>AVERAGE(AA3:AA39)</f>
        <v>0.89000233686771368</v>
      </c>
      <c r="AB43" s="81">
        <f>AVERAGE(AB3:AB39)</f>
        <v>1.0260113724561126</v>
      </c>
      <c r="AC43" s="82">
        <f>AVERAGE(AC3:AC39)</f>
        <v>1.0282456076141464</v>
      </c>
      <c r="AD43" s="82">
        <f>AVERAGE(AD3:AD39)</f>
        <v>1.0219858525912635</v>
      </c>
      <c r="AE43" s="82">
        <f>AVERAGE(AE3:AE39)</f>
        <v>1.0317096916705264</v>
      </c>
      <c r="AF43" s="83">
        <f>AVERAGE(AF3:AF39)</f>
        <v>1.0685661518247982</v>
      </c>
      <c r="AG43" s="30" t="s">
        <v>19</v>
      </c>
    </row>
    <row r="44" spans="1:33" ht="15.75" thickBot="1" x14ac:dyDescent="0.3">
      <c r="A44" s="29" t="s">
        <v>8</v>
      </c>
      <c r="B44" s="27">
        <f>_xlfn.STDEV.S(B3:B39)</f>
        <v>0.26386033166598472</v>
      </c>
      <c r="C44" s="84">
        <f>_xlfn.STDEV.S(C3:C39)</f>
        <v>0.25314120407588325</v>
      </c>
      <c r="D44" s="85">
        <f>_xlfn.STDEV.S(D3:D39)</f>
        <v>0.24297311068696348</v>
      </c>
      <c r="E44" s="85">
        <f>_xlfn.STDEV.S(E3:E39)</f>
        <v>0.23114098698253646</v>
      </c>
      <c r="F44" s="85">
        <f>_xlfn.STDEV.S(F3:F39)</f>
        <v>0.1945348536479031</v>
      </c>
      <c r="G44" s="86">
        <f>_xlfn.STDEV.S(G3:G39)</f>
        <v>0.16282677333568366</v>
      </c>
      <c r="H44" s="84">
        <f>_xlfn.STDEV.S(H3:H39)</f>
        <v>0.30400317318372472</v>
      </c>
      <c r="I44" s="85">
        <f>_xlfn.STDEV.S(I3:I39)</f>
        <v>0.34036942953163152</v>
      </c>
      <c r="J44" s="85">
        <f>_xlfn.STDEV.S(J3:J39)</f>
        <v>0.4069898601094889</v>
      </c>
      <c r="K44" s="85">
        <f>_xlfn.STDEV.S(K3:K39)</f>
        <v>0.52851846093435362</v>
      </c>
      <c r="L44" s="86">
        <f>_xlfn.STDEV.S(L3:L39)</f>
        <v>0.63750430724679774</v>
      </c>
      <c r="M44" s="84">
        <f>_xlfn.STDEV.S(M3:M39)</f>
        <v>0.26166924538370112</v>
      </c>
      <c r="N44" s="85">
        <f>_xlfn.STDEV.S(N3:N39)</f>
        <v>0.251938836111681</v>
      </c>
      <c r="O44" s="85">
        <f>_xlfn.STDEV.S(O3:O39)</f>
        <v>0.24940519337943515</v>
      </c>
      <c r="P44" s="85">
        <f>_xlfn.STDEV.S(P3:P39)</f>
        <v>0.20872159010719438</v>
      </c>
      <c r="Q44" s="86">
        <f>_xlfn.STDEV.S(Q3:Q39)</f>
        <v>0.13697703860168628</v>
      </c>
      <c r="R44" s="84">
        <f>_xlfn.STDEV.S(R3:R39)</f>
        <v>0.27133531117236764</v>
      </c>
      <c r="S44" s="85">
        <f>_xlfn.STDEV.S(S3:S39)</f>
        <v>0.27150005158322515</v>
      </c>
      <c r="T44" s="85">
        <f>_xlfn.STDEV.S(T3:T39)</f>
        <v>0.2868687797310881</v>
      </c>
      <c r="U44" s="85">
        <f>_xlfn.STDEV.S(U3:U39)</f>
        <v>0.28843940138370772</v>
      </c>
      <c r="V44" s="86">
        <f>_xlfn.STDEV.S(V3:V39)</f>
        <v>0.26365519825287204</v>
      </c>
      <c r="W44" s="84">
        <f>_xlfn.STDEV.S(W3:W39)</f>
        <v>0.27963700367962629</v>
      </c>
      <c r="X44" s="85">
        <f>_xlfn.STDEV.S(X3:X39)</f>
        <v>0.28896967114895533</v>
      </c>
      <c r="Y44" s="85">
        <f>_xlfn.STDEV.S(Y3:Y39)</f>
        <v>0.31875184870661211</v>
      </c>
      <c r="Z44" s="85">
        <f>_xlfn.STDEV.S(Z3:Z39)</f>
        <v>0.3548700499537964</v>
      </c>
      <c r="AA44" s="86">
        <f>_xlfn.STDEV.S(AA3:AA39)</f>
        <v>0.36985794529950444</v>
      </c>
      <c r="AB44" s="84">
        <f>_xlfn.STDEV.S(AB3:AB39)</f>
        <v>0.26761291260971426</v>
      </c>
      <c r="AC44" s="85">
        <f>_xlfn.STDEV.S(AC3:AC39)</f>
        <v>0.26304200406883127</v>
      </c>
      <c r="AD44" s="85">
        <f>_xlfn.STDEV.S(AD3:AD39)</f>
        <v>0.27253525504266729</v>
      </c>
      <c r="AE44" s="85">
        <f>_xlfn.STDEV.S(AE3:AE39)</f>
        <v>0.25531869384769335</v>
      </c>
      <c r="AF44" s="86">
        <f>_xlfn.STDEV.S(AF3:AF39)</f>
        <v>0.2051631971233637</v>
      </c>
      <c r="AG44" s="31" t="s">
        <v>8</v>
      </c>
    </row>
    <row r="46" spans="1:33" ht="15.75" thickBot="1" x14ac:dyDescent="0.3">
      <c r="A46" s="91"/>
    </row>
    <row r="47" spans="1:33" x14ac:dyDescent="0.25">
      <c r="A47" s="91"/>
      <c r="C47" s="28" t="s">
        <v>7</v>
      </c>
      <c r="D47" s="43"/>
      <c r="E47" s="44"/>
      <c r="F47" s="44"/>
      <c r="G47" s="45"/>
      <c r="J47" s="107" t="e">
        <f>(J36*J46-J38)/(J37*J41)</f>
        <v>#DIV/0!</v>
      </c>
    </row>
    <row r="48" spans="1:33" ht="15.75" thickBot="1" x14ac:dyDescent="0.3">
      <c r="A48" s="91"/>
      <c r="C48" s="94">
        <v>4</v>
      </c>
      <c r="D48" s="46">
        <v>5</v>
      </c>
      <c r="E48" s="46">
        <v>7</v>
      </c>
      <c r="F48" s="46">
        <v>12</v>
      </c>
      <c r="G48" s="47">
        <v>21</v>
      </c>
    </row>
    <row r="49" spans="1:11" ht="15.75" thickBot="1" x14ac:dyDescent="0.3">
      <c r="A49" s="91"/>
      <c r="B49" s="90"/>
      <c r="D49" s="5"/>
      <c r="K49" s="5"/>
    </row>
    <row r="50" spans="1:11" x14ac:dyDescent="0.25">
      <c r="C50" s="48" t="s">
        <v>5</v>
      </c>
      <c r="D50" s="49"/>
      <c r="E50" s="49"/>
      <c r="F50" s="49"/>
      <c r="G50" s="50"/>
    </row>
    <row r="51" spans="1:11" ht="15.75" thickBot="1" x14ac:dyDescent="0.3">
      <c r="C51" s="51">
        <f>C4</f>
        <v>0.5688946523531464</v>
      </c>
      <c r="D51" s="52">
        <f>C5</f>
        <v>0.67562946372336419</v>
      </c>
      <c r="E51" s="52">
        <f>C7</f>
        <v>0.69646597196914106</v>
      </c>
      <c r="F51" s="52">
        <f>C12</f>
        <v>0.85826416301062247</v>
      </c>
      <c r="G51" s="53">
        <f>C21</f>
        <v>1.0858138577019119</v>
      </c>
      <c r="J51" s="107" t="e">
        <f>(J40*J50-J42)/(J41*J45)</f>
        <v>#DIV/0!</v>
      </c>
    </row>
    <row r="52" spans="1:11" ht="15.75" thickBot="1" x14ac:dyDescent="0.3"/>
    <row r="53" spans="1:11" x14ac:dyDescent="0.25">
      <c r="C53" s="48" t="s">
        <v>17</v>
      </c>
      <c r="D53" s="49"/>
      <c r="E53" s="49"/>
      <c r="F53" s="49"/>
      <c r="G53" s="50"/>
    </row>
    <row r="54" spans="1:11" ht="15.75" thickBot="1" x14ac:dyDescent="0.3">
      <c r="C54" s="97">
        <v>0.81111706035039044</v>
      </c>
      <c r="D54" s="52">
        <v>0.82202400557453248</v>
      </c>
      <c r="E54" s="52">
        <v>0.80995917017989105</v>
      </c>
      <c r="F54" s="79">
        <v>0.81894341720865305</v>
      </c>
      <c r="G54" s="80">
        <v>0.82890317928895996</v>
      </c>
      <c r="I54" s="5"/>
    </row>
  </sheetData>
  <sortState xmlns:xlrd2="http://schemas.microsoft.com/office/spreadsheetml/2017/richdata2" ref="B3:B38">
    <sortCondition ref="B3:B38"/>
  </sortState>
  <mergeCells count="14">
    <mergeCell ref="W41:AA41"/>
    <mergeCell ref="AB41:AF41"/>
    <mergeCell ref="A1:B1"/>
    <mergeCell ref="A41:B41"/>
    <mergeCell ref="C41:G41"/>
    <mergeCell ref="H41:L41"/>
    <mergeCell ref="M41:Q41"/>
    <mergeCell ref="R41:V41"/>
    <mergeCell ref="H1:L1"/>
    <mergeCell ref="M1:Q1"/>
    <mergeCell ref="R1:V1"/>
    <mergeCell ref="W1:AA1"/>
    <mergeCell ref="AB1:AF1"/>
    <mergeCell ref="C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B0F0"/>
  </sheetPr>
  <dimension ref="B1:AA18"/>
  <sheetViews>
    <sheetView tabSelected="1" zoomScale="85" zoomScaleNormal="85" workbookViewId="0">
      <selection activeCell="F17" sqref="F17"/>
    </sheetView>
  </sheetViews>
  <sheetFormatPr defaultRowHeight="15" x14ac:dyDescent="0.25"/>
  <cols>
    <col min="6" max="6" width="10.28515625" customWidth="1"/>
    <col min="16" max="16" width="10.140625" customWidth="1"/>
  </cols>
  <sheetData>
    <row r="1" spans="2:27" ht="15.75" thickBot="1" x14ac:dyDescent="0.3">
      <c r="B1" s="103" t="s">
        <v>20</v>
      </c>
      <c r="C1" s="104"/>
      <c r="D1" s="104"/>
      <c r="E1" s="104"/>
      <c r="F1" s="104"/>
      <c r="G1" s="104"/>
      <c r="H1" s="105"/>
      <c r="I1" s="67"/>
      <c r="J1" s="58"/>
      <c r="K1" s="58"/>
      <c r="M1" s="103" t="s">
        <v>16</v>
      </c>
      <c r="N1" s="104"/>
      <c r="O1" s="104"/>
      <c r="P1" s="104"/>
      <c r="Q1" s="104"/>
      <c r="R1" s="104"/>
      <c r="S1" s="105"/>
    </row>
    <row r="2" spans="2:27" ht="15.75" thickBot="1" x14ac:dyDescent="0.3">
      <c r="B2" s="1"/>
      <c r="J2" s="58"/>
      <c r="K2" s="58"/>
    </row>
    <row r="3" spans="2:27" x14ac:dyDescent="0.25">
      <c r="B3" s="78" t="s">
        <v>1</v>
      </c>
      <c r="C3" s="56" t="s">
        <v>18</v>
      </c>
      <c r="D3" s="56">
        <v>0</v>
      </c>
      <c r="E3" s="56" t="s">
        <v>12</v>
      </c>
      <c r="F3" s="56" t="s">
        <v>14</v>
      </c>
      <c r="G3" s="56" t="s">
        <v>3</v>
      </c>
      <c r="H3" s="59" t="s">
        <v>13</v>
      </c>
      <c r="I3" s="68"/>
      <c r="J3" s="58"/>
      <c r="K3" s="58"/>
      <c r="L3" s="1"/>
      <c r="M3" s="78" t="s">
        <v>15</v>
      </c>
      <c r="N3" s="56" t="s">
        <v>18</v>
      </c>
      <c r="O3" s="56">
        <v>0</v>
      </c>
      <c r="P3" s="56" t="s">
        <v>12</v>
      </c>
      <c r="Q3" s="56" t="s">
        <v>14</v>
      </c>
      <c r="R3" s="56" t="s">
        <v>3</v>
      </c>
      <c r="S3" s="59" t="s">
        <v>13</v>
      </c>
      <c r="V3" s="71"/>
      <c r="W3" s="72"/>
    </row>
    <row r="4" spans="2:27" x14ac:dyDescent="0.25">
      <c r="B4" s="77" t="s">
        <v>2</v>
      </c>
      <c r="C4" s="62">
        <f>data!B43</f>
        <v>1.0278312638947487</v>
      </c>
      <c r="D4" s="3">
        <f>data!B43</f>
        <v>1.0278312638947487</v>
      </c>
      <c r="E4" s="3">
        <f>data!B43</f>
        <v>1.0278312638947487</v>
      </c>
      <c r="F4" s="3">
        <f>data!B43</f>
        <v>1.0278312638947487</v>
      </c>
      <c r="G4" s="3">
        <f>data!B43</f>
        <v>1.0278312638947487</v>
      </c>
      <c r="H4" s="63">
        <f>data!B43</f>
        <v>1.0278312638947487</v>
      </c>
      <c r="I4" s="3"/>
      <c r="J4" s="58"/>
      <c r="K4" s="58"/>
      <c r="M4" s="77" t="s">
        <v>2</v>
      </c>
      <c r="N4" s="62">
        <f>data!B44</f>
        <v>0.26386033166598472</v>
      </c>
      <c r="O4" s="3">
        <f>data!B44</f>
        <v>0.26386033166598472</v>
      </c>
      <c r="P4" s="3">
        <f>data!B44</f>
        <v>0.26386033166598472</v>
      </c>
      <c r="Q4" s="3">
        <f>data!B44</f>
        <v>0.26386033166598472</v>
      </c>
      <c r="R4" s="3">
        <f>data!B44</f>
        <v>0.26386033166598472</v>
      </c>
      <c r="S4" s="63">
        <f>data!B44</f>
        <v>0.26386033166598472</v>
      </c>
      <c r="V4" s="73"/>
    </row>
    <row r="5" spans="2:27" x14ac:dyDescent="0.25">
      <c r="B5" s="75">
        <v>0.01</v>
      </c>
      <c r="C5" s="3">
        <f>data!C43</f>
        <v>1.0421419785815518</v>
      </c>
      <c r="D5" s="3">
        <f>data!H43</f>
        <v>1.0131935902876199</v>
      </c>
      <c r="E5" s="3">
        <f>data!W43</f>
        <v>1.0210949049036355</v>
      </c>
      <c r="F5" s="3">
        <f>data!R43</f>
        <v>1.0243677365781663</v>
      </c>
      <c r="G5" s="3">
        <f>data!M43</f>
        <v>1.0289962195196516</v>
      </c>
      <c r="H5" s="63">
        <f>data!AB43</f>
        <v>1.0260113724561126</v>
      </c>
      <c r="I5" s="57"/>
      <c r="J5" s="58"/>
      <c r="K5" s="58"/>
      <c r="M5" s="75">
        <v>0.01</v>
      </c>
      <c r="N5" s="3">
        <f>data!C44</f>
        <v>0.25314120407588325</v>
      </c>
      <c r="O5" s="3">
        <f>data!H44</f>
        <v>0.30400317318372472</v>
      </c>
      <c r="P5" s="3">
        <f>data!W44</f>
        <v>0.27963700367962629</v>
      </c>
      <c r="Q5" s="3">
        <f>data!R44</f>
        <v>0.27133531117236764</v>
      </c>
      <c r="R5" s="3">
        <f>data!M44</f>
        <v>0.26166924538370112</v>
      </c>
      <c r="S5" s="63">
        <f>data!AB44</f>
        <v>0.26761291260971426</v>
      </c>
      <c r="V5" s="73"/>
      <c r="W5" s="71"/>
      <c r="X5" s="72"/>
    </row>
    <row r="6" spans="2:27" x14ac:dyDescent="0.25">
      <c r="B6" s="75">
        <v>0.05</v>
      </c>
      <c r="C6" s="3">
        <f>data!D43</f>
        <v>1.0560610175882694</v>
      </c>
      <c r="D6" s="3">
        <f>data!I43</f>
        <v>0.99739096105558778</v>
      </c>
      <c r="E6" s="3">
        <f>data!X43</f>
        <v>1.0161584461590147</v>
      </c>
      <c r="F6" s="3">
        <f>data!S43</f>
        <v>1.023932193020489</v>
      </c>
      <c r="G6" s="3">
        <f>data!N43</f>
        <v>1.0349259312624415</v>
      </c>
      <c r="H6" s="63">
        <f>data!AC43</f>
        <v>1.0282456076141464</v>
      </c>
      <c r="I6" s="57"/>
      <c r="J6" s="58"/>
      <c r="K6" s="58"/>
      <c r="M6" s="75">
        <v>0.05</v>
      </c>
      <c r="N6" s="3">
        <f>data!D44</f>
        <v>0.24297311068696348</v>
      </c>
      <c r="O6" s="3">
        <f>data!I44</f>
        <v>0.34036942953163152</v>
      </c>
      <c r="P6" s="3">
        <f>data!X44</f>
        <v>0.28896967114895533</v>
      </c>
      <c r="Q6" s="3">
        <f>data!S44</f>
        <v>0.27150005158322515</v>
      </c>
      <c r="R6" s="3">
        <f>data!N44</f>
        <v>0.251938836111681</v>
      </c>
      <c r="S6" s="63">
        <f>data!AC44</f>
        <v>0.26304200406883127</v>
      </c>
      <c r="V6" s="73"/>
      <c r="W6" s="71"/>
    </row>
    <row r="7" spans="2:27" x14ac:dyDescent="0.25">
      <c r="B7" s="75">
        <v>0.1</v>
      </c>
      <c r="C7" s="3">
        <f>data!E43</f>
        <v>1.0792204590758392</v>
      </c>
      <c r="D7" s="3">
        <f>data!J43</f>
        <v>0.95930707473407928</v>
      </c>
      <c r="E7" s="3">
        <f>data!Y43</f>
        <v>0.99799962873236503</v>
      </c>
      <c r="F7" s="3">
        <f>data!T43</f>
        <v>1.0140266093613084</v>
      </c>
      <c r="G7" s="3">
        <f>data!O43</f>
        <v>1.0366921827306508</v>
      </c>
      <c r="H7" s="63">
        <f>data!AD43</f>
        <v>1.0219858525912635</v>
      </c>
      <c r="I7" s="57"/>
      <c r="J7" s="58"/>
      <c r="K7" s="58"/>
      <c r="M7" s="75">
        <v>0.1</v>
      </c>
      <c r="N7" s="3">
        <f>data!E44</f>
        <v>0.23114098698253646</v>
      </c>
      <c r="O7" s="3">
        <f>data!J44</f>
        <v>0.4069898601094889</v>
      </c>
      <c r="P7" s="3">
        <f>data!Y44</f>
        <v>0.31875184870661211</v>
      </c>
      <c r="Q7" s="3">
        <f>data!T44</f>
        <v>0.2868687797310881</v>
      </c>
      <c r="R7" s="3">
        <f>data!O44</f>
        <v>0.24940519337943515</v>
      </c>
      <c r="S7" s="63">
        <f>data!AD44</f>
        <v>0.27253525504266729</v>
      </c>
      <c r="V7" s="73"/>
      <c r="W7" s="71"/>
      <c r="X7" s="72"/>
      <c r="Y7" s="72"/>
      <c r="Z7" s="93"/>
      <c r="AA7" s="72"/>
    </row>
    <row r="8" spans="2:27" x14ac:dyDescent="0.25">
      <c r="B8" s="75">
        <v>0.25</v>
      </c>
      <c r="C8" s="3">
        <f>data!F43</f>
        <v>1.1413229933861542</v>
      </c>
      <c r="D8" s="3">
        <f>data!K43</f>
        <v>0.85599224503961568</v>
      </c>
      <c r="E8" s="3">
        <f>data!Z43</f>
        <v>0.96327526541594333</v>
      </c>
      <c r="F8" s="3">
        <f>data!U43</f>
        <v>1.0077133474681674</v>
      </c>
      <c r="G8" s="3">
        <f>data!P43</f>
        <v>1.0705582857922711</v>
      </c>
      <c r="H8" s="63">
        <f>data!AE43</f>
        <v>1.0317096916705264</v>
      </c>
      <c r="I8" s="57"/>
      <c r="J8" s="58"/>
      <c r="K8" s="58"/>
      <c r="M8" s="75">
        <v>0.25</v>
      </c>
      <c r="N8" s="3">
        <f>data!F44</f>
        <v>0.1945348536479031</v>
      </c>
      <c r="O8" s="3">
        <f>data!K44</f>
        <v>0.52851846093435362</v>
      </c>
      <c r="P8" s="3">
        <f>data!Z44</f>
        <v>0.3548700499537964</v>
      </c>
      <c r="Q8" s="3">
        <f>data!U44</f>
        <v>0.28843940138370772</v>
      </c>
      <c r="R8" s="3">
        <f>data!P44</f>
        <v>0.20872159010719438</v>
      </c>
      <c r="S8" s="63">
        <f>data!AE44</f>
        <v>0.25531869384769335</v>
      </c>
      <c r="V8" s="73"/>
      <c r="W8" s="71"/>
      <c r="X8" s="72"/>
      <c r="Y8" s="72"/>
      <c r="Z8" s="93"/>
      <c r="AA8" s="72"/>
    </row>
    <row r="9" spans="2:27" ht="15.75" thickBot="1" x14ac:dyDescent="0.3">
      <c r="B9" s="76">
        <v>0.5</v>
      </c>
      <c r="C9" s="64">
        <f>data!G43</f>
        <v>1.2370977448844718</v>
      </c>
      <c r="D9" s="64">
        <f>data!L43</f>
        <v>0.61854887244223589</v>
      </c>
      <c r="E9" s="64">
        <f>data!AA43</f>
        <v>0.89000233686771368</v>
      </c>
      <c r="F9" s="64">
        <f>data!V43</f>
        <v>1.0024420433859091</v>
      </c>
      <c r="G9" s="64">
        <f>data!Q43</f>
        <v>1.1614558012931915</v>
      </c>
      <c r="H9" s="87">
        <f>data!AF43</f>
        <v>1.0685661518247982</v>
      </c>
      <c r="I9" s="57"/>
      <c r="J9" s="58"/>
      <c r="K9" s="58"/>
      <c r="M9" s="76">
        <v>0.5</v>
      </c>
      <c r="N9" s="64">
        <f>data!G44</f>
        <v>0.16282677333568366</v>
      </c>
      <c r="O9" s="64">
        <f>data!L44</f>
        <v>0.63750430724679774</v>
      </c>
      <c r="P9" s="64">
        <f>data!AA44</f>
        <v>0.36985794529950444</v>
      </c>
      <c r="Q9" s="64">
        <f>data!V44</f>
        <v>0.26365519825287204</v>
      </c>
      <c r="R9" s="64">
        <f>data!Q44</f>
        <v>0.13697703860168628</v>
      </c>
      <c r="S9" s="87">
        <f>data!AF44</f>
        <v>0.2051631971233637</v>
      </c>
      <c r="V9" s="74"/>
      <c r="W9" s="71"/>
      <c r="X9" s="72"/>
      <c r="Y9" s="72"/>
      <c r="Z9" s="93"/>
      <c r="AA9" s="72"/>
    </row>
    <row r="10" spans="2:27" ht="15.75" thickBot="1" x14ac:dyDescent="0.3">
      <c r="B10" s="2"/>
      <c r="C10" s="65"/>
      <c r="D10" s="65"/>
      <c r="E10" s="65"/>
      <c r="F10" s="65"/>
      <c r="G10" s="65"/>
      <c r="J10" s="58"/>
      <c r="K10" s="58"/>
      <c r="Z10" s="65"/>
      <c r="AA10" s="72"/>
    </row>
    <row r="11" spans="2:27" x14ac:dyDescent="0.25">
      <c r="B11" s="78" t="s">
        <v>10</v>
      </c>
      <c r="C11" s="56" t="s">
        <v>18</v>
      </c>
      <c r="D11" s="56">
        <v>0</v>
      </c>
      <c r="E11" s="56" t="s">
        <v>12</v>
      </c>
      <c r="F11" s="56" t="s">
        <v>14</v>
      </c>
      <c r="G11" s="56" t="s">
        <v>3</v>
      </c>
      <c r="H11" s="59" t="s">
        <v>13</v>
      </c>
      <c r="I11" s="68"/>
      <c r="J11" s="58"/>
      <c r="K11" s="58"/>
      <c r="M11" s="78" t="s">
        <v>10</v>
      </c>
      <c r="N11" s="56" t="s">
        <v>18</v>
      </c>
      <c r="O11" s="56">
        <v>0</v>
      </c>
      <c r="P11" s="56" t="s">
        <v>12</v>
      </c>
      <c r="Q11" s="56" t="s">
        <v>14</v>
      </c>
      <c r="R11" s="56" t="s">
        <v>3</v>
      </c>
      <c r="S11" s="59" t="s">
        <v>13</v>
      </c>
      <c r="Z11" s="65"/>
      <c r="AA11" s="72"/>
    </row>
    <row r="12" spans="2:27" x14ac:dyDescent="0.25">
      <c r="B12" s="77" t="s">
        <v>2</v>
      </c>
      <c r="C12" s="70">
        <f t="shared" ref="C12:H17" si="0">(C4-$C$4)/$C$4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60">
        <f t="shared" si="0"/>
        <v>0</v>
      </c>
      <c r="I12" s="69"/>
      <c r="J12" s="58"/>
      <c r="K12" s="58"/>
      <c r="M12" s="77" t="s">
        <v>2</v>
      </c>
      <c r="N12" s="70">
        <f t="shared" ref="N12:S17" si="1">(N4-$N$4)/$N$4</f>
        <v>0</v>
      </c>
      <c r="O12" s="69">
        <f t="shared" si="1"/>
        <v>0</v>
      </c>
      <c r="P12" s="69">
        <f t="shared" si="1"/>
        <v>0</v>
      </c>
      <c r="Q12" s="69">
        <f t="shared" si="1"/>
        <v>0</v>
      </c>
      <c r="R12" s="69">
        <f t="shared" si="1"/>
        <v>0</v>
      </c>
      <c r="S12" s="60">
        <f t="shared" si="1"/>
        <v>0</v>
      </c>
    </row>
    <row r="13" spans="2:27" x14ac:dyDescent="0.25">
      <c r="B13" s="75">
        <v>0.01</v>
      </c>
      <c r="C13" s="4">
        <f t="shared" si="0"/>
        <v>1.39232140425226E-2</v>
      </c>
      <c r="D13" s="4">
        <f t="shared" si="0"/>
        <v>-1.4241319680880686E-2</v>
      </c>
      <c r="E13" s="4">
        <f t="shared" si="0"/>
        <v>-6.5539541632418626E-3</v>
      </c>
      <c r="F13" s="4">
        <f t="shared" si="0"/>
        <v>-3.3697431069162954E-3</v>
      </c>
      <c r="G13" s="4">
        <f t="shared" si="0"/>
        <v>1.133411354397392E-3</v>
      </c>
      <c r="H13" s="60">
        <f t="shared" si="0"/>
        <v>-1.7706130398679853E-3</v>
      </c>
      <c r="I13" s="58"/>
      <c r="J13" s="58"/>
      <c r="K13" s="58"/>
      <c r="M13" s="75">
        <v>0.01</v>
      </c>
      <c r="N13" s="4">
        <f t="shared" si="1"/>
        <v>-4.0624248148336983E-2</v>
      </c>
      <c r="O13" s="69">
        <f t="shared" si="1"/>
        <v>0.15213670529511797</v>
      </c>
      <c r="P13" s="69">
        <f t="shared" si="1"/>
        <v>5.9791753895060432E-2</v>
      </c>
      <c r="Q13" s="69">
        <f t="shared" si="1"/>
        <v>2.8329303837324623E-2</v>
      </c>
      <c r="R13" s="69">
        <f t="shared" si="1"/>
        <v>-8.3039624351615108E-3</v>
      </c>
      <c r="S13" s="60">
        <f t="shared" si="1"/>
        <v>1.4221845777408702E-2</v>
      </c>
    </row>
    <row r="14" spans="2:27" x14ac:dyDescent="0.25">
      <c r="B14" s="75">
        <v>0.05</v>
      </c>
      <c r="C14" s="4">
        <f t="shared" si="0"/>
        <v>2.7465358065243216E-2</v>
      </c>
      <c r="D14" s="4">
        <f t="shared" si="0"/>
        <v>-2.9616050716159196E-2</v>
      </c>
      <c r="E14" s="4">
        <f t="shared" si="0"/>
        <v>-1.135674516408681E-2</v>
      </c>
      <c r="F14" s="4">
        <f t="shared" si="0"/>
        <v>-3.7934931649042927E-3</v>
      </c>
      <c r="G14" s="4">
        <f t="shared" si="0"/>
        <v>6.9025603879853603E-3</v>
      </c>
      <c r="H14" s="60">
        <f t="shared" si="0"/>
        <v>4.0312426168832383E-4</v>
      </c>
      <c r="I14" s="58"/>
      <c r="J14" s="58"/>
      <c r="K14" s="58"/>
      <c r="M14" s="75">
        <v>0.05</v>
      </c>
      <c r="N14" s="4">
        <f t="shared" si="1"/>
        <v>-7.916014069694241E-2</v>
      </c>
      <c r="O14" s="69">
        <f t="shared" si="1"/>
        <v>0.28996059158486193</v>
      </c>
      <c r="P14" s="69">
        <f t="shared" si="1"/>
        <v>9.5161479273648472E-2</v>
      </c>
      <c r="Q14" s="69">
        <f t="shared" si="1"/>
        <v>2.8953650853859311E-2</v>
      </c>
      <c r="R14" s="69">
        <f t="shared" si="1"/>
        <v>-4.5181083033712287E-2</v>
      </c>
      <c r="S14" s="60">
        <f t="shared" si="1"/>
        <v>-3.1013665145746471E-3</v>
      </c>
    </row>
    <row r="15" spans="2:27" x14ac:dyDescent="0.25">
      <c r="B15" s="75">
        <v>0.1</v>
      </c>
      <c r="C15" s="4">
        <f t="shared" si="0"/>
        <v>4.9997696106617799E-2</v>
      </c>
      <c r="D15" s="4">
        <f t="shared" si="0"/>
        <v>-6.6668714571895285E-2</v>
      </c>
      <c r="E15" s="4">
        <f t="shared" si="0"/>
        <v>-2.9023864334835441E-2</v>
      </c>
      <c r="F15" s="4">
        <f t="shared" si="0"/>
        <v>-1.343085681314115E-2</v>
      </c>
      <c r="G15" s="4">
        <f t="shared" si="0"/>
        <v>8.6209859022244057E-3</v>
      </c>
      <c r="H15" s="60">
        <f t="shared" si="0"/>
        <v>-5.6871312527848215E-3</v>
      </c>
      <c r="I15" s="58"/>
      <c r="J15" s="58"/>
      <c r="K15" s="58"/>
      <c r="M15" s="75">
        <v>0.1</v>
      </c>
      <c r="N15" s="4">
        <f t="shared" si="1"/>
        <v>-0.12400251480342635</v>
      </c>
      <c r="O15" s="69">
        <f t="shared" si="1"/>
        <v>0.54244428307885573</v>
      </c>
      <c r="P15" s="69">
        <f t="shared" si="1"/>
        <v>0.20803247192955635</v>
      </c>
      <c r="Q15" s="69">
        <f t="shared" si="1"/>
        <v>8.7199344895197414E-2</v>
      </c>
      <c r="R15" s="69">
        <f t="shared" si="1"/>
        <v>-5.4783294613788426E-2</v>
      </c>
      <c r="S15" s="60">
        <f t="shared" si="1"/>
        <v>3.2876951688456071E-2</v>
      </c>
    </row>
    <row r="16" spans="2:27" x14ac:dyDescent="0.25">
      <c r="B16" s="75">
        <v>0.25</v>
      </c>
      <c r="C16" s="4">
        <f t="shared" si="0"/>
        <v>0.11041863920479775</v>
      </c>
      <c r="D16" s="4">
        <f t="shared" si="0"/>
        <v>-0.16718602059640164</v>
      </c>
      <c r="E16" s="4">
        <f t="shared" si="0"/>
        <v>-6.2807973201928172E-2</v>
      </c>
      <c r="F16" s="4">
        <f t="shared" si="0"/>
        <v>-1.9573170357115477E-2</v>
      </c>
      <c r="G16" s="4">
        <f t="shared" si="0"/>
        <v>4.1570074192545409E-2</v>
      </c>
      <c r="H16" s="60">
        <f t="shared" si="0"/>
        <v>3.7734090331921388E-3</v>
      </c>
      <c r="I16" s="58"/>
      <c r="J16" s="58"/>
      <c r="K16" s="58"/>
      <c r="M16" s="75">
        <v>0.25</v>
      </c>
      <c r="N16" s="4">
        <f t="shared" si="1"/>
        <v>-0.26273550700239129</v>
      </c>
      <c r="O16" s="69">
        <f t="shared" si="1"/>
        <v>1.0030235602197077</v>
      </c>
      <c r="P16" s="69">
        <f t="shared" si="1"/>
        <v>0.34491625820822125</v>
      </c>
      <c r="Q16" s="69">
        <f t="shared" si="1"/>
        <v>9.3151818473559453E-2</v>
      </c>
      <c r="R16" s="69">
        <f t="shared" si="1"/>
        <v>-0.20896942412923714</v>
      </c>
      <c r="S16" s="60">
        <f t="shared" si="1"/>
        <v>-3.2371814908138792E-2</v>
      </c>
    </row>
    <row r="17" spans="2:19" ht="15.75" thickBot="1" x14ac:dyDescent="0.3">
      <c r="B17" s="76">
        <v>0.5</v>
      </c>
      <c r="C17" s="4">
        <f t="shared" si="0"/>
        <v>0.20360003469514262</v>
      </c>
      <c r="D17" s="4">
        <f t="shared" si="0"/>
        <v>-0.39819998265242867</v>
      </c>
      <c r="E17" s="4">
        <f t="shared" si="0"/>
        <v>-0.13409684241824041</v>
      </c>
      <c r="F17" s="4">
        <f t="shared" si="0"/>
        <v>-2.4701739867916107E-2</v>
      </c>
      <c r="G17" s="4">
        <f t="shared" si="0"/>
        <v>0.13000629781594789</v>
      </c>
      <c r="H17" s="88">
        <f t="shared" si="0"/>
        <v>3.9631882548204767E-2</v>
      </c>
      <c r="I17" s="58"/>
      <c r="J17" s="58"/>
      <c r="K17" s="58"/>
      <c r="M17" s="76">
        <v>0.5</v>
      </c>
      <c r="N17" s="4">
        <f t="shared" si="1"/>
        <v>-0.38290544733415</v>
      </c>
      <c r="O17" s="69">
        <f t="shared" si="1"/>
        <v>1.416067255057502</v>
      </c>
      <c r="P17" s="69">
        <f t="shared" si="1"/>
        <v>0.40171864017703085</v>
      </c>
      <c r="Q17" s="69">
        <f t="shared" si="1"/>
        <v>-7.7743180195935361E-4</v>
      </c>
      <c r="R17" s="69">
        <f t="shared" si="1"/>
        <v>-0.48087293858524116</v>
      </c>
      <c r="S17" s="88">
        <f t="shared" si="1"/>
        <v>-0.22245532010065269</v>
      </c>
    </row>
    <row r="18" spans="2:19" ht="15.75" thickBot="1" x14ac:dyDescent="0.3">
      <c r="B18" s="54" t="s">
        <v>11</v>
      </c>
      <c r="C18" s="55">
        <f t="shared" ref="C18:H18" si="2">AVERAGE(C13:C17)</f>
        <v>8.1080988422864791E-2</v>
      </c>
      <c r="D18" s="55">
        <f t="shared" si="2"/>
        <v>-0.1351824176435531</v>
      </c>
      <c r="E18" s="55">
        <f t="shared" si="2"/>
        <v>-4.8767875856466539E-2</v>
      </c>
      <c r="F18" s="55">
        <f t="shared" si="2"/>
        <v>-1.2973800661998663E-2</v>
      </c>
      <c r="G18" s="55">
        <f t="shared" si="2"/>
        <v>3.7646665930620091E-2</v>
      </c>
      <c r="H18" s="61">
        <f t="shared" si="2"/>
        <v>7.2701343100864844E-3</v>
      </c>
      <c r="I18" s="66"/>
      <c r="J18" s="66"/>
      <c r="K18" s="66"/>
      <c r="M18" s="54" t="s">
        <v>11</v>
      </c>
      <c r="N18" s="55">
        <f t="shared" ref="N18:S18" si="3">AVERAGE(N13:N17)</f>
        <v>-0.1778855715970494</v>
      </c>
      <c r="O18" s="89">
        <f t="shared" si="3"/>
        <v>0.68072647904720918</v>
      </c>
      <c r="P18" s="89">
        <f t="shared" si="3"/>
        <v>0.22192412069670348</v>
      </c>
      <c r="Q18" s="89">
        <f t="shared" si="3"/>
        <v>4.7371337251596285E-2</v>
      </c>
      <c r="R18" s="89">
        <f t="shared" si="3"/>
        <v>-0.15962214055942811</v>
      </c>
      <c r="S18" s="61">
        <f t="shared" si="3"/>
        <v>-4.2165940811500269E-2</v>
      </c>
    </row>
  </sheetData>
  <mergeCells count="2">
    <mergeCell ref="B1:H1"/>
    <mergeCell ref="M1:S1"/>
  </mergeCell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normal_dist</vt:lpstr>
    </vt:vector>
  </TitlesOfParts>
  <Company>UL NTF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twertegfds fd dfg</dc:creator>
  <cp:lastModifiedBy>Timotej</cp:lastModifiedBy>
  <cp:lastPrinted>2023-03-30T11:11:11Z</cp:lastPrinted>
  <dcterms:created xsi:type="dcterms:W3CDTF">2011-10-21T21:40:42Z</dcterms:created>
  <dcterms:modified xsi:type="dcterms:W3CDTF">2023-03-30T11:11:16Z</dcterms:modified>
</cp:coreProperties>
</file>