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35" windowWidth="21075" windowHeight="9780"/>
  </bookViews>
  <sheets>
    <sheet name="Jun09" sheetId="1" r:id="rId1"/>
  </sheets>
  <calcPr calcId="125725"/>
</workbook>
</file>

<file path=xl/calcChain.xml><?xml version="1.0" encoding="utf-8"?>
<calcChain xmlns="http://schemas.openxmlformats.org/spreadsheetml/2006/main">
  <c r="D53" i="1"/>
  <c r="J16" l="1"/>
  <c r="J9"/>
  <c r="J15"/>
  <c r="J7"/>
  <c r="J6"/>
  <c r="J12"/>
  <c r="J5"/>
  <c r="J4"/>
  <c r="J8"/>
  <c r="J10"/>
  <c r="J25"/>
  <c r="J14"/>
  <c r="J17"/>
  <c r="J38"/>
  <c r="J23"/>
  <c r="J21"/>
  <c r="J42"/>
  <c r="J27"/>
  <c r="J13"/>
  <c r="J41"/>
  <c r="J22"/>
  <c r="J35"/>
  <c r="J24"/>
  <c r="J11"/>
  <c r="J18"/>
  <c r="J20"/>
  <c r="J37"/>
  <c r="J29"/>
  <c r="J34"/>
  <c r="J31"/>
  <c r="J46"/>
  <c r="J28"/>
  <c r="J43"/>
  <c r="J36"/>
  <c r="J32"/>
  <c r="J45"/>
  <c r="J40"/>
  <c r="J26"/>
  <c r="J33"/>
  <c r="J30"/>
  <c r="J44"/>
  <c r="J47"/>
  <c r="J50"/>
  <c r="J51"/>
  <c r="J49"/>
  <c r="J48"/>
  <c r="J52"/>
  <c r="J39"/>
  <c r="J19"/>
  <c r="J3"/>
  <c r="K3"/>
  <c r="L3" s="1"/>
  <c r="K16"/>
  <c r="L16" s="1"/>
  <c r="K9"/>
  <c r="L9" s="1"/>
  <c r="K15"/>
  <c r="L15" s="1"/>
  <c r="K7"/>
  <c r="L7" s="1"/>
  <c r="K6"/>
  <c r="L6" s="1"/>
  <c r="K12"/>
  <c r="L12" s="1"/>
  <c r="K5"/>
  <c r="L5" s="1"/>
  <c r="K4"/>
  <c r="L4" s="1"/>
  <c r="K8"/>
  <c r="L8" s="1"/>
  <c r="K10"/>
  <c r="L10" s="1"/>
  <c r="K25"/>
  <c r="L25" s="1"/>
  <c r="K14"/>
  <c r="L14" s="1"/>
  <c r="K17"/>
  <c r="L17" s="1"/>
  <c r="K38"/>
  <c r="L38" s="1"/>
  <c r="K23"/>
  <c r="L23" s="1"/>
  <c r="K21"/>
  <c r="L21" s="1"/>
  <c r="K42"/>
  <c r="L42" s="1"/>
  <c r="K27"/>
  <c r="L27" s="1"/>
  <c r="K13"/>
  <c r="L13" s="1"/>
  <c r="K41"/>
  <c r="L41" s="1"/>
  <c r="K22"/>
  <c r="L22" s="1"/>
  <c r="K35"/>
  <c r="L35" s="1"/>
  <c r="K24"/>
  <c r="L24" s="1"/>
  <c r="K11"/>
  <c r="L11" s="1"/>
  <c r="K18"/>
  <c r="L18" s="1"/>
  <c r="K20"/>
  <c r="L20" s="1"/>
  <c r="K37"/>
  <c r="L37" s="1"/>
  <c r="K29"/>
  <c r="L29" s="1"/>
  <c r="K34"/>
  <c r="L34" s="1"/>
  <c r="K31"/>
  <c r="L31" s="1"/>
  <c r="K46"/>
  <c r="L46" s="1"/>
  <c r="K28"/>
  <c r="L28" s="1"/>
  <c r="K43"/>
  <c r="L43" s="1"/>
  <c r="K36"/>
  <c r="L36" s="1"/>
  <c r="K32"/>
  <c r="L32" s="1"/>
  <c r="K45"/>
  <c r="L45" s="1"/>
  <c r="K40"/>
  <c r="L40" s="1"/>
  <c r="K26"/>
  <c r="L26" s="1"/>
  <c r="K33"/>
  <c r="L33" s="1"/>
  <c r="K30"/>
  <c r="L30" s="1"/>
  <c r="K44"/>
  <c r="L44" s="1"/>
  <c r="K47"/>
  <c r="L47" s="1"/>
  <c r="K50"/>
  <c r="L50" s="1"/>
  <c r="K51"/>
  <c r="L51" s="1"/>
  <c r="K49"/>
  <c r="L49" s="1"/>
  <c r="K48"/>
  <c r="L48" s="1"/>
  <c r="K52"/>
  <c r="L52" s="1"/>
  <c r="K39"/>
  <c r="L39" s="1"/>
  <c r="K19"/>
  <c r="L19" s="1"/>
  <c r="H53"/>
  <c r="K53" s="1"/>
  <c r="L54" s="1"/>
  <c r="G53"/>
  <c r="J53" s="1"/>
  <c r="F53"/>
  <c r="L55" l="1"/>
</calcChain>
</file>

<file path=xl/sharedStrings.xml><?xml version="1.0" encoding="utf-8"?>
<sst xmlns="http://schemas.openxmlformats.org/spreadsheetml/2006/main" count="68" uniqueCount="66">
  <si>
    <t>Alaska (2)</t>
  </si>
  <si>
    <t>Vermont (3)</t>
  </si>
  <si>
    <t>Nebraska (2)</t>
  </si>
  <si>
    <t>North Dakota (2)</t>
  </si>
  <si>
    <t>North Carolina (2)</t>
  </si>
  <si>
    <t>Delaware (1)</t>
  </si>
  <si>
    <t>Tennessee (1)</t>
  </si>
  <si>
    <t>Indiana (2)</t>
  </si>
  <si>
    <t>New York (3)</t>
  </si>
  <si>
    <t>Arkansas (3)</t>
  </si>
  <si>
    <t>Idaho (1)</t>
  </si>
  <si>
    <t>West Virginia (2)</t>
  </si>
  <si>
    <t>Washington (7)</t>
  </si>
  <si>
    <t>Iowa (1)</t>
  </si>
  <si>
    <t>Massachusetts (2)</t>
  </si>
  <si>
    <t>Wyoming (4)</t>
  </si>
  <si>
    <t>Florida (1)</t>
  </si>
  <si>
    <t>Michigan (4)</t>
  </si>
  <si>
    <t>Virginia (1)</t>
  </si>
  <si>
    <t>Maryland (1)</t>
  </si>
  <si>
    <t>Utah (3)</t>
  </si>
  <si>
    <t>Kansas (1)</t>
  </si>
  <si>
    <t>Nevada (1)</t>
  </si>
  <si>
    <t>Montana (2)</t>
  </si>
  <si>
    <t>Minnesota (4)</t>
  </si>
  <si>
    <t>Hawaii (1)</t>
  </si>
  <si>
    <t>Pennsylvania (2)</t>
  </si>
  <si>
    <t>Georgia (2)</t>
  </si>
  <si>
    <t>California (3)</t>
  </si>
  <si>
    <t>Texas (4)</t>
  </si>
  <si>
    <t>Maine (1)</t>
  </si>
  <si>
    <t>Louisiana (2)</t>
  </si>
  <si>
    <t>South Dakota (1)</t>
  </si>
  <si>
    <t>Oklahoma (4)</t>
  </si>
  <si>
    <t>Arizona (3)</t>
  </si>
  <si>
    <t>New Hampshire (1)</t>
  </si>
  <si>
    <t>Connecticut (3)</t>
  </si>
  <si>
    <t>Wisconsin (1)</t>
  </si>
  <si>
    <t>Missouri (3)</t>
  </si>
  <si>
    <t>New Jersey (4)</t>
  </si>
  <si>
    <t>Kentucky (3)</t>
  </si>
  <si>
    <t>New Mexico (2)</t>
  </si>
  <si>
    <t>Mississippi (3)</t>
  </si>
  <si>
    <t>Alabama (3)</t>
  </si>
  <si>
    <t>Rhode Island (1)</t>
  </si>
  <si>
    <t>South Carolina (2)</t>
  </si>
  <si>
    <t>Oregon (1)</t>
  </si>
  <si>
    <t>Illinois (4)</t>
  </si>
  <si>
    <t>Colorado (1)</t>
  </si>
  <si>
    <t>Ohio (5)</t>
  </si>
  <si>
    <t>Using Treasury rates ($ billion)</t>
  </si>
  <si>
    <t>Stated Basis ($ billion)</t>
  </si>
  <si>
    <t>Pension Assets ($ billion)</t>
  </si>
  <si>
    <t>State Name (# of plans)</t>
  </si>
  <si>
    <t>Total Liabilities</t>
  </si>
  <si>
    <t>Unfunded Liability</t>
  </si>
  <si>
    <t>Pension Liabilities</t>
  </si>
  <si>
    <t>as % of Gross State Product</t>
  </si>
  <si>
    <t>Sources:</t>
  </si>
  <si>
    <t>Pension assets and pension liabilities: Calculations by Robert Novy-Marx and Joshua Rauh, as of June 2009</t>
  </si>
  <si>
    <t>Public Pension Promises: How Big Are They and What Are They Worth? (with Robert Novy-Marx), October 2010, Journal of Finance, forthcoming</t>
  </si>
  <si>
    <t>http://papers.ssrn.com/sol3/papers.cfm?abstract_id=1352608</t>
  </si>
  <si>
    <t>Gross State Product is from the Bureau of Economic Analysis, U.S. Department of Commerce</t>
  </si>
  <si>
    <t>Value-weighted Average</t>
  </si>
  <si>
    <t>Equal-weighted Average</t>
  </si>
  <si>
    <t>Gross State Product, 2009 ($ billion)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</si>
</sst>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0.0"/>
    <numFmt numFmtId="165" formatCode="_(&quot;$&quot;* #,##0.0_);_(&quot;$&quot;* \(#,##0.0\);_(&quot;$&quot;* &quot;-&quot;??_);_(@_)"/>
    <numFmt numFmtId="166" formatCode="0.0%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0" applyFont="1"/>
    <xf numFmtId="0" fontId="3" fillId="0" borderId="0" xfId="0" applyFont="1" applyBorder="1"/>
    <xf numFmtId="164" fontId="4" fillId="0" borderId="0" xfId="0" applyNumberFormat="1" applyFont="1" applyBorder="1" applyAlignment="1">
      <alignment horizontal="right"/>
    </xf>
    <xf numFmtId="9" fontId="4" fillId="0" borderId="0" xfId="3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4" fillId="0" borderId="0" xfId="0" applyFont="1"/>
    <xf numFmtId="0" fontId="3" fillId="0" borderId="0" xfId="0" applyFont="1" applyAlignment="1">
      <alignment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center" wrapText="1"/>
    </xf>
    <xf numFmtId="44" fontId="3" fillId="0" borderId="0" xfId="1" applyFont="1"/>
    <xf numFmtId="0" fontId="4" fillId="0" borderId="1" xfId="0" applyFont="1" applyBorder="1"/>
    <xf numFmtId="164" fontId="4" fillId="0" borderId="1" xfId="0" applyNumberFormat="1" applyFont="1" applyBorder="1" applyAlignment="1">
      <alignment horizontal="right"/>
    </xf>
    <xf numFmtId="0" fontId="3" fillId="0" borderId="0" xfId="0" applyFont="1" applyBorder="1" applyAlignment="1">
      <alignment horizontal="center" wrapText="1"/>
    </xf>
    <xf numFmtId="165" fontId="5" fillId="0" borderId="2" xfId="0" applyNumberFormat="1" applyFont="1" applyBorder="1"/>
    <xf numFmtId="165" fontId="3" fillId="0" borderId="0" xfId="1" applyNumberFormat="1" applyFont="1"/>
    <xf numFmtId="0" fontId="3" fillId="0" borderId="1" xfId="0" applyFont="1" applyBorder="1" applyAlignment="1">
      <alignment horizontal="center" wrapText="1"/>
    </xf>
    <xf numFmtId="165" fontId="5" fillId="0" borderId="0" xfId="0" applyNumberFormat="1" applyFont="1" applyBorder="1"/>
    <xf numFmtId="164" fontId="3" fillId="0" borderId="0" xfId="0" applyNumberFormat="1" applyFont="1"/>
    <xf numFmtId="164" fontId="3" fillId="0" borderId="0" xfId="0" applyNumberFormat="1" applyFont="1" applyBorder="1"/>
    <xf numFmtId="164" fontId="3" fillId="0" borderId="1" xfId="0" applyNumberFormat="1" applyFont="1" applyBorder="1"/>
    <xf numFmtId="9" fontId="4" fillId="0" borderId="1" xfId="3" applyFont="1" applyBorder="1" applyAlignment="1">
      <alignment horizontal="right"/>
    </xf>
    <xf numFmtId="0" fontId="6" fillId="0" borderId="0" xfId="0" applyFont="1"/>
    <xf numFmtId="0" fontId="7" fillId="0" borderId="0" xfId="2" applyFont="1" applyAlignment="1" applyProtection="1"/>
    <xf numFmtId="166" fontId="3" fillId="0" borderId="0" xfId="0" applyNumberFormat="1" applyFont="1"/>
    <xf numFmtId="166" fontId="3" fillId="0" borderId="0" xfId="3" applyNumberFormat="1" applyFont="1" applyBorder="1"/>
    <xf numFmtId="0" fontId="3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/>
    </xf>
  </cellXfs>
  <cellStyles count="4">
    <cellStyle name="Currency" xfId="1" builtinId="4"/>
    <cellStyle name="Hyperlink" xfId="2" builtinId="8"/>
    <cellStyle name="Normal" xfId="0" builtinId="0"/>
    <cellStyle name="Percent" xfId="3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apers.ssrn.com/sol3/papers.cfm?abstract_id=135260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M60"/>
  <sheetViews>
    <sheetView tabSelected="1" zoomScale="85" zoomScaleNormal="85" workbookViewId="0">
      <selection activeCell="L3" sqref="L3:L10"/>
    </sheetView>
  </sheetViews>
  <sheetFormatPr defaultRowHeight="12.75"/>
  <cols>
    <col min="1" max="1" width="9.140625" style="1"/>
    <col min="2" max="2" width="17.5703125" style="1" customWidth="1"/>
    <col min="3" max="3" width="3" style="1" customWidth="1"/>
    <col min="4" max="4" width="12" style="1" customWidth="1"/>
    <col min="5" max="5" width="3" style="1" customWidth="1"/>
    <col min="6" max="8" width="10.42578125" style="1" customWidth="1"/>
    <col min="9" max="9" width="2.7109375" style="1" customWidth="1"/>
    <col min="10" max="13" width="10.42578125" style="1" customWidth="1"/>
    <col min="14" max="16384" width="9.140625" style="1"/>
  </cols>
  <sheetData>
    <row r="1" spans="2:13" s="7" customFormat="1" ht="24.75" customHeight="1">
      <c r="G1" s="27" t="s">
        <v>56</v>
      </c>
      <c r="H1" s="27"/>
      <c r="I1" s="14"/>
      <c r="J1" s="27" t="s">
        <v>55</v>
      </c>
      <c r="K1" s="27"/>
      <c r="L1" s="27"/>
      <c r="M1" s="14"/>
    </row>
    <row r="2" spans="2:13" s="7" customFormat="1" ht="51">
      <c r="B2" s="9" t="s">
        <v>53</v>
      </c>
      <c r="C2" s="9"/>
      <c r="D2" s="17" t="s">
        <v>65</v>
      </c>
      <c r="E2" s="9"/>
      <c r="F2" s="8" t="s">
        <v>52</v>
      </c>
      <c r="G2" s="10" t="s">
        <v>51</v>
      </c>
      <c r="H2" s="8" t="s">
        <v>50</v>
      </c>
      <c r="I2" s="10"/>
      <c r="J2" s="10" t="s">
        <v>51</v>
      </c>
      <c r="K2" s="10" t="s">
        <v>50</v>
      </c>
      <c r="L2" s="17" t="s">
        <v>57</v>
      </c>
    </row>
    <row r="3" spans="2:13">
      <c r="B3" s="6" t="s">
        <v>49</v>
      </c>
      <c r="C3" s="6"/>
      <c r="D3" s="19">
        <v>471.26400000000001</v>
      </c>
      <c r="E3" s="6"/>
      <c r="F3" s="5">
        <v>114.67666135238993</v>
      </c>
      <c r="G3" s="5">
        <v>197.52362500000001</v>
      </c>
      <c r="H3" s="5">
        <v>281.4417766988131</v>
      </c>
      <c r="I3" s="5"/>
      <c r="J3" s="5">
        <f t="shared" ref="J3:J34" si="0">G3-F3</f>
        <v>82.846963647610082</v>
      </c>
      <c r="K3" s="5">
        <f t="shared" ref="K3:K34" si="1">H3-F3</f>
        <v>166.76511534642316</v>
      </c>
      <c r="L3" s="4">
        <f t="shared" ref="L3:L34" si="2">K3/D3</f>
        <v>0.35386771607087142</v>
      </c>
    </row>
    <row r="4" spans="2:13">
      <c r="B4" s="6" t="s">
        <v>41</v>
      </c>
      <c r="C4" s="6"/>
      <c r="D4" s="19">
        <v>74.801000000000002</v>
      </c>
      <c r="E4" s="6"/>
      <c r="F4" s="5">
        <v>15.873519141000001</v>
      </c>
      <c r="G4" s="5">
        <v>28.815923999999995</v>
      </c>
      <c r="H4" s="5">
        <v>39.821541191935779</v>
      </c>
      <c r="I4" s="5"/>
      <c r="J4" s="5">
        <f t="shared" si="0"/>
        <v>12.942404858999994</v>
      </c>
      <c r="K4" s="5">
        <f t="shared" si="1"/>
        <v>23.948022050935776</v>
      </c>
      <c r="L4" s="4">
        <f t="shared" si="2"/>
        <v>0.3201564424397505</v>
      </c>
    </row>
    <row r="5" spans="2:13">
      <c r="B5" s="6" t="s">
        <v>42</v>
      </c>
      <c r="C5" s="6"/>
      <c r="D5" s="19">
        <v>95.905000000000001</v>
      </c>
      <c r="E5" s="6"/>
      <c r="F5" s="5">
        <v>15.494327999999999</v>
      </c>
      <c r="G5" s="5">
        <v>31.357306999999995</v>
      </c>
      <c r="H5" s="5">
        <v>44.235296736271273</v>
      </c>
      <c r="I5" s="5"/>
      <c r="J5" s="5">
        <f t="shared" si="0"/>
        <v>15.862978999999996</v>
      </c>
      <c r="K5" s="5">
        <f t="shared" si="1"/>
        <v>28.740968736271274</v>
      </c>
      <c r="L5" s="4">
        <f t="shared" si="2"/>
        <v>0.29968165096993143</v>
      </c>
    </row>
    <row r="6" spans="2:13">
      <c r="B6" s="6" t="s">
        <v>44</v>
      </c>
      <c r="C6" s="6"/>
      <c r="D6" s="19">
        <v>47.837000000000003</v>
      </c>
      <c r="E6" s="6"/>
      <c r="F6" s="5">
        <v>6.5975962117826583</v>
      </c>
      <c r="G6" s="5">
        <v>13.862090000000002</v>
      </c>
      <c r="H6" s="5">
        <v>20.497460104242933</v>
      </c>
      <c r="I6" s="5"/>
      <c r="J6" s="5">
        <f t="shared" si="0"/>
        <v>7.2644937882173437</v>
      </c>
      <c r="K6" s="5">
        <f t="shared" si="1"/>
        <v>13.899863892460274</v>
      </c>
      <c r="L6" s="4">
        <f t="shared" si="2"/>
        <v>0.29056721559588339</v>
      </c>
    </row>
    <row r="7" spans="2:13">
      <c r="B7" s="6" t="s">
        <v>45</v>
      </c>
      <c r="C7" s="6"/>
      <c r="D7" s="19">
        <v>159.64699999999999</v>
      </c>
      <c r="E7" s="6"/>
      <c r="F7" s="5">
        <v>20.348110999999999</v>
      </c>
      <c r="G7" s="5">
        <v>42.394061000000008</v>
      </c>
      <c r="H7" s="5">
        <v>63.530070386523889</v>
      </c>
      <c r="I7" s="5"/>
      <c r="J7" s="5">
        <f t="shared" si="0"/>
        <v>22.045950000000008</v>
      </c>
      <c r="K7" s="5">
        <f t="shared" si="1"/>
        <v>43.181959386523886</v>
      </c>
      <c r="L7" s="4">
        <f t="shared" si="2"/>
        <v>0.27048400149407059</v>
      </c>
    </row>
    <row r="8" spans="2:13">
      <c r="B8" s="6" t="s">
        <v>40</v>
      </c>
      <c r="C8" s="6"/>
      <c r="D8" s="19">
        <v>156.553</v>
      </c>
      <c r="E8" s="6"/>
      <c r="F8" s="5">
        <v>21.141012</v>
      </c>
      <c r="G8" s="5">
        <v>45.224744999999992</v>
      </c>
      <c r="H8" s="5">
        <v>63.420154494779162</v>
      </c>
      <c r="I8" s="5"/>
      <c r="J8" s="5">
        <f t="shared" si="0"/>
        <v>24.083732999999992</v>
      </c>
      <c r="K8" s="5">
        <f t="shared" si="1"/>
        <v>42.279142494779165</v>
      </c>
      <c r="L8" s="4">
        <f t="shared" si="2"/>
        <v>0.27006280617285627</v>
      </c>
    </row>
    <row r="9" spans="2:13">
      <c r="B9" s="6" t="s">
        <v>47</v>
      </c>
      <c r="C9" s="6"/>
      <c r="D9" s="19">
        <v>630.39800000000002</v>
      </c>
      <c r="E9" s="6"/>
      <c r="F9" s="5">
        <v>65.71564651991622</v>
      </c>
      <c r="G9" s="5">
        <v>151.01405399999999</v>
      </c>
      <c r="H9" s="5">
        <v>233.00223537226506</v>
      </c>
      <c r="I9" s="5"/>
      <c r="J9" s="5">
        <f t="shared" si="0"/>
        <v>85.298407480083767</v>
      </c>
      <c r="K9" s="5">
        <f t="shared" si="1"/>
        <v>167.28658885234884</v>
      </c>
      <c r="L9" s="4">
        <f t="shared" si="2"/>
        <v>0.26536662370811587</v>
      </c>
    </row>
    <row r="10" spans="2:13">
      <c r="B10" s="6" t="s">
        <v>39</v>
      </c>
      <c r="C10" s="6"/>
      <c r="D10" s="19">
        <v>482.96699999999998</v>
      </c>
      <c r="E10" s="6"/>
      <c r="F10" s="5">
        <v>67.230825541999991</v>
      </c>
      <c r="G10" s="5">
        <v>132.78381199999998</v>
      </c>
      <c r="H10" s="5">
        <v>191.21998594896095</v>
      </c>
      <c r="I10" s="5"/>
      <c r="J10" s="5">
        <f t="shared" si="0"/>
        <v>65.552986457999992</v>
      </c>
      <c r="K10" s="5">
        <f t="shared" si="1"/>
        <v>123.98916040696096</v>
      </c>
      <c r="L10" s="4">
        <f t="shared" si="2"/>
        <v>0.25672387638691868</v>
      </c>
    </row>
    <row r="11" spans="2:13">
      <c r="B11" s="6" t="s">
        <v>25</v>
      </c>
      <c r="C11" s="6"/>
      <c r="D11" s="19">
        <v>66.430999999999997</v>
      </c>
      <c r="E11" s="6"/>
      <c r="F11" s="5">
        <v>8.1473296438472236</v>
      </c>
      <c r="G11" s="5">
        <v>17.547288000000002</v>
      </c>
      <c r="H11" s="5">
        <v>24.210379758404152</v>
      </c>
      <c r="I11" s="5"/>
      <c r="J11" s="5">
        <f t="shared" si="0"/>
        <v>9.3999583561527782</v>
      </c>
      <c r="K11" s="5">
        <f t="shared" si="1"/>
        <v>16.06305011455693</v>
      </c>
      <c r="L11" s="4">
        <f t="shared" si="2"/>
        <v>0.24180051654433818</v>
      </c>
    </row>
    <row r="12" spans="2:13">
      <c r="B12" s="6" t="s">
        <v>43</v>
      </c>
      <c r="C12" s="6"/>
      <c r="D12" s="19">
        <v>169.85599999999999</v>
      </c>
      <c r="E12" s="6"/>
      <c r="F12" s="5">
        <v>21.408843322783611</v>
      </c>
      <c r="G12" s="5">
        <v>42.011741999999998</v>
      </c>
      <c r="H12" s="5">
        <v>61.803472875768669</v>
      </c>
      <c r="I12" s="5"/>
      <c r="J12" s="5">
        <f t="shared" si="0"/>
        <v>20.602898677216388</v>
      </c>
      <c r="K12" s="5">
        <f t="shared" si="1"/>
        <v>40.394629552985059</v>
      </c>
      <c r="L12" s="4">
        <f t="shared" si="2"/>
        <v>0.23781691287316939</v>
      </c>
    </row>
    <row r="13" spans="2:13">
      <c r="B13" s="6" t="s">
        <v>30</v>
      </c>
      <c r="C13" s="6"/>
      <c r="D13" s="19">
        <v>51.292999999999999</v>
      </c>
      <c r="E13" s="6"/>
      <c r="F13" s="5">
        <v>8.2910000000000004</v>
      </c>
      <c r="G13" s="5">
        <v>14.41</v>
      </c>
      <c r="H13" s="5">
        <v>20.098433275105229</v>
      </c>
      <c r="I13" s="5"/>
      <c r="J13" s="5">
        <f t="shared" si="0"/>
        <v>6.1189999999999998</v>
      </c>
      <c r="K13" s="5">
        <f t="shared" si="1"/>
        <v>11.807433275105229</v>
      </c>
      <c r="L13" s="4">
        <f t="shared" si="2"/>
        <v>0.23019580206081197</v>
      </c>
    </row>
    <row r="14" spans="2:13">
      <c r="B14" s="6" t="s">
        <v>37</v>
      </c>
      <c r="C14" s="6"/>
      <c r="D14" s="19">
        <v>244.37</v>
      </c>
      <c r="E14" s="6"/>
      <c r="F14" s="5">
        <v>58.391491280903303</v>
      </c>
      <c r="G14" s="5">
        <v>79.712512000000004</v>
      </c>
      <c r="H14" s="5">
        <v>114.61553142548846</v>
      </c>
      <c r="I14" s="5"/>
      <c r="J14" s="5">
        <f t="shared" si="0"/>
        <v>21.321020719096701</v>
      </c>
      <c r="K14" s="5">
        <f t="shared" si="1"/>
        <v>56.224040144585153</v>
      </c>
      <c r="L14" s="4">
        <f t="shared" si="2"/>
        <v>0.23007750601377072</v>
      </c>
    </row>
    <row r="15" spans="2:13">
      <c r="B15" s="6" t="s">
        <v>46</v>
      </c>
      <c r="C15" s="6"/>
      <c r="D15" s="19">
        <v>165.648</v>
      </c>
      <c r="E15" s="6"/>
      <c r="F15" s="5">
        <v>42.904809143999998</v>
      </c>
      <c r="G15" s="5">
        <v>57.532364000000001</v>
      </c>
      <c r="H15" s="5">
        <v>80.670601253726616</v>
      </c>
      <c r="I15" s="5"/>
      <c r="J15" s="5">
        <f t="shared" si="0"/>
        <v>14.627554856000003</v>
      </c>
      <c r="K15" s="5">
        <f t="shared" si="1"/>
        <v>37.765792109726618</v>
      </c>
      <c r="L15" s="4">
        <f t="shared" si="2"/>
        <v>0.22798821663845395</v>
      </c>
    </row>
    <row r="16" spans="2:13">
      <c r="B16" s="6" t="s">
        <v>48</v>
      </c>
      <c r="C16" s="6"/>
      <c r="D16" s="19">
        <v>252.65700000000001</v>
      </c>
      <c r="E16" s="6"/>
      <c r="F16" s="5">
        <v>28.808163701539836</v>
      </c>
      <c r="G16" s="5">
        <v>57.278064000000001</v>
      </c>
      <c r="H16" s="5">
        <v>86.160751489748606</v>
      </c>
      <c r="I16" s="5"/>
      <c r="J16" s="5">
        <f t="shared" si="0"/>
        <v>28.469900298460164</v>
      </c>
      <c r="K16" s="5">
        <f t="shared" si="1"/>
        <v>57.352587788208766</v>
      </c>
      <c r="L16" s="4">
        <f t="shared" si="2"/>
        <v>0.22699781833952259</v>
      </c>
    </row>
    <row r="17" spans="2:12">
      <c r="B17" s="6" t="s">
        <v>36</v>
      </c>
      <c r="C17" s="6"/>
      <c r="D17" s="19">
        <v>227.405</v>
      </c>
      <c r="E17" s="6"/>
      <c r="F17" s="5">
        <v>20.092684999999999</v>
      </c>
      <c r="G17" s="5">
        <v>45.345802999999997</v>
      </c>
      <c r="H17" s="5">
        <v>69.123466344990973</v>
      </c>
      <c r="I17" s="5"/>
      <c r="J17" s="5">
        <f t="shared" si="0"/>
        <v>25.253117999999997</v>
      </c>
      <c r="K17" s="5">
        <f t="shared" si="1"/>
        <v>49.03078134499097</v>
      </c>
      <c r="L17" s="4">
        <f t="shared" si="2"/>
        <v>0.2156099529253577</v>
      </c>
    </row>
    <row r="18" spans="2:12">
      <c r="B18" s="6" t="s">
        <v>24</v>
      </c>
      <c r="C18" s="6"/>
      <c r="D18" s="19">
        <v>260.69200000000001</v>
      </c>
      <c r="E18" s="6"/>
      <c r="F18" s="5">
        <v>35.899251</v>
      </c>
      <c r="G18" s="5">
        <v>60.585967999999994</v>
      </c>
      <c r="H18" s="5">
        <v>90.972684335515709</v>
      </c>
      <c r="I18" s="5"/>
      <c r="J18" s="5">
        <f t="shared" si="0"/>
        <v>24.686716999999994</v>
      </c>
      <c r="K18" s="5">
        <f t="shared" si="1"/>
        <v>55.073433335515709</v>
      </c>
      <c r="L18" s="4">
        <f t="shared" si="2"/>
        <v>0.21125862448987967</v>
      </c>
    </row>
    <row r="19" spans="2:12">
      <c r="B19" s="6" t="s">
        <v>0</v>
      </c>
      <c r="C19" s="6"/>
      <c r="D19" s="19">
        <v>45.709000000000003</v>
      </c>
      <c r="E19" s="6"/>
      <c r="F19" s="5">
        <v>12.378577999999999</v>
      </c>
      <c r="G19" s="5">
        <v>15.253677</v>
      </c>
      <c r="H19" s="5">
        <v>21.676007960414793</v>
      </c>
      <c r="I19" s="5"/>
      <c r="J19" s="5">
        <f t="shared" si="0"/>
        <v>2.8750990000000005</v>
      </c>
      <c r="K19" s="3">
        <f t="shared" si="1"/>
        <v>9.2974299604147941</v>
      </c>
      <c r="L19" s="4">
        <f t="shared" si="2"/>
        <v>0.20340479906396539</v>
      </c>
    </row>
    <row r="20" spans="2:12">
      <c r="B20" s="6" t="s">
        <v>23</v>
      </c>
      <c r="C20" s="6"/>
      <c r="D20" s="19">
        <v>35.954000000000001</v>
      </c>
      <c r="E20" s="6"/>
      <c r="F20" s="5">
        <v>5.2999599999999996</v>
      </c>
      <c r="G20" s="5">
        <v>9.123819000000001</v>
      </c>
      <c r="H20" s="5">
        <v>12.366457866326389</v>
      </c>
      <c r="I20" s="5"/>
      <c r="J20" s="5">
        <f t="shared" si="0"/>
        <v>3.8238590000000015</v>
      </c>
      <c r="K20" s="5">
        <f t="shared" si="1"/>
        <v>7.0664978663263893</v>
      </c>
      <c r="L20" s="4">
        <f t="shared" si="2"/>
        <v>0.19654274535034735</v>
      </c>
    </row>
    <row r="21" spans="2:12">
      <c r="B21" s="6" t="s">
        <v>33</v>
      </c>
      <c r="C21" s="6"/>
      <c r="D21" s="19">
        <v>153.77799999999999</v>
      </c>
      <c r="E21" s="6"/>
      <c r="F21" s="5">
        <v>15.791889212999999</v>
      </c>
      <c r="G21" s="5">
        <v>33.613975000000011</v>
      </c>
      <c r="H21" s="5">
        <v>45.928916077708202</v>
      </c>
      <c r="I21" s="5"/>
      <c r="J21" s="5">
        <f t="shared" si="0"/>
        <v>17.822085787000013</v>
      </c>
      <c r="K21" s="5">
        <f t="shared" si="1"/>
        <v>30.137026864708204</v>
      </c>
      <c r="L21" s="4">
        <f t="shared" si="2"/>
        <v>0.19597749264984721</v>
      </c>
    </row>
    <row r="22" spans="2:12">
      <c r="B22" s="6" t="s">
        <v>28</v>
      </c>
      <c r="C22" s="6"/>
      <c r="D22" s="19">
        <v>1891.3630000000001</v>
      </c>
      <c r="E22" s="6"/>
      <c r="F22" s="5">
        <v>329.58849800000002</v>
      </c>
      <c r="G22" s="5">
        <v>518.10862400000008</v>
      </c>
      <c r="H22" s="5">
        <v>699.74593149448469</v>
      </c>
      <c r="I22" s="5"/>
      <c r="J22" s="5">
        <f t="shared" si="0"/>
        <v>188.52012600000006</v>
      </c>
      <c r="K22" s="5">
        <f t="shared" si="1"/>
        <v>370.15743349448468</v>
      </c>
      <c r="L22" s="4">
        <f t="shared" si="2"/>
        <v>0.19570935536673006</v>
      </c>
    </row>
    <row r="23" spans="2:12">
      <c r="B23" s="6" t="s">
        <v>34</v>
      </c>
      <c r="C23" s="6"/>
      <c r="D23" s="19">
        <v>256.36399999999998</v>
      </c>
      <c r="E23" s="6"/>
      <c r="F23" s="5">
        <v>24.800773523</v>
      </c>
      <c r="G23" s="5">
        <v>43.583957000000012</v>
      </c>
      <c r="H23" s="5">
        <v>73.499348422182564</v>
      </c>
      <c r="I23" s="5"/>
      <c r="J23" s="5">
        <f t="shared" si="0"/>
        <v>18.783183477000012</v>
      </c>
      <c r="K23" s="5">
        <f t="shared" si="1"/>
        <v>48.69857489918256</v>
      </c>
      <c r="L23" s="4">
        <f t="shared" si="2"/>
        <v>0.18995871065821474</v>
      </c>
    </row>
    <row r="24" spans="2:12">
      <c r="B24" s="6" t="s">
        <v>26</v>
      </c>
      <c r="C24" s="6"/>
      <c r="D24" s="19">
        <v>554.774</v>
      </c>
      <c r="E24" s="6"/>
      <c r="F24" s="5">
        <v>64.250037969636608</v>
      </c>
      <c r="G24" s="5">
        <v>110.57935200000003</v>
      </c>
      <c r="H24" s="5">
        <v>164.54842098089841</v>
      </c>
      <c r="I24" s="5"/>
      <c r="J24" s="5">
        <f t="shared" si="0"/>
        <v>46.32931403036342</v>
      </c>
      <c r="K24" s="5">
        <f t="shared" si="1"/>
        <v>100.29838301126181</v>
      </c>
      <c r="L24" s="4">
        <f t="shared" si="2"/>
        <v>0.18079142679949278</v>
      </c>
    </row>
    <row r="25" spans="2:12">
      <c r="B25" s="6" t="s">
        <v>38</v>
      </c>
      <c r="C25" s="6"/>
      <c r="D25" s="19">
        <v>239.75200000000001</v>
      </c>
      <c r="E25" s="6"/>
      <c r="F25" s="5">
        <v>33.148891605000003</v>
      </c>
      <c r="G25" s="5">
        <v>53.543852999999991</v>
      </c>
      <c r="H25" s="5">
        <v>75.200797878149942</v>
      </c>
      <c r="I25" s="5"/>
      <c r="J25" s="5">
        <f t="shared" si="0"/>
        <v>20.394961394999989</v>
      </c>
      <c r="K25" s="5">
        <f t="shared" si="1"/>
        <v>42.051906273149939</v>
      </c>
      <c r="L25" s="4">
        <f t="shared" si="2"/>
        <v>0.1753975202423752</v>
      </c>
    </row>
    <row r="26" spans="2:12">
      <c r="B26" s="6" t="s">
        <v>11</v>
      </c>
      <c r="C26" s="6"/>
      <c r="D26" s="19">
        <v>63.344000000000001</v>
      </c>
      <c r="E26" s="6"/>
      <c r="F26" s="5">
        <v>7.1873290000000001</v>
      </c>
      <c r="G26" s="5">
        <v>13.726467000000001</v>
      </c>
      <c r="H26" s="5">
        <v>18.294114224585091</v>
      </c>
      <c r="I26" s="5"/>
      <c r="J26" s="5">
        <f t="shared" si="0"/>
        <v>6.5391380000000012</v>
      </c>
      <c r="K26" s="5">
        <f t="shared" si="1"/>
        <v>11.10678522458509</v>
      </c>
      <c r="L26" s="4">
        <f t="shared" si="2"/>
        <v>0.17534076194406875</v>
      </c>
    </row>
    <row r="27" spans="2:12">
      <c r="B27" s="6" t="s">
        <v>31</v>
      </c>
      <c r="C27" s="6"/>
      <c r="D27" s="19">
        <v>208.37700000000001</v>
      </c>
      <c r="E27" s="6"/>
      <c r="F27" s="5">
        <v>18.350614297</v>
      </c>
      <c r="G27" s="5">
        <v>36.826258999999993</v>
      </c>
      <c r="H27" s="5">
        <v>54.809720493333209</v>
      </c>
      <c r="I27" s="5"/>
      <c r="J27" s="5">
        <f t="shared" si="0"/>
        <v>18.475644702999993</v>
      </c>
      <c r="K27" s="5">
        <f t="shared" si="1"/>
        <v>36.459106196333209</v>
      </c>
      <c r="L27" s="4">
        <f t="shared" si="2"/>
        <v>0.17496703665151725</v>
      </c>
    </row>
    <row r="28" spans="2:12">
      <c r="B28" s="6" t="s">
        <v>17</v>
      </c>
      <c r="C28" s="6"/>
      <c r="D28" s="19">
        <v>368.40100000000001</v>
      </c>
      <c r="E28" s="6"/>
      <c r="F28" s="5">
        <v>39.474022349521512</v>
      </c>
      <c r="G28" s="5">
        <v>73.24954799999999</v>
      </c>
      <c r="H28" s="5">
        <v>103.07949021838729</v>
      </c>
      <c r="I28" s="5"/>
      <c r="J28" s="5">
        <f t="shared" si="0"/>
        <v>33.775525650478478</v>
      </c>
      <c r="K28" s="5">
        <f t="shared" si="1"/>
        <v>63.60546786886578</v>
      </c>
      <c r="L28" s="4">
        <f t="shared" si="2"/>
        <v>0.17265281003272462</v>
      </c>
    </row>
    <row r="29" spans="2:12">
      <c r="B29" s="6" t="s">
        <v>21</v>
      </c>
      <c r="C29" s="6"/>
      <c r="D29" s="19">
        <v>124.92100000000001</v>
      </c>
      <c r="E29" s="6"/>
      <c r="F29" s="5">
        <v>10.246341129000001</v>
      </c>
      <c r="G29" s="5">
        <v>21.319603999999998</v>
      </c>
      <c r="H29" s="5">
        <v>30.256215277147316</v>
      </c>
      <c r="I29" s="5"/>
      <c r="J29" s="5">
        <f t="shared" si="0"/>
        <v>11.073262870999997</v>
      </c>
      <c r="K29" s="5">
        <f t="shared" si="1"/>
        <v>20.009874148147315</v>
      </c>
      <c r="L29" s="4">
        <f t="shared" si="2"/>
        <v>0.16018022708869856</v>
      </c>
    </row>
    <row r="30" spans="2:12">
      <c r="B30" s="6" t="s">
        <v>9</v>
      </c>
      <c r="C30" s="6"/>
      <c r="D30" s="19">
        <v>101.818</v>
      </c>
      <c r="E30" s="6"/>
      <c r="F30" s="5">
        <v>14.619368540897476</v>
      </c>
      <c r="G30" s="5">
        <v>21.532401</v>
      </c>
      <c r="H30" s="5">
        <v>30.389779030858424</v>
      </c>
      <c r="I30" s="5"/>
      <c r="J30" s="5">
        <f t="shared" si="0"/>
        <v>6.9130324591025243</v>
      </c>
      <c r="K30" s="5">
        <f t="shared" si="1"/>
        <v>15.770410489960948</v>
      </c>
      <c r="L30" s="4">
        <f t="shared" si="2"/>
        <v>0.15488823675539637</v>
      </c>
    </row>
    <row r="31" spans="2:12">
      <c r="B31" s="6" t="s">
        <v>19</v>
      </c>
      <c r="C31" s="6"/>
      <c r="D31" s="19">
        <v>286.79700000000003</v>
      </c>
      <c r="E31" s="6"/>
      <c r="F31" s="5">
        <v>28.570474000000001</v>
      </c>
      <c r="G31" s="5">
        <v>52.729172000000005</v>
      </c>
      <c r="H31" s="5">
        <v>72.089931352364971</v>
      </c>
      <c r="I31" s="5"/>
      <c r="J31" s="5">
        <f t="shared" si="0"/>
        <v>24.158698000000005</v>
      </c>
      <c r="K31" s="5">
        <f t="shared" si="1"/>
        <v>43.519457352364967</v>
      </c>
      <c r="L31" s="4">
        <f t="shared" si="2"/>
        <v>0.15174307036811738</v>
      </c>
    </row>
    <row r="32" spans="2:12">
      <c r="B32" s="6" t="s">
        <v>14</v>
      </c>
      <c r="C32" s="6"/>
      <c r="D32" s="19">
        <v>365.18200000000002</v>
      </c>
      <c r="E32" s="6"/>
      <c r="F32" s="5">
        <v>32.700918999999999</v>
      </c>
      <c r="G32" s="5">
        <v>59.660976000000005</v>
      </c>
      <c r="H32" s="5">
        <v>86.868116988921827</v>
      </c>
      <c r="I32" s="5"/>
      <c r="J32" s="5">
        <f t="shared" si="0"/>
        <v>26.960057000000006</v>
      </c>
      <c r="K32" s="5">
        <f t="shared" si="1"/>
        <v>54.167197988921828</v>
      </c>
      <c r="L32" s="4">
        <f t="shared" si="2"/>
        <v>0.14832932069193394</v>
      </c>
    </row>
    <row r="33" spans="2:12">
      <c r="B33" s="6" t="s">
        <v>10</v>
      </c>
      <c r="C33" s="6"/>
      <c r="D33" s="19">
        <v>54.005000000000003</v>
      </c>
      <c r="E33" s="6"/>
      <c r="F33" s="5">
        <v>8.6630123460000004</v>
      </c>
      <c r="G33" s="5">
        <v>11.732200000000002</v>
      </c>
      <c r="H33" s="5">
        <v>16.552508902604011</v>
      </c>
      <c r="I33" s="5"/>
      <c r="J33" s="5">
        <f t="shared" si="0"/>
        <v>3.069187654000002</v>
      </c>
      <c r="K33" s="5">
        <f t="shared" si="1"/>
        <v>7.8894965566040103</v>
      </c>
      <c r="L33" s="4">
        <f t="shared" si="2"/>
        <v>0.1460882613943896</v>
      </c>
    </row>
    <row r="34" spans="2:12">
      <c r="B34" s="6" t="s">
        <v>20</v>
      </c>
      <c r="C34" s="6"/>
      <c r="D34" s="19">
        <v>112.941</v>
      </c>
      <c r="E34" s="6"/>
      <c r="F34" s="5">
        <v>14.712672752599119</v>
      </c>
      <c r="G34" s="5">
        <v>22.636008000000004</v>
      </c>
      <c r="H34" s="5">
        <v>31.210868310340878</v>
      </c>
      <c r="I34" s="5"/>
      <c r="J34" s="5">
        <f t="shared" si="0"/>
        <v>7.9233352474008854</v>
      </c>
      <c r="K34" s="5">
        <f t="shared" si="1"/>
        <v>16.498195557741759</v>
      </c>
      <c r="L34" s="4">
        <f t="shared" si="2"/>
        <v>0.14607800141438237</v>
      </c>
    </row>
    <row r="35" spans="2:12">
      <c r="B35" s="6" t="s">
        <v>27</v>
      </c>
      <c r="C35" s="6"/>
      <c r="D35" s="19">
        <v>395.19400000000002</v>
      </c>
      <c r="E35" s="6"/>
      <c r="F35" s="5">
        <v>53.104678999999997</v>
      </c>
      <c r="G35" s="5">
        <v>75.760481999999982</v>
      </c>
      <c r="H35" s="5">
        <v>110.13946266433501</v>
      </c>
      <c r="I35" s="5"/>
      <c r="J35" s="5">
        <f t="shared" ref="J35:J52" si="3">G35-F35</f>
        <v>22.655802999999985</v>
      </c>
      <c r="K35" s="5">
        <f t="shared" ref="K35:K52" si="4">H35-F35</f>
        <v>57.034783664335016</v>
      </c>
      <c r="L35" s="4">
        <f t="shared" ref="L35:L66" si="5">K35/D35</f>
        <v>0.14432097568367691</v>
      </c>
    </row>
    <row r="36" spans="2:12">
      <c r="B36" s="6" t="s">
        <v>15</v>
      </c>
      <c r="C36" s="6"/>
      <c r="D36" s="20">
        <v>37.543999999999997</v>
      </c>
      <c r="E36" s="6"/>
      <c r="F36" s="5">
        <v>4.408567381572321</v>
      </c>
      <c r="G36" s="5">
        <v>7.0022490000000008</v>
      </c>
      <c r="H36" s="5">
        <v>9.8065439056617763</v>
      </c>
      <c r="I36" s="5"/>
      <c r="J36" s="5">
        <f t="shared" si="3"/>
        <v>2.5936816184276799</v>
      </c>
      <c r="K36" s="5">
        <f t="shared" si="4"/>
        <v>5.3979765240894553</v>
      </c>
      <c r="L36" s="4">
        <f t="shared" si="5"/>
        <v>0.14377734189456254</v>
      </c>
    </row>
    <row r="37" spans="2:12">
      <c r="B37" s="6" t="s">
        <v>22</v>
      </c>
      <c r="C37" s="6"/>
      <c r="D37" s="19">
        <v>126.503</v>
      </c>
      <c r="E37" s="6"/>
      <c r="F37" s="5">
        <v>18.8</v>
      </c>
      <c r="G37" s="5">
        <v>25.448751999999999</v>
      </c>
      <c r="H37" s="5">
        <v>36.251301580400224</v>
      </c>
      <c r="I37" s="5"/>
      <c r="J37" s="5">
        <f t="shared" si="3"/>
        <v>6.6487519999999982</v>
      </c>
      <c r="K37" s="5">
        <f t="shared" si="4"/>
        <v>17.451301580400223</v>
      </c>
      <c r="L37" s="4">
        <f t="shared" si="5"/>
        <v>0.13795168162336247</v>
      </c>
    </row>
    <row r="38" spans="2:12">
      <c r="B38" s="6" t="s">
        <v>35</v>
      </c>
      <c r="C38" s="6"/>
      <c r="D38" s="19">
        <v>59.4</v>
      </c>
      <c r="E38" s="6"/>
      <c r="F38" s="5">
        <v>4.3152559999999998</v>
      </c>
      <c r="G38" s="5">
        <v>8.4750519999999998</v>
      </c>
      <c r="H38" s="5">
        <v>12.498097656548026</v>
      </c>
      <c r="I38" s="5"/>
      <c r="J38" s="5">
        <f t="shared" si="3"/>
        <v>4.159796</v>
      </c>
      <c r="K38" s="5">
        <f t="shared" si="4"/>
        <v>8.1828416565480264</v>
      </c>
      <c r="L38" s="4">
        <f t="shared" si="5"/>
        <v>0.13775827704626306</v>
      </c>
    </row>
    <row r="39" spans="2:12">
      <c r="B39" s="6" t="s">
        <v>1</v>
      </c>
      <c r="C39" s="6"/>
      <c r="D39" s="19">
        <v>25.437999999999999</v>
      </c>
      <c r="E39" s="6"/>
      <c r="F39" s="5">
        <v>2.4359365249999998</v>
      </c>
      <c r="G39" s="5">
        <v>4.0129549999999998</v>
      </c>
      <c r="H39" s="5">
        <v>5.7137846171742552</v>
      </c>
      <c r="I39" s="5"/>
      <c r="J39" s="5">
        <f t="shared" si="3"/>
        <v>1.577018475</v>
      </c>
      <c r="K39" s="5">
        <f t="shared" si="4"/>
        <v>3.2778480921742554</v>
      </c>
      <c r="L39" s="4">
        <f t="shared" si="5"/>
        <v>0.12885636025529743</v>
      </c>
    </row>
    <row r="40" spans="2:12">
      <c r="B40" s="6" t="s">
        <v>12</v>
      </c>
      <c r="C40" s="6"/>
      <c r="D40" s="19">
        <v>338.334</v>
      </c>
      <c r="E40" s="6"/>
      <c r="F40" s="5">
        <v>43.458452999999999</v>
      </c>
      <c r="G40" s="5">
        <v>62.296269000000002</v>
      </c>
      <c r="H40" s="5">
        <v>86.37777863223765</v>
      </c>
      <c r="I40" s="5"/>
      <c r="J40" s="5">
        <f t="shared" si="3"/>
        <v>18.837816000000004</v>
      </c>
      <c r="K40" s="5">
        <f t="shared" si="4"/>
        <v>42.919325632237651</v>
      </c>
      <c r="L40" s="4">
        <f t="shared" si="5"/>
        <v>0.12685489969154046</v>
      </c>
    </row>
    <row r="41" spans="2:12">
      <c r="B41" s="6" t="s">
        <v>29</v>
      </c>
      <c r="C41" s="6"/>
      <c r="D41" s="19">
        <v>1144.6949999999999</v>
      </c>
      <c r="E41" s="6"/>
      <c r="F41" s="5">
        <v>126.0608504119036</v>
      </c>
      <c r="G41" s="5">
        <v>191.24535799999998</v>
      </c>
      <c r="H41" s="5">
        <v>268.40871647126949</v>
      </c>
      <c r="I41" s="5"/>
      <c r="J41" s="5">
        <f t="shared" si="3"/>
        <v>65.18450758809638</v>
      </c>
      <c r="K41" s="5">
        <f t="shared" si="4"/>
        <v>142.34786605936588</v>
      </c>
      <c r="L41" s="4">
        <f t="shared" si="5"/>
        <v>0.12435440537380341</v>
      </c>
    </row>
    <row r="42" spans="2:12">
      <c r="B42" s="6" t="s">
        <v>32</v>
      </c>
      <c r="C42" s="6"/>
      <c r="D42" s="19">
        <v>38.308</v>
      </c>
      <c r="E42" s="6"/>
      <c r="F42" s="5">
        <v>5.648767146</v>
      </c>
      <c r="G42" s="5">
        <v>7.3874070000000005</v>
      </c>
      <c r="H42" s="5">
        <v>10.319941928358134</v>
      </c>
      <c r="I42" s="5"/>
      <c r="J42" s="5">
        <f t="shared" si="3"/>
        <v>1.7386398540000005</v>
      </c>
      <c r="K42" s="5">
        <f t="shared" si="4"/>
        <v>4.6711747823581335</v>
      </c>
      <c r="L42" s="4">
        <f t="shared" si="5"/>
        <v>0.12193731811522746</v>
      </c>
    </row>
    <row r="43" spans="2:12">
      <c r="B43" s="6" t="s">
        <v>16</v>
      </c>
      <c r="C43" s="6"/>
      <c r="D43" s="19">
        <v>737.03800000000001</v>
      </c>
      <c r="E43" s="6"/>
      <c r="F43" s="5">
        <v>96.503161626000008</v>
      </c>
      <c r="G43" s="5">
        <v>136.37560000000002</v>
      </c>
      <c r="H43" s="5">
        <v>186.34428165112777</v>
      </c>
      <c r="I43" s="5"/>
      <c r="J43" s="5">
        <f t="shared" si="3"/>
        <v>39.872438374000012</v>
      </c>
      <c r="K43" s="5">
        <f t="shared" si="4"/>
        <v>89.841120025127765</v>
      </c>
      <c r="L43" s="4">
        <f t="shared" si="5"/>
        <v>0.12189482770919242</v>
      </c>
    </row>
    <row r="44" spans="2:12">
      <c r="B44" s="6" t="s">
        <v>8</v>
      </c>
      <c r="C44" s="6"/>
      <c r="D44" s="19">
        <v>1093.2190000000001</v>
      </c>
      <c r="E44" s="6"/>
      <c r="F44" s="5">
        <v>192.83035931343585</v>
      </c>
      <c r="G44" s="5">
        <v>239.75505399999997</v>
      </c>
      <c r="H44" s="5">
        <v>325.72742486931759</v>
      </c>
      <c r="I44" s="5"/>
      <c r="J44" s="5">
        <f t="shared" si="3"/>
        <v>46.924694686564123</v>
      </c>
      <c r="K44" s="5">
        <f t="shared" si="4"/>
        <v>132.89706555588174</v>
      </c>
      <c r="L44" s="4">
        <f t="shared" si="5"/>
        <v>0.12156490653371532</v>
      </c>
    </row>
    <row r="45" spans="2:12">
      <c r="B45" s="6" t="s">
        <v>13</v>
      </c>
      <c r="C45" s="6"/>
      <c r="D45" s="19">
        <v>142.28200000000001</v>
      </c>
      <c r="E45" s="6"/>
      <c r="F45" s="5">
        <v>17.974040650999999</v>
      </c>
      <c r="G45" s="5">
        <v>26.018594</v>
      </c>
      <c r="H45" s="5">
        <v>34.982415591248738</v>
      </c>
      <c r="I45" s="5"/>
      <c r="J45" s="5">
        <f t="shared" si="3"/>
        <v>8.044553349000001</v>
      </c>
      <c r="K45" s="5">
        <f t="shared" si="4"/>
        <v>17.008374940248739</v>
      </c>
      <c r="L45" s="4">
        <f t="shared" si="5"/>
        <v>0.1195398921876888</v>
      </c>
    </row>
    <row r="46" spans="2:12">
      <c r="B46" s="6" t="s">
        <v>18</v>
      </c>
      <c r="C46" s="6"/>
      <c r="D46" s="19">
        <v>408.44299999999998</v>
      </c>
      <c r="E46" s="6"/>
      <c r="F46" s="5">
        <v>41.348413000000001</v>
      </c>
      <c r="G46" s="5">
        <v>69.105208000000005</v>
      </c>
      <c r="H46" s="5">
        <v>89.557990702308246</v>
      </c>
      <c r="I46" s="5"/>
      <c r="J46" s="5">
        <f t="shared" si="3"/>
        <v>27.756795000000004</v>
      </c>
      <c r="K46" s="5">
        <f t="shared" si="4"/>
        <v>48.209577702308245</v>
      </c>
      <c r="L46" s="4">
        <f t="shared" si="5"/>
        <v>0.11803257174760798</v>
      </c>
    </row>
    <row r="47" spans="2:12">
      <c r="B47" s="6" t="s">
        <v>7</v>
      </c>
      <c r="C47" s="6"/>
      <c r="D47" s="19">
        <v>262.64699999999999</v>
      </c>
      <c r="E47" s="6"/>
      <c r="F47" s="5">
        <v>19.601893</v>
      </c>
      <c r="G47" s="5">
        <v>37.324930000000002</v>
      </c>
      <c r="H47" s="5">
        <v>49.837710090870203</v>
      </c>
      <c r="I47" s="5"/>
      <c r="J47" s="5">
        <f t="shared" si="3"/>
        <v>17.723037000000001</v>
      </c>
      <c r="K47" s="5">
        <f t="shared" si="4"/>
        <v>30.235817090870203</v>
      </c>
      <c r="L47" s="4">
        <f t="shared" si="5"/>
        <v>0.11511959813312242</v>
      </c>
    </row>
    <row r="48" spans="2:12">
      <c r="B48" s="6" t="s">
        <v>3</v>
      </c>
      <c r="C48" s="6"/>
      <c r="D48" s="19">
        <v>31.872</v>
      </c>
      <c r="E48" s="6"/>
      <c r="F48" s="5">
        <v>2.6804246969999999</v>
      </c>
      <c r="G48" s="5">
        <v>4.4047000000000009</v>
      </c>
      <c r="H48" s="5">
        <v>6.2866517504258059</v>
      </c>
      <c r="I48" s="5"/>
      <c r="J48" s="5">
        <f t="shared" si="3"/>
        <v>1.7242753030000011</v>
      </c>
      <c r="K48" s="5">
        <f t="shared" si="4"/>
        <v>3.6062270534258061</v>
      </c>
      <c r="L48" s="4">
        <f t="shared" si="5"/>
        <v>0.11314718415618116</v>
      </c>
    </row>
    <row r="49" spans="2:13">
      <c r="B49" s="6" t="s">
        <v>4</v>
      </c>
      <c r="C49" s="6"/>
      <c r="D49" s="19">
        <v>398.04199999999997</v>
      </c>
      <c r="E49" s="6"/>
      <c r="F49" s="5">
        <v>64</v>
      </c>
      <c r="G49" s="5">
        <v>74.852986000000016</v>
      </c>
      <c r="H49" s="5">
        <v>101.77290129595769</v>
      </c>
      <c r="I49" s="5"/>
      <c r="J49" s="5">
        <f t="shared" si="3"/>
        <v>10.852986000000016</v>
      </c>
      <c r="K49" s="5">
        <f t="shared" si="4"/>
        <v>37.772901295957695</v>
      </c>
      <c r="L49" s="4">
        <f t="shared" si="5"/>
        <v>9.4896772943452445E-2</v>
      </c>
    </row>
    <row r="50" spans="2:13">
      <c r="B50" s="6" t="s">
        <v>6</v>
      </c>
      <c r="C50" s="6"/>
      <c r="D50" s="19">
        <v>244.50800000000001</v>
      </c>
      <c r="E50" s="6"/>
      <c r="F50" s="5">
        <v>26.369226000000001</v>
      </c>
      <c r="G50" s="5">
        <v>36.697512000000003</v>
      </c>
      <c r="H50" s="5">
        <v>49.571375099711219</v>
      </c>
      <c r="I50" s="5"/>
      <c r="J50" s="5">
        <f t="shared" si="3"/>
        <v>10.328286000000002</v>
      </c>
      <c r="K50" s="5">
        <f t="shared" si="4"/>
        <v>23.202149099711217</v>
      </c>
      <c r="L50" s="4">
        <f t="shared" si="5"/>
        <v>9.4893210445920861E-2</v>
      </c>
    </row>
    <row r="51" spans="2:13">
      <c r="B51" s="6" t="s">
        <v>5</v>
      </c>
      <c r="C51" s="6"/>
      <c r="D51" s="19">
        <v>60.588000000000001</v>
      </c>
      <c r="E51" s="6"/>
      <c r="F51" s="5">
        <v>5.79488</v>
      </c>
      <c r="G51" s="5">
        <v>7.6155650000000001</v>
      </c>
      <c r="H51" s="5">
        <v>10.93839914802629</v>
      </c>
      <c r="I51" s="5"/>
      <c r="J51" s="5">
        <f t="shared" si="3"/>
        <v>1.8206850000000001</v>
      </c>
      <c r="K51" s="5">
        <f t="shared" si="4"/>
        <v>5.1435191480262903</v>
      </c>
      <c r="L51" s="4">
        <f t="shared" si="5"/>
        <v>8.4893364164954951E-2</v>
      </c>
    </row>
    <row r="52" spans="2:13" s="2" customFormat="1" ht="13.5" thickBot="1">
      <c r="B52" s="12" t="s">
        <v>2</v>
      </c>
      <c r="C52" s="12"/>
      <c r="D52" s="21">
        <v>86.438999999999993</v>
      </c>
      <c r="E52" s="12"/>
      <c r="F52" s="13">
        <v>5.4706831830000002</v>
      </c>
      <c r="G52" s="13">
        <v>8.3976309999999987</v>
      </c>
      <c r="H52" s="13">
        <v>11.553115856657538</v>
      </c>
      <c r="I52" s="13"/>
      <c r="J52" s="13">
        <f t="shared" si="3"/>
        <v>2.9269478169999985</v>
      </c>
      <c r="K52" s="5">
        <f t="shared" si="4"/>
        <v>6.0824326736575376</v>
      </c>
      <c r="L52" s="22">
        <f t="shared" si="5"/>
        <v>7.0366763540271618E-2</v>
      </c>
    </row>
    <row r="53" spans="2:13" ht="13.5" thickBot="1">
      <c r="B53" s="1" t="s">
        <v>54</v>
      </c>
      <c r="D53" s="11">
        <f>SUM(D3:D52)</f>
        <v>14051.698000000002</v>
      </c>
      <c r="F53" s="11">
        <f>SUM(F3:F52)</f>
        <v>1941.6102455207292</v>
      </c>
      <c r="G53" s="11">
        <f>SUM(G3:G52)</f>
        <v>3136.7955549999997</v>
      </c>
      <c r="H53" s="11">
        <f>SUM(H3:H52)</f>
        <v>4427.4283606828849</v>
      </c>
      <c r="I53" s="11"/>
      <c r="J53" s="16">
        <f t="shared" ref="J53" si="6">G53-F53</f>
        <v>1195.1853094792705</v>
      </c>
      <c r="K53" s="15">
        <f t="shared" ref="K53" si="7">H53-F53</f>
        <v>2485.8181151621557</v>
      </c>
      <c r="M53" s="18"/>
    </row>
    <row r="54" spans="2:13">
      <c r="J54" s="28" t="s">
        <v>63</v>
      </c>
      <c r="K54" s="28"/>
      <c r="L54" s="26">
        <f>K53/D53</f>
        <v>0.17690517652472715</v>
      </c>
    </row>
    <row r="55" spans="2:13">
      <c r="J55" s="28" t="s">
        <v>64</v>
      </c>
      <c r="K55" s="28"/>
      <c r="L55" s="25">
        <f>AVERAGE(L3:L54)</f>
        <v>0.18066217621502886</v>
      </c>
    </row>
    <row r="56" spans="2:13">
      <c r="B56" s="1" t="s">
        <v>58</v>
      </c>
    </row>
    <row r="57" spans="2:13">
      <c r="B57" s="1" t="s">
        <v>59</v>
      </c>
    </row>
    <row r="58" spans="2:13" s="23" customFormat="1">
      <c r="B58" s="1" t="s">
        <v>60</v>
      </c>
    </row>
    <row r="59" spans="2:13">
      <c r="B59" s="24" t="s">
        <v>61</v>
      </c>
    </row>
    <row r="60" spans="2:13">
      <c r="B60" s="1" t="s">
        <v>62</v>
      </c>
    </row>
  </sheetData>
  <sortState ref="B3:L52">
    <sortCondition descending="1" ref="L3:L52"/>
  </sortState>
  <mergeCells count="4">
    <mergeCell ref="G1:H1"/>
    <mergeCell ref="J1:L1"/>
    <mergeCell ref="J54:K54"/>
    <mergeCell ref="J55:K55"/>
  </mergeCells>
  <hyperlinks>
    <hyperlink ref="B59" r:id="rId1"/>
  </hyperlinks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Jun09</vt:lpstr>
    </vt:vector>
  </TitlesOfParts>
  <Company>Kellogg School of Management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D. Rauh</dc:creator>
  <cp:lastModifiedBy>Joshua Rauh</cp:lastModifiedBy>
  <dcterms:created xsi:type="dcterms:W3CDTF">2010-11-15T03:20:57Z</dcterms:created>
  <dcterms:modified xsi:type="dcterms:W3CDTF">2011-02-25T16:22:23Z</dcterms:modified>
</cp:coreProperties>
</file>