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a Marble\Desktop\HQ SUBMISSIONS\"/>
    </mc:Choice>
  </mc:AlternateContent>
  <xr:revisionPtr revIDLastSave="0" documentId="13_ncr:1_{0088E62C-3C5B-43D0-AF53-4582AC5F69D3}" xr6:coauthVersionLast="36" xr6:coauthVersionMax="45" xr10:uidLastSave="{00000000-0000-0000-0000-000000000000}"/>
  <bookViews>
    <workbookView xWindow="-120" yWindow="-120" windowWidth="20730" windowHeight="11160" activeTab="1" xr2:uid="{4BDEFFEE-97F1-4743-BF01-8C0EB4AB4D83}"/>
  </bookViews>
  <sheets>
    <sheet name="AUG 2022" sheetId="1" r:id="rId1"/>
    <sheet name="SEPT 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2" l="1"/>
  <c r="F89" i="2"/>
  <c r="G89" i="2"/>
  <c r="D28" i="2"/>
  <c r="G88" i="2" l="1"/>
  <c r="G29" i="2"/>
  <c r="F88" i="2"/>
  <c r="E88" i="2"/>
  <c r="C28" i="2"/>
  <c r="D87" i="2"/>
  <c r="C68" i="2"/>
  <c r="C87" i="2" s="1"/>
  <c r="F98" i="2" l="1"/>
  <c r="F87" i="2"/>
  <c r="E87" i="2"/>
  <c r="B87" i="2"/>
  <c r="G12" i="2"/>
  <c r="F12" i="2"/>
  <c r="F29" i="2" s="1"/>
  <c r="E12" i="2"/>
  <c r="E29" i="2" s="1"/>
  <c r="D12" i="2"/>
  <c r="D29" i="2" s="1"/>
  <c r="D88" i="2" s="1"/>
  <c r="D89" i="2" s="1"/>
  <c r="C12" i="2"/>
  <c r="C29" i="2" s="1"/>
  <c r="B12" i="2"/>
  <c r="B29" i="2" s="1"/>
  <c r="D94" i="2" l="1"/>
  <c r="D98" i="2" s="1"/>
  <c r="B93" i="2"/>
  <c r="B98" i="2" s="1"/>
  <c r="B88" i="2"/>
  <c r="B89" i="2" s="1"/>
  <c r="C88" i="2"/>
  <c r="C94" i="2" s="1"/>
  <c r="C98" i="2" s="1"/>
  <c r="B86" i="1"/>
  <c r="C89" i="2" l="1"/>
  <c r="D80" i="1"/>
  <c r="E80" i="1"/>
  <c r="E82" i="1" s="1"/>
  <c r="F80" i="1"/>
  <c r="F82" i="1" s="1"/>
  <c r="D28" i="1"/>
  <c r="B28" i="1"/>
  <c r="B80" i="1"/>
  <c r="C67" i="1"/>
  <c r="C71" i="1"/>
  <c r="C70" i="1"/>
  <c r="C64" i="1"/>
  <c r="C62" i="1"/>
  <c r="C28" i="1"/>
  <c r="G28" i="1"/>
  <c r="E28" i="1"/>
  <c r="F28" i="1"/>
  <c r="C12" i="1"/>
  <c r="C29" i="1" s="1"/>
  <c r="D12" i="1"/>
  <c r="E12" i="1"/>
  <c r="E29" i="1" s="1"/>
  <c r="F12" i="1"/>
  <c r="F29" i="1" s="1"/>
  <c r="G12" i="1"/>
  <c r="B12" i="1"/>
  <c r="B29" i="1" l="1"/>
  <c r="D29" i="1"/>
  <c r="D81" i="1" s="1"/>
  <c r="D87" i="1" s="1"/>
  <c r="D91" i="1" s="1"/>
  <c r="C80" i="1"/>
  <c r="C81" i="1" s="1"/>
  <c r="C82" i="1" s="1"/>
  <c r="G29" i="1"/>
  <c r="D82" i="1"/>
  <c r="C87" i="1" l="1"/>
  <c r="C91" i="1" s="1"/>
  <c r="B81" i="1" l="1"/>
  <c r="B82" i="1" s="1"/>
  <c r="F91" i="1" l="1"/>
  <c r="B91" i="1"/>
</calcChain>
</file>

<file path=xl/sharedStrings.xml><?xml version="1.0" encoding="utf-8"?>
<sst xmlns="http://schemas.openxmlformats.org/spreadsheetml/2006/main" count="216" uniqueCount="115">
  <si>
    <t>OPENING BALANCES</t>
  </si>
  <si>
    <t>ZWL</t>
  </si>
  <si>
    <t>USD</t>
  </si>
  <si>
    <t>PULA</t>
  </si>
  <si>
    <t>BANK A/C</t>
  </si>
  <si>
    <t>CASH</t>
  </si>
  <si>
    <t>ECOCASH</t>
  </si>
  <si>
    <t>POS</t>
  </si>
  <si>
    <t>TOTAL</t>
  </si>
  <si>
    <t>INCOME</t>
  </si>
  <si>
    <t>TITHES</t>
  </si>
  <si>
    <t>FREE WILL OFFERING</t>
  </si>
  <si>
    <t>MISSIONS</t>
  </si>
  <si>
    <t>MEDICAL AID</t>
  </si>
  <si>
    <t>FAMB</t>
  </si>
  <si>
    <t>OTHER INCOME</t>
  </si>
  <si>
    <t>TOTAL INCOME</t>
  </si>
  <si>
    <t xml:space="preserve">MONEY AVAILABLE FOR USE </t>
  </si>
  <si>
    <t>LESS EXPENDITURE</t>
  </si>
  <si>
    <t>10% OF TITHES</t>
  </si>
  <si>
    <t>14% PROVINCE</t>
  </si>
  <si>
    <t>9% BISHOPS</t>
  </si>
  <si>
    <t>7% GENERAL PURPOSE</t>
  </si>
  <si>
    <t>3%EZEKIEL TV</t>
  </si>
  <si>
    <t>2,5% MISSIONS</t>
  </si>
  <si>
    <t>MINISTERS TITHES</t>
  </si>
  <si>
    <t>MINISTERS BLESSING</t>
  </si>
  <si>
    <t>CRUSADE</t>
  </si>
  <si>
    <t>AUDITORS FEE</t>
  </si>
  <si>
    <t>PROJECTS</t>
  </si>
  <si>
    <t>EGUDE</t>
  </si>
  <si>
    <t>FIFCASHM</t>
  </si>
  <si>
    <t>DISABLED</t>
  </si>
  <si>
    <t>BLIND &amp;SIGHTED</t>
  </si>
  <si>
    <t>EXECUTIVE STUDENTS</t>
  </si>
  <si>
    <t>PRISONS</t>
  </si>
  <si>
    <t>BIBLE SCHOOL</t>
  </si>
  <si>
    <t>SINGLE MINISTRY</t>
  </si>
  <si>
    <t>PENSIONS</t>
  </si>
  <si>
    <t>RENTALS</t>
  </si>
  <si>
    <t>BUSFARE</t>
  </si>
  <si>
    <t>FUEL</t>
  </si>
  <si>
    <t>AIRTIME</t>
  </si>
  <si>
    <t>FOOD</t>
  </si>
  <si>
    <t>PETTY CASH</t>
  </si>
  <si>
    <t>BANK CHARGES</t>
  </si>
  <si>
    <t>TOTAL EXPENDITURE</t>
  </si>
  <si>
    <t>BALANCE   C/D</t>
  </si>
  <si>
    <t>GROSS INCOME</t>
  </si>
  <si>
    <t>STATEMENT OF CLOSING BALANCES</t>
  </si>
  <si>
    <t>BANK</t>
  </si>
  <si>
    <t>CASH AT HAND</t>
  </si>
  <si>
    <t>TOTALS</t>
  </si>
  <si>
    <t>REPORT COMPILED BY</t>
  </si>
  <si>
    <t>………………………………………..</t>
  </si>
  <si>
    <t>…...................................</t>
  </si>
  <si>
    <t>ESTHER THUMBA</t>
  </si>
  <si>
    <t>GENERAL SECRETARY</t>
  </si>
  <si>
    <t>FINANCE SECRETARY</t>
  </si>
  <si>
    <t>APPROVED BY:</t>
  </si>
  <si>
    <t>………………………………</t>
  </si>
  <si>
    <t>…………………………………</t>
  </si>
  <si>
    <t>FINANCE CHAIRMAN</t>
  </si>
  <si>
    <t>DISTRICT PASTOR</t>
  </si>
  <si>
    <t xml:space="preserve">EZEKIEL CENTRE DISTRICT </t>
  </si>
  <si>
    <t>MINISTRIES</t>
  </si>
  <si>
    <t>DELIVERANCE TEAM</t>
  </si>
  <si>
    <t>ZAR CASH</t>
  </si>
  <si>
    <t>ZAR BANK</t>
  </si>
  <si>
    <t>SAVINGS</t>
  </si>
  <si>
    <t>CHANGE</t>
  </si>
  <si>
    <t>FUNCTIONS</t>
  </si>
  <si>
    <t>ODCF</t>
  </si>
  <si>
    <t>4% PROVINCIAL CONTR</t>
  </si>
  <si>
    <t>RAND</t>
  </si>
  <si>
    <t xml:space="preserve"> FUNERALS</t>
  </si>
  <si>
    <t>GAS</t>
  </si>
  <si>
    <t>PLOUGHBACKS</t>
  </si>
  <si>
    <t>ALLOWANCES</t>
  </si>
  <si>
    <t>ASSISTANCT ALLOWANCE</t>
  </si>
  <si>
    <t>MISSION WATER&amp; PLUMBING</t>
  </si>
  <si>
    <t>DMV REPAIRS &amp;TYRES</t>
  </si>
  <si>
    <t>LOCAL CHURCH BUIDER</t>
  </si>
  <si>
    <t>WCIF</t>
  </si>
  <si>
    <t xml:space="preserve">NSSA </t>
  </si>
  <si>
    <t>CE PASTORS</t>
  </si>
  <si>
    <t>ECOCASH TRANFERS</t>
  </si>
  <si>
    <t>OTHER EXPENSES:</t>
  </si>
  <si>
    <t xml:space="preserve">DMV REPAIRS </t>
  </si>
  <si>
    <t>K  MAOWONE</t>
  </si>
  <si>
    <t>G SHONHIWA</t>
  </si>
  <si>
    <t>ALFRED MAGWA</t>
  </si>
  <si>
    <t xml:space="preserve">FINANCIAL REPORT </t>
  </si>
  <si>
    <t>1-31 AUGUST    2022</t>
  </si>
  <si>
    <t>1-31 SEPTEMBER   2022</t>
  </si>
  <si>
    <t xml:space="preserve"> CASH</t>
  </si>
  <si>
    <t xml:space="preserve">ZAR </t>
  </si>
  <si>
    <t xml:space="preserve"> BANK</t>
  </si>
  <si>
    <t>RANDS</t>
  </si>
  <si>
    <t>DC</t>
  </si>
  <si>
    <t>OV WELCOME</t>
  </si>
  <si>
    <t>ARCH`S WELCOME</t>
  </si>
  <si>
    <t>10% PROVINCE</t>
  </si>
  <si>
    <t>EG SAINT RELIEF</t>
  </si>
  <si>
    <t xml:space="preserve">MISSIONS </t>
  </si>
  <si>
    <t>PROV CE PASTOR</t>
  </si>
  <si>
    <t>SAFE  KEEPING CASH BOX</t>
  </si>
  <si>
    <t>JULY REMMITTANCE</t>
  </si>
  <si>
    <t>LOCAL CHURCH BUILDING</t>
  </si>
  <si>
    <t>DC ASSEMBLIES  APPRECIATION</t>
  </si>
  <si>
    <t>OFFICE GROCERIES</t>
  </si>
  <si>
    <t>STATIONERY</t>
  </si>
  <si>
    <t xml:space="preserve">AMFCC STUDENT </t>
  </si>
  <si>
    <t>DIST HANDSET</t>
  </si>
  <si>
    <t xml:space="preserve">DC ASS REG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</si>
</sst>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3" fontId="2" fillId="0" borderId="0" xfId="1" applyFont="1"/>
    <xf numFmtId="17" fontId="2" fillId="0" borderId="0" xfId="1" applyNumberFormat="1" applyFont="1"/>
    <xf numFmtId="43" fontId="4" fillId="0" borderId="0" xfId="1" applyFont="1"/>
    <xf numFmtId="43" fontId="4" fillId="2" borderId="1" xfId="1" applyFont="1" applyFill="1" applyBorder="1"/>
    <xf numFmtId="43" fontId="4" fillId="3" borderId="1" xfId="1" applyFont="1" applyFill="1" applyBorder="1"/>
    <xf numFmtId="43" fontId="3" fillId="0" borderId="1" xfId="1" applyFont="1" applyBorder="1"/>
    <xf numFmtId="43" fontId="4" fillId="4" borderId="1" xfId="1" applyFont="1" applyFill="1" applyBorder="1"/>
    <xf numFmtId="43" fontId="2" fillId="0" borderId="1" xfId="1" applyFont="1" applyBorder="1"/>
    <xf numFmtId="43" fontId="4" fillId="0" borderId="1" xfId="1" applyFont="1" applyBorder="1"/>
    <xf numFmtId="43" fontId="3" fillId="0" borderId="1" xfId="1" applyFont="1" applyBorder="1" applyAlignment="1">
      <alignment horizontal="left"/>
    </xf>
    <xf numFmtId="43" fontId="3" fillId="0" borderId="1" xfId="1" applyFont="1" applyFill="1" applyBorder="1"/>
    <xf numFmtId="43" fontId="4" fillId="0" borderId="1" xfId="1" applyFont="1" applyFill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43" fontId="0" fillId="0" borderId="0" xfId="0" applyNumberFormat="1"/>
    <xf numFmtId="43" fontId="4" fillId="0" borderId="1" xfId="1" applyFont="1" applyBorder="1" applyAlignment="1">
      <alignment horizontal="left"/>
    </xf>
    <xf numFmtId="0" fontId="2" fillId="0" borderId="0" xfId="1" applyNumberFormat="1" applyFont="1"/>
    <xf numFmtId="0" fontId="4" fillId="0" borderId="0" xfId="1" applyNumberFormat="1" applyFont="1"/>
    <xf numFmtId="0" fontId="3" fillId="2" borderId="1" xfId="1" applyNumberFormat="1" applyFont="1" applyFill="1" applyBorder="1"/>
    <xf numFmtId="0" fontId="3" fillId="0" borderId="1" xfId="1" applyNumberFormat="1" applyFont="1" applyBorder="1"/>
    <xf numFmtId="0" fontId="4" fillId="2" borderId="1" xfId="1" applyNumberFormat="1" applyFont="1" applyFill="1" applyBorder="1"/>
    <xf numFmtId="0" fontId="3" fillId="3" borderId="1" xfId="1" applyNumberFormat="1" applyFont="1" applyFill="1" applyBorder="1"/>
    <xf numFmtId="0" fontId="4" fillId="3" borderId="1" xfId="1" applyNumberFormat="1" applyFont="1" applyFill="1" applyBorder="1"/>
    <xf numFmtId="0" fontId="4" fillId="0" borderId="1" xfId="1" applyNumberFormat="1" applyFont="1" applyBorder="1"/>
    <xf numFmtId="0" fontId="4" fillId="4" borderId="1" xfId="1" applyNumberFormat="1" applyFont="1" applyFill="1" applyBorder="1"/>
    <xf numFmtId="0" fontId="3" fillId="0" borderId="0" xfId="1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  <xf numFmtId="0" fontId="5" fillId="3" borderId="1" xfId="1" applyNumberFormat="1" applyFont="1" applyFill="1" applyBorder="1" applyAlignment="1">
      <alignment wrapText="1" readingOrder="2"/>
    </xf>
    <xf numFmtId="0" fontId="6" fillId="3" borderId="1" xfId="1" applyNumberFormat="1" applyFont="1" applyFill="1" applyBorder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B9BC-E132-496C-8C72-DB5816D2DFF9}">
  <dimension ref="A1:I106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13.28515625" style="30" customWidth="1"/>
    <col min="3" max="3" width="13.5703125" style="30" customWidth="1"/>
    <col min="4" max="4" width="15.7109375" style="30" customWidth="1"/>
    <col min="5" max="5" width="12.5703125" style="30" customWidth="1"/>
    <col min="6" max="6" width="9.140625" style="30"/>
    <col min="7" max="7" width="15.85546875" style="30" customWidth="1"/>
    <col min="9" max="9" width="10.5703125" bestFit="1" customWidth="1"/>
  </cols>
  <sheetData>
    <row r="1" spans="1:7" ht="15.75" x14ac:dyDescent="0.25">
      <c r="A1" s="1" t="s">
        <v>64</v>
      </c>
      <c r="B1" s="18"/>
      <c r="C1" s="18"/>
      <c r="D1" s="18"/>
      <c r="E1" s="18"/>
      <c r="F1" s="18"/>
      <c r="G1" s="27"/>
    </row>
    <row r="2" spans="1:7" ht="15.75" x14ac:dyDescent="0.25">
      <c r="A2" s="1" t="s">
        <v>92</v>
      </c>
      <c r="B2" s="18"/>
      <c r="C2" s="18"/>
      <c r="D2" s="18"/>
      <c r="E2" s="18"/>
      <c r="F2" s="27"/>
      <c r="G2" s="27"/>
    </row>
    <row r="3" spans="1:7" ht="15.75" x14ac:dyDescent="0.25">
      <c r="A3" s="2" t="s">
        <v>93</v>
      </c>
      <c r="B3" s="19"/>
      <c r="C3" s="19"/>
      <c r="D3" s="19"/>
      <c r="E3" s="19"/>
      <c r="F3" s="27"/>
      <c r="G3" s="27"/>
    </row>
    <row r="4" spans="1:7" ht="15.75" x14ac:dyDescent="0.25">
      <c r="A4" s="2"/>
      <c r="B4" s="19"/>
      <c r="C4" s="19"/>
      <c r="D4" s="19"/>
      <c r="E4" s="19"/>
      <c r="F4" s="27"/>
      <c r="G4" s="27"/>
    </row>
    <row r="5" spans="1:7" x14ac:dyDescent="0.25">
      <c r="A5" s="4" t="s">
        <v>0</v>
      </c>
      <c r="B5" s="20" t="s">
        <v>1</v>
      </c>
      <c r="C5" s="20" t="s">
        <v>2</v>
      </c>
      <c r="D5" s="20" t="s">
        <v>67</v>
      </c>
      <c r="E5" s="20" t="s">
        <v>68</v>
      </c>
      <c r="F5" s="24" t="s">
        <v>3</v>
      </c>
      <c r="G5" s="24" t="s">
        <v>69</v>
      </c>
    </row>
    <row r="6" spans="1:7" x14ac:dyDescent="0.25">
      <c r="A6" s="6" t="s">
        <v>4</v>
      </c>
      <c r="B6" s="21">
        <v>194995.63</v>
      </c>
      <c r="C6" s="21">
        <v>4810</v>
      </c>
      <c r="D6" s="21"/>
      <c r="E6" s="21"/>
      <c r="F6" s="21"/>
      <c r="G6" s="21"/>
    </row>
    <row r="7" spans="1:7" x14ac:dyDescent="0.25">
      <c r="A7" s="6" t="s">
        <v>5</v>
      </c>
      <c r="B7" s="21">
        <v>1110</v>
      </c>
      <c r="C7" s="21"/>
      <c r="D7" s="21"/>
      <c r="E7" s="21"/>
      <c r="F7" s="21"/>
      <c r="G7" s="21"/>
    </row>
    <row r="8" spans="1:7" x14ac:dyDescent="0.25">
      <c r="A8" s="6" t="s">
        <v>6</v>
      </c>
      <c r="B8" s="21"/>
      <c r="C8" s="21"/>
      <c r="D8" s="21"/>
      <c r="E8" s="21"/>
      <c r="F8" s="21"/>
      <c r="G8" s="21"/>
    </row>
    <row r="9" spans="1:7" x14ac:dyDescent="0.25">
      <c r="A9" s="6" t="s">
        <v>67</v>
      </c>
      <c r="B9" s="21"/>
      <c r="C9" s="21"/>
      <c r="D9" s="21">
        <v>11002.5</v>
      </c>
      <c r="E9" s="21">
        <v>2831.71</v>
      </c>
      <c r="F9" s="21"/>
      <c r="G9" s="21"/>
    </row>
    <row r="10" spans="1:7" x14ac:dyDescent="0.25">
      <c r="A10" s="6" t="s">
        <v>3</v>
      </c>
      <c r="B10" s="21"/>
      <c r="C10" s="21"/>
      <c r="D10" s="21"/>
      <c r="E10" s="21"/>
      <c r="F10" s="21">
        <v>242</v>
      </c>
      <c r="G10" s="21"/>
    </row>
    <row r="11" spans="1:7" x14ac:dyDescent="0.25">
      <c r="A11" s="6" t="s">
        <v>69</v>
      </c>
      <c r="B11" s="21"/>
      <c r="C11" s="21"/>
      <c r="D11" s="21"/>
      <c r="E11" s="21"/>
      <c r="F11" s="21"/>
      <c r="G11" s="21">
        <v>5612</v>
      </c>
    </row>
    <row r="12" spans="1:7" x14ac:dyDescent="0.25">
      <c r="A12" s="4" t="s">
        <v>8</v>
      </c>
      <c r="B12" s="22">
        <f>SUM(B6+B7+B8+B9+B10+B11)</f>
        <v>196105.63</v>
      </c>
      <c r="C12" s="22">
        <f t="shared" ref="C12:G12" si="0">SUM(C6+C7+C8+C9+C10+C11)</f>
        <v>4810</v>
      </c>
      <c r="D12" s="22">
        <f t="shared" si="0"/>
        <v>11002.5</v>
      </c>
      <c r="E12" s="22">
        <f t="shared" si="0"/>
        <v>2831.71</v>
      </c>
      <c r="F12" s="22">
        <f t="shared" si="0"/>
        <v>242</v>
      </c>
      <c r="G12" s="22">
        <f t="shared" si="0"/>
        <v>5612</v>
      </c>
    </row>
    <row r="13" spans="1:7" x14ac:dyDescent="0.25">
      <c r="A13" s="6"/>
      <c r="B13" s="21"/>
      <c r="C13" s="21"/>
      <c r="D13" s="21"/>
      <c r="E13" s="21"/>
      <c r="F13" s="21"/>
      <c r="G13" s="21"/>
    </row>
    <row r="14" spans="1:7" ht="15.75" x14ac:dyDescent="0.25">
      <c r="A14" s="8" t="s">
        <v>9</v>
      </c>
      <c r="B14" s="21"/>
      <c r="C14" s="21"/>
      <c r="D14" s="21"/>
      <c r="E14" s="21"/>
      <c r="F14" s="31"/>
      <c r="G14" s="32"/>
    </row>
    <row r="15" spans="1:7" x14ac:dyDescent="0.25">
      <c r="A15" s="6" t="s">
        <v>10</v>
      </c>
      <c r="B15" s="23">
        <v>1330532</v>
      </c>
      <c r="C15" s="23">
        <v>9982</v>
      </c>
      <c r="D15" s="21">
        <v>2390</v>
      </c>
      <c r="E15" s="21"/>
      <c r="F15" s="21"/>
      <c r="G15" s="21"/>
    </row>
    <row r="16" spans="1:7" x14ac:dyDescent="0.25">
      <c r="A16" s="6" t="s">
        <v>11</v>
      </c>
      <c r="B16" s="21">
        <v>47790</v>
      </c>
      <c r="C16" s="21">
        <v>528</v>
      </c>
      <c r="D16" s="21">
        <v>20</v>
      </c>
      <c r="E16" s="21"/>
      <c r="F16" s="21"/>
      <c r="G16" s="21"/>
    </row>
    <row r="17" spans="1:9" x14ac:dyDescent="0.25">
      <c r="A17" s="6" t="s">
        <v>65</v>
      </c>
      <c r="B17" s="21">
        <v>23540</v>
      </c>
      <c r="C17" s="21">
        <v>112</v>
      </c>
      <c r="D17" s="21"/>
      <c r="E17" s="21"/>
      <c r="F17" s="21"/>
      <c r="G17" s="21"/>
    </row>
    <row r="18" spans="1:9" x14ac:dyDescent="0.25">
      <c r="A18" s="6" t="s">
        <v>66</v>
      </c>
      <c r="B18" s="21">
        <v>2330</v>
      </c>
      <c r="C18" s="21">
        <v>20</v>
      </c>
      <c r="D18" s="21"/>
      <c r="E18" s="21"/>
      <c r="F18" s="21"/>
      <c r="G18" s="21"/>
    </row>
    <row r="19" spans="1:9" x14ac:dyDescent="0.25">
      <c r="A19" s="6" t="s">
        <v>26</v>
      </c>
      <c r="B19" s="21">
        <v>6030</v>
      </c>
      <c r="C19" s="21">
        <v>95</v>
      </c>
      <c r="D19" s="21"/>
      <c r="E19" s="21"/>
      <c r="F19" s="21"/>
      <c r="G19" s="21"/>
    </row>
    <row r="20" spans="1:9" x14ac:dyDescent="0.25">
      <c r="A20" s="6" t="s">
        <v>12</v>
      </c>
      <c r="B20" s="21"/>
      <c r="C20" s="21">
        <v>42</v>
      </c>
      <c r="D20" s="21"/>
      <c r="E20" s="21"/>
      <c r="F20" s="21"/>
      <c r="G20" s="21"/>
    </row>
    <row r="21" spans="1:9" x14ac:dyDescent="0.25">
      <c r="A21" s="6" t="s">
        <v>70</v>
      </c>
      <c r="B21" s="21"/>
      <c r="C21" s="21">
        <v>33</v>
      </c>
      <c r="D21" s="21"/>
      <c r="E21" s="21"/>
      <c r="F21" s="21"/>
      <c r="G21" s="21"/>
    </row>
    <row r="22" spans="1:9" x14ac:dyDescent="0.25">
      <c r="A22" s="6" t="s">
        <v>71</v>
      </c>
      <c r="B22" s="21"/>
      <c r="C22" s="21">
        <v>113</v>
      </c>
      <c r="D22" s="21">
        <v>162</v>
      </c>
      <c r="E22" s="21"/>
      <c r="F22" s="21"/>
      <c r="G22" s="21"/>
    </row>
    <row r="23" spans="1:9" x14ac:dyDescent="0.25">
      <c r="A23" s="6" t="s">
        <v>69</v>
      </c>
      <c r="B23" s="21"/>
      <c r="C23" s="21">
        <v>303</v>
      </c>
      <c r="D23" s="21"/>
      <c r="E23" s="21"/>
      <c r="F23" s="21"/>
      <c r="G23" s="21">
        <v>303</v>
      </c>
    </row>
    <row r="24" spans="1:9" x14ac:dyDescent="0.25">
      <c r="A24" s="6" t="s">
        <v>72</v>
      </c>
      <c r="B24" s="21"/>
      <c r="C24" s="21">
        <v>10</v>
      </c>
      <c r="D24" s="21"/>
      <c r="E24" s="21"/>
      <c r="F24" s="21"/>
      <c r="G24" s="21"/>
    </row>
    <row r="25" spans="1:9" x14ac:dyDescent="0.25">
      <c r="A25" s="6" t="s">
        <v>15</v>
      </c>
      <c r="B25" s="21">
        <v>1440852</v>
      </c>
      <c r="C25" s="21">
        <v>0</v>
      </c>
      <c r="D25" s="21"/>
      <c r="E25" s="21"/>
      <c r="F25" s="21"/>
      <c r="G25" s="21"/>
    </row>
    <row r="26" spans="1:9" x14ac:dyDescent="0.25">
      <c r="A26" s="6"/>
      <c r="B26" s="21"/>
      <c r="C26" s="21"/>
      <c r="D26" s="21"/>
      <c r="E26" s="21"/>
      <c r="F26" s="21"/>
      <c r="G26" s="21"/>
    </row>
    <row r="27" spans="1:9" x14ac:dyDescent="0.25">
      <c r="A27" s="6"/>
      <c r="B27" s="21"/>
      <c r="C27" s="21"/>
      <c r="D27" s="21"/>
      <c r="E27" s="21"/>
      <c r="F27" s="21"/>
      <c r="G27" s="21"/>
      <c r="I27" s="16"/>
    </row>
    <row r="28" spans="1:9" x14ac:dyDescent="0.25">
      <c r="A28" s="6" t="s">
        <v>16</v>
      </c>
      <c r="B28" s="21">
        <f>SUM(B15:B27)</f>
        <v>2851074</v>
      </c>
      <c r="C28" s="21">
        <f>SUM(C15:C27)</f>
        <v>11238</v>
      </c>
      <c r="D28" s="21">
        <f>SUM(D15:D27)</f>
        <v>2572</v>
      </c>
      <c r="E28" s="21">
        <f>SUM(E15+E16+E17+E18+E25)</f>
        <v>0</v>
      </c>
      <c r="F28" s="21">
        <f>SUM(F15+F16+F17+F18+F25)</f>
        <v>0</v>
      </c>
      <c r="G28" s="21">
        <f>SUM(G15:G27)</f>
        <v>303</v>
      </c>
    </row>
    <row r="29" spans="1:9" x14ac:dyDescent="0.25">
      <c r="A29" s="4" t="s">
        <v>17</v>
      </c>
      <c r="B29" s="22">
        <f>B12+B28</f>
        <v>3047179.63</v>
      </c>
      <c r="C29" s="22">
        <f t="shared" ref="C29:G29" si="1">C12+C28</f>
        <v>16048</v>
      </c>
      <c r="D29" s="22">
        <f>D12+D28</f>
        <v>13574.5</v>
      </c>
      <c r="E29" s="22">
        <f t="shared" si="1"/>
        <v>2831.71</v>
      </c>
      <c r="F29" s="22">
        <f t="shared" si="1"/>
        <v>242</v>
      </c>
      <c r="G29" s="22">
        <f t="shared" si="1"/>
        <v>5915</v>
      </c>
    </row>
    <row r="30" spans="1:9" s="15" customFormat="1" x14ac:dyDescent="0.25">
      <c r="A30" s="5"/>
      <c r="B30" s="24"/>
      <c r="C30" s="24"/>
      <c r="D30" s="24"/>
      <c r="E30" s="24"/>
      <c r="F30" s="24"/>
      <c r="G30" s="24"/>
    </row>
    <row r="31" spans="1:9" x14ac:dyDescent="0.25">
      <c r="A31" s="5"/>
      <c r="B31" s="23"/>
      <c r="C31" s="23"/>
      <c r="D31" s="24"/>
      <c r="E31" s="24"/>
      <c r="F31" s="23"/>
      <c r="G31" s="24"/>
    </row>
    <row r="32" spans="1:9" ht="15.75" x14ac:dyDescent="0.25">
      <c r="A32" s="8" t="s">
        <v>18</v>
      </c>
      <c r="B32" s="21"/>
      <c r="C32" s="21"/>
      <c r="D32" s="25"/>
      <c r="E32" s="25"/>
      <c r="F32" s="21"/>
      <c r="G32" s="21"/>
    </row>
    <row r="33" spans="1:7" x14ac:dyDescent="0.25">
      <c r="A33" s="9"/>
      <c r="B33" s="25" t="s">
        <v>1</v>
      </c>
      <c r="C33" s="25" t="s">
        <v>2</v>
      </c>
      <c r="D33" s="25" t="s">
        <v>74</v>
      </c>
      <c r="E33" s="25"/>
      <c r="F33" s="21"/>
      <c r="G33" s="21"/>
    </row>
    <row r="34" spans="1:7" x14ac:dyDescent="0.25">
      <c r="A34" s="6" t="s">
        <v>19</v>
      </c>
      <c r="B34" s="23"/>
      <c r="C34" s="23"/>
      <c r="D34" s="21"/>
      <c r="E34" s="21"/>
      <c r="F34" s="21"/>
      <c r="G34" s="21"/>
    </row>
    <row r="35" spans="1:7" x14ac:dyDescent="0.25">
      <c r="A35" s="6" t="s">
        <v>20</v>
      </c>
      <c r="B35" s="23"/>
      <c r="C35" s="23"/>
      <c r="D35" s="21"/>
      <c r="E35" s="21"/>
      <c r="F35" s="21"/>
      <c r="G35" s="21"/>
    </row>
    <row r="36" spans="1:7" x14ac:dyDescent="0.25">
      <c r="A36" s="6" t="s">
        <v>21</v>
      </c>
      <c r="B36" s="23"/>
      <c r="C36" s="23"/>
      <c r="D36" s="21"/>
      <c r="E36" s="21"/>
      <c r="F36" s="21"/>
      <c r="G36" s="21"/>
    </row>
    <row r="37" spans="1:7" x14ac:dyDescent="0.25">
      <c r="A37" s="6" t="s">
        <v>22</v>
      </c>
      <c r="B37" s="23"/>
      <c r="C37" s="23"/>
      <c r="D37" s="21"/>
      <c r="E37" s="21"/>
      <c r="F37" s="21"/>
      <c r="G37" s="21"/>
    </row>
    <row r="38" spans="1:7" x14ac:dyDescent="0.25">
      <c r="A38" s="6" t="s">
        <v>23</v>
      </c>
      <c r="B38" s="23"/>
      <c r="C38" s="23"/>
      <c r="D38" s="21"/>
      <c r="E38" s="21"/>
      <c r="F38" s="21"/>
      <c r="G38" s="21"/>
    </row>
    <row r="39" spans="1:7" x14ac:dyDescent="0.25">
      <c r="A39" s="6" t="s">
        <v>24</v>
      </c>
      <c r="B39" s="23"/>
      <c r="C39" s="23"/>
      <c r="D39" s="21"/>
      <c r="E39" s="21"/>
      <c r="F39" s="21"/>
      <c r="G39" s="21"/>
    </row>
    <row r="40" spans="1:7" x14ac:dyDescent="0.25">
      <c r="A40" s="6" t="s">
        <v>25</v>
      </c>
      <c r="B40" s="23"/>
      <c r="C40" s="23"/>
      <c r="D40" s="21"/>
      <c r="E40" s="21"/>
      <c r="F40" s="21"/>
      <c r="G40" s="21"/>
    </row>
    <row r="41" spans="1:7" x14ac:dyDescent="0.25">
      <c r="A41" s="10" t="s">
        <v>26</v>
      </c>
      <c r="B41" s="23"/>
      <c r="C41" s="23"/>
      <c r="D41" s="21"/>
      <c r="E41" s="21"/>
      <c r="F41" s="21"/>
      <c r="G41" s="21"/>
    </row>
    <row r="42" spans="1:7" x14ac:dyDescent="0.25">
      <c r="A42" s="10" t="s">
        <v>27</v>
      </c>
      <c r="B42" s="23"/>
      <c r="C42" s="23"/>
      <c r="D42" s="21"/>
      <c r="E42" s="21"/>
      <c r="F42" s="21"/>
      <c r="G42" s="21"/>
    </row>
    <row r="43" spans="1:7" x14ac:dyDescent="0.25">
      <c r="A43" s="10" t="s">
        <v>28</v>
      </c>
      <c r="B43" s="23"/>
      <c r="C43" s="23"/>
      <c r="D43" s="21"/>
      <c r="E43" s="21"/>
      <c r="F43" s="21"/>
      <c r="G43" s="21"/>
    </row>
    <row r="44" spans="1:7" x14ac:dyDescent="0.25">
      <c r="A44" s="10" t="s">
        <v>29</v>
      </c>
      <c r="B44" s="23"/>
      <c r="C44" s="23"/>
      <c r="D44" s="21"/>
      <c r="E44" s="21"/>
      <c r="F44" s="21"/>
      <c r="G44" s="21"/>
    </row>
    <row r="45" spans="1:7" x14ac:dyDescent="0.25">
      <c r="A45" s="10" t="s">
        <v>30</v>
      </c>
      <c r="B45" s="23"/>
      <c r="C45" s="23"/>
      <c r="D45" s="21"/>
      <c r="E45" s="21"/>
      <c r="F45" s="21"/>
      <c r="G45" s="21"/>
    </row>
    <row r="46" spans="1:7" x14ac:dyDescent="0.25">
      <c r="A46" s="10" t="s">
        <v>31</v>
      </c>
      <c r="B46" s="23"/>
      <c r="C46" s="23"/>
      <c r="D46" s="21"/>
      <c r="E46" s="21"/>
      <c r="F46" s="21"/>
      <c r="G46" s="21"/>
    </row>
    <row r="47" spans="1:7" x14ac:dyDescent="0.25">
      <c r="A47" s="10" t="s">
        <v>32</v>
      </c>
      <c r="B47" s="23"/>
      <c r="C47" s="23"/>
      <c r="D47" s="21"/>
      <c r="E47" s="21"/>
      <c r="F47" s="21"/>
      <c r="G47" s="21"/>
    </row>
    <row r="48" spans="1:7" x14ac:dyDescent="0.25">
      <c r="A48" s="10" t="s">
        <v>33</v>
      </c>
      <c r="B48" s="23"/>
      <c r="C48" s="23"/>
      <c r="D48" s="21"/>
      <c r="E48" s="21"/>
      <c r="F48" s="21"/>
      <c r="G48" s="21"/>
    </row>
    <row r="49" spans="1:7" x14ac:dyDescent="0.25">
      <c r="A49" s="10" t="s">
        <v>34</v>
      </c>
      <c r="B49" s="23"/>
      <c r="C49" s="23"/>
      <c r="D49" s="21"/>
      <c r="E49" s="21"/>
      <c r="F49" s="21"/>
      <c r="G49" s="21"/>
    </row>
    <row r="50" spans="1:7" x14ac:dyDescent="0.25">
      <c r="A50" s="10" t="s">
        <v>35</v>
      </c>
      <c r="B50" s="23"/>
      <c r="C50" s="23"/>
      <c r="D50" s="21"/>
      <c r="E50" s="21"/>
      <c r="F50" s="21"/>
      <c r="G50" s="21"/>
    </row>
    <row r="51" spans="1:7" x14ac:dyDescent="0.25">
      <c r="A51" s="10" t="s">
        <v>36</v>
      </c>
      <c r="B51" s="23"/>
      <c r="C51" s="23"/>
      <c r="D51" s="21"/>
      <c r="E51" s="21"/>
      <c r="F51" s="21"/>
      <c r="G51" s="21"/>
    </row>
    <row r="52" spans="1:7" x14ac:dyDescent="0.25">
      <c r="A52" s="10" t="s">
        <v>37</v>
      </c>
      <c r="B52" s="23"/>
      <c r="C52" s="23"/>
      <c r="D52" s="21"/>
      <c r="E52" s="21"/>
      <c r="F52" s="21"/>
      <c r="G52" s="21"/>
    </row>
    <row r="53" spans="1:7" x14ac:dyDescent="0.25">
      <c r="A53" s="10" t="s">
        <v>14</v>
      </c>
      <c r="B53" s="23"/>
      <c r="C53" s="23"/>
      <c r="D53" s="21"/>
      <c r="E53" s="21"/>
      <c r="F53" s="21"/>
      <c r="G53" s="21"/>
    </row>
    <row r="54" spans="1:7" x14ac:dyDescent="0.25">
      <c r="A54" s="10" t="s">
        <v>73</v>
      </c>
      <c r="B54" s="23">
        <v>24229.4</v>
      </c>
      <c r="C54" s="23">
        <v>256</v>
      </c>
      <c r="D54" s="21">
        <v>130</v>
      </c>
      <c r="E54" s="21"/>
      <c r="F54" s="21"/>
      <c r="G54" s="21"/>
    </row>
    <row r="55" spans="1:7" x14ac:dyDescent="0.25">
      <c r="A55" s="10" t="s">
        <v>38</v>
      </c>
      <c r="B55" s="23">
        <v>39393.910000000003</v>
      </c>
      <c r="C55" s="23"/>
      <c r="D55" s="21"/>
      <c r="E55" s="21"/>
      <c r="F55" s="21"/>
      <c r="G55" s="21"/>
    </row>
    <row r="56" spans="1:7" x14ac:dyDescent="0.25">
      <c r="A56" s="10" t="s">
        <v>84</v>
      </c>
      <c r="B56" s="23">
        <v>54549.04</v>
      </c>
      <c r="C56" s="23"/>
      <c r="D56" s="21"/>
      <c r="E56" s="21"/>
      <c r="F56" s="21"/>
      <c r="G56" s="21"/>
    </row>
    <row r="57" spans="1:7" x14ac:dyDescent="0.25">
      <c r="A57" s="10" t="s">
        <v>83</v>
      </c>
      <c r="B57" s="23">
        <v>9676.39</v>
      </c>
      <c r="C57" s="23"/>
      <c r="D57" s="21"/>
      <c r="E57" s="21"/>
      <c r="F57" s="21"/>
      <c r="G57" s="21"/>
    </row>
    <row r="58" spans="1:7" x14ac:dyDescent="0.25">
      <c r="A58" s="10" t="s">
        <v>85</v>
      </c>
      <c r="B58" s="23">
        <v>750</v>
      </c>
      <c r="C58" s="23"/>
      <c r="D58" s="21"/>
      <c r="E58" s="21"/>
      <c r="F58" s="21"/>
      <c r="G58" s="21"/>
    </row>
    <row r="59" spans="1:7" x14ac:dyDescent="0.25">
      <c r="A59" s="10" t="s">
        <v>78</v>
      </c>
      <c r="B59" s="23">
        <v>293522.42</v>
      </c>
      <c r="C59" s="23">
        <v>838</v>
      </c>
      <c r="D59" s="21"/>
      <c r="E59" s="21"/>
      <c r="F59" s="21"/>
      <c r="G59" s="21"/>
    </row>
    <row r="60" spans="1:7" x14ac:dyDescent="0.25">
      <c r="A60" s="10" t="s">
        <v>79</v>
      </c>
      <c r="B60" s="23"/>
      <c r="C60" s="23">
        <v>525</v>
      </c>
      <c r="D60" s="21"/>
      <c r="E60" s="21"/>
      <c r="F60" s="21"/>
      <c r="G60" s="21"/>
    </row>
    <row r="61" spans="1:7" x14ac:dyDescent="0.25">
      <c r="A61" s="10" t="s">
        <v>39</v>
      </c>
      <c r="B61" s="23"/>
      <c r="C61" s="23">
        <v>260</v>
      </c>
      <c r="D61" s="21"/>
      <c r="E61" s="21"/>
      <c r="F61" s="21"/>
      <c r="G61" s="21"/>
    </row>
    <row r="62" spans="1:7" x14ac:dyDescent="0.25">
      <c r="A62" s="10" t="s">
        <v>75</v>
      </c>
      <c r="B62" s="23"/>
      <c r="C62" s="23">
        <f>160</f>
        <v>160</v>
      </c>
      <c r="D62" s="21"/>
      <c r="E62" s="21"/>
      <c r="F62" s="21"/>
      <c r="G62" s="21"/>
    </row>
    <row r="63" spans="1:7" x14ac:dyDescent="0.25">
      <c r="A63" s="10" t="s">
        <v>40</v>
      </c>
      <c r="B63" s="23"/>
      <c r="C63" s="23">
        <v>130</v>
      </c>
      <c r="D63" s="21"/>
      <c r="E63" s="21"/>
      <c r="F63" s="21"/>
      <c r="G63" s="21"/>
    </row>
    <row r="64" spans="1:7" x14ac:dyDescent="0.25">
      <c r="A64" s="10" t="s">
        <v>41</v>
      </c>
      <c r="B64" s="23"/>
      <c r="C64" s="23">
        <f>246+30</f>
        <v>276</v>
      </c>
      <c r="D64" s="21"/>
      <c r="E64" s="21"/>
      <c r="F64" s="21"/>
      <c r="G64" s="21"/>
    </row>
    <row r="65" spans="1:7" x14ac:dyDescent="0.25">
      <c r="A65" s="10" t="s">
        <v>42</v>
      </c>
      <c r="B65" s="23"/>
      <c r="C65" s="23">
        <v>15</v>
      </c>
      <c r="D65" s="21"/>
      <c r="E65" s="21"/>
      <c r="F65" s="21"/>
      <c r="G65" s="21"/>
    </row>
    <row r="66" spans="1:7" x14ac:dyDescent="0.25">
      <c r="A66" s="10" t="s">
        <v>81</v>
      </c>
      <c r="B66" s="23"/>
      <c r="C66" s="23">
        <v>178</v>
      </c>
      <c r="D66" s="21"/>
      <c r="E66" s="21"/>
      <c r="F66" s="21"/>
      <c r="G66" s="21"/>
    </row>
    <row r="67" spans="1:7" x14ac:dyDescent="0.25">
      <c r="A67" s="10" t="s">
        <v>43</v>
      </c>
      <c r="B67" s="23"/>
      <c r="C67" s="23">
        <f>30+10+50</f>
        <v>90</v>
      </c>
      <c r="D67" s="21"/>
      <c r="E67" s="21"/>
      <c r="F67" s="21"/>
      <c r="G67" s="21"/>
    </row>
    <row r="68" spans="1:7" x14ac:dyDescent="0.25">
      <c r="A68" s="10" t="s">
        <v>76</v>
      </c>
      <c r="B68" s="23"/>
      <c r="C68" s="23">
        <v>107</v>
      </c>
      <c r="D68" s="21"/>
      <c r="E68" s="21"/>
      <c r="F68" s="21"/>
      <c r="G68" s="21"/>
    </row>
    <row r="69" spans="1:7" x14ac:dyDescent="0.25">
      <c r="A69" s="10" t="s">
        <v>44</v>
      </c>
      <c r="B69" s="23">
        <v>30000</v>
      </c>
      <c r="C69" s="23">
        <v>100</v>
      </c>
      <c r="D69" s="21"/>
      <c r="E69" s="21"/>
      <c r="F69" s="21"/>
      <c r="G69" s="21"/>
    </row>
    <row r="70" spans="1:7" x14ac:dyDescent="0.25">
      <c r="A70" s="10" t="s">
        <v>77</v>
      </c>
      <c r="B70" s="23">
        <v>33180</v>
      </c>
      <c r="C70" s="23">
        <f>64+177+50+17</f>
        <v>308</v>
      </c>
      <c r="D70" s="21"/>
      <c r="E70" s="21"/>
      <c r="F70" s="21"/>
      <c r="G70" s="21"/>
    </row>
    <row r="71" spans="1:7" x14ac:dyDescent="0.25">
      <c r="A71" s="10" t="s">
        <v>80</v>
      </c>
      <c r="B71" s="23"/>
      <c r="C71" s="23">
        <f>50+200+150</f>
        <v>400</v>
      </c>
      <c r="D71" s="21"/>
      <c r="E71" s="21"/>
      <c r="F71" s="21"/>
      <c r="G71" s="21"/>
    </row>
    <row r="72" spans="1:7" x14ac:dyDescent="0.25">
      <c r="A72" s="10" t="s">
        <v>82</v>
      </c>
      <c r="B72" s="23"/>
      <c r="C72" s="23">
        <v>40</v>
      </c>
      <c r="D72" s="21"/>
      <c r="E72" s="21"/>
      <c r="F72" s="21"/>
      <c r="G72" s="21"/>
    </row>
    <row r="73" spans="1:7" x14ac:dyDescent="0.25">
      <c r="A73" s="10" t="s">
        <v>13</v>
      </c>
      <c r="B73" s="23">
        <v>169644</v>
      </c>
      <c r="C73" s="23"/>
      <c r="D73" s="21"/>
      <c r="E73" s="21"/>
      <c r="F73" s="21"/>
      <c r="G73" s="21"/>
    </row>
    <row r="74" spans="1:7" x14ac:dyDescent="0.25">
      <c r="A74" s="10" t="s">
        <v>88</v>
      </c>
      <c r="B74" s="23">
        <v>2400</v>
      </c>
      <c r="C74" s="23"/>
      <c r="D74" s="21"/>
      <c r="E74" s="21"/>
      <c r="F74" s="21"/>
      <c r="G74" s="21"/>
    </row>
    <row r="75" spans="1:7" x14ac:dyDescent="0.25">
      <c r="A75" s="10"/>
      <c r="B75" s="23"/>
      <c r="C75" s="23"/>
      <c r="D75" s="21"/>
      <c r="E75" s="21"/>
      <c r="F75" s="21"/>
      <c r="G75" s="21"/>
    </row>
    <row r="76" spans="1:7" x14ac:dyDescent="0.25">
      <c r="A76" s="17" t="s">
        <v>87</v>
      </c>
      <c r="B76" s="23"/>
      <c r="C76" s="23"/>
      <c r="D76" s="21"/>
      <c r="E76" s="21"/>
      <c r="F76" s="21"/>
      <c r="G76" s="21"/>
    </row>
    <row r="77" spans="1:7" x14ac:dyDescent="0.25">
      <c r="A77" s="10" t="s">
        <v>69</v>
      </c>
      <c r="B77" s="23"/>
      <c r="C77" s="23">
        <v>303</v>
      </c>
      <c r="D77" s="21"/>
      <c r="E77" s="21"/>
      <c r="F77" s="21"/>
      <c r="G77" s="21"/>
    </row>
    <row r="78" spans="1:7" x14ac:dyDescent="0.25">
      <c r="A78" s="10" t="s">
        <v>45</v>
      </c>
      <c r="B78" s="23">
        <v>40275.730000000003</v>
      </c>
      <c r="C78" s="23"/>
      <c r="D78" s="21"/>
      <c r="E78" s="21"/>
      <c r="F78" s="21"/>
      <c r="G78" s="21"/>
    </row>
    <row r="79" spans="1:7" x14ac:dyDescent="0.25">
      <c r="A79" s="10" t="s">
        <v>86</v>
      </c>
      <c r="B79" s="23">
        <v>1440852</v>
      </c>
      <c r="C79" s="23"/>
      <c r="D79" s="21"/>
      <c r="E79" s="21"/>
      <c r="F79" s="21"/>
      <c r="G79" s="21"/>
    </row>
    <row r="80" spans="1:7" x14ac:dyDescent="0.25">
      <c r="A80" s="6" t="s">
        <v>46</v>
      </c>
      <c r="B80" s="21">
        <f>SUM(B33:B79)</f>
        <v>2138472.8899999997</v>
      </c>
      <c r="C80" s="21">
        <f>SUM(C54:C78)</f>
        <v>3986</v>
      </c>
      <c r="D80" s="21">
        <f>SUM(D54:D78)</f>
        <v>130</v>
      </c>
      <c r="E80" s="21">
        <f>SUM(E54:E78)</f>
        <v>0</v>
      </c>
      <c r="F80" s="21">
        <f>SUM(F54:F78)</f>
        <v>0</v>
      </c>
      <c r="G80" s="21"/>
    </row>
    <row r="81" spans="1:7" x14ac:dyDescent="0.25">
      <c r="A81" s="4" t="s">
        <v>47</v>
      </c>
      <c r="B81" s="22">
        <f>B29-B80</f>
        <v>908706.74000000022</v>
      </c>
      <c r="C81" s="22">
        <f>C29-C80</f>
        <v>12062</v>
      </c>
      <c r="D81" s="22">
        <f>D29-D80</f>
        <v>13444.5</v>
      </c>
      <c r="E81" s="22"/>
      <c r="F81" s="22">
        <v>200</v>
      </c>
      <c r="G81" s="23"/>
    </row>
    <row r="82" spans="1:7" x14ac:dyDescent="0.25">
      <c r="A82" s="11" t="s">
        <v>48</v>
      </c>
      <c r="B82" s="21">
        <f>B80+B81</f>
        <v>3047179.63</v>
      </c>
      <c r="C82" s="21">
        <f t="shared" ref="C82:E82" si="2">C80+C81</f>
        <v>16048</v>
      </c>
      <c r="D82" s="21">
        <f t="shared" si="2"/>
        <v>13574.5</v>
      </c>
      <c r="E82" s="21">
        <f t="shared" si="2"/>
        <v>0</v>
      </c>
      <c r="F82" s="21">
        <f t="shared" ref="F82" si="3">F80+F81</f>
        <v>200</v>
      </c>
      <c r="G82" s="21"/>
    </row>
    <row r="83" spans="1:7" x14ac:dyDescent="0.25">
      <c r="A83" s="11"/>
      <c r="B83" s="21"/>
      <c r="C83" s="21"/>
      <c r="D83" s="21"/>
      <c r="E83" s="21"/>
      <c r="F83" s="21"/>
      <c r="G83" s="21"/>
    </row>
    <row r="84" spans="1:7" x14ac:dyDescent="0.25">
      <c r="A84" s="9" t="s">
        <v>49</v>
      </c>
      <c r="B84" s="21"/>
      <c r="C84" s="21"/>
      <c r="D84" s="21"/>
      <c r="E84" s="21"/>
      <c r="F84" s="21"/>
      <c r="G84" s="21"/>
    </row>
    <row r="85" spans="1:7" x14ac:dyDescent="0.25">
      <c r="A85" s="6"/>
      <c r="B85" s="25"/>
      <c r="C85" s="25"/>
      <c r="D85" s="25"/>
      <c r="E85" s="25"/>
      <c r="F85" s="25"/>
      <c r="G85" s="25"/>
    </row>
    <row r="86" spans="1:7" x14ac:dyDescent="0.25">
      <c r="A86" s="6" t="s">
        <v>50</v>
      </c>
      <c r="B86" s="21">
        <f>B29-B80</f>
        <v>908706.74000000022</v>
      </c>
      <c r="C86" s="21"/>
      <c r="D86" s="21"/>
      <c r="E86" s="21"/>
      <c r="F86" s="21"/>
      <c r="G86" s="21"/>
    </row>
    <row r="87" spans="1:7" x14ac:dyDescent="0.25">
      <c r="A87" s="6" t="s">
        <v>51</v>
      </c>
      <c r="B87" s="21">
        <v>-2600</v>
      </c>
      <c r="C87" s="21">
        <f>C81</f>
        <v>12062</v>
      </c>
      <c r="D87" s="21">
        <f>D81</f>
        <v>13444.5</v>
      </c>
      <c r="E87" s="21"/>
      <c r="F87" s="21">
        <v>200</v>
      </c>
      <c r="G87" s="21"/>
    </row>
    <row r="88" spans="1:7" x14ac:dyDescent="0.25">
      <c r="A88" s="6" t="s">
        <v>7</v>
      </c>
      <c r="B88" s="21">
        <v>0</v>
      </c>
      <c r="C88" s="21"/>
      <c r="D88" s="21"/>
      <c r="E88" s="21"/>
      <c r="F88" s="21"/>
      <c r="G88" s="21"/>
    </row>
    <row r="89" spans="1:7" x14ac:dyDescent="0.25">
      <c r="A89" s="6" t="s">
        <v>6</v>
      </c>
      <c r="B89" s="21">
        <v>-92500</v>
      </c>
      <c r="C89" s="21"/>
      <c r="D89" s="21"/>
      <c r="E89" s="21"/>
      <c r="F89" s="21"/>
      <c r="G89" s="21"/>
    </row>
    <row r="90" spans="1:7" x14ac:dyDescent="0.25">
      <c r="A90" s="6"/>
      <c r="B90" s="21"/>
      <c r="C90" s="21"/>
      <c r="D90" s="21"/>
      <c r="E90" s="21"/>
      <c r="F90" s="21"/>
      <c r="G90" s="21"/>
    </row>
    <row r="91" spans="1:7" x14ac:dyDescent="0.25">
      <c r="A91" s="7" t="s">
        <v>52</v>
      </c>
      <c r="B91" s="26">
        <f>SUM(B86:B90)</f>
        <v>813606.74000000022</v>
      </c>
      <c r="C91" s="26">
        <f t="shared" ref="C91:D91" si="4">SUM(C86:C90)</f>
        <v>12062</v>
      </c>
      <c r="D91" s="26">
        <f t="shared" si="4"/>
        <v>13444.5</v>
      </c>
      <c r="E91" s="26"/>
      <c r="F91" s="26">
        <f>SUM(F86:F90)</f>
        <v>200</v>
      </c>
      <c r="G91" s="24"/>
    </row>
    <row r="92" spans="1:7" x14ac:dyDescent="0.25">
      <c r="A92" s="12"/>
      <c r="B92" s="25"/>
      <c r="C92" s="25"/>
      <c r="D92" s="25"/>
      <c r="E92" s="25"/>
      <c r="F92" s="25"/>
      <c r="G92" s="25"/>
    </row>
    <row r="93" spans="1:7" x14ac:dyDescent="0.25">
      <c r="A93" s="6"/>
      <c r="B93" s="21"/>
      <c r="C93" s="21"/>
      <c r="D93" s="21"/>
      <c r="E93" s="21"/>
      <c r="F93" s="21"/>
      <c r="G93" s="21"/>
    </row>
    <row r="94" spans="1:7" x14ac:dyDescent="0.25">
      <c r="A94" s="3" t="s">
        <v>53</v>
      </c>
      <c r="B94" s="27"/>
      <c r="C94" s="27"/>
      <c r="D94" s="27"/>
      <c r="E94" s="27"/>
      <c r="F94" s="27"/>
      <c r="G94" s="27"/>
    </row>
    <row r="95" spans="1:7" x14ac:dyDescent="0.25">
      <c r="A95" s="13"/>
      <c r="B95" s="28"/>
      <c r="C95" s="28"/>
      <c r="D95" s="28"/>
      <c r="E95" s="28"/>
      <c r="F95" s="28"/>
      <c r="G95" s="28"/>
    </row>
    <row r="96" spans="1:7" x14ac:dyDescent="0.25">
      <c r="A96" s="13" t="s">
        <v>54</v>
      </c>
      <c r="B96" s="28"/>
      <c r="C96" s="28"/>
      <c r="D96" s="28" t="s">
        <v>55</v>
      </c>
      <c r="E96" s="28"/>
      <c r="F96" s="28"/>
      <c r="G96" s="28"/>
    </row>
    <row r="97" spans="1:7" x14ac:dyDescent="0.25">
      <c r="A97" s="14" t="s">
        <v>56</v>
      </c>
      <c r="B97" s="29"/>
      <c r="C97" s="29"/>
      <c r="D97" s="29" t="s">
        <v>89</v>
      </c>
      <c r="E97" s="29"/>
      <c r="F97" s="29"/>
      <c r="G97" s="29"/>
    </row>
    <row r="98" spans="1:7" x14ac:dyDescent="0.25">
      <c r="A98" s="14" t="s">
        <v>57</v>
      </c>
      <c r="B98" s="29"/>
      <c r="C98" s="29"/>
      <c r="D98" s="29" t="s">
        <v>58</v>
      </c>
      <c r="E98" s="29"/>
      <c r="F98" s="29"/>
      <c r="G98" s="29"/>
    </row>
    <row r="99" spans="1:7" x14ac:dyDescent="0.25">
      <c r="A99" s="14"/>
      <c r="B99" s="29"/>
      <c r="C99" s="29"/>
      <c r="D99" s="29"/>
      <c r="E99" s="29"/>
      <c r="F99" s="29"/>
      <c r="G99" s="29"/>
    </row>
    <row r="100" spans="1:7" x14ac:dyDescent="0.25">
      <c r="A100" s="14" t="s">
        <v>59</v>
      </c>
      <c r="B100" s="29"/>
      <c r="C100" s="29"/>
      <c r="D100" s="29"/>
      <c r="E100" s="29"/>
      <c r="F100" s="29"/>
      <c r="G100" s="29"/>
    </row>
    <row r="101" spans="1:7" x14ac:dyDescent="0.25">
      <c r="A101" s="14"/>
      <c r="B101" s="29"/>
      <c r="C101" s="29"/>
      <c r="D101" s="29"/>
      <c r="E101" s="29"/>
      <c r="F101" s="29"/>
      <c r="G101" s="29"/>
    </row>
    <row r="102" spans="1:7" x14ac:dyDescent="0.25">
      <c r="A102" s="14" t="s">
        <v>60</v>
      </c>
      <c r="B102" s="29"/>
      <c r="C102" s="29"/>
      <c r="D102" s="29" t="s">
        <v>61</v>
      </c>
      <c r="E102" s="29"/>
      <c r="F102" s="29"/>
      <c r="G102" s="29"/>
    </row>
    <row r="103" spans="1:7" x14ac:dyDescent="0.25">
      <c r="A103" s="14" t="s">
        <v>90</v>
      </c>
      <c r="B103" s="29"/>
      <c r="C103" s="29"/>
      <c r="D103" s="29" t="s">
        <v>91</v>
      </c>
      <c r="E103" s="29"/>
      <c r="F103" s="29"/>
      <c r="G103" s="29"/>
    </row>
    <row r="104" spans="1:7" x14ac:dyDescent="0.25">
      <c r="A104" s="14" t="s">
        <v>62</v>
      </c>
      <c r="B104" s="29"/>
      <c r="C104" s="29"/>
      <c r="D104" s="29" t="s">
        <v>63</v>
      </c>
      <c r="E104" s="29"/>
      <c r="F104" s="29"/>
      <c r="G104" s="29"/>
    </row>
    <row r="105" spans="1:7" x14ac:dyDescent="0.25">
      <c r="A105" s="14"/>
      <c r="B105" s="29"/>
      <c r="C105" s="29"/>
      <c r="D105" s="29"/>
      <c r="E105" s="29"/>
      <c r="F105" s="29"/>
      <c r="G105" s="29"/>
    </row>
    <row r="106" spans="1:7" x14ac:dyDescent="0.25">
      <c r="A106" s="13"/>
      <c r="B106" s="28"/>
      <c r="C106" s="28"/>
      <c r="D106" s="28"/>
      <c r="E106" s="28"/>
      <c r="F106" s="28"/>
      <c r="G106" s="28"/>
    </row>
  </sheetData>
  <pageMargins left="0.70866141732283472" right="0.70866141732283472" top="0.74803149606299213" bottom="0.74803149606299213" header="0.31496062992125984" footer="0.31496062992125984"/>
  <pageSetup orientation="portrait" r:id="rId1"/>
  <rowBreaks count="1" manualBreakCount="1">
    <brk id="7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BD05-9156-4986-A051-EF3BE5FAD05B}">
  <dimension ref="A1:I113"/>
  <sheetViews>
    <sheetView tabSelected="1" topLeftCell="A72" workbookViewId="0">
      <selection activeCell="I93" sqref="I93"/>
    </sheetView>
  </sheetViews>
  <sheetFormatPr defaultRowHeight="15" x14ac:dyDescent="0.25"/>
  <cols>
    <col min="1" max="1" width="29.42578125" customWidth="1"/>
    <col min="2" max="2" width="13.28515625" style="30" customWidth="1"/>
    <col min="3" max="3" width="13.5703125" style="30" customWidth="1"/>
    <col min="4" max="4" width="11.7109375" style="30" customWidth="1"/>
    <col min="5" max="5" width="10.7109375" style="30" customWidth="1"/>
    <col min="6" max="6" width="9.140625" style="30"/>
    <col min="7" max="7" width="10.85546875" style="30" customWidth="1"/>
    <col min="9" max="9" width="10.5703125" bestFit="1" customWidth="1"/>
  </cols>
  <sheetData>
    <row r="1" spans="1:7" ht="15.75" x14ac:dyDescent="0.25">
      <c r="A1" s="1" t="s">
        <v>64</v>
      </c>
      <c r="B1" s="18"/>
      <c r="C1" s="18"/>
      <c r="D1" s="18"/>
      <c r="E1" s="18"/>
      <c r="F1" s="18"/>
      <c r="G1" s="27"/>
    </row>
    <row r="2" spans="1:7" ht="15.75" x14ac:dyDescent="0.25">
      <c r="A2" s="1" t="s">
        <v>92</v>
      </c>
      <c r="B2" s="18"/>
      <c r="C2" s="18"/>
      <c r="D2" s="18"/>
      <c r="E2" s="18"/>
      <c r="F2" s="27"/>
      <c r="G2" s="27"/>
    </row>
    <row r="3" spans="1:7" ht="15.75" x14ac:dyDescent="0.25">
      <c r="A3" s="2" t="s">
        <v>94</v>
      </c>
      <c r="B3" s="19"/>
      <c r="C3" s="19"/>
      <c r="D3" s="19"/>
      <c r="E3" s="19"/>
      <c r="F3" s="27"/>
      <c r="G3" s="27"/>
    </row>
    <row r="4" spans="1:7" ht="15.75" x14ac:dyDescent="0.25">
      <c r="A4" s="2"/>
      <c r="B4" s="19"/>
      <c r="C4" s="19"/>
      <c r="D4" s="19"/>
      <c r="E4" s="19"/>
      <c r="F4" s="27"/>
      <c r="G4" s="27"/>
    </row>
    <row r="5" spans="1:7" x14ac:dyDescent="0.25">
      <c r="A5" s="4" t="s">
        <v>0</v>
      </c>
      <c r="B5" s="20" t="s">
        <v>1</v>
      </c>
      <c r="C5" s="20" t="s">
        <v>2</v>
      </c>
      <c r="D5" s="20" t="s">
        <v>95</v>
      </c>
      <c r="E5" s="20" t="s">
        <v>97</v>
      </c>
      <c r="F5" s="24" t="s">
        <v>3</v>
      </c>
      <c r="G5" s="24" t="s">
        <v>69</v>
      </c>
    </row>
    <row r="6" spans="1:7" x14ac:dyDescent="0.25">
      <c r="A6" s="6"/>
      <c r="B6" s="21"/>
      <c r="C6" s="21"/>
      <c r="D6" s="21"/>
      <c r="E6" s="21"/>
      <c r="F6" s="21"/>
      <c r="G6" s="21"/>
    </row>
    <row r="7" spans="1:7" x14ac:dyDescent="0.25">
      <c r="A7" s="6" t="s">
        <v>5</v>
      </c>
      <c r="B7" s="21"/>
      <c r="C7" s="21">
        <v>12062</v>
      </c>
      <c r="D7" s="21"/>
      <c r="E7" s="21"/>
      <c r="F7" s="21"/>
      <c r="G7" s="21"/>
    </row>
    <row r="8" spans="1:7" x14ac:dyDescent="0.25">
      <c r="A8" s="6" t="s">
        <v>6</v>
      </c>
      <c r="B8" s="21"/>
      <c r="C8" s="21"/>
      <c r="D8" s="21"/>
      <c r="E8" s="21"/>
      <c r="F8" s="21"/>
      <c r="G8" s="21"/>
    </row>
    <row r="9" spans="1:7" x14ac:dyDescent="0.25">
      <c r="A9" s="6" t="s">
        <v>96</v>
      </c>
      <c r="B9" s="21"/>
      <c r="C9" s="21"/>
      <c r="D9" s="21">
        <v>13444.5</v>
      </c>
      <c r="E9" s="21">
        <v>2831.77</v>
      </c>
      <c r="F9" s="21"/>
      <c r="G9" s="21"/>
    </row>
    <row r="10" spans="1:7" x14ac:dyDescent="0.25">
      <c r="A10" s="6" t="s">
        <v>3</v>
      </c>
      <c r="B10" s="21"/>
      <c r="C10" s="21"/>
      <c r="D10" s="21"/>
      <c r="E10" s="21"/>
      <c r="F10" s="21">
        <v>242</v>
      </c>
      <c r="G10" s="21"/>
    </row>
    <row r="11" spans="1:7" x14ac:dyDescent="0.25">
      <c r="A11" s="6" t="s">
        <v>69</v>
      </c>
      <c r="B11" s="21"/>
      <c r="C11" s="21"/>
      <c r="D11" s="21"/>
      <c r="E11" s="21"/>
      <c r="F11" s="21"/>
      <c r="G11" s="21">
        <v>5915</v>
      </c>
    </row>
    <row r="12" spans="1:7" x14ac:dyDescent="0.25">
      <c r="A12" s="4" t="s">
        <v>8</v>
      </c>
      <c r="B12" s="22">
        <f>SUM(B6+B7+B8+B9+B10+B11)</f>
        <v>0</v>
      </c>
      <c r="C12" s="22">
        <f t="shared" ref="C12:G12" si="0">SUM(C6+C7+C8+C9+C10+C11)</f>
        <v>12062</v>
      </c>
      <c r="D12" s="22">
        <f t="shared" si="0"/>
        <v>13444.5</v>
      </c>
      <c r="E12" s="22">
        <f t="shared" si="0"/>
        <v>2831.77</v>
      </c>
      <c r="F12" s="22">
        <f t="shared" si="0"/>
        <v>242</v>
      </c>
      <c r="G12" s="22">
        <f t="shared" si="0"/>
        <v>5915</v>
      </c>
    </row>
    <row r="13" spans="1:7" x14ac:dyDescent="0.25">
      <c r="A13" s="6"/>
      <c r="B13" s="21"/>
      <c r="C13" s="21"/>
      <c r="D13" s="21"/>
      <c r="E13" s="21"/>
      <c r="F13" s="21"/>
      <c r="G13" s="21"/>
    </row>
    <row r="14" spans="1:7" ht="15.75" x14ac:dyDescent="0.25">
      <c r="A14" s="8" t="s">
        <v>9</v>
      </c>
      <c r="B14" s="21"/>
      <c r="C14" s="21" t="s">
        <v>2</v>
      </c>
      <c r="D14" s="21" t="s">
        <v>98</v>
      </c>
      <c r="E14" s="21"/>
      <c r="F14" s="31"/>
      <c r="G14" s="32"/>
    </row>
    <row r="15" spans="1:7" x14ac:dyDescent="0.25">
      <c r="A15" s="6" t="s">
        <v>10</v>
      </c>
      <c r="B15" s="23"/>
      <c r="C15" s="23">
        <v>7009</v>
      </c>
      <c r="D15" s="21">
        <v>100</v>
      </c>
      <c r="E15" s="21"/>
      <c r="F15" s="21"/>
      <c r="G15" s="21"/>
    </row>
    <row r="16" spans="1:7" x14ac:dyDescent="0.25">
      <c r="A16" s="6" t="s">
        <v>11</v>
      </c>
      <c r="B16" s="21"/>
      <c r="C16" s="21">
        <v>449</v>
      </c>
      <c r="D16" s="21">
        <v>20</v>
      </c>
      <c r="E16" s="21"/>
      <c r="F16" s="21"/>
      <c r="G16" s="21"/>
    </row>
    <row r="17" spans="1:9" x14ac:dyDescent="0.25">
      <c r="A17" s="6" t="s">
        <v>65</v>
      </c>
      <c r="B17" s="21"/>
      <c r="C17" s="21">
        <v>99</v>
      </c>
      <c r="D17" s="21"/>
      <c r="E17" s="21"/>
      <c r="F17" s="21"/>
      <c r="G17" s="21"/>
    </row>
    <row r="18" spans="1:9" x14ac:dyDescent="0.25">
      <c r="A18" s="6" t="s">
        <v>66</v>
      </c>
      <c r="B18" s="21"/>
      <c r="C18" s="21">
        <v>7</v>
      </c>
      <c r="D18" s="21"/>
      <c r="E18" s="21"/>
      <c r="F18" s="21"/>
      <c r="G18" s="21"/>
    </row>
    <row r="19" spans="1:9" x14ac:dyDescent="0.25">
      <c r="A19" s="6" t="s">
        <v>26</v>
      </c>
      <c r="B19" s="21"/>
      <c r="C19" s="21">
        <v>59</v>
      </c>
      <c r="D19" s="21">
        <v>10</v>
      </c>
      <c r="E19" s="21"/>
      <c r="F19" s="21"/>
      <c r="G19" s="21"/>
    </row>
    <row r="20" spans="1:9" x14ac:dyDescent="0.25">
      <c r="A20" s="6" t="s">
        <v>99</v>
      </c>
      <c r="B20" s="21"/>
      <c r="C20" s="21">
        <v>260</v>
      </c>
      <c r="D20" s="21"/>
      <c r="E20" s="21"/>
      <c r="F20" s="21"/>
      <c r="G20" s="21"/>
    </row>
    <row r="21" spans="1:9" x14ac:dyDescent="0.25">
      <c r="A21" s="6" t="s">
        <v>72</v>
      </c>
      <c r="B21" s="21"/>
      <c r="C21" s="21">
        <v>10</v>
      </c>
      <c r="D21" s="21"/>
      <c r="E21" s="21"/>
      <c r="F21" s="21"/>
      <c r="G21" s="21"/>
    </row>
    <row r="22" spans="1:9" x14ac:dyDescent="0.25">
      <c r="A22" s="6" t="s">
        <v>70</v>
      </c>
      <c r="B22" s="21"/>
      <c r="C22" s="21">
        <v>15</v>
      </c>
      <c r="D22" s="21"/>
      <c r="E22" s="21"/>
      <c r="F22" s="21"/>
      <c r="G22" s="21"/>
    </row>
    <row r="23" spans="1:9" x14ac:dyDescent="0.25">
      <c r="A23" s="6" t="s">
        <v>100</v>
      </c>
      <c r="B23" s="21"/>
      <c r="C23" s="21">
        <v>24</v>
      </c>
      <c r="D23" s="21"/>
      <c r="E23" s="21"/>
      <c r="F23" s="21"/>
      <c r="G23" s="21"/>
    </row>
    <row r="24" spans="1:9" x14ac:dyDescent="0.25">
      <c r="A24" s="6" t="s">
        <v>69</v>
      </c>
      <c r="B24" s="21"/>
      <c r="C24" s="21"/>
      <c r="D24" s="21"/>
      <c r="E24" s="21"/>
      <c r="F24" s="21"/>
      <c r="G24" s="21">
        <v>5335</v>
      </c>
    </row>
    <row r="25" spans="1:9" x14ac:dyDescent="0.25">
      <c r="A25" s="6" t="s">
        <v>101</v>
      </c>
      <c r="B25" s="21"/>
      <c r="C25" s="21">
        <v>93</v>
      </c>
      <c r="D25" s="21"/>
      <c r="E25" s="21"/>
      <c r="F25" s="21"/>
      <c r="G25" s="21"/>
    </row>
    <row r="26" spans="1:9" x14ac:dyDescent="0.25">
      <c r="A26" s="6" t="s">
        <v>15</v>
      </c>
      <c r="B26" s="21"/>
      <c r="C26" s="21"/>
      <c r="D26" s="21"/>
      <c r="E26" s="21"/>
      <c r="F26" s="21"/>
      <c r="G26" s="21"/>
    </row>
    <row r="27" spans="1:9" x14ac:dyDescent="0.25">
      <c r="A27" s="6"/>
      <c r="B27" s="21"/>
      <c r="C27" s="21"/>
      <c r="D27" s="21"/>
      <c r="E27" s="21"/>
      <c r="F27" s="21"/>
      <c r="G27" s="21"/>
      <c r="I27" s="16"/>
    </row>
    <row r="28" spans="1:9" x14ac:dyDescent="0.25">
      <c r="A28" s="6" t="s">
        <v>16</v>
      </c>
      <c r="B28" s="21"/>
      <c r="C28" s="21">
        <f>SUM(C15:C27)</f>
        <v>8025</v>
      </c>
      <c r="D28" s="21">
        <f>SUM(D15:D27)</f>
        <v>130</v>
      </c>
      <c r="E28" s="21"/>
      <c r="F28" s="21"/>
      <c r="G28" s="21"/>
    </row>
    <row r="29" spans="1:9" x14ac:dyDescent="0.25">
      <c r="A29" s="4" t="s">
        <v>17</v>
      </c>
      <c r="B29" s="22">
        <f>B12+B28</f>
        <v>0</v>
      </c>
      <c r="C29" s="22">
        <f>C12+C28</f>
        <v>20087</v>
      </c>
      <c r="D29" s="22">
        <f>D12+D28</f>
        <v>13574.5</v>
      </c>
      <c r="E29" s="22">
        <f>E12+E28</f>
        <v>2831.77</v>
      </c>
      <c r="F29" s="22">
        <f>F12+F28</f>
        <v>242</v>
      </c>
      <c r="G29" s="22">
        <f>G12+G24</f>
        <v>11250</v>
      </c>
    </row>
    <row r="30" spans="1:9" s="15" customFormat="1" x14ac:dyDescent="0.25">
      <c r="A30" s="5"/>
      <c r="B30" s="24"/>
      <c r="C30" s="24"/>
      <c r="D30" s="24"/>
      <c r="E30" s="24"/>
      <c r="F30" s="24"/>
      <c r="G30" s="24"/>
    </row>
    <row r="31" spans="1:9" x14ac:dyDescent="0.25">
      <c r="A31" s="5"/>
      <c r="B31" s="23"/>
      <c r="C31" s="23"/>
      <c r="D31" s="24"/>
      <c r="E31" s="24"/>
      <c r="F31" s="23"/>
      <c r="G31" s="24"/>
    </row>
    <row r="32" spans="1:9" ht="15.75" x14ac:dyDescent="0.25">
      <c r="A32" s="8" t="s">
        <v>18</v>
      </c>
      <c r="B32" s="21"/>
      <c r="C32" s="21"/>
      <c r="D32" s="25"/>
      <c r="E32" s="25"/>
      <c r="F32" s="21"/>
      <c r="G32" s="21"/>
    </row>
    <row r="33" spans="1:7" x14ac:dyDescent="0.25">
      <c r="A33" s="9"/>
      <c r="B33" s="25" t="s">
        <v>1</v>
      </c>
      <c r="C33" s="25" t="s">
        <v>2</v>
      </c>
      <c r="D33" s="25" t="s">
        <v>74</v>
      </c>
      <c r="E33" s="25"/>
      <c r="F33" s="21"/>
      <c r="G33" s="21"/>
    </row>
    <row r="34" spans="1:7" x14ac:dyDescent="0.25">
      <c r="A34" s="6" t="s">
        <v>19</v>
      </c>
      <c r="B34" s="23"/>
      <c r="C34" s="23">
        <v>998</v>
      </c>
      <c r="D34" s="21">
        <v>239</v>
      </c>
      <c r="E34" s="21"/>
      <c r="F34" s="21"/>
      <c r="G34" s="21"/>
    </row>
    <row r="35" spans="1:7" x14ac:dyDescent="0.25">
      <c r="A35" s="6" t="s">
        <v>102</v>
      </c>
      <c r="B35" s="23"/>
      <c r="C35" s="23">
        <v>862</v>
      </c>
      <c r="D35" s="21">
        <v>207</v>
      </c>
      <c r="E35" s="21"/>
      <c r="F35" s="21"/>
      <c r="G35" s="21"/>
    </row>
    <row r="36" spans="1:7" x14ac:dyDescent="0.25">
      <c r="A36" s="6" t="s">
        <v>21</v>
      </c>
      <c r="B36" s="23"/>
      <c r="C36" s="23">
        <v>699</v>
      </c>
      <c r="D36" s="21">
        <v>167</v>
      </c>
      <c r="E36" s="21"/>
      <c r="F36" s="21"/>
      <c r="G36" s="21"/>
    </row>
    <row r="37" spans="1:7" x14ac:dyDescent="0.25">
      <c r="A37" s="6" t="s">
        <v>22</v>
      </c>
      <c r="B37" s="23"/>
      <c r="C37" s="23">
        <v>494</v>
      </c>
      <c r="D37" s="21">
        <v>118</v>
      </c>
      <c r="E37" s="21"/>
      <c r="F37" s="21"/>
      <c r="G37" s="21"/>
    </row>
    <row r="38" spans="1:7" x14ac:dyDescent="0.25">
      <c r="A38" s="6" t="s">
        <v>23</v>
      </c>
      <c r="B38" s="23"/>
      <c r="C38" s="23">
        <v>197</v>
      </c>
      <c r="D38" s="21">
        <v>49</v>
      </c>
      <c r="E38" s="21"/>
      <c r="F38" s="21"/>
      <c r="G38" s="21"/>
    </row>
    <row r="39" spans="1:7" x14ac:dyDescent="0.25">
      <c r="A39" s="6" t="s">
        <v>24</v>
      </c>
      <c r="B39" s="23"/>
      <c r="C39" s="23">
        <v>181</v>
      </c>
      <c r="D39" s="21">
        <v>40</v>
      </c>
      <c r="E39" s="21"/>
      <c r="F39" s="21"/>
      <c r="G39" s="21"/>
    </row>
    <row r="40" spans="1:7" x14ac:dyDescent="0.25">
      <c r="A40" s="6" t="s">
        <v>25</v>
      </c>
      <c r="B40" s="23"/>
      <c r="C40" s="23"/>
      <c r="D40" s="21"/>
      <c r="E40" s="21"/>
      <c r="F40" s="21"/>
      <c r="G40" s="21"/>
    </row>
    <row r="41" spans="1:7" x14ac:dyDescent="0.25">
      <c r="A41" s="10" t="s">
        <v>26</v>
      </c>
      <c r="B41" s="23"/>
      <c r="C41" s="23">
        <v>52</v>
      </c>
      <c r="D41" s="21"/>
      <c r="E41" s="21"/>
      <c r="F41" s="21"/>
      <c r="G41" s="21"/>
    </row>
    <row r="42" spans="1:7" x14ac:dyDescent="0.25">
      <c r="A42" s="10" t="s">
        <v>27</v>
      </c>
      <c r="B42" s="23"/>
      <c r="C42" s="23">
        <v>6</v>
      </c>
      <c r="D42" s="21"/>
      <c r="E42" s="21"/>
      <c r="F42" s="21"/>
      <c r="G42" s="21"/>
    </row>
    <row r="43" spans="1:7" x14ac:dyDescent="0.25">
      <c r="A43" s="10" t="s">
        <v>28</v>
      </c>
      <c r="B43" s="23"/>
      <c r="C43" s="23">
        <v>30</v>
      </c>
      <c r="D43" s="21"/>
      <c r="E43" s="21"/>
      <c r="F43" s="21"/>
      <c r="G43" s="21"/>
    </row>
    <row r="44" spans="1:7" x14ac:dyDescent="0.25">
      <c r="A44" s="10" t="s">
        <v>29</v>
      </c>
      <c r="B44" s="23"/>
      <c r="C44" s="23">
        <v>150</v>
      </c>
      <c r="D44" s="21"/>
      <c r="E44" s="21"/>
      <c r="F44" s="21"/>
      <c r="G44" s="21"/>
    </row>
    <row r="45" spans="1:7" x14ac:dyDescent="0.25">
      <c r="A45" s="10" t="s">
        <v>30</v>
      </c>
      <c r="B45" s="23"/>
      <c r="C45" s="23">
        <v>0</v>
      </c>
      <c r="D45" s="21"/>
      <c r="E45" s="21"/>
      <c r="F45" s="21"/>
      <c r="G45" s="21"/>
    </row>
    <row r="46" spans="1:7" x14ac:dyDescent="0.25">
      <c r="A46" s="10" t="s">
        <v>31</v>
      </c>
      <c r="B46" s="23"/>
      <c r="C46" s="23">
        <v>34</v>
      </c>
      <c r="D46" s="21"/>
      <c r="E46" s="21"/>
      <c r="F46" s="21"/>
      <c r="G46" s="21"/>
    </row>
    <row r="47" spans="1:7" x14ac:dyDescent="0.25">
      <c r="A47" s="10" t="s">
        <v>32</v>
      </c>
      <c r="B47" s="23"/>
      <c r="C47" s="23">
        <v>2</v>
      </c>
      <c r="D47" s="21"/>
      <c r="E47" s="21"/>
      <c r="F47" s="21"/>
      <c r="G47" s="21"/>
    </row>
    <row r="48" spans="1:7" x14ac:dyDescent="0.25">
      <c r="A48" s="10" t="s">
        <v>33</v>
      </c>
      <c r="B48" s="23"/>
      <c r="C48" s="23">
        <v>49</v>
      </c>
      <c r="D48" s="21"/>
      <c r="E48" s="21"/>
      <c r="F48" s="21"/>
      <c r="G48" s="21"/>
    </row>
    <row r="49" spans="1:7" x14ac:dyDescent="0.25">
      <c r="A49" s="10" t="s">
        <v>104</v>
      </c>
      <c r="B49" s="23"/>
      <c r="C49" s="23">
        <v>43</v>
      </c>
      <c r="D49" s="21"/>
      <c r="E49" s="21"/>
      <c r="F49" s="21"/>
      <c r="G49" s="21"/>
    </row>
    <row r="50" spans="1:7" x14ac:dyDescent="0.25">
      <c r="A50" s="10" t="s">
        <v>103</v>
      </c>
      <c r="B50" s="23"/>
      <c r="C50" s="23">
        <v>9</v>
      </c>
      <c r="D50" s="21"/>
      <c r="E50" s="21"/>
      <c r="F50" s="21"/>
      <c r="G50" s="21"/>
    </row>
    <row r="51" spans="1:7" x14ac:dyDescent="0.25">
      <c r="A51" s="10" t="s">
        <v>36</v>
      </c>
      <c r="B51" s="23"/>
      <c r="C51" s="23">
        <v>7</v>
      </c>
      <c r="D51" s="21"/>
      <c r="E51" s="21"/>
      <c r="F51" s="21"/>
      <c r="G51" s="21"/>
    </row>
    <row r="52" spans="1:7" x14ac:dyDescent="0.25">
      <c r="A52" s="10" t="s">
        <v>37</v>
      </c>
      <c r="B52" s="23"/>
      <c r="C52" s="23">
        <v>0</v>
      </c>
      <c r="D52" s="21"/>
      <c r="E52" s="21"/>
      <c r="F52" s="21"/>
      <c r="G52" s="21"/>
    </row>
    <row r="53" spans="1:7" x14ac:dyDescent="0.25">
      <c r="A53" s="10" t="s">
        <v>14</v>
      </c>
      <c r="B53" s="23"/>
      <c r="C53" s="23">
        <v>3</v>
      </c>
      <c r="D53" s="21"/>
      <c r="E53" s="21"/>
      <c r="F53" s="21"/>
      <c r="G53" s="21"/>
    </row>
    <row r="54" spans="1:7" x14ac:dyDescent="0.25">
      <c r="A54" s="10" t="s">
        <v>107</v>
      </c>
      <c r="B54" s="23"/>
      <c r="C54" s="23">
        <v>2812</v>
      </c>
      <c r="D54" s="21">
        <v>1177</v>
      </c>
      <c r="E54" s="21"/>
      <c r="F54" s="21"/>
      <c r="G54" s="21"/>
    </row>
    <row r="55" spans="1:7" x14ac:dyDescent="0.25">
      <c r="A55" s="10" t="s">
        <v>73</v>
      </c>
      <c r="B55" s="23"/>
      <c r="C55" s="23">
        <v>359</v>
      </c>
      <c r="D55" s="21">
        <v>80</v>
      </c>
      <c r="E55" s="21"/>
      <c r="F55" s="21"/>
      <c r="G55" s="21"/>
    </row>
    <row r="56" spans="1:7" x14ac:dyDescent="0.25">
      <c r="A56" s="10" t="s">
        <v>105</v>
      </c>
      <c r="B56" s="23"/>
      <c r="C56" s="23">
        <v>20</v>
      </c>
      <c r="D56" s="21"/>
      <c r="E56" s="21"/>
      <c r="F56" s="21"/>
      <c r="G56" s="21"/>
    </row>
    <row r="57" spans="1:7" x14ac:dyDescent="0.25">
      <c r="A57" s="10" t="s">
        <v>38</v>
      </c>
      <c r="B57" s="23"/>
      <c r="C57" s="23"/>
      <c r="D57" s="21"/>
      <c r="E57" s="21"/>
      <c r="F57" s="21"/>
      <c r="G57" s="21"/>
    </row>
    <row r="58" spans="1:7" x14ac:dyDescent="0.25">
      <c r="A58" s="10" t="s">
        <v>84</v>
      </c>
      <c r="B58" s="23"/>
      <c r="C58" s="23"/>
      <c r="D58" s="21"/>
      <c r="E58" s="21"/>
      <c r="F58" s="21"/>
      <c r="G58" s="21"/>
    </row>
    <row r="59" spans="1:7" x14ac:dyDescent="0.25">
      <c r="A59" s="10" t="s">
        <v>83</v>
      </c>
      <c r="B59" s="23"/>
      <c r="C59" s="23"/>
      <c r="D59" s="21"/>
      <c r="E59" s="21"/>
      <c r="F59" s="21"/>
      <c r="G59" s="21"/>
    </row>
    <row r="60" spans="1:7" x14ac:dyDescent="0.25">
      <c r="A60" s="10" t="s">
        <v>78</v>
      </c>
      <c r="B60" s="23"/>
      <c r="C60" s="23">
        <v>2265</v>
      </c>
      <c r="D60" s="21"/>
      <c r="E60" s="21"/>
      <c r="F60" s="21"/>
      <c r="G60" s="21"/>
    </row>
    <row r="61" spans="1:7" x14ac:dyDescent="0.25">
      <c r="A61" s="10" t="s">
        <v>79</v>
      </c>
      <c r="B61" s="23"/>
      <c r="C61" s="23">
        <v>389</v>
      </c>
      <c r="D61" s="21"/>
      <c r="E61" s="21"/>
      <c r="F61" s="21"/>
      <c r="G61" s="21"/>
    </row>
    <row r="62" spans="1:7" x14ac:dyDescent="0.25">
      <c r="A62" s="10" t="s">
        <v>39</v>
      </c>
      <c r="B62" s="23"/>
      <c r="C62" s="23">
        <v>260</v>
      </c>
      <c r="D62" s="21"/>
      <c r="E62" s="21"/>
      <c r="F62" s="21"/>
      <c r="G62" s="21"/>
    </row>
    <row r="63" spans="1:7" x14ac:dyDescent="0.25">
      <c r="A63" s="10" t="s">
        <v>75</v>
      </c>
      <c r="B63" s="23"/>
      <c r="C63" s="23"/>
      <c r="D63" s="21"/>
      <c r="E63" s="21"/>
      <c r="F63" s="21"/>
      <c r="G63" s="21"/>
    </row>
    <row r="64" spans="1:7" x14ac:dyDescent="0.25">
      <c r="A64" s="10" t="s">
        <v>40</v>
      </c>
      <c r="B64" s="23"/>
      <c r="C64" s="23">
        <v>174</v>
      </c>
      <c r="D64" s="21"/>
      <c r="E64" s="21"/>
      <c r="F64" s="21"/>
      <c r="G64" s="21"/>
    </row>
    <row r="65" spans="1:7" x14ac:dyDescent="0.25">
      <c r="A65" s="10" t="s">
        <v>41</v>
      </c>
      <c r="B65" s="23"/>
      <c r="C65" s="23">
        <v>256</v>
      </c>
      <c r="D65" s="21"/>
      <c r="E65" s="21"/>
      <c r="F65" s="21"/>
      <c r="G65" s="21"/>
    </row>
    <row r="66" spans="1:7" x14ac:dyDescent="0.25">
      <c r="A66" s="10" t="s">
        <v>42</v>
      </c>
      <c r="B66" s="23"/>
      <c r="C66" s="23">
        <v>30</v>
      </c>
      <c r="D66" s="21"/>
      <c r="E66" s="21"/>
      <c r="F66" s="21"/>
      <c r="G66" s="21"/>
    </row>
    <row r="67" spans="1:7" x14ac:dyDescent="0.25">
      <c r="A67" s="10" t="s">
        <v>81</v>
      </c>
      <c r="B67" s="23"/>
      <c r="C67" s="23"/>
      <c r="D67" s="21"/>
      <c r="E67" s="21"/>
      <c r="F67" s="21"/>
      <c r="G67" s="21"/>
    </row>
    <row r="68" spans="1:7" x14ac:dyDescent="0.25">
      <c r="A68" s="10" t="s">
        <v>43</v>
      </c>
      <c r="B68" s="23"/>
      <c r="C68" s="23">
        <f>20+30</f>
        <v>50</v>
      </c>
      <c r="D68" s="21"/>
      <c r="E68" s="21"/>
      <c r="F68" s="21"/>
      <c r="G68" s="21"/>
    </row>
    <row r="69" spans="1:7" x14ac:dyDescent="0.25">
      <c r="A69" s="10" t="s">
        <v>76</v>
      </c>
      <c r="B69" s="23"/>
      <c r="C69" s="23">
        <v>96</v>
      </c>
      <c r="D69" s="21"/>
      <c r="E69" s="21"/>
      <c r="F69" s="21"/>
      <c r="G69" s="21"/>
    </row>
    <row r="70" spans="1:7" x14ac:dyDescent="0.25">
      <c r="A70" s="10" t="s">
        <v>44</v>
      </c>
      <c r="B70" s="23"/>
      <c r="C70" s="23">
        <v>100</v>
      </c>
      <c r="D70" s="21"/>
      <c r="E70" s="21"/>
      <c r="F70" s="21"/>
      <c r="G70" s="21"/>
    </row>
    <row r="71" spans="1:7" x14ac:dyDescent="0.25">
      <c r="A71" s="10" t="s">
        <v>77</v>
      </c>
      <c r="B71" s="23"/>
      <c r="C71" s="23">
        <v>287</v>
      </c>
      <c r="D71" s="21"/>
      <c r="E71" s="21"/>
      <c r="F71" s="21"/>
      <c r="G71" s="21"/>
    </row>
    <row r="72" spans="1:7" x14ac:dyDescent="0.25">
      <c r="A72" s="10" t="s">
        <v>108</v>
      </c>
      <c r="B72" s="23"/>
      <c r="C72" s="23">
        <v>345</v>
      </c>
      <c r="D72" s="21"/>
      <c r="E72" s="21"/>
      <c r="F72" s="21"/>
      <c r="G72" s="21"/>
    </row>
    <row r="73" spans="1:7" x14ac:dyDescent="0.25">
      <c r="A73" s="10" t="s">
        <v>13</v>
      </c>
      <c r="B73" s="23"/>
      <c r="C73" s="23"/>
      <c r="D73" s="21"/>
      <c r="E73" s="21"/>
      <c r="F73" s="21"/>
      <c r="G73" s="21"/>
    </row>
    <row r="74" spans="1:7" x14ac:dyDescent="0.25">
      <c r="A74" s="10" t="s">
        <v>88</v>
      </c>
      <c r="B74" s="23"/>
      <c r="C74" s="23">
        <v>160</v>
      </c>
      <c r="D74" s="21"/>
      <c r="E74" s="21"/>
      <c r="F74" s="21"/>
      <c r="G74" s="21"/>
    </row>
    <row r="75" spans="1:7" x14ac:dyDescent="0.25">
      <c r="A75" s="10" t="s">
        <v>106</v>
      </c>
      <c r="B75" s="23"/>
      <c r="C75" s="23">
        <v>650</v>
      </c>
      <c r="D75" s="21"/>
      <c r="E75" s="21"/>
      <c r="F75" s="21"/>
      <c r="G75" s="21"/>
    </row>
    <row r="76" spans="1:7" x14ac:dyDescent="0.25">
      <c r="A76" s="10" t="s">
        <v>109</v>
      </c>
      <c r="B76" s="23"/>
      <c r="C76" s="23">
        <v>125</v>
      </c>
      <c r="D76" s="21"/>
      <c r="E76" s="21"/>
      <c r="F76" s="21"/>
      <c r="G76" s="21"/>
    </row>
    <row r="77" spans="1:7" x14ac:dyDescent="0.25">
      <c r="A77" s="10" t="s">
        <v>110</v>
      </c>
      <c r="B77" s="23"/>
      <c r="C77" s="23">
        <v>70</v>
      </c>
      <c r="D77" s="21"/>
      <c r="E77" s="21"/>
      <c r="F77" s="21"/>
      <c r="G77" s="21"/>
    </row>
    <row r="78" spans="1:7" x14ac:dyDescent="0.25">
      <c r="A78" s="10" t="s">
        <v>111</v>
      </c>
      <c r="B78" s="23"/>
      <c r="C78" s="23">
        <v>178</v>
      </c>
      <c r="D78" s="21"/>
      <c r="E78" s="21"/>
      <c r="F78" s="21"/>
      <c r="G78" s="21"/>
    </row>
    <row r="79" spans="1:7" x14ac:dyDescent="0.25">
      <c r="A79" s="10" t="s">
        <v>112</v>
      </c>
      <c r="B79" s="23"/>
      <c r="C79" s="23">
        <v>1040</v>
      </c>
      <c r="D79" s="21"/>
      <c r="E79" s="21"/>
      <c r="F79" s="21"/>
      <c r="G79" s="21"/>
    </row>
    <row r="80" spans="1:7" x14ac:dyDescent="0.25">
      <c r="A80" s="10" t="s">
        <v>113</v>
      </c>
      <c r="B80" s="23"/>
      <c r="C80" s="23">
        <v>150</v>
      </c>
      <c r="D80" s="21"/>
      <c r="E80" s="21"/>
      <c r="F80" s="21"/>
      <c r="G80" s="21"/>
    </row>
    <row r="81" spans="1:7" x14ac:dyDescent="0.25">
      <c r="A81" s="10" t="s">
        <v>114</v>
      </c>
      <c r="B81" s="23"/>
      <c r="C81" s="23">
        <v>10</v>
      </c>
      <c r="D81" s="21"/>
      <c r="E81" s="21"/>
      <c r="F81" s="21"/>
      <c r="G81" s="21"/>
    </row>
    <row r="82" spans="1:7" x14ac:dyDescent="0.25">
      <c r="A82" s="17" t="s">
        <v>87</v>
      </c>
      <c r="B82" s="23"/>
      <c r="C82" s="23"/>
      <c r="D82" s="21"/>
      <c r="E82" s="21"/>
      <c r="F82" s="21"/>
      <c r="G82" s="21"/>
    </row>
    <row r="83" spans="1:7" x14ac:dyDescent="0.25">
      <c r="A83" s="10" t="s">
        <v>69</v>
      </c>
      <c r="B83" s="23"/>
      <c r="C83" s="23"/>
      <c r="D83" s="21"/>
      <c r="E83" s="21"/>
      <c r="F83" s="21"/>
      <c r="G83" s="21"/>
    </row>
    <row r="84" spans="1:7" x14ac:dyDescent="0.25">
      <c r="A84" s="10" t="s">
        <v>45</v>
      </c>
      <c r="B84" s="23"/>
      <c r="C84" s="23"/>
      <c r="D84" s="21"/>
      <c r="E84" s="21"/>
      <c r="F84" s="21"/>
      <c r="G84" s="21"/>
    </row>
    <row r="85" spans="1:7" x14ac:dyDescent="0.25">
      <c r="A85" s="10" t="s">
        <v>86</v>
      </c>
      <c r="B85" s="23"/>
      <c r="C85" s="23"/>
      <c r="D85" s="21"/>
      <c r="E85" s="21"/>
      <c r="F85" s="21"/>
      <c r="G85" s="21"/>
    </row>
    <row r="86" spans="1:7" x14ac:dyDescent="0.25">
      <c r="A86" s="10"/>
      <c r="B86" s="23"/>
      <c r="C86" s="23"/>
      <c r="D86" s="21"/>
      <c r="E86" s="21"/>
      <c r="F86" s="21"/>
      <c r="G86" s="21"/>
    </row>
    <row r="87" spans="1:7" x14ac:dyDescent="0.25">
      <c r="A87" s="6" t="s">
        <v>46</v>
      </c>
      <c r="B87" s="21">
        <f>SUM(B33:B85)</f>
        <v>0</v>
      </c>
      <c r="C87" s="21">
        <f>SUM(C34:C86)</f>
        <v>13642</v>
      </c>
      <c r="D87" s="21">
        <f>SUM(D34:D86)</f>
        <v>2077</v>
      </c>
      <c r="E87" s="21">
        <f>SUM(E55:E84)</f>
        <v>0</v>
      </c>
      <c r="F87" s="21">
        <f>SUM(F55:F84)</f>
        <v>0</v>
      </c>
      <c r="G87" s="21">
        <v>0</v>
      </c>
    </row>
    <row r="88" spans="1:7" s="33" customFormat="1" x14ac:dyDescent="0.25">
      <c r="A88" s="4" t="s">
        <v>47</v>
      </c>
      <c r="B88" s="22">
        <f>B29-B87</f>
        <v>0</v>
      </c>
      <c r="C88" s="22">
        <f>C29-C87</f>
        <v>6445</v>
      </c>
      <c r="D88" s="22">
        <f>D29-D87</f>
        <v>11497.5</v>
      </c>
      <c r="E88" s="22">
        <f>E29-0</f>
        <v>2831.77</v>
      </c>
      <c r="F88" s="22">
        <f>F29-0</f>
        <v>242</v>
      </c>
      <c r="G88" s="24">
        <f>G29-0</f>
        <v>11250</v>
      </c>
    </row>
    <row r="89" spans="1:7" x14ac:dyDescent="0.25">
      <c r="A89" s="11" t="s">
        <v>48</v>
      </c>
      <c r="B89" s="21">
        <f>B87+B88</f>
        <v>0</v>
      </c>
      <c r="C89" s="21">
        <f t="shared" ref="C89:G89" si="1">C87+C88</f>
        <v>20087</v>
      </c>
      <c r="D89" s="21">
        <f t="shared" si="1"/>
        <v>13574.5</v>
      </c>
      <c r="E89" s="21">
        <f t="shared" si="1"/>
        <v>2831.77</v>
      </c>
      <c r="F89" s="21">
        <f t="shared" si="1"/>
        <v>242</v>
      </c>
      <c r="G89" s="21">
        <f t="shared" si="1"/>
        <v>11250</v>
      </c>
    </row>
    <row r="90" spans="1:7" x14ac:dyDescent="0.25">
      <c r="A90" s="11"/>
      <c r="B90" s="21"/>
      <c r="C90" s="21"/>
      <c r="D90" s="21"/>
      <c r="E90" s="21"/>
      <c r="F90" s="21"/>
      <c r="G90" s="21"/>
    </row>
    <row r="91" spans="1:7" x14ac:dyDescent="0.25">
      <c r="A91" s="9" t="s">
        <v>49</v>
      </c>
      <c r="B91" s="21"/>
      <c r="C91" s="21"/>
      <c r="D91" s="21"/>
      <c r="E91" s="21"/>
      <c r="F91" s="21"/>
      <c r="G91" s="21"/>
    </row>
    <row r="92" spans="1:7" x14ac:dyDescent="0.25">
      <c r="A92" s="6"/>
      <c r="B92" s="25"/>
      <c r="C92" s="25"/>
      <c r="D92" s="25"/>
      <c r="E92" s="25"/>
      <c r="F92" s="25"/>
      <c r="G92" s="25"/>
    </row>
    <row r="93" spans="1:7" x14ac:dyDescent="0.25">
      <c r="A93" s="6" t="s">
        <v>50</v>
      </c>
      <c r="B93" s="21">
        <f>B29-B87</f>
        <v>0</v>
      </c>
      <c r="C93" s="21"/>
      <c r="D93" s="21"/>
      <c r="E93" s="21"/>
      <c r="F93" s="21"/>
      <c r="G93" s="21"/>
    </row>
    <row r="94" spans="1:7" x14ac:dyDescent="0.25">
      <c r="A94" s="6" t="s">
        <v>51</v>
      </c>
      <c r="B94" s="21">
        <v>-2600</v>
      </c>
      <c r="C94" s="21">
        <f>C88</f>
        <v>6445</v>
      </c>
      <c r="D94" s="21">
        <f>D88</f>
        <v>11497.5</v>
      </c>
      <c r="E94" s="21"/>
      <c r="F94" s="21">
        <v>200</v>
      </c>
      <c r="G94" s="21"/>
    </row>
    <row r="95" spans="1:7" x14ac:dyDescent="0.25">
      <c r="A95" s="6" t="s">
        <v>7</v>
      </c>
      <c r="B95" s="21">
        <v>0</v>
      </c>
      <c r="C95" s="21"/>
      <c r="D95" s="21"/>
      <c r="E95" s="21"/>
      <c r="F95" s="21"/>
      <c r="G95" s="21"/>
    </row>
    <row r="96" spans="1:7" x14ac:dyDescent="0.25">
      <c r="A96" s="6" t="s">
        <v>6</v>
      </c>
      <c r="B96" s="21">
        <v>-92500</v>
      </c>
      <c r="C96" s="21"/>
      <c r="D96" s="21"/>
      <c r="E96" s="21"/>
      <c r="F96" s="21"/>
      <c r="G96" s="21"/>
    </row>
    <row r="97" spans="1:7" x14ac:dyDescent="0.25">
      <c r="A97" s="6" t="s">
        <v>69</v>
      </c>
      <c r="B97" s="21"/>
      <c r="C97" s="21"/>
      <c r="D97" s="21"/>
      <c r="E97" s="21"/>
      <c r="F97" s="21"/>
      <c r="G97" s="21"/>
    </row>
    <row r="98" spans="1:7" x14ac:dyDescent="0.25">
      <c r="A98" s="7" t="s">
        <v>52</v>
      </c>
      <c r="B98" s="26">
        <f>SUM(B93:B97)</f>
        <v>-95100</v>
      </c>
      <c r="C98" s="26">
        <f t="shared" ref="C98:D98" si="2">SUM(C93:C97)</f>
        <v>6445</v>
      </c>
      <c r="D98" s="26">
        <f t="shared" si="2"/>
        <v>11497.5</v>
      </c>
      <c r="E98" s="26"/>
      <c r="F98" s="26">
        <f>SUM(F93:F97)</f>
        <v>200</v>
      </c>
      <c r="G98" s="24"/>
    </row>
    <row r="99" spans="1:7" x14ac:dyDescent="0.25">
      <c r="A99" s="12"/>
      <c r="B99" s="25"/>
      <c r="C99" s="25"/>
      <c r="D99" s="25"/>
      <c r="E99" s="25"/>
      <c r="F99" s="25"/>
      <c r="G99" s="25"/>
    </row>
    <row r="100" spans="1:7" x14ac:dyDescent="0.25">
      <c r="A100" s="6"/>
      <c r="B100" s="21"/>
      <c r="C100" s="21"/>
      <c r="D100" s="21"/>
      <c r="E100" s="21"/>
      <c r="F100" s="21"/>
      <c r="G100" s="21"/>
    </row>
    <row r="101" spans="1:7" x14ac:dyDescent="0.25">
      <c r="A101" s="3" t="s">
        <v>53</v>
      </c>
      <c r="B101" s="27"/>
      <c r="C101" s="27"/>
      <c r="D101" s="27"/>
      <c r="E101" s="27"/>
      <c r="F101" s="27"/>
      <c r="G101" s="27"/>
    </row>
    <row r="102" spans="1:7" x14ac:dyDescent="0.25">
      <c r="A102" s="13"/>
      <c r="B102" s="28"/>
      <c r="C102" s="28"/>
      <c r="D102" s="28"/>
      <c r="E102" s="28"/>
      <c r="F102" s="28"/>
      <c r="G102" s="28"/>
    </row>
    <row r="103" spans="1:7" x14ac:dyDescent="0.25">
      <c r="A103" s="13" t="s">
        <v>54</v>
      </c>
      <c r="B103" s="28"/>
      <c r="C103" s="28"/>
      <c r="D103" s="28" t="s">
        <v>55</v>
      </c>
      <c r="E103" s="28"/>
      <c r="F103" s="28"/>
      <c r="G103" s="28"/>
    </row>
    <row r="104" spans="1:7" x14ac:dyDescent="0.25">
      <c r="A104" s="14" t="s">
        <v>56</v>
      </c>
      <c r="B104" s="29"/>
      <c r="C104" s="29"/>
      <c r="D104" s="29" t="s">
        <v>89</v>
      </c>
      <c r="E104" s="29"/>
      <c r="F104" s="29"/>
      <c r="G104" s="29"/>
    </row>
    <row r="105" spans="1:7" x14ac:dyDescent="0.25">
      <c r="A105" s="14" t="s">
        <v>57</v>
      </c>
      <c r="B105" s="29"/>
      <c r="C105" s="29"/>
      <c r="D105" s="29" t="s">
        <v>58</v>
      </c>
      <c r="E105" s="29"/>
      <c r="F105" s="29"/>
      <c r="G105" s="29"/>
    </row>
    <row r="106" spans="1:7" x14ac:dyDescent="0.25">
      <c r="A106" s="14"/>
      <c r="B106" s="29"/>
      <c r="C106" s="29"/>
      <c r="D106" s="29"/>
      <c r="E106" s="29"/>
      <c r="F106" s="29"/>
      <c r="G106" s="29"/>
    </row>
    <row r="107" spans="1:7" x14ac:dyDescent="0.25">
      <c r="A107" s="14" t="s">
        <v>59</v>
      </c>
      <c r="B107" s="29"/>
      <c r="C107" s="29"/>
      <c r="D107" s="29"/>
      <c r="E107" s="29"/>
      <c r="F107" s="29"/>
      <c r="G107" s="29"/>
    </row>
    <row r="108" spans="1:7" x14ac:dyDescent="0.25">
      <c r="A108" s="14"/>
      <c r="B108" s="29"/>
      <c r="C108" s="29"/>
      <c r="D108" s="29"/>
      <c r="E108" s="29"/>
      <c r="F108" s="29"/>
      <c r="G108" s="29"/>
    </row>
    <row r="109" spans="1:7" x14ac:dyDescent="0.25">
      <c r="A109" s="14" t="s">
        <v>60</v>
      </c>
      <c r="B109" s="29"/>
      <c r="C109" s="29"/>
      <c r="D109" s="29" t="s">
        <v>61</v>
      </c>
      <c r="E109" s="29"/>
      <c r="F109" s="29"/>
      <c r="G109" s="29"/>
    </row>
    <row r="110" spans="1:7" x14ac:dyDescent="0.25">
      <c r="A110" s="14" t="s">
        <v>90</v>
      </c>
      <c r="B110" s="29"/>
      <c r="C110" s="29"/>
      <c r="D110" s="29" t="s">
        <v>91</v>
      </c>
      <c r="E110" s="29"/>
      <c r="F110" s="29"/>
      <c r="G110" s="29"/>
    </row>
    <row r="111" spans="1:7" x14ac:dyDescent="0.25">
      <c r="A111" s="14" t="s">
        <v>62</v>
      </c>
      <c r="B111" s="29"/>
      <c r="C111" s="29"/>
      <c r="D111" s="29" t="s">
        <v>63</v>
      </c>
      <c r="E111" s="29"/>
      <c r="F111" s="29"/>
      <c r="G111" s="29"/>
    </row>
    <row r="112" spans="1:7" x14ac:dyDescent="0.25">
      <c r="A112" s="14"/>
      <c r="B112" s="29"/>
      <c r="C112" s="29"/>
      <c r="D112" s="29"/>
      <c r="E112" s="29"/>
      <c r="F112" s="29"/>
      <c r="G112" s="29"/>
    </row>
    <row r="113" spans="1:7" x14ac:dyDescent="0.25">
      <c r="A113" s="13"/>
      <c r="B113" s="28"/>
      <c r="C113" s="28"/>
      <c r="D113" s="28"/>
      <c r="E113" s="28"/>
      <c r="F113" s="28"/>
      <c r="G113" s="2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 2022</vt:lpstr>
      <vt:lpstr>SEPT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HP</cp:lastModifiedBy>
  <cp:lastPrinted>2021-09-21T14:20:19Z</cp:lastPrinted>
  <dcterms:created xsi:type="dcterms:W3CDTF">2021-09-21T14:12:38Z</dcterms:created>
  <dcterms:modified xsi:type="dcterms:W3CDTF">2022-11-10T11:48:51Z</dcterms:modified>
</cp:coreProperties>
</file>