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Šola/Faks/Fizikalni Praktikum 1/vaja32/"/>
    </mc:Choice>
  </mc:AlternateContent>
  <xr:revisionPtr revIDLastSave="0" documentId="13_ncr:1_{E2878703-2DE2-024F-BE41-FC114D2C22E1}" xr6:coauthVersionLast="45" xr6:coauthVersionMax="45" xr10:uidLastSave="{00000000-0000-0000-0000-000000000000}"/>
  <bookViews>
    <workbookView xWindow="2780" yWindow="1560" windowWidth="28040" windowHeight="17440" activeTab="2" xr2:uid="{82621C24-5A13-5E47-AA03-319E6F6A543A}"/>
  </bookViews>
  <sheets>
    <sheet name="t0, omega0" sheetId="1" r:id="rId1"/>
    <sheet name="Sheet2" sheetId="2" r:id="rId2"/>
    <sheet name="Sheet3" sheetId="3" r:id="rId3"/>
    <sheet name="utripan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3" l="1"/>
  <c r="B13" i="3"/>
  <c r="D17" i="4"/>
  <c r="C17" i="4"/>
  <c r="C16" i="4"/>
  <c r="C15" i="4"/>
  <c r="C4" i="4"/>
  <c r="C5" i="4"/>
  <c r="C6" i="4"/>
  <c r="C7" i="4"/>
  <c r="C3" i="4"/>
  <c r="F4" i="4"/>
  <c r="F5" i="4"/>
  <c r="F6" i="4"/>
  <c r="F7" i="4"/>
  <c r="F3" i="4"/>
  <c r="C6" i="3"/>
  <c r="A13" i="3"/>
  <c r="C5" i="3"/>
  <c r="C4" i="3"/>
  <c r="C3" i="3"/>
  <c r="C2" i="3"/>
  <c r="C5" i="2"/>
  <c r="C4" i="2"/>
  <c r="C3" i="2"/>
  <c r="C2" i="2"/>
  <c r="C6" i="2" s="1"/>
  <c r="D8" i="1"/>
  <c r="C8" i="1"/>
  <c r="C7" i="1"/>
  <c r="C6" i="1"/>
  <c r="C3" i="1"/>
  <c r="C4" i="1"/>
  <c r="C5" i="1"/>
  <c r="C2" i="1"/>
  <c r="C7" i="3" l="1"/>
  <c r="C8" i="3" s="1"/>
  <c r="C7" i="2"/>
  <c r="C8" i="2" s="1"/>
  <c r="D8" i="3" l="1"/>
  <c r="D8" i="2"/>
</calcChain>
</file>

<file path=xl/sharedStrings.xml><?xml version="1.0" encoding="utf-8"?>
<sst xmlns="http://schemas.openxmlformats.org/spreadsheetml/2006/main" count="21" uniqueCount="11">
  <si>
    <t>St nihajev</t>
  </si>
  <si>
    <t>T</t>
  </si>
  <si>
    <t>Stdev</t>
  </si>
  <si>
    <t>Mean</t>
  </si>
  <si>
    <t>Omega0</t>
  </si>
  <si>
    <t>Stderr</t>
  </si>
  <si>
    <t>Meritev</t>
  </si>
  <si>
    <t>Leva cas</t>
  </si>
  <si>
    <t>Desna cas</t>
  </si>
  <si>
    <t>Leva single</t>
  </si>
  <si>
    <t>Desna singl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</si>
</sst>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D369-0F0D-E543-8307-A366D0E3F3EE}">
  <dimension ref="A1:D8"/>
  <sheetViews>
    <sheetView zoomScale="188" workbookViewId="0">
      <selection activeCell="C8" sqref="C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25</v>
      </c>
      <c r="B2">
        <v>46.38</v>
      </c>
      <c r="C2">
        <f>B2/A2</f>
        <v>1.8552000000000002</v>
      </c>
    </row>
    <row r="3" spans="1:4" x14ac:dyDescent="0.2">
      <c r="A3">
        <v>25</v>
      </c>
      <c r="B3">
        <v>46.31</v>
      </c>
      <c r="C3">
        <f t="shared" ref="C3:C5" si="0">B3/A3</f>
        <v>1.8524</v>
      </c>
    </row>
    <row r="4" spans="1:4" x14ac:dyDescent="0.2">
      <c r="A4">
        <v>25</v>
      </c>
      <c r="B4">
        <v>46.44</v>
      </c>
      <c r="C4">
        <f t="shared" si="0"/>
        <v>1.8575999999999999</v>
      </c>
    </row>
    <row r="5" spans="1:4" x14ac:dyDescent="0.2">
      <c r="A5">
        <v>25</v>
      </c>
      <c r="B5">
        <v>46.56</v>
      </c>
      <c r="C5">
        <f t="shared" si="0"/>
        <v>1.8624000000000001</v>
      </c>
    </row>
    <row r="6" spans="1:4" x14ac:dyDescent="0.2">
      <c r="B6" t="s">
        <v>2</v>
      </c>
      <c r="C6">
        <f>_xlfn.STDEV.P(C2:C5)/2</f>
        <v>1.8350749303502477E-3</v>
      </c>
    </row>
    <row r="7" spans="1:4" x14ac:dyDescent="0.2">
      <c r="B7" t="s">
        <v>3</v>
      </c>
      <c r="C7">
        <f>GEOMEAN(C2:C5)</f>
        <v>1.8568963746859681</v>
      </c>
    </row>
    <row r="8" spans="1:4" x14ac:dyDescent="0.2">
      <c r="B8" t="s">
        <v>4</v>
      </c>
      <c r="C8">
        <f>2*PI()/C7</f>
        <v>3.3837027164438171</v>
      </c>
      <c r="D8">
        <f>C6/C7*C8</f>
        <v>3.3439389032972749E-3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CB71-CA77-DA46-95A4-C6E2F7810BD4}">
  <dimension ref="A1:D10"/>
  <sheetViews>
    <sheetView zoomScale="242" workbookViewId="0">
      <selection activeCell="A10" sqref="A10:B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25</v>
      </c>
      <c r="B2">
        <v>42.34</v>
      </c>
      <c r="C2">
        <f>B2/A2</f>
        <v>1.6936000000000002</v>
      </c>
    </row>
    <row r="3" spans="1:4" x14ac:dyDescent="0.2">
      <c r="A3">
        <v>25</v>
      </c>
      <c r="B3">
        <v>42.34</v>
      </c>
      <c r="C3">
        <f t="shared" ref="C3:C5" si="0">B3/A3</f>
        <v>1.6936000000000002</v>
      </c>
    </row>
    <row r="4" spans="1:4" x14ac:dyDescent="0.2">
      <c r="A4">
        <v>25</v>
      </c>
      <c r="B4">
        <v>42.24</v>
      </c>
      <c r="C4">
        <f t="shared" si="0"/>
        <v>1.6896</v>
      </c>
    </row>
    <row r="5" spans="1:4" x14ac:dyDescent="0.2">
      <c r="A5">
        <v>25</v>
      </c>
      <c r="B5">
        <v>42.32</v>
      </c>
      <c r="C5">
        <f t="shared" si="0"/>
        <v>1.6928000000000001</v>
      </c>
    </row>
    <row r="6" spans="1:4" x14ac:dyDescent="0.2">
      <c r="B6" t="s">
        <v>2</v>
      </c>
      <c r="C6">
        <f>_xlfn.STDEV.P(C2:C5)/2</f>
        <v>8.2462112512357588E-4</v>
      </c>
    </row>
    <row r="7" spans="1:4" x14ac:dyDescent="0.2">
      <c r="B7" t="s">
        <v>3</v>
      </c>
      <c r="C7">
        <f>GEOMEAN(C2:C5)</f>
        <v>1.6923991958705404</v>
      </c>
    </row>
    <row r="8" spans="1:4" x14ac:dyDescent="0.2">
      <c r="B8" t="s">
        <v>4</v>
      </c>
      <c r="C8">
        <f>2*PI()/C7</f>
        <v>3.7125905770403218</v>
      </c>
      <c r="D8">
        <f>C6/C7*C8</f>
        <v>1.8089589183404239E-3</v>
      </c>
    </row>
    <row r="10" spans="1:4" x14ac:dyDescent="0.2">
      <c r="A10">
        <v>3.7125905770403218</v>
      </c>
      <c r="B10">
        <v>3.3837027164438171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CE6B-6096-114B-BE94-A224B2BBB877}">
  <dimension ref="A1:D13"/>
  <sheetViews>
    <sheetView tabSelected="1" topLeftCell="A4" zoomScale="303" workbookViewId="0">
      <selection activeCell="D13" sqref="D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4</v>
      </c>
      <c r="B2">
        <v>7.41</v>
      </c>
      <c r="C2">
        <f>B2/A2</f>
        <v>1.8525</v>
      </c>
    </row>
    <row r="3" spans="1:4" x14ac:dyDescent="0.2">
      <c r="A3">
        <v>4</v>
      </c>
      <c r="B3">
        <v>7.09</v>
      </c>
      <c r="C3">
        <f t="shared" ref="C3:C5" si="0">B3/A3</f>
        <v>1.7725</v>
      </c>
    </row>
    <row r="4" spans="1:4" x14ac:dyDescent="0.2">
      <c r="A4">
        <v>4</v>
      </c>
      <c r="B4">
        <v>7.28</v>
      </c>
      <c r="C4">
        <f t="shared" si="0"/>
        <v>1.82</v>
      </c>
    </row>
    <row r="5" spans="1:4" x14ac:dyDescent="0.2">
      <c r="A5">
        <v>4</v>
      </c>
      <c r="B5">
        <v>7.19</v>
      </c>
      <c r="C5">
        <f t="shared" si="0"/>
        <v>1.7975000000000001</v>
      </c>
    </row>
    <row r="6" spans="1:4" x14ac:dyDescent="0.2">
      <c r="B6" t="s">
        <v>5</v>
      </c>
      <c r="C6">
        <f>_xlfn.STDEV.P(C2:C5)/SQRT(3)</f>
        <v>1.6998008461777722E-2</v>
      </c>
    </row>
    <row r="7" spans="1:4" x14ac:dyDescent="0.2">
      <c r="B7" t="s">
        <v>3</v>
      </c>
      <c r="C7">
        <f>GEOMEAN(C2:C5)</f>
        <v>1.8103860183190656</v>
      </c>
    </row>
    <row r="8" spans="1:4" x14ac:dyDescent="0.2">
      <c r="B8" t="s">
        <v>4</v>
      </c>
      <c r="C8">
        <f>2*PI()/C7</f>
        <v>3.4706329167375545</v>
      </c>
      <c r="D8">
        <f>C6/C7*C8</f>
        <v>3.2586336333510095E-2</v>
      </c>
    </row>
    <row r="10" spans="1:4" x14ac:dyDescent="0.2">
      <c r="A10">
        <v>3.4706329167375545</v>
      </c>
    </row>
    <row r="12" spans="1:4" x14ac:dyDescent="0.2">
      <c r="A12">
        <v>3.7125905770403218</v>
      </c>
      <c r="B12">
        <v>3.3837027164438171</v>
      </c>
    </row>
    <row r="13" spans="1:4" x14ac:dyDescent="0.2">
      <c r="A13">
        <f>GEOMEAN((A12:B12))</f>
        <v>3.5443339036517223</v>
      </c>
      <c r="B13">
        <f>A12-B12</f>
        <v>0.32888786059650466</v>
      </c>
      <c r="C13">
        <f>2*PI()/B13</f>
        <v>19.10433938116098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4706-D54F-DD43-8F93-40FCC1A631FB}">
  <dimension ref="A1:F17"/>
  <sheetViews>
    <sheetView zoomScale="179" workbookViewId="0">
      <selection activeCell="E16" sqref="E16"/>
    </sheetView>
  </sheetViews>
  <sheetFormatPr baseColWidth="10" defaultRowHeight="16" x14ac:dyDescent="0.2"/>
  <cols>
    <col min="2" max="2" width="15.6640625" bestFit="1" customWidth="1"/>
  </cols>
  <sheetData>
    <row r="1" spans="1:6" x14ac:dyDescent="0.2">
      <c r="A1" t="s">
        <v>6</v>
      </c>
      <c r="B1" t="s">
        <v>7</v>
      </c>
      <c r="C1" t="s">
        <v>9</v>
      </c>
      <c r="E1" t="s">
        <v>8</v>
      </c>
      <c r="F1" t="s">
        <v>10</v>
      </c>
    </row>
    <row r="2" spans="1:6" x14ac:dyDescent="0.2">
      <c r="A2">
        <v>0</v>
      </c>
      <c r="B2">
        <v>0</v>
      </c>
      <c r="E2">
        <v>0</v>
      </c>
    </row>
    <row r="3" spans="1:6" x14ac:dyDescent="0.2">
      <c r="A3">
        <v>1</v>
      </c>
      <c r="B3">
        <v>19.989999999999998</v>
      </c>
      <c r="C3">
        <f>B3-B2</f>
        <v>19.989999999999998</v>
      </c>
      <c r="E3">
        <v>19.02</v>
      </c>
      <c r="F3">
        <f>E3-E2</f>
        <v>19.02</v>
      </c>
    </row>
    <row r="4" spans="1:6" x14ac:dyDescent="0.2">
      <c r="A4">
        <v>2</v>
      </c>
      <c r="B4">
        <v>38.64</v>
      </c>
      <c r="C4">
        <f t="shared" ref="C4:C7" si="0">B4-B3</f>
        <v>18.650000000000002</v>
      </c>
      <c r="E4">
        <v>37.270000000000003</v>
      </c>
      <c r="F4">
        <f t="shared" ref="F4:F7" si="1">E4-E3</f>
        <v>18.250000000000004</v>
      </c>
    </row>
    <row r="5" spans="1:6" x14ac:dyDescent="0.2">
      <c r="A5">
        <v>3</v>
      </c>
      <c r="B5">
        <v>57.39</v>
      </c>
      <c r="C5">
        <f t="shared" si="0"/>
        <v>18.75</v>
      </c>
      <c r="E5">
        <v>56.86</v>
      </c>
      <c r="F5">
        <f t="shared" si="1"/>
        <v>19.589999999999996</v>
      </c>
    </row>
    <row r="6" spans="1:6" x14ac:dyDescent="0.2">
      <c r="A6">
        <v>4</v>
      </c>
      <c r="B6">
        <v>76.64</v>
      </c>
      <c r="C6">
        <f t="shared" si="0"/>
        <v>19.25</v>
      </c>
      <c r="E6">
        <v>75.52</v>
      </c>
      <c r="F6">
        <f t="shared" si="1"/>
        <v>18.659999999999997</v>
      </c>
    </row>
    <row r="7" spans="1:6" x14ac:dyDescent="0.2">
      <c r="A7">
        <v>5</v>
      </c>
      <c r="B7">
        <v>95.52</v>
      </c>
      <c r="C7">
        <f t="shared" si="0"/>
        <v>18.879999999999995</v>
      </c>
      <c r="E7">
        <v>94.33</v>
      </c>
      <c r="F7">
        <f t="shared" si="1"/>
        <v>18.810000000000002</v>
      </c>
    </row>
    <row r="8" spans="1:6" x14ac:dyDescent="0.2">
      <c r="C8">
        <v>19.02</v>
      </c>
    </row>
    <row r="9" spans="1:6" x14ac:dyDescent="0.2">
      <c r="C9">
        <v>18.250000000000004</v>
      </c>
    </row>
    <row r="10" spans="1:6" x14ac:dyDescent="0.2">
      <c r="C10">
        <v>19.589999999999996</v>
      </c>
    </row>
    <row r="11" spans="1:6" x14ac:dyDescent="0.2">
      <c r="C11">
        <v>18.659999999999997</v>
      </c>
    </row>
    <row r="12" spans="1:6" x14ac:dyDescent="0.2">
      <c r="C12">
        <v>18.810000000000002</v>
      </c>
    </row>
    <row r="15" spans="1:6" x14ac:dyDescent="0.2">
      <c r="B15" t="s">
        <v>3</v>
      </c>
      <c r="C15">
        <f>SUM(C3:C12)/10</f>
        <v>18.984999999999999</v>
      </c>
    </row>
    <row r="16" spans="1:6" x14ac:dyDescent="0.2">
      <c r="C16">
        <f>_xlfn.STDEV.S(C3:C12)/SQRT(10)</f>
        <v>0.15994617150084475</v>
      </c>
    </row>
    <row r="17" spans="3:4" x14ac:dyDescent="0.2">
      <c r="C17">
        <f>2*PI()/C15</f>
        <v>0.33095524399155052</v>
      </c>
      <c r="D17">
        <f>C16/C15*C17</f>
        <v>2.7882551601041061E-3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t0, omega0</vt:lpstr>
      <vt:lpstr>Sheet2</vt:lpstr>
      <vt:lpstr>Sheet3</vt:lpstr>
      <vt:lpstr>utripane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Žunič Gregor</dc:creator>
  <cp:lastModifiedBy>Žunič Gregor</cp:lastModifiedBy>
  <dcterms:created xsi:type="dcterms:W3CDTF">2020-01-02T17:31:03Z</dcterms:created>
  <dcterms:modified xsi:type="dcterms:W3CDTF">2020-01-02T20:36:00Z</dcterms:modified>
</cp:coreProperties>
</file>