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8990" windowHeight="8610"/>
  </bookViews>
  <sheets>
    <sheet name="Summary" sheetId="9" r:id="rId1"/>
    <sheet name="Sheet1" sheetId="10" state="hidden" r:id="rId2"/>
    <sheet name="Email SIC2" sheetId="15" r:id="rId3"/>
    <sheet name="Online SIC2" sheetId="16" r:id="rId4"/>
    <sheet name="Direct Mail SIC2" sheetId="18" r:id="rId5"/>
    <sheet name="Email SIC4" sheetId="1" r:id="rId6"/>
    <sheet name="Online SIC4" sheetId="2" r:id="rId7"/>
    <sheet name="Direct Mail SIC4" sheetId="17" r:id="rId8"/>
    <sheet name="Email Intersection SIC4" sheetId="5" r:id="rId9"/>
    <sheet name="Sheet7" sheetId="7" state="hidden" r:id="rId10"/>
    <sheet name="Email Symmetric Difference SIC4" sheetId="8" r:id="rId11"/>
    <sheet name="Sheet2" sheetId="11" state="hidden" r:id="rId12"/>
    <sheet name="Sheet3" sheetId="12" state="hidden" r:id="rId13"/>
  </sheets>
  <calcPr calcId="125725"/>
  <pivotCaches>
    <pivotCache cacheId="8" r:id="rId14"/>
  </pivotCaches>
</workbook>
</file>

<file path=xl/calcChain.xml><?xml version="1.0" encoding="utf-8"?>
<calcChain xmlns="http://schemas.openxmlformats.org/spreadsheetml/2006/main">
  <c r="K485" i="17"/>
  <c r="F43" i="9"/>
  <c r="F44"/>
  <c r="F46"/>
  <c r="F47"/>
  <c r="F48"/>
  <c r="F45"/>
  <c r="F49"/>
  <c r="F50"/>
  <c r="F51"/>
  <c r="F52"/>
  <c r="F53"/>
  <c r="F54"/>
  <c r="F42"/>
  <c r="J65" i="18"/>
  <c r="J2"/>
  <c r="J15"/>
  <c r="J16"/>
  <c r="J20"/>
  <c r="J8"/>
  <c r="J18"/>
  <c r="J12"/>
  <c r="J5"/>
  <c r="J19"/>
  <c r="J9"/>
  <c r="J13"/>
  <c r="J14"/>
  <c r="J17"/>
  <c r="J10"/>
  <c r="J26"/>
  <c r="J3"/>
  <c r="J25"/>
  <c r="J21"/>
  <c r="J23"/>
  <c r="J6"/>
  <c r="J7"/>
  <c r="J28"/>
  <c r="J22"/>
  <c r="J24"/>
  <c r="J4"/>
  <c r="J27"/>
  <c r="J11"/>
  <c r="H66"/>
  <c r="H12"/>
  <c r="H3"/>
  <c r="H23"/>
  <c r="H5"/>
  <c r="H4"/>
  <c r="H24"/>
  <c r="H10"/>
  <c r="H19"/>
  <c r="H30"/>
  <c r="H29"/>
  <c r="H31"/>
  <c r="H27"/>
  <c r="H22"/>
  <c r="H18"/>
  <c r="H33"/>
  <c r="H9"/>
  <c r="H32"/>
  <c r="H25"/>
  <c r="H6"/>
  <c r="H7"/>
  <c r="H28"/>
  <c r="H13"/>
  <c r="H21"/>
  <c r="H35"/>
  <c r="H20"/>
  <c r="H34"/>
  <c r="H8"/>
  <c r="H2"/>
  <c r="H17"/>
  <c r="H26"/>
  <c r="H38"/>
  <c r="H36"/>
  <c r="H37"/>
  <c r="H11"/>
  <c r="H39"/>
  <c r="H15"/>
  <c r="H14"/>
  <c r="H40"/>
  <c r="H16"/>
  <c r="H41"/>
  <c r="F19"/>
  <c r="F44"/>
  <c r="F33"/>
  <c r="F46"/>
  <c r="F38"/>
  <c r="F16"/>
  <c r="F35"/>
  <c r="F23"/>
  <c r="F30"/>
  <c r="F6"/>
  <c r="F43"/>
  <c r="F20"/>
  <c r="F7"/>
  <c r="F26"/>
  <c r="F39"/>
  <c r="F28"/>
  <c r="F9"/>
  <c r="F41"/>
  <c r="F13"/>
  <c r="F42"/>
  <c r="F5"/>
  <c r="F34"/>
  <c r="F45"/>
  <c r="F27"/>
  <c r="F3"/>
  <c r="F15"/>
  <c r="F32"/>
  <c r="F14"/>
  <c r="F18"/>
  <c r="F25"/>
  <c r="F8"/>
  <c r="F66"/>
  <c r="F4"/>
  <c r="F40"/>
  <c r="F29"/>
  <c r="F17"/>
  <c r="F12"/>
  <c r="F2"/>
  <c r="F36"/>
  <c r="F10"/>
  <c r="F21"/>
  <c r="F22"/>
  <c r="F24"/>
  <c r="F11"/>
  <c r="F48"/>
  <c r="F31"/>
  <c r="F49"/>
  <c r="F47"/>
  <c r="F37"/>
  <c r="D51"/>
  <c r="K51" s="1"/>
  <c r="D52"/>
  <c r="K52" s="1"/>
  <c r="D19"/>
  <c r="D53"/>
  <c r="K53" s="1"/>
  <c r="D44"/>
  <c r="D33"/>
  <c r="D46"/>
  <c r="D38"/>
  <c r="D16"/>
  <c r="D35"/>
  <c r="D23"/>
  <c r="D30"/>
  <c r="D6"/>
  <c r="D43"/>
  <c r="D54"/>
  <c r="K54" s="1"/>
  <c r="D20"/>
  <c r="D7"/>
  <c r="D26"/>
  <c r="D39"/>
  <c r="D28"/>
  <c r="D9"/>
  <c r="D55"/>
  <c r="K55" s="1"/>
  <c r="D56"/>
  <c r="K56" s="1"/>
  <c r="D41"/>
  <c r="D13"/>
  <c r="D57"/>
  <c r="K57" s="1"/>
  <c r="D42"/>
  <c r="D5"/>
  <c r="D34"/>
  <c r="D45"/>
  <c r="D27"/>
  <c r="D3"/>
  <c r="D15"/>
  <c r="D32"/>
  <c r="D14"/>
  <c r="D18"/>
  <c r="D25"/>
  <c r="D8"/>
  <c r="D66"/>
  <c r="D58"/>
  <c r="K58" s="1"/>
  <c r="D4"/>
  <c r="D59"/>
  <c r="K59" s="1"/>
  <c r="D40"/>
  <c r="D29"/>
  <c r="D17"/>
  <c r="D12"/>
  <c r="D2"/>
  <c r="D36"/>
  <c r="D10"/>
  <c r="D21"/>
  <c r="D60"/>
  <c r="K60" s="1"/>
  <c r="D22"/>
  <c r="D61"/>
  <c r="K61" s="1"/>
  <c r="D62"/>
  <c r="K62" s="1"/>
  <c r="D24"/>
  <c r="D11"/>
  <c r="D63"/>
  <c r="K63" s="1"/>
  <c r="D48"/>
  <c r="D31"/>
  <c r="D65"/>
  <c r="D49"/>
  <c r="D47"/>
  <c r="D37"/>
  <c r="D64"/>
  <c r="K64" s="1"/>
  <c r="D50"/>
  <c r="K50" s="1"/>
  <c r="J473" i="17"/>
  <c r="J481"/>
  <c r="J6"/>
  <c r="J477"/>
  <c r="J479"/>
  <c r="J7"/>
  <c r="J480"/>
  <c r="J474"/>
  <c r="J13"/>
  <c r="J476"/>
  <c r="J4"/>
  <c r="J2"/>
  <c r="J22"/>
  <c r="J21"/>
  <c r="J23"/>
  <c r="J26"/>
  <c r="J31"/>
  <c r="J8"/>
  <c r="J5"/>
  <c r="J15"/>
  <c r="J17"/>
  <c r="J64"/>
  <c r="J20"/>
  <c r="J38"/>
  <c r="J34"/>
  <c r="J3"/>
  <c r="J18"/>
  <c r="J28"/>
  <c r="J30"/>
  <c r="J27"/>
  <c r="J32"/>
  <c r="J475"/>
  <c r="J14"/>
  <c r="J29"/>
  <c r="J39"/>
  <c r="J49"/>
  <c r="J57"/>
  <c r="J478"/>
  <c r="J482"/>
  <c r="J42"/>
  <c r="J11"/>
  <c r="J12"/>
  <c r="J25"/>
  <c r="J79"/>
  <c r="J69"/>
  <c r="J72"/>
  <c r="J9"/>
  <c r="J74"/>
  <c r="J76"/>
  <c r="J81"/>
  <c r="J71"/>
  <c r="J16"/>
  <c r="J80"/>
  <c r="J82"/>
  <c r="J48"/>
  <c r="J10"/>
  <c r="J78"/>
  <c r="J70"/>
  <c r="H67"/>
  <c r="H24"/>
  <c r="H43"/>
  <c r="H55"/>
  <c r="H56"/>
  <c r="H41"/>
  <c r="H481"/>
  <c r="H3"/>
  <c r="H6"/>
  <c r="H62"/>
  <c r="H5"/>
  <c r="H37"/>
  <c r="H45"/>
  <c r="H44"/>
  <c r="H40"/>
  <c r="H46"/>
  <c r="H477"/>
  <c r="H479"/>
  <c r="H15"/>
  <c r="H7"/>
  <c r="H65"/>
  <c r="H63"/>
  <c r="H19"/>
  <c r="H47"/>
  <c r="H36"/>
  <c r="H59"/>
  <c r="H60"/>
  <c r="H480"/>
  <c r="H18"/>
  <c r="H35"/>
  <c r="H474"/>
  <c r="H54"/>
  <c r="H52"/>
  <c r="H58"/>
  <c r="H51"/>
  <c r="H61"/>
  <c r="H33"/>
  <c r="H53"/>
  <c r="H66"/>
  <c r="H50"/>
  <c r="H73"/>
  <c r="H70"/>
  <c r="H28"/>
  <c r="H30"/>
  <c r="H27"/>
  <c r="H32"/>
  <c r="H475"/>
  <c r="H13"/>
  <c r="H77"/>
  <c r="H14"/>
  <c r="H29"/>
  <c r="H71"/>
  <c r="H75"/>
  <c r="H39"/>
  <c r="H69"/>
  <c r="H10"/>
  <c r="H83"/>
  <c r="H92"/>
  <c r="H96"/>
  <c r="H87"/>
  <c r="H93"/>
  <c r="H84"/>
  <c r="H49"/>
  <c r="H57"/>
  <c r="H97"/>
  <c r="H88"/>
  <c r="H72"/>
  <c r="H8"/>
  <c r="H478"/>
  <c r="H86"/>
  <c r="H476"/>
  <c r="H38"/>
  <c r="H4"/>
  <c r="H90"/>
  <c r="H9"/>
  <c r="H85"/>
  <c r="H95"/>
  <c r="H91"/>
  <c r="H2"/>
  <c r="H94"/>
  <c r="H98"/>
  <c r="H89"/>
  <c r="H78"/>
  <c r="H48"/>
  <c r="H74"/>
  <c r="H100"/>
  <c r="H101"/>
  <c r="H99"/>
  <c r="H482"/>
  <c r="H17"/>
  <c r="H16"/>
  <c r="H34"/>
  <c r="H103"/>
  <c r="H22"/>
  <c r="H64"/>
  <c r="H25"/>
  <c r="H21"/>
  <c r="H102"/>
  <c r="H76"/>
  <c r="H104"/>
  <c r="H80"/>
  <c r="H82"/>
  <c r="H42"/>
  <c r="H23"/>
  <c r="H108"/>
  <c r="H107"/>
  <c r="H106"/>
  <c r="H20"/>
  <c r="H11"/>
  <c r="H79"/>
  <c r="H109"/>
  <c r="H81"/>
  <c r="H12"/>
  <c r="H26"/>
  <c r="H110"/>
  <c r="H111"/>
  <c r="H112"/>
  <c r="H31"/>
  <c r="H113"/>
  <c r="H114"/>
  <c r="F139"/>
  <c r="F28"/>
  <c r="F134"/>
  <c r="F140"/>
  <c r="F143"/>
  <c r="F24"/>
  <c r="F83"/>
  <c r="F142"/>
  <c r="F152"/>
  <c r="F169"/>
  <c r="F43"/>
  <c r="F160"/>
  <c r="F158"/>
  <c r="F145"/>
  <c r="F123"/>
  <c r="F26"/>
  <c r="F178"/>
  <c r="F55"/>
  <c r="F92"/>
  <c r="F96"/>
  <c r="F56"/>
  <c r="F30"/>
  <c r="F87"/>
  <c r="F41"/>
  <c r="F153"/>
  <c r="F16"/>
  <c r="F122"/>
  <c r="F119"/>
  <c r="F126"/>
  <c r="F481"/>
  <c r="F161"/>
  <c r="F23"/>
  <c r="F93"/>
  <c r="F180"/>
  <c r="F3"/>
  <c r="F138"/>
  <c r="F100"/>
  <c r="F84"/>
  <c r="F165"/>
  <c r="F49"/>
  <c r="F57"/>
  <c r="F184"/>
  <c r="F187"/>
  <c r="F101"/>
  <c r="F156"/>
  <c r="F188"/>
  <c r="F149"/>
  <c r="F97"/>
  <c r="F135"/>
  <c r="F88"/>
  <c r="F108"/>
  <c r="F6"/>
  <c r="F183"/>
  <c r="F103"/>
  <c r="F164"/>
  <c r="F62"/>
  <c r="F72"/>
  <c r="F125"/>
  <c r="F107"/>
  <c r="F8"/>
  <c r="F137"/>
  <c r="F106"/>
  <c r="F81"/>
  <c r="F5"/>
  <c r="F105"/>
  <c r="F478"/>
  <c r="F27"/>
  <c r="F179"/>
  <c r="F37"/>
  <c r="F150"/>
  <c r="F175"/>
  <c r="F144"/>
  <c r="F78"/>
  <c r="F45"/>
  <c r="F127"/>
  <c r="F86"/>
  <c r="F146"/>
  <c r="F44"/>
  <c r="F159"/>
  <c r="F40"/>
  <c r="F46"/>
  <c r="F476"/>
  <c r="F141"/>
  <c r="F477"/>
  <c r="F115"/>
  <c r="F99"/>
  <c r="F155"/>
  <c r="F120"/>
  <c r="F147"/>
  <c r="F136"/>
  <c r="F12"/>
  <c r="F479"/>
  <c r="F110"/>
  <c r="F31"/>
  <c r="F34"/>
  <c r="F15"/>
  <c r="F7"/>
  <c r="F80"/>
  <c r="F38"/>
  <c r="F22"/>
  <c r="F65"/>
  <c r="F111"/>
  <c r="F63"/>
  <c r="F32"/>
  <c r="F475"/>
  <c r="F186"/>
  <c r="F4"/>
  <c r="F19"/>
  <c r="F90"/>
  <c r="F9"/>
  <c r="F85"/>
  <c r="F47"/>
  <c r="F112"/>
  <c r="F36"/>
  <c r="F118"/>
  <c r="F131"/>
  <c r="F166"/>
  <c r="F13"/>
  <c r="F167"/>
  <c r="F168"/>
  <c r="F17"/>
  <c r="F59"/>
  <c r="F121"/>
  <c r="F133"/>
  <c r="F128"/>
  <c r="F148"/>
  <c r="F172"/>
  <c r="F95"/>
  <c r="F189"/>
  <c r="F64"/>
  <c r="F25"/>
  <c r="F20"/>
  <c r="F67"/>
  <c r="F91"/>
  <c r="F2"/>
  <c r="F39"/>
  <c r="F77"/>
  <c r="F151"/>
  <c r="F130"/>
  <c r="F42"/>
  <c r="F60"/>
  <c r="F480"/>
  <c r="F21"/>
  <c r="F18"/>
  <c r="F35"/>
  <c r="F474"/>
  <c r="F116"/>
  <c r="F170"/>
  <c r="F171"/>
  <c r="F124"/>
  <c r="F54"/>
  <c r="F102"/>
  <c r="F52"/>
  <c r="F14"/>
  <c r="F157"/>
  <c r="F94"/>
  <c r="F482"/>
  <c r="F58"/>
  <c r="F191"/>
  <c r="F29"/>
  <c r="F10"/>
  <c r="F129"/>
  <c r="F117"/>
  <c r="F51"/>
  <c r="F79"/>
  <c r="F190"/>
  <c r="F163"/>
  <c r="F194"/>
  <c r="F185"/>
  <c r="F70"/>
  <c r="F73"/>
  <c r="F48"/>
  <c r="F82"/>
  <c r="F154"/>
  <c r="F61"/>
  <c r="F74"/>
  <c r="F76"/>
  <c r="F71"/>
  <c r="F104"/>
  <c r="F33"/>
  <c r="F75"/>
  <c r="F69"/>
  <c r="F177"/>
  <c r="F53"/>
  <c r="F11"/>
  <c r="F113"/>
  <c r="F98"/>
  <c r="F66"/>
  <c r="F173"/>
  <c r="F109"/>
  <c r="F192"/>
  <c r="F68"/>
  <c r="F114"/>
  <c r="F162"/>
  <c r="F50"/>
  <c r="F193"/>
  <c r="F174"/>
  <c r="F181"/>
  <c r="F176"/>
  <c r="F182"/>
  <c r="F89"/>
  <c r="F132"/>
  <c r="D369"/>
  <c r="K369" s="1"/>
  <c r="D370"/>
  <c r="K370" s="1"/>
  <c r="D371"/>
  <c r="K371" s="1"/>
  <c r="D372"/>
  <c r="K372" s="1"/>
  <c r="D373"/>
  <c r="K373" s="1"/>
  <c r="D374"/>
  <c r="K374" s="1"/>
  <c r="D375"/>
  <c r="K375" s="1"/>
  <c r="D376"/>
  <c r="K376" s="1"/>
  <c r="D377"/>
  <c r="K377" s="1"/>
  <c r="D378"/>
  <c r="K378" s="1"/>
  <c r="D379"/>
  <c r="K379" s="1"/>
  <c r="D139"/>
  <c r="D28"/>
  <c r="D380"/>
  <c r="K380" s="1"/>
  <c r="D381"/>
  <c r="K381" s="1"/>
  <c r="D382"/>
  <c r="K382" s="1"/>
  <c r="D383"/>
  <c r="K383" s="1"/>
  <c r="D384"/>
  <c r="K384" s="1"/>
  <c r="D385"/>
  <c r="K385" s="1"/>
  <c r="D386"/>
  <c r="K386" s="1"/>
  <c r="D387"/>
  <c r="K387" s="1"/>
  <c r="D388"/>
  <c r="K388" s="1"/>
  <c r="D389"/>
  <c r="K389" s="1"/>
  <c r="D134"/>
  <c r="D390"/>
  <c r="K390" s="1"/>
  <c r="D140"/>
  <c r="D391"/>
  <c r="K391" s="1"/>
  <c r="D392"/>
  <c r="K392" s="1"/>
  <c r="D393"/>
  <c r="K393" s="1"/>
  <c r="D394"/>
  <c r="K394" s="1"/>
  <c r="D395"/>
  <c r="K395" s="1"/>
  <c r="D396"/>
  <c r="K396" s="1"/>
  <c r="D397"/>
  <c r="K397" s="1"/>
  <c r="D398"/>
  <c r="K398" s="1"/>
  <c r="D399"/>
  <c r="K399" s="1"/>
  <c r="D400"/>
  <c r="K400" s="1"/>
  <c r="D143"/>
  <c r="D401"/>
  <c r="K401" s="1"/>
  <c r="D402"/>
  <c r="K402" s="1"/>
  <c r="D403"/>
  <c r="K403" s="1"/>
  <c r="D404"/>
  <c r="K404" s="1"/>
  <c r="D405"/>
  <c r="K405" s="1"/>
  <c r="D406"/>
  <c r="K406" s="1"/>
  <c r="D407"/>
  <c r="K407" s="1"/>
  <c r="D24"/>
  <c r="D408"/>
  <c r="K408" s="1"/>
  <c r="D409"/>
  <c r="K409" s="1"/>
  <c r="D410"/>
  <c r="K410" s="1"/>
  <c r="D411"/>
  <c r="K411" s="1"/>
  <c r="D83"/>
  <c r="D412"/>
  <c r="K412" s="1"/>
  <c r="D142"/>
  <c r="D413"/>
  <c r="K413" s="1"/>
  <c r="D414"/>
  <c r="K414" s="1"/>
  <c r="D152"/>
  <c r="D415"/>
  <c r="K415" s="1"/>
  <c r="D169"/>
  <c r="D416"/>
  <c r="K416" s="1"/>
  <c r="D417"/>
  <c r="K417" s="1"/>
  <c r="D418"/>
  <c r="K418" s="1"/>
  <c r="D43"/>
  <c r="D160"/>
  <c r="D158"/>
  <c r="D419"/>
  <c r="K419" s="1"/>
  <c r="D420"/>
  <c r="K420" s="1"/>
  <c r="D421"/>
  <c r="K421" s="1"/>
  <c r="D422"/>
  <c r="K422" s="1"/>
  <c r="D423"/>
  <c r="K423" s="1"/>
  <c r="D424"/>
  <c r="K424" s="1"/>
  <c r="D425"/>
  <c r="K425" s="1"/>
  <c r="D145"/>
  <c r="K145" s="1"/>
  <c r="D123"/>
  <c r="D26"/>
  <c r="D426"/>
  <c r="K426" s="1"/>
  <c r="D178"/>
  <c r="D427"/>
  <c r="K427" s="1"/>
  <c r="D428"/>
  <c r="K428" s="1"/>
  <c r="D55"/>
  <c r="D429"/>
  <c r="K429" s="1"/>
  <c r="D430"/>
  <c r="K430" s="1"/>
  <c r="D431"/>
  <c r="K431" s="1"/>
  <c r="D92"/>
  <c r="D432"/>
  <c r="K432" s="1"/>
  <c r="D96"/>
  <c r="D56"/>
  <c r="D30"/>
  <c r="D87"/>
  <c r="D41"/>
  <c r="D153"/>
  <c r="D433"/>
  <c r="K433" s="1"/>
  <c r="D16"/>
  <c r="D434"/>
  <c r="K434" s="1"/>
  <c r="D435"/>
  <c r="K435" s="1"/>
  <c r="D436"/>
  <c r="K436" s="1"/>
  <c r="D437"/>
  <c r="K437" s="1"/>
  <c r="D438"/>
  <c r="K438" s="1"/>
  <c r="D439"/>
  <c r="K439" s="1"/>
  <c r="D440"/>
  <c r="K440" s="1"/>
  <c r="D122"/>
  <c r="D441"/>
  <c r="K441" s="1"/>
  <c r="D442"/>
  <c r="K442" s="1"/>
  <c r="D119"/>
  <c r="D443"/>
  <c r="K443" s="1"/>
  <c r="D444"/>
  <c r="K444" s="1"/>
  <c r="D445"/>
  <c r="K445" s="1"/>
  <c r="D446"/>
  <c r="K446" s="1"/>
  <c r="D447"/>
  <c r="K447" s="1"/>
  <c r="D448"/>
  <c r="K448" s="1"/>
  <c r="D449"/>
  <c r="K449" s="1"/>
  <c r="D126"/>
  <c r="D481"/>
  <c r="D450"/>
  <c r="K450" s="1"/>
  <c r="D451"/>
  <c r="K451" s="1"/>
  <c r="D452"/>
  <c r="K452" s="1"/>
  <c r="D161"/>
  <c r="D23"/>
  <c r="D453"/>
  <c r="K453" s="1"/>
  <c r="D454"/>
  <c r="K454" s="1"/>
  <c r="D455"/>
  <c r="K455" s="1"/>
  <c r="D456"/>
  <c r="K456" s="1"/>
  <c r="D457"/>
  <c r="K457" s="1"/>
  <c r="D93"/>
  <c r="D458"/>
  <c r="K458" s="1"/>
  <c r="D180"/>
  <c r="D459"/>
  <c r="K459" s="1"/>
  <c r="D3"/>
  <c r="D460"/>
  <c r="K460" s="1"/>
  <c r="D138"/>
  <c r="D100"/>
  <c r="D84"/>
  <c r="D461"/>
  <c r="K461" s="1"/>
  <c r="D462"/>
  <c r="K462" s="1"/>
  <c r="D463"/>
  <c r="K463" s="1"/>
  <c r="D464"/>
  <c r="K464" s="1"/>
  <c r="D465"/>
  <c r="K465" s="1"/>
  <c r="D466"/>
  <c r="K466" s="1"/>
  <c r="D467"/>
  <c r="K467" s="1"/>
  <c r="D468"/>
  <c r="K468" s="1"/>
  <c r="D469"/>
  <c r="K469" s="1"/>
  <c r="D165"/>
  <c r="D49"/>
  <c r="D57"/>
  <c r="D184"/>
  <c r="D187"/>
  <c r="D101"/>
  <c r="D470"/>
  <c r="K470" s="1"/>
  <c r="D156"/>
  <c r="D471"/>
  <c r="K471" s="1"/>
  <c r="D472"/>
  <c r="K472" s="1"/>
  <c r="D188"/>
  <c r="D149"/>
  <c r="D97"/>
  <c r="D135"/>
  <c r="D195"/>
  <c r="K195" s="1"/>
  <c r="D196"/>
  <c r="K196" s="1"/>
  <c r="D88"/>
  <c r="D108"/>
  <c r="D6"/>
  <c r="D183"/>
  <c r="D103"/>
  <c r="D197"/>
  <c r="K197" s="1"/>
  <c r="D198"/>
  <c r="K198" s="1"/>
  <c r="D164"/>
  <c r="D62"/>
  <c r="D199"/>
  <c r="K199" s="1"/>
  <c r="D200"/>
  <c r="K200" s="1"/>
  <c r="D201"/>
  <c r="K201" s="1"/>
  <c r="D202"/>
  <c r="K202" s="1"/>
  <c r="D203"/>
  <c r="K203" s="1"/>
  <c r="D204"/>
  <c r="K204" s="1"/>
  <c r="D205"/>
  <c r="K205" s="1"/>
  <c r="D72"/>
  <c r="D206"/>
  <c r="K206" s="1"/>
  <c r="D207"/>
  <c r="K207" s="1"/>
  <c r="D208"/>
  <c r="K208" s="1"/>
  <c r="D209"/>
  <c r="K209" s="1"/>
  <c r="D210"/>
  <c r="K210" s="1"/>
  <c r="D125"/>
  <c r="D211"/>
  <c r="K211" s="1"/>
  <c r="D107"/>
  <c r="D212"/>
  <c r="K212" s="1"/>
  <c r="D8"/>
  <c r="D213"/>
  <c r="K213" s="1"/>
  <c r="D214"/>
  <c r="K214" s="1"/>
  <c r="D137"/>
  <c r="D106"/>
  <c r="D215"/>
  <c r="K215" s="1"/>
  <c r="D216"/>
  <c r="K216" s="1"/>
  <c r="D217"/>
  <c r="K217" s="1"/>
  <c r="D81"/>
  <c r="D218"/>
  <c r="K218" s="1"/>
  <c r="D219"/>
  <c r="K219" s="1"/>
  <c r="D5"/>
  <c r="D220"/>
  <c r="K220" s="1"/>
  <c r="D221"/>
  <c r="K221" s="1"/>
  <c r="D222"/>
  <c r="K222" s="1"/>
  <c r="D223"/>
  <c r="K223" s="1"/>
  <c r="D224"/>
  <c r="K224" s="1"/>
  <c r="D225"/>
  <c r="K225" s="1"/>
  <c r="D226"/>
  <c r="K226" s="1"/>
  <c r="D227"/>
  <c r="K227" s="1"/>
  <c r="D228"/>
  <c r="K228" s="1"/>
  <c r="D229"/>
  <c r="K229" s="1"/>
  <c r="D230"/>
  <c r="K230" s="1"/>
  <c r="D231"/>
  <c r="K231" s="1"/>
  <c r="D232"/>
  <c r="K232" s="1"/>
  <c r="D233"/>
  <c r="K233" s="1"/>
  <c r="D234"/>
  <c r="K234" s="1"/>
  <c r="D105"/>
  <c r="D235"/>
  <c r="K235" s="1"/>
  <c r="D236"/>
  <c r="K236" s="1"/>
  <c r="D478"/>
  <c r="D237"/>
  <c r="K237" s="1"/>
  <c r="D27"/>
  <c r="D238"/>
  <c r="K238" s="1"/>
  <c r="D239"/>
  <c r="K239" s="1"/>
  <c r="D179"/>
  <c r="D37"/>
  <c r="D150"/>
  <c r="D175"/>
  <c r="D240"/>
  <c r="K240" s="1"/>
  <c r="D241"/>
  <c r="K241" s="1"/>
  <c r="D242"/>
  <c r="K242" s="1"/>
  <c r="D243"/>
  <c r="K243" s="1"/>
  <c r="D244"/>
  <c r="K244" s="1"/>
  <c r="D144"/>
  <c r="D78"/>
  <c r="D45"/>
  <c r="D127"/>
  <c r="D86"/>
  <c r="D245"/>
  <c r="K245" s="1"/>
  <c r="D246"/>
  <c r="K246" s="1"/>
  <c r="D146"/>
  <c r="D247"/>
  <c r="K247" s="1"/>
  <c r="D44"/>
  <c r="D159"/>
  <c r="D40"/>
  <c r="D248"/>
  <c r="K248" s="1"/>
  <c r="D249"/>
  <c r="K249" s="1"/>
  <c r="D46"/>
  <c r="D476"/>
  <c r="D141"/>
  <c r="D250"/>
  <c r="K250" s="1"/>
  <c r="D477"/>
  <c r="D251"/>
  <c r="K251" s="1"/>
  <c r="D252"/>
  <c r="K252" s="1"/>
  <c r="D253"/>
  <c r="K253" s="1"/>
  <c r="D254"/>
  <c r="K254" s="1"/>
  <c r="D115"/>
  <c r="D255"/>
  <c r="K255" s="1"/>
  <c r="D99"/>
  <c r="D256"/>
  <c r="K256" s="1"/>
  <c r="D155"/>
  <c r="D257"/>
  <c r="K257" s="1"/>
  <c r="D120"/>
  <c r="D147"/>
  <c r="D258"/>
  <c r="K258" s="1"/>
  <c r="D259"/>
  <c r="K259" s="1"/>
  <c r="D260"/>
  <c r="K260" s="1"/>
  <c r="D261"/>
  <c r="K261" s="1"/>
  <c r="D262"/>
  <c r="K262" s="1"/>
  <c r="D136"/>
  <c r="D263"/>
  <c r="K263" s="1"/>
  <c r="D264"/>
  <c r="K264" s="1"/>
  <c r="D12"/>
  <c r="D265"/>
  <c r="K265" s="1"/>
  <c r="D266"/>
  <c r="K266" s="1"/>
  <c r="D479"/>
  <c r="D267"/>
  <c r="K267" s="1"/>
  <c r="D268"/>
  <c r="K268" s="1"/>
  <c r="D269"/>
  <c r="K269" s="1"/>
  <c r="D270"/>
  <c r="K270" s="1"/>
  <c r="D271"/>
  <c r="K271" s="1"/>
  <c r="D272"/>
  <c r="K272" s="1"/>
  <c r="D110"/>
  <c r="D273"/>
  <c r="K273" s="1"/>
  <c r="D274"/>
  <c r="K274" s="1"/>
  <c r="D31"/>
  <c r="D34"/>
  <c r="D15"/>
  <c r="D7"/>
  <c r="D80"/>
  <c r="D38"/>
  <c r="D275"/>
  <c r="K275" s="1"/>
  <c r="D276"/>
  <c r="K276" s="1"/>
  <c r="D277"/>
  <c r="K277" s="1"/>
  <c r="D278"/>
  <c r="K278" s="1"/>
  <c r="D279"/>
  <c r="K279" s="1"/>
  <c r="D22"/>
  <c r="D280"/>
  <c r="K280" s="1"/>
  <c r="D65"/>
  <c r="D111"/>
  <c r="D63"/>
  <c r="D32"/>
  <c r="D475"/>
  <c r="D281"/>
  <c r="K281" s="1"/>
  <c r="D282"/>
  <c r="K282" s="1"/>
  <c r="D186"/>
  <c r="D4"/>
  <c r="D19"/>
  <c r="D283"/>
  <c r="K283" s="1"/>
  <c r="D284"/>
  <c r="K284" s="1"/>
  <c r="D285"/>
  <c r="K285" s="1"/>
  <c r="D90"/>
  <c r="D286"/>
  <c r="K286" s="1"/>
  <c r="D287"/>
  <c r="K287" s="1"/>
  <c r="D288"/>
  <c r="K288" s="1"/>
  <c r="D9"/>
  <c r="D289"/>
  <c r="K289" s="1"/>
  <c r="D85"/>
  <c r="D47"/>
  <c r="D290"/>
  <c r="K290" s="1"/>
  <c r="D291"/>
  <c r="K291" s="1"/>
  <c r="D292"/>
  <c r="K292" s="1"/>
  <c r="D293"/>
  <c r="K293" s="1"/>
  <c r="D294"/>
  <c r="K294" s="1"/>
  <c r="D112"/>
  <c r="D295"/>
  <c r="K295" s="1"/>
  <c r="D296"/>
  <c r="K296" s="1"/>
  <c r="D297"/>
  <c r="K297" s="1"/>
  <c r="D298"/>
  <c r="K298" s="1"/>
  <c r="D299"/>
  <c r="K299" s="1"/>
  <c r="D300"/>
  <c r="K300" s="1"/>
  <c r="D301"/>
  <c r="K301" s="1"/>
  <c r="D302"/>
  <c r="K302" s="1"/>
  <c r="D303"/>
  <c r="K303" s="1"/>
  <c r="D304"/>
  <c r="K304" s="1"/>
  <c r="D305"/>
  <c r="K305" s="1"/>
  <c r="D306"/>
  <c r="K306" s="1"/>
  <c r="D36"/>
  <c r="D307"/>
  <c r="K307" s="1"/>
  <c r="D118"/>
  <c r="D131"/>
  <c r="D308"/>
  <c r="K308" s="1"/>
  <c r="D309"/>
  <c r="K309" s="1"/>
  <c r="D166"/>
  <c r="D13"/>
  <c r="D167"/>
  <c r="D168"/>
  <c r="D17"/>
  <c r="D59"/>
  <c r="D121"/>
  <c r="D133"/>
  <c r="D310"/>
  <c r="K310" s="1"/>
  <c r="D128"/>
  <c r="D148"/>
  <c r="D311"/>
  <c r="K311" s="1"/>
  <c r="D312"/>
  <c r="K312" s="1"/>
  <c r="D172"/>
  <c r="D95"/>
  <c r="D189"/>
  <c r="D64"/>
  <c r="D25"/>
  <c r="D20"/>
  <c r="D67"/>
  <c r="D91"/>
  <c r="D313"/>
  <c r="K313" s="1"/>
  <c r="D314"/>
  <c r="K314" s="1"/>
  <c r="D2"/>
  <c r="D39"/>
  <c r="D77"/>
  <c r="D151"/>
  <c r="D130"/>
  <c r="D315"/>
  <c r="K315" s="1"/>
  <c r="D42"/>
  <c r="D316"/>
  <c r="K316" s="1"/>
  <c r="D60"/>
  <c r="D317"/>
  <c r="K317" s="1"/>
  <c r="D480"/>
  <c r="D318"/>
  <c r="K318" s="1"/>
  <c r="D21"/>
  <c r="D319"/>
  <c r="K319" s="1"/>
  <c r="D320"/>
  <c r="K320" s="1"/>
  <c r="D321"/>
  <c r="K321" s="1"/>
  <c r="D18"/>
  <c r="D322"/>
  <c r="K322" s="1"/>
  <c r="D35"/>
  <c r="D323"/>
  <c r="K323" s="1"/>
  <c r="D474"/>
  <c r="D324"/>
  <c r="K324" s="1"/>
  <c r="D325"/>
  <c r="K325" s="1"/>
  <c r="D326"/>
  <c r="K326" s="1"/>
  <c r="D116"/>
  <c r="K116" s="1"/>
  <c r="D327"/>
  <c r="K327" s="1"/>
  <c r="D170"/>
  <c r="D171"/>
  <c r="D124"/>
  <c r="D328"/>
  <c r="K328" s="1"/>
  <c r="D329"/>
  <c r="K329" s="1"/>
  <c r="D54"/>
  <c r="D330"/>
  <c r="K330" s="1"/>
  <c r="D331"/>
  <c r="K331" s="1"/>
  <c r="D332"/>
  <c r="K332" s="1"/>
  <c r="D102"/>
  <c r="D52"/>
  <c r="D333"/>
  <c r="K333" s="1"/>
  <c r="D14"/>
  <c r="D157"/>
  <c r="D94"/>
  <c r="D334"/>
  <c r="K334" s="1"/>
  <c r="D482"/>
  <c r="D58"/>
  <c r="D191"/>
  <c r="D29"/>
  <c r="D10"/>
  <c r="D129"/>
  <c r="D117"/>
  <c r="D335"/>
  <c r="K335" s="1"/>
  <c r="D336"/>
  <c r="K336" s="1"/>
  <c r="D337"/>
  <c r="K337" s="1"/>
  <c r="D51"/>
  <c r="D338"/>
  <c r="K338" s="1"/>
  <c r="D339"/>
  <c r="K339" s="1"/>
  <c r="D79"/>
  <c r="D190"/>
  <c r="K190" s="1"/>
  <c r="D163"/>
  <c r="D340"/>
  <c r="K340" s="1"/>
  <c r="D341"/>
  <c r="K341" s="1"/>
  <c r="D194"/>
  <c r="D342"/>
  <c r="K342" s="1"/>
  <c r="D185"/>
  <c r="D70"/>
  <c r="D343"/>
  <c r="K343" s="1"/>
  <c r="D73"/>
  <c r="D48"/>
  <c r="D82"/>
  <c r="D154"/>
  <c r="K154" s="1"/>
  <c r="D344"/>
  <c r="K344" s="1"/>
  <c r="D345"/>
  <c r="K345" s="1"/>
  <c r="D61"/>
  <c r="D74"/>
  <c r="D346"/>
  <c r="K346" s="1"/>
  <c r="D347"/>
  <c r="K347" s="1"/>
  <c r="D76"/>
  <c r="D71"/>
  <c r="D348"/>
  <c r="K348" s="1"/>
  <c r="D104"/>
  <c r="D33"/>
  <c r="D75"/>
  <c r="D69"/>
  <c r="D177"/>
  <c r="D53"/>
  <c r="D11"/>
  <c r="D113"/>
  <c r="D98"/>
  <c r="D66"/>
  <c r="D173"/>
  <c r="D109"/>
  <c r="D192"/>
  <c r="D68"/>
  <c r="D349"/>
  <c r="K349" s="1"/>
  <c r="D114"/>
  <c r="D350"/>
  <c r="K350" s="1"/>
  <c r="D351"/>
  <c r="K351" s="1"/>
  <c r="D352"/>
  <c r="K352" s="1"/>
  <c r="D353"/>
  <c r="K353" s="1"/>
  <c r="D162"/>
  <c r="D50"/>
  <c r="D193"/>
  <c r="D354"/>
  <c r="K354" s="1"/>
  <c r="D355"/>
  <c r="K355" s="1"/>
  <c r="D356"/>
  <c r="K356" s="1"/>
  <c r="D357"/>
  <c r="K357" s="1"/>
  <c r="D473"/>
  <c r="D358"/>
  <c r="K358" s="1"/>
  <c r="D174"/>
  <c r="D359"/>
  <c r="K359" s="1"/>
  <c r="D360"/>
  <c r="K360" s="1"/>
  <c r="D181"/>
  <c r="D176"/>
  <c r="D361"/>
  <c r="K361" s="1"/>
  <c r="D362"/>
  <c r="K362" s="1"/>
  <c r="D363"/>
  <c r="K363" s="1"/>
  <c r="D182"/>
  <c r="D89"/>
  <c r="D132"/>
  <c r="D364"/>
  <c r="K364" s="1"/>
  <c r="D365"/>
  <c r="K365" s="1"/>
  <c r="D366"/>
  <c r="K366" s="1"/>
  <c r="D367"/>
  <c r="K367" s="1"/>
  <c r="D368"/>
  <c r="K368" s="1"/>
  <c r="Q6" i="15"/>
  <c r="Q7"/>
  <c r="Q8"/>
  <c r="Y12" i="16"/>
  <c r="Y8"/>
  <c r="E35" i="9"/>
  <c r="E34"/>
  <c r="F34" s="1"/>
  <c r="J4"/>
  <c r="E18"/>
  <c r="F18"/>
  <c r="E13"/>
  <c r="F13" s="1"/>
  <c r="E14"/>
  <c r="F14"/>
  <c r="E16"/>
  <c r="F16"/>
  <c r="E17"/>
  <c r="F17"/>
  <c r="E20"/>
  <c r="F20"/>
  <c r="E15"/>
  <c r="F15"/>
  <c r="E27"/>
  <c r="F27"/>
  <c r="E28"/>
  <c r="F28"/>
  <c r="E29"/>
  <c r="F29"/>
  <c r="E30"/>
  <c r="F30"/>
  <c r="E31"/>
  <c r="F31"/>
  <c r="E32"/>
  <c r="E37"/>
  <c r="F37" s="1"/>
  <c r="E33"/>
  <c r="F33" s="1"/>
  <c r="Y44" i="2"/>
  <c r="Y12"/>
  <c r="Y9"/>
  <c r="Y18"/>
  <c r="Y3"/>
  <c r="Y25"/>
  <c r="Y8"/>
  <c r="Y13"/>
  <c r="Y40"/>
  <c r="Y15"/>
  <c r="Y19"/>
  <c r="Y20"/>
  <c r="Y73"/>
  <c r="Y74"/>
  <c r="Y26"/>
  <c r="A4" i="1"/>
  <c r="P219" i="5"/>
  <c r="Q219"/>
  <c r="J5" i="9"/>
  <c r="P220" i="5"/>
  <c r="Q220"/>
  <c r="U112" i="2"/>
  <c r="J3" i="9"/>
  <c r="J2"/>
  <c r="G8"/>
  <c r="G7"/>
  <c r="G6"/>
  <c r="G5"/>
  <c r="G4"/>
  <c r="G3"/>
  <c r="G2"/>
  <c r="A4" i="2"/>
  <c r="A5"/>
  <c r="A6"/>
  <c r="A7"/>
  <c r="A9"/>
  <c r="A10"/>
  <c r="A11"/>
  <c r="A12"/>
  <c r="A14"/>
  <c r="A16"/>
  <c r="A17"/>
  <c r="A18"/>
  <c r="A21"/>
  <c r="A3"/>
  <c r="A22"/>
  <c r="A23"/>
  <c r="A24"/>
  <c r="A25"/>
  <c r="A27"/>
  <c r="A8"/>
  <c r="A28"/>
  <c r="A29"/>
  <c r="A30"/>
  <c r="A31"/>
  <c r="A32"/>
  <c r="A13"/>
  <c r="A33"/>
  <c r="A34"/>
  <c r="A35"/>
  <c r="A36"/>
  <c r="A37"/>
  <c r="A38"/>
  <c r="A39"/>
  <c r="A40"/>
  <c r="A41"/>
  <c r="A42"/>
  <c r="A15"/>
  <c r="A43"/>
  <c r="A44"/>
  <c r="A45"/>
  <c r="A46"/>
  <c r="A47"/>
  <c r="A48"/>
  <c r="A49"/>
  <c r="A50"/>
  <c r="A51"/>
  <c r="A52"/>
  <c r="A53"/>
  <c r="A54"/>
  <c r="A55"/>
  <c r="A56"/>
  <c r="A19"/>
  <c r="A20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26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2"/>
  <c r="A3" i="1"/>
  <c r="A6"/>
  <c r="A7"/>
  <c r="A13"/>
  <c r="A14"/>
  <c r="A15"/>
  <c r="A16"/>
  <c r="A17"/>
  <c r="A18"/>
  <c r="A19"/>
  <c r="A20"/>
  <c r="A21"/>
  <c r="A22"/>
  <c r="A23"/>
  <c r="A24"/>
  <c r="A25"/>
  <c r="A26"/>
  <c r="A8"/>
  <c r="A9"/>
  <c r="A27"/>
  <c r="A28"/>
  <c r="A10"/>
  <c r="A29"/>
  <c r="A30"/>
  <c r="A31"/>
  <c r="A32"/>
  <c r="A33"/>
  <c r="A34"/>
  <c r="A35"/>
  <c r="A36"/>
  <c r="A37"/>
  <c r="A38"/>
  <c r="A39"/>
  <c r="A11"/>
  <c r="A40"/>
  <c r="A41"/>
  <c r="A42"/>
  <c r="A1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2"/>
  <c r="N216" i="5"/>
  <c r="O216"/>
  <c r="L216"/>
  <c r="M216"/>
  <c r="J216"/>
  <c r="K216"/>
  <c r="H216"/>
  <c r="I216"/>
  <c r="G216"/>
  <c r="E216"/>
  <c r="D216"/>
  <c r="C216"/>
  <c r="F216"/>
  <c r="O212"/>
  <c r="N212"/>
  <c r="L212"/>
  <c r="M212"/>
  <c r="K212"/>
  <c r="J212"/>
  <c r="H212"/>
  <c r="I212"/>
  <c r="G212"/>
  <c r="E212"/>
  <c r="D212"/>
  <c r="C212"/>
  <c r="F212"/>
  <c r="N208"/>
  <c r="O208"/>
  <c r="L208"/>
  <c r="M208"/>
  <c r="J208"/>
  <c r="K208"/>
  <c r="H208"/>
  <c r="I208"/>
  <c r="G208"/>
  <c r="F208"/>
  <c r="E208"/>
  <c r="D208"/>
  <c r="C208"/>
  <c r="O204"/>
  <c r="P204"/>
  <c r="N204"/>
  <c r="L204"/>
  <c r="M204"/>
  <c r="K204"/>
  <c r="J204"/>
  <c r="H204"/>
  <c r="I204"/>
  <c r="G204"/>
  <c r="E204"/>
  <c r="D204"/>
  <c r="C204"/>
  <c r="F204"/>
  <c r="N200"/>
  <c r="O200"/>
  <c r="P200"/>
  <c r="L200"/>
  <c r="M200"/>
  <c r="J200"/>
  <c r="K200"/>
  <c r="H200"/>
  <c r="I200"/>
  <c r="G200"/>
  <c r="E200"/>
  <c r="D200"/>
  <c r="C200"/>
  <c r="F200"/>
  <c r="N196"/>
  <c r="O196"/>
  <c r="L196"/>
  <c r="M196"/>
  <c r="J196"/>
  <c r="K196"/>
  <c r="H196"/>
  <c r="I196"/>
  <c r="G196"/>
  <c r="F196"/>
  <c r="E196"/>
  <c r="D196"/>
  <c r="C196"/>
  <c r="N192"/>
  <c r="O192"/>
  <c r="L192"/>
  <c r="M192"/>
  <c r="J192"/>
  <c r="K192"/>
  <c r="H192"/>
  <c r="I192"/>
  <c r="G192"/>
  <c r="F192"/>
  <c r="E192"/>
  <c r="D192"/>
  <c r="C192"/>
  <c r="N188"/>
  <c r="O188"/>
  <c r="P188"/>
  <c r="L188"/>
  <c r="M188"/>
  <c r="J188"/>
  <c r="K188"/>
  <c r="H188"/>
  <c r="I188"/>
  <c r="G188"/>
  <c r="F188"/>
  <c r="E188"/>
  <c r="D188"/>
  <c r="C188"/>
  <c r="O184"/>
  <c r="N184"/>
  <c r="L184"/>
  <c r="M184"/>
  <c r="K184"/>
  <c r="J184"/>
  <c r="H184"/>
  <c r="I184"/>
  <c r="G184"/>
  <c r="E184"/>
  <c r="D184"/>
  <c r="C184"/>
  <c r="F184"/>
  <c r="N180"/>
  <c r="O180"/>
  <c r="L180"/>
  <c r="M180"/>
  <c r="J180"/>
  <c r="K180"/>
  <c r="H180"/>
  <c r="I180"/>
  <c r="G180"/>
  <c r="F180"/>
  <c r="E180"/>
  <c r="D180"/>
  <c r="C180"/>
  <c r="N176"/>
  <c r="O176"/>
  <c r="L176"/>
  <c r="M176"/>
  <c r="J176"/>
  <c r="K176"/>
  <c r="H176"/>
  <c r="I176"/>
  <c r="G176"/>
  <c r="E176"/>
  <c r="F176"/>
  <c r="D176"/>
  <c r="C176"/>
  <c r="N172"/>
  <c r="O172"/>
  <c r="L172"/>
  <c r="M172"/>
  <c r="J172"/>
  <c r="K172"/>
  <c r="H172"/>
  <c r="I172"/>
  <c r="G172"/>
  <c r="F172"/>
  <c r="E172"/>
  <c r="D172"/>
  <c r="C172"/>
  <c r="O168"/>
  <c r="N168"/>
  <c r="L168"/>
  <c r="M168"/>
  <c r="K168"/>
  <c r="J168"/>
  <c r="H168"/>
  <c r="I168"/>
  <c r="G168"/>
  <c r="E168"/>
  <c r="D168"/>
  <c r="C168"/>
  <c r="F168"/>
  <c r="O164"/>
  <c r="P164"/>
  <c r="N164"/>
  <c r="M164"/>
  <c r="L164"/>
  <c r="K164"/>
  <c r="J164"/>
  <c r="I164"/>
  <c r="H164"/>
  <c r="G164"/>
  <c r="E164"/>
  <c r="F164"/>
  <c r="D164"/>
  <c r="C164"/>
  <c r="N160"/>
  <c r="O160"/>
  <c r="L160"/>
  <c r="M160"/>
  <c r="J160"/>
  <c r="K160"/>
  <c r="H160"/>
  <c r="I160"/>
  <c r="G160"/>
  <c r="F160"/>
  <c r="E160"/>
  <c r="D160"/>
  <c r="C160"/>
  <c r="N156"/>
  <c r="O156"/>
  <c r="L156"/>
  <c r="M156"/>
  <c r="J156"/>
  <c r="K156"/>
  <c r="H156"/>
  <c r="I156"/>
  <c r="G156"/>
  <c r="F156"/>
  <c r="E156"/>
  <c r="D156"/>
  <c r="C156"/>
  <c r="N152"/>
  <c r="O152"/>
  <c r="L152"/>
  <c r="M152"/>
  <c r="J152"/>
  <c r="K152"/>
  <c r="H152"/>
  <c r="I152"/>
  <c r="G152"/>
  <c r="F152"/>
  <c r="E152"/>
  <c r="D152"/>
  <c r="C152"/>
  <c r="N148"/>
  <c r="O148"/>
  <c r="P148"/>
  <c r="L148"/>
  <c r="M148"/>
  <c r="J148"/>
  <c r="K148"/>
  <c r="H148"/>
  <c r="I148"/>
  <c r="G148"/>
  <c r="E148"/>
  <c r="D148"/>
  <c r="C148"/>
  <c r="F148"/>
  <c r="N144"/>
  <c r="O144"/>
  <c r="L144"/>
  <c r="M144"/>
  <c r="J144"/>
  <c r="K144"/>
  <c r="H144"/>
  <c r="I144"/>
  <c r="G144"/>
  <c r="F144"/>
  <c r="E144"/>
  <c r="D144"/>
  <c r="C144"/>
  <c r="N140"/>
  <c r="O140"/>
  <c r="L140"/>
  <c r="M140"/>
  <c r="J140"/>
  <c r="K140"/>
  <c r="H140"/>
  <c r="I140"/>
  <c r="G140"/>
  <c r="F140"/>
  <c r="E140"/>
  <c r="D140"/>
  <c r="C140"/>
  <c r="N136"/>
  <c r="O136"/>
  <c r="L136"/>
  <c r="M136"/>
  <c r="J136"/>
  <c r="K136"/>
  <c r="H136"/>
  <c r="I136"/>
  <c r="G136"/>
  <c r="F136"/>
  <c r="E136"/>
  <c r="D136"/>
  <c r="C136"/>
  <c r="N132"/>
  <c r="O132"/>
  <c r="P132"/>
  <c r="L132"/>
  <c r="M132"/>
  <c r="J132"/>
  <c r="K132"/>
  <c r="H132"/>
  <c r="I132"/>
  <c r="G132"/>
  <c r="F132"/>
  <c r="E132"/>
  <c r="D132"/>
  <c r="C132"/>
  <c r="N128"/>
  <c r="O128"/>
  <c r="L128"/>
  <c r="M128"/>
  <c r="J128"/>
  <c r="K128"/>
  <c r="H128"/>
  <c r="I128"/>
  <c r="G128"/>
  <c r="F128"/>
  <c r="E128"/>
  <c r="D128"/>
  <c r="C128"/>
  <c r="N124"/>
  <c r="O124"/>
  <c r="L124"/>
  <c r="M124"/>
  <c r="J124"/>
  <c r="K124"/>
  <c r="H124"/>
  <c r="I124"/>
  <c r="G124"/>
  <c r="F124"/>
  <c r="E124"/>
  <c r="D124"/>
  <c r="C124"/>
  <c r="N120"/>
  <c r="O120"/>
  <c r="L120"/>
  <c r="M120"/>
  <c r="J120"/>
  <c r="K120"/>
  <c r="H120"/>
  <c r="I120"/>
  <c r="G120"/>
  <c r="E120"/>
  <c r="D120"/>
  <c r="C120"/>
  <c r="F120"/>
  <c r="N116"/>
  <c r="O116"/>
  <c r="L116"/>
  <c r="M116"/>
  <c r="J116"/>
  <c r="K116"/>
  <c r="H116"/>
  <c r="I116"/>
  <c r="G116"/>
  <c r="F116"/>
  <c r="E116"/>
  <c r="D116"/>
  <c r="C116"/>
  <c r="O112"/>
  <c r="N112"/>
  <c r="L112"/>
  <c r="M112"/>
  <c r="K112"/>
  <c r="J112"/>
  <c r="H112"/>
  <c r="I112"/>
  <c r="G112"/>
  <c r="E112"/>
  <c r="F112"/>
  <c r="D112"/>
  <c r="C112"/>
  <c r="N108"/>
  <c r="L108"/>
  <c r="M108"/>
  <c r="J108"/>
  <c r="H108"/>
  <c r="I108"/>
  <c r="G108"/>
  <c r="E108"/>
  <c r="F108"/>
  <c r="D108"/>
  <c r="C108"/>
  <c r="N104"/>
  <c r="O104"/>
  <c r="L104"/>
  <c r="M104"/>
  <c r="J104"/>
  <c r="K104"/>
  <c r="H104"/>
  <c r="I104"/>
  <c r="G104"/>
  <c r="F104"/>
  <c r="E104"/>
  <c r="D104"/>
  <c r="C104"/>
  <c r="N100"/>
  <c r="O100"/>
  <c r="P100"/>
  <c r="L100"/>
  <c r="M100"/>
  <c r="J100"/>
  <c r="K100"/>
  <c r="H100"/>
  <c r="I100"/>
  <c r="G100"/>
  <c r="E100"/>
  <c r="F100"/>
  <c r="D100"/>
  <c r="C100"/>
  <c r="O96"/>
  <c r="N96"/>
  <c r="L96"/>
  <c r="M96"/>
  <c r="K96"/>
  <c r="J96"/>
  <c r="H96"/>
  <c r="I96"/>
  <c r="G96"/>
  <c r="E96"/>
  <c r="F96"/>
  <c r="D96"/>
  <c r="C96"/>
  <c r="N92"/>
  <c r="O92"/>
  <c r="P92"/>
  <c r="L92"/>
  <c r="M92"/>
  <c r="J92"/>
  <c r="K92"/>
  <c r="H92"/>
  <c r="I92"/>
  <c r="G92"/>
  <c r="F92"/>
  <c r="E92"/>
  <c r="D92"/>
  <c r="C92"/>
  <c r="N88"/>
  <c r="O88"/>
  <c r="L88"/>
  <c r="M88"/>
  <c r="J88"/>
  <c r="K88"/>
  <c r="H88"/>
  <c r="I88"/>
  <c r="G88"/>
  <c r="F88"/>
  <c r="E88"/>
  <c r="D88"/>
  <c r="C88"/>
  <c r="O84"/>
  <c r="N84"/>
  <c r="L84"/>
  <c r="M84"/>
  <c r="K84"/>
  <c r="J84"/>
  <c r="H84"/>
  <c r="I84"/>
  <c r="G84"/>
  <c r="E84"/>
  <c r="D84"/>
  <c r="C84"/>
  <c r="F84"/>
  <c r="N80"/>
  <c r="O80"/>
  <c r="L80"/>
  <c r="M80"/>
  <c r="J80"/>
  <c r="K80"/>
  <c r="H80"/>
  <c r="I80"/>
  <c r="G80"/>
  <c r="E80"/>
  <c r="F80"/>
  <c r="D80"/>
  <c r="C80"/>
  <c r="N76"/>
  <c r="O76"/>
  <c r="P76"/>
  <c r="L76"/>
  <c r="M76"/>
  <c r="J76"/>
  <c r="K76"/>
  <c r="H76"/>
  <c r="I76"/>
  <c r="G76"/>
  <c r="E76"/>
  <c r="F76"/>
  <c r="D76"/>
  <c r="C76"/>
  <c r="N72"/>
  <c r="O72"/>
  <c r="L72"/>
  <c r="M72"/>
  <c r="J72"/>
  <c r="K72"/>
  <c r="H72"/>
  <c r="I72"/>
  <c r="G72"/>
  <c r="E72"/>
  <c r="F72"/>
  <c r="D72"/>
  <c r="C72"/>
  <c r="O68"/>
  <c r="N68"/>
  <c r="L68"/>
  <c r="M68"/>
  <c r="K68"/>
  <c r="J68"/>
  <c r="H68"/>
  <c r="I68"/>
  <c r="G68"/>
  <c r="E68"/>
  <c r="D68"/>
  <c r="C68"/>
  <c r="F68"/>
  <c r="O64"/>
  <c r="N64"/>
  <c r="L64"/>
  <c r="M64"/>
  <c r="K64"/>
  <c r="J64"/>
  <c r="H64"/>
  <c r="I64"/>
  <c r="G64"/>
  <c r="E64"/>
  <c r="F64"/>
  <c r="D64"/>
  <c r="C64"/>
  <c r="N60"/>
  <c r="O60"/>
  <c r="L60"/>
  <c r="M60"/>
  <c r="J60"/>
  <c r="K60"/>
  <c r="H60"/>
  <c r="I60"/>
  <c r="G60"/>
  <c r="E60"/>
  <c r="D60"/>
  <c r="C60"/>
  <c r="F60"/>
  <c r="N56"/>
  <c r="L56"/>
  <c r="M56"/>
  <c r="J56"/>
  <c r="H56"/>
  <c r="I56"/>
  <c r="G56"/>
  <c r="E56"/>
  <c r="F56"/>
  <c r="D56"/>
  <c r="C56"/>
  <c r="O52"/>
  <c r="N52"/>
  <c r="L52"/>
  <c r="M52"/>
  <c r="K52"/>
  <c r="J52"/>
  <c r="H52"/>
  <c r="I52"/>
  <c r="G52"/>
  <c r="E52"/>
  <c r="D52"/>
  <c r="C52"/>
  <c r="F52"/>
  <c r="N48"/>
  <c r="O48"/>
  <c r="P48"/>
  <c r="L48"/>
  <c r="M48"/>
  <c r="J48"/>
  <c r="K48"/>
  <c r="H48"/>
  <c r="I48"/>
  <c r="G48"/>
  <c r="F48"/>
  <c r="E48"/>
  <c r="D48"/>
  <c r="C48"/>
  <c r="N44"/>
  <c r="O44"/>
  <c r="L44"/>
  <c r="M44"/>
  <c r="J44"/>
  <c r="K44"/>
  <c r="H44"/>
  <c r="I44"/>
  <c r="G44"/>
  <c r="F44"/>
  <c r="E44"/>
  <c r="D44"/>
  <c r="C44"/>
  <c r="N40"/>
  <c r="O40"/>
  <c r="P40"/>
  <c r="L40"/>
  <c r="M40"/>
  <c r="J40"/>
  <c r="K40"/>
  <c r="H40"/>
  <c r="I40"/>
  <c r="G40"/>
  <c r="E40"/>
  <c r="F40"/>
  <c r="D40"/>
  <c r="C40"/>
  <c r="N36"/>
  <c r="O36"/>
  <c r="P36"/>
  <c r="L36"/>
  <c r="M36"/>
  <c r="J36"/>
  <c r="K36"/>
  <c r="H36"/>
  <c r="I36"/>
  <c r="G36"/>
  <c r="F36"/>
  <c r="E36"/>
  <c r="D36"/>
  <c r="C36"/>
  <c r="N32"/>
  <c r="O32"/>
  <c r="P32"/>
  <c r="L32"/>
  <c r="M32"/>
  <c r="J32"/>
  <c r="K32"/>
  <c r="H32"/>
  <c r="I32"/>
  <c r="G32"/>
  <c r="E32"/>
  <c r="D32"/>
  <c r="C32"/>
  <c r="F32"/>
  <c r="N28"/>
  <c r="O28"/>
  <c r="L28"/>
  <c r="M28"/>
  <c r="J28"/>
  <c r="K28"/>
  <c r="H28"/>
  <c r="I28"/>
  <c r="G28"/>
  <c r="F28"/>
  <c r="E28"/>
  <c r="D28"/>
  <c r="C28"/>
  <c r="N24"/>
  <c r="O24"/>
  <c r="L24"/>
  <c r="M24"/>
  <c r="J24"/>
  <c r="K24"/>
  <c r="H24"/>
  <c r="I24"/>
  <c r="G24"/>
  <c r="E24"/>
  <c r="D24"/>
  <c r="C24"/>
  <c r="F24"/>
  <c r="N20"/>
  <c r="O20"/>
  <c r="L20"/>
  <c r="M20"/>
  <c r="J20"/>
  <c r="K20"/>
  <c r="H20"/>
  <c r="I20"/>
  <c r="G20"/>
  <c r="F20"/>
  <c r="E20"/>
  <c r="D20"/>
  <c r="C20"/>
  <c r="O16"/>
  <c r="N16"/>
  <c r="L16"/>
  <c r="M16"/>
  <c r="K16"/>
  <c r="J16"/>
  <c r="H16"/>
  <c r="I16"/>
  <c r="G16"/>
  <c r="E16"/>
  <c r="F16"/>
  <c r="D16"/>
  <c r="C16"/>
  <c r="N12"/>
  <c r="O12"/>
  <c r="L12"/>
  <c r="M12"/>
  <c r="J12"/>
  <c r="K12"/>
  <c r="H12"/>
  <c r="I12"/>
  <c r="G12"/>
  <c r="F12"/>
  <c r="E12"/>
  <c r="D12"/>
  <c r="C12"/>
  <c r="N8"/>
  <c r="O8"/>
  <c r="L8"/>
  <c r="M8"/>
  <c r="J8"/>
  <c r="H8"/>
  <c r="I8"/>
  <c r="G8"/>
  <c r="E8"/>
  <c r="F8"/>
  <c r="D8"/>
  <c r="C8"/>
  <c r="P4"/>
  <c r="O4"/>
  <c r="M4"/>
  <c r="K4"/>
  <c r="I4"/>
  <c r="F4"/>
  <c r="C4"/>
  <c r="N4"/>
  <c r="L4"/>
  <c r="J4"/>
  <c r="H4"/>
  <c r="G4"/>
  <c r="E4"/>
  <c r="D4"/>
  <c r="C171" i="7"/>
  <c r="D171"/>
  <c r="E171"/>
  <c r="F171"/>
  <c r="G171"/>
  <c r="H171"/>
  <c r="I171"/>
  <c r="J171"/>
  <c r="K171"/>
  <c r="L171"/>
  <c r="M171"/>
  <c r="N171"/>
  <c r="O171"/>
  <c r="P171"/>
  <c r="C162"/>
  <c r="D162"/>
  <c r="E162"/>
  <c r="F162"/>
  <c r="G162"/>
  <c r="H162"/>
  <c r="I162"/>
  <c r="J162"/>
  <c r="K162"/>
  <c r="L162"/>
  <c r="M162"/>
  <c r="N162"/>
  <c r="O162"/>
  <c r="P162"/>
  <c r="C176"/>
  <c r="D176"/>
  <c r="E176"/>
  <c r="F176"/>
  <c r="G176"/>
  <c r="H176"/>
  <c r="I176"/>
  <c r="J176"/>
  <c r="K176"/>
  <c r="L176"/>
  <c r="M176"/>
  <c r="N176"/>
  <c r="O176"/>
  <c r="P176"/>
  <c r="C198"/>
  <c r="D198"/>
  <c r="E198"/>
  <c r="F198"/>
  <c r="G198"/>
  <c r="H198"/>
  <c r="I198"/>
  <c r="J198"/>
  <c r="K198"/>
  <c r="L198"/>
  <c r="M198"/>
  <c r="N198"/>
  <c r="O198"/>
  <c r="P198"/>
  <c r="C190"/>
  <c r="D190"/>
  <c r="E190"/>
  <c r="F190"/>
  <c r="G190"/>
  <c r="H190"/>
  <c r="I190"/>
  <c r="J190"/>
  <c r="K190"/>
  <c r="L190"/>
  <c r="M190"/>
  <c r="N190"/>
  <c r="O190"/>
  <c r="P190"/>
  <c r="C191"/>
  <c r="D191"/>
  <c r="E191"/>
  <c r="F191"/>
  <c r="G191"/>
  <c r="H191"/>
  <c r="I191"/>
  <c r="J191"/>
  <c r="K191"/>
  <c r="L191"/>
  <c r="M191"/>
  <c r="N191"/>
  <c r="O191"/>
  <c r="P191"/>
  <c r="C174"/>
  <c r="D174"/>
  <c r="E174"/>
  <c r="F174"/>
  <c r="G174"/>
  <c r="H174"/>
  <c r="I174"/>
  <c r="J174"/>
  <c r="K174"/>
  <c r="L174"/>
  <c r="M174"/>
  <c r="N174"/>
  <c r="O174"/>
  <c r="P174"/>
  <c r="C193"/>
  <c r="D193"/>
  <c r="E193"/>
  <c r="F193"/>
  <c r="G193"/>
  <c r="H193"/>
  <c r="I193"/>
  <c r="J193"/>
  <c r="K193"/>
  <c r="L193"/>
  <c r="M193"/>
  <c r="N193"/>
  <c r="O193"/>
  <c r="P193"/>
  <c r="C202"/>
  <c r="D202"/>
  <c r="E202"/>
  <c r="F202"/>
  <c r="G202"/>
  <c r="H202"/>
  <c r="I202"/>
  <c r="J202"/>
  <c r="K202"/>
  <c r="L202"/>
  <c r="M202"/>
  <c r="N202"/>
  <c r="O202"/>
  <c r="P202"/>
  <c r="C203"/>
  <c r="D203"/>
  <c r="E203"/>
  <c r="F203"/>
  <c r="G203"/>
  <c r="H203"/>
  <c r="I203"/>
  <c r="J203"/>
  <c r="K203"/>
  <c r="L203"/>
  <c r="M203"/>
  <c r="N203"/>
  <c r="O203"/>
  <c r="P203"/>
  <c r="C186"/>
  <c r="D186"/>
  <c r="E186"/>
  <c r="F186"/>
  <c r="G186"/>
  <c r="H186"/>
  <c r="I186"/>
  <c r="J186"/>
  <c r="K186"/>
  <c r="L186"/>
  <c r="M186"/>
  <c r="N186"/>
  <c r="O186"/>
  <c r="P186"/>
  <c r="C173"/>
  <c r="D173"/>
  <c r="E173"/>
  <c r="F173"/>
  <c r="G173"/>
  <c r="H173"/>
  <c r="I173"/>
  <c r="J173"/>
  <c r="K173"/>
  <c r="L173"/>
  <c r="M173"/>
  <c r="N173"/>
  <c r="O173"/>
  <c r="P173"/>
  <c r="C182"/>
  <c r="D182"/>
  <c r="E182"/>
  <c r="F182"/>
  <c r="G182"/>
  <c r="H182"/>
  <c r="I182"/>
  <c r="J182"/>
  <c r="K182"/>
  <c r="L182"/>
  <c r="M182"/>
  <c r="N182"/>
  <c r="O182"/>
  <c r="P182"/>
  <c r="C204"/>
  <c r="D204"/>
  <c r="E204"/>
  <c r="F204"/>
  <c r="G204"/>
  <c r="H204"/>
  <c r="I204"/>
  <c r="J204"/>
  <c r="K204"/>
  <c r="L204"/>
  <c r="M204"/>
  <c r="N204"/>
  <c r="O204"/>
  <c r="P204"/>
  <c r="C181"/>
  <c r="D181"/>
  <c r="E181"/>
  <c r="F181"/>
  <c r="G181"/>
  <c r="H181"/>
  <c r="I181"/>
  <c r="J181"/>
  <c r="K181"/>
  <c r="L181"/>
  <c r="M181"/>
  <c r="N181"/>
  <c r="O181"/>
  <c r="P181"/>
  <c r="C205"/>
  <c r="D205"/>
  <c r="E205"/>
  <c r="F205"/>
  <c r="G205"/>
  <c r="H205"/>
  <c r="I205"/>
  <c r="J205"/>
  <c r="K205"/>
  <c r="L205"/>
  <c r="M205"/>
  <c r="N205"/>
  <c r="O205"/>
  <c r="P205"/>
  <c r="C206"/>
  <c r="D206"/>
  <c r="E206"/>
  <c r="F206"/>
  <c r="G206"/>
  <c r="H206"/>
  <c r="I206"/>
  <c r="J206"/>
  <c r="K206"/>
  <c r="L206"/>
  <c r="M206"/>
  <c r="N206"/>
  <c r="O206"/>
  <c r="P206"/>
  <c r="C207"/>
  <c r="D207"/>
  <c r="E207"/>
  <c r="F207"/>
  <c r="G207"/>
  <c r="H207"/>
  <c r="I207"/>
  <c r="J207"/>
  <c r="K207"/>
  <c r="L207"/>
  <c r="M207"/>
  <c r="N207"/>
  <c r="O207"/>
  <c r="P207"/>
  <c r="C199"/>
  <c r="D199"/>
  <c r="E199"/>
  <c r="F199"/>
  <c r="G199"/>
  <c r="H199"/>
  <c r="I199"/>
  <c r="J199"/>
  <c r="K199"/>
  <c r="L199"/>
  <c r="M199"/>
  <c r="N199"/>
  <c r="O199"/>
  <c r="P199"/>
  <c r="C208"/>
  <c r="D208"/>
  <c r="E208"/>
  <c r="F208"/>
  <c r="G208"/>
  <c r="H208"/>
  <c r="I208"/>
  <c r="J208"/>
  <c r="K208"/>
  <c r="L208"/>
  <c r="M208"/>
  <c r="N208"/>
  <c r="O208"/>
  <c r="P208"/>
  <c r="C156"/>
  <c r="D156"/>
  <c r="E156"/>
  <c r="F156"/>
  <c r="G156"/>
  <c r="H156"/>
  <c r="I156"/>
  <c r="J156"/>
  <c r="K156"/>
  <c r="L156"/>
  <c r="M156"/>
  <c r="N156"/>
  <c r="O156"/>
  <c r="P156"/>
  <c r="C170"/>
  <c r="D170"/>
  <c r="E170"/>
  <c r="F170"/>
  <c r="G170"/>
  <c r="H170"/>
  <c r="I170"/>
  <c r="J170"/>
  <c r="K170"/>
  <c r="L170"/>
  <c r="M170"/>
  <c r="N170"/>
  <c r="O170"/>
  <c r="P170"/>
  <c r="C175"/>
  <c r="D175"/>
  <c r="E175"/>
  <c r="F175"/>
  <c r="G175"/>
  <c r="H175"/>
  <c r="I175"/>
  <c r="J175"/>
  <c r="K175"/>
  <c r="L175"/>
  <c r="M175"/>
  <c r="N175"/>
  <c r="O175"/>
  <c r="P175"/>
  <c r="C157"/>
  <c r="D157"/>
  <c r="E157"/>
  <c r="F157"/>
  <c r="G157"/>
  <c r="H157"/>
  <c r="I157"/>
  <c r="J157"/>
  <c r="K157"/>
  <c r="L157"/>
  <c r="M157"/>
  <c r="N157"/>
  <c r="O157"/>
  <c r="P157"/>
  <c r="C164"/>
  <c r="D164"/>
  <c r="E164"/>
  <c r="F164"/>
  <c r="G164"/>
  <c r="H164"/>
  <c r="I164"/>
  <c r="J164"/>
  <c r="K164"/>
  <c r="L164"/>
  <c r="M164"/>
  <c r="N164"/>
  <c r="O164"/>
  <c r="P164"/>
  <c r="C209"/>
  <c r="D209"/>
  <c r="E209"/>
  <c r="F209"/>
  <c r="G209"/>
  <c r="H209"/>
  <c r="I209"/>
  <c r="J209"/>
  <c r="K209"/>
  <c r="L209"/>
  <c r="M209"/>
  <c r="N209"/>
  <c r="O209"/>
  <c r="P209"/>
  <c r="C167"/>
  <c r="D167"/>
  <c r="E167"/>
  <c r="F167"/>
  <c r="G167"/>
  <c r="H167"/>
  <c r="I167"/>
  <c r="J167"/>
  <c r="K167"/>
  <c r="L167"/>
  <c r="M167"/>
  <c r="N167"/>
  <c r="O167"/>
  <c r="P167"/>
  <c r="C177"/>
  <c r="D177"/>
  <c r="E177"/>
  <c r="F177"/>
  <c r="G177"/>
  <c r="H177"/>
  <c r="I177"/>
  <c r="J177"/>
  <c r="K177"/>
  <c r="L177"/>
  <c r="M177"/>
  <c r="N177"/>
  <c r="O177"/>
  <c r="P177"/>
  <c r="C195"/>
  <c r="D195"/>
  <c r="E195"/>
  <c r="F195"/>
  <c r="G195"/>
  <c r="H195"/>
  <c r="I195"/>
  <c r="J195"/>
  <c r="K195"/>
  <c r="L195"/>
  <c r="M195"/>
  <c r="N195"/>
  <c r="O195"/>
  <c r="P195"/>
  <c r="C163"/>
  <c r="D163"/>
  <c r="E163"/>
  <c r="F163"/>
  <c r="G163"/>
  <c r="H163"/>
  <c r="I163"/>
  <c r="J163"/>
  <c r="K163"/>
  <c r="L163"/>
  <c r="M163"/>
  <c r="N163"/>
  <c r="O163"/>
  <c r="P163"/>
  <c r="C201"/>
  <c r="D201"/>
  <c r="E201"/>
  <c r="F201"/>
  <c r="G201"/>
  <c r="H201"/>
  <c r="I201"/>
  <c r="J201"/>
  <c r="K201"/>
  <c r="L201"/>
  <c r="M201"/>
  <c r="N201"/>
  <c r="O201"/>
  <c r="P201"/>
  <c r="C196"/>
  <c r="D196"/>
  <c r="E196"/>
  <c r="F196"/>
  <c r="G196"/>
  <c r="H196"/>
  <c r="I196"/>
  <c r="J196"/>
  <c r="K196"/>
  <c r="L196"/>
  <c r="M196"/>
  <c r="N196"/>
  <c r="O196"/>
  <c r="P196"/>
  <c r="C210"/>
  <c r="D210"/>
  <c r="E210"/>
  <c r="F210"/>
  <c r="G210"/>
  <c r="H210"/>
  <c r="I210"/>
  <c r="J210"/>
  <c r="K210"/>
  <c r="L210"/>
  <c r="M210"/>
  <c r="N210"/>
  <c r="O210"/>
  <c r="P210"/>
  <c r="C211"/>
  <c r="D211"/>
  <c r="E211"/>
  <c r="F211"/>
  <c r="G211"/>
  <c r="H211"/>
  <c r="I211"/>
  <c r="J211"/>
  <c r="K211"/>
  <c r="L211"/>
  <c r="M211"/>
  <c r="N211"/>
  <c r="O211"/>
  <c r="P211"/>
  <c r="C212"/>
  <c r="D212"/>
  <c r="E212"/>
  <c r="F212"/>
  <c r="G212"/>
  <c r="H212"/>
  <c r="I212"/>
  <c r="J212"/>
  <c r="K212"/>
  <c r="L212"/>
  <c r="M212"/>
  <c r="N212"/>
  <c r="O212"/>
  <c r="P212"/>
  <c r="C213"/>
  <c r="D213"/>
  <c r="E213"/>
  <c r="F213"/>
  <c r="G213"/>
  <c r="H213"/>
  <c r="I213"/>
  <c r="J213"/>
  <c r="K213"/>
  <c r="L213"/>
  <c r="M213"/>
  <c r="N213"/>
  <c r="O213"/>
  <c r="P213"/>
  <c r="C214"/>
  <c r="D214"/>
  <c r="E214"/>
  <c r="F214"/>
  <c r="G214"/>
  <c r="H214"/>
  <c r="I214"/>
  <c r="J214"/>
  <c r="K214"/>
  <c r="L214"/>
  <c r="M214"/>
  <c r="N214"/>
  <c r="O214"/>
  <c r="P214"/>
  <c r="C215"/>
  <c r="D215"/>
  <c r="E215"/>
  <c r="F215"/>
  <c r="G215"/>
  <c r="H215"/>
  <c r="I215"/>
  <c r="J215"/>
  <c r="K215"/>
  <c r="L215"/>
  <c r="M215"/>
  <c r="N215"/>
  <c r="O215"/>
  <c r="P215"/>
  <c r="C216"/>
  <c r="D216"/>
  <c r="E216"/>
  <c r="F216"/>
  <c r="G216"/>
  <c r="H216"/>
  <c r="I216"/>
  <c r="J216"/>
  <c r="K216"/>
  <c r="L216"/>
  <c r="M216"/>
  <c r="N216"/>
  <c r="O216"/>
  <c r="P216"/>
  <c r="C184"/>
  <c r="D184"/>
  <c r="E184"/>
  <c r="F184"/>
  <c r="G184"/>
  <c r="H184"/>
  <c r="I184"/>
  <c r="J184"/>
  <c r="K184"/>
  <c r="L184"/>
  <c r="M184"/>
  <c r="N184"/>
  <c r="O184"/>
  <c r="P184"/>
  <c r="C194"/>
  <c r="D194"/>
  <c r="E194"/>
  <c r="F194"/>
  <c r="G194"/>
  <c r="H194"/>
  <c r="I194"/>
  <c r="J194"/>
  <c r="K194"/>
  <c r="L194"/>
  <c r="M194"/>
  <c r="N194"/>
  <c r="O194"/>
  <c r="P194"/>
  <c r="C172"/>
  <c r="D172"/>
  <c r="E172"/>
  <c r="F172"/>
  <c r="G172"/>
  <c r="H172"/>
  <c r="I172"/>
  <c r="J172"/>
  <c r="K172"/>
  <c r="L172"/>
  <c r="M172"/>
  <c r="N172"/>
  <c r="O172"/>
  <c r="P172"/>
  <c r="C168"/>
  <c r="D168"/>
  <c r="E168"/>
  <c r="F168"/>
  <c r="G168"/>
  <c r="H168"/>
  <c r="I168"/>
  <c r="J168"/>
  <c r="K168"/>
  <c r="L168"/>
  <c r="M168"/>
  <c r="N168"/>
  <c r="O168"/>
  <c r="P168"/>
  <c r="C180"/>
  <c r="D180"/>
  <c r="E180"/>
  <c r="F180"/>
  <c r="G180"/>
  <c r="H180"/>
  <c r="I180"/>
  <c r="J180"/>
  <c r="K180"/>
  <c r="L180"/>
  <c r="M180"/>
  <c r="N180"/>
  <c r="O180"/>
  <c r="P180"/>
  <c r="C160"/>
  <c r="D160"/>
  <c r="E160"/>
  <c r="F160"/>
  <c r="G160"/>
  <c r="H160"/>
  <c r="I160"/>
  <c r="J160"/>
  <c r="K160"/>
  <c r="L160"/>
  <c r="M160"/>
  <c r="N160"/>
  <c r="O160"/>
  <c r="P160"/>
  <c r="C159"/>
  <c r="D159"/>
  <c r="E159"/>
  <c r="F159"/>
  <c r="G159"/>
  <c r="H159"/>
  <c r="I159"/>
  <c r="J159"/>
  <c r="K159"/>
  <c r="L159"/>
  <c r="M159"/>
  <c r="N159"/>
  <c r="O159"/>
  <c r="P159"/>
  <c r="C150"/>
  <c r="D150"/>
  <c r="E150"/>
  <c r="F150"/>
  <c r="G150"/>
  <c r="H150"/>
  <c r="I150"/>
  <c r="J150"/>
  <c r="K150"/>
  <c r="L150"/>
  <c r="M150"/>
  <c r="N150"/>
  <c r="O150"/>
  <c r="P150"/>
  <c r="C183"/>
  <c r="D183"/>
  <c r="E183"/>
  <c r="F183"/>
  <c r="G183"/>
  <c r="H183"/>
  <c r="I183"/>
  <c r="J183"/>
  <c r="K183"/>
  <c r="L183"/>
  <c r="M183"/>
  <c r="N183"/>
  <c r="O183"/>
  <c r="P183"/>
  <c r="C147"/>
  <c r="D147"/>
  <c r="E147"/>
  <c r="F147"/>
  <c r="G147"/>
  <c r="H147"/>
  <c r="I147"/>
  <c r="J147"/>
  <c r="K147"/>
  <c r="L147"/>
  <c r="M147"/>
  <c r="N147"/>
  <c r="O147"/>
  <c r="P147"/>
  <c r="C178"/>
  <c r="D178"/>
  <c r="E178"/>
  <c r="F178"/>
  <c r="G178"/>
  <c r="H178"/>
  <c r="I178"/>
  <c r="J178"/>
  <c r="K178"/>
  <c r="L178"/>
  <c r="M178"/>
  <c r="N178"/>
  <c r="O178"/>
  <c r="P178"/>
  <c r="C187"/>
  <c r="D187"/>
  <c r="E187"/>
  <c r="F187"/>
  <c r="G187"/>
  <c r="H187"/>
  <c r="I187"/>
  <c r="J187"/>
  <c r="K187"/>
  <c r="L187"/>
  <c r="M187"/>
  <c r="N187"/>
  <c r="O187"/>
  <c r="P187"/>
  <c r="C217"/>
  <c r="D217"/>
  <c r="E217"/>
  <c r="F217"/>
  <c r="G217"/>
  <c r="H217"/>
  <c r="I217"/>
  <c r="J217"/>
  <c r="K217"/>
  <c r="L217"/>
  <c r="M217"/>
  <c r="N217"/>
  <c r="O217"/>
  <c r="P217"/>
  <c r="C218"/>
  <c r="D218"/>
  <c r="E218"/>
  <c r="F218"/>
  <c r="G218"/>
  <c r="H218"/>
  <c r="I218"/>
  <c r="J218"/>
  <c r="K218"/>
  <c r="L218"/>
  <c r="M218"/>
  <c r="N218"/>
  <c r="O218"/>
  <c r="P218"/>
  <c r="C219"/>
  <c r="D219"/>
  <c r="E219"/>
  <c r="F219"/>
  <c r="G219"/>
  <c r="H219"/>
  <c r="I219"/>
  <c r="J219"/>
  <c r="K219"/>
  <c r="L219"/>
  <c r="M219"/>
  <c r="N219"/>
  <c r="O219"/>
  <c r="P219"/>
  <c r="C151"/>
  <c r="D151"/>
  <c r="E151"/>
  <c r="F151"/>
  <c r="G151"/>
  <c r="H151"/>
  <c r="I151"/>
  <c r="J151"/>
  <c r="K151"/>
  <c r="L151"/>
  <c r="M151"/>
  <c r="N151"/>
  <c r="O151"/>
  <c r="P151"/>
  <c r="C155"/>
  <c r="D155"/>
  <c r="E155"/>
  <c r="F155"/>
  <c r="G155"/>
  <c r="H155"/>
  <c r="I155"/>
  <c r="J155"/>
  <c r="K155"/>
  <c r="L155"/>
  <c r="M155"/>
  <c r="N155"/>
  <c r="O155"/>
  <c r="P155"/>
  <c r="C179"/>
  <c r="D179"/>
  <c r="E179"/>
  <c r="F179"/>
  <c r="G179"/>
  <c r="H179"/>
  <c r="I179"/>
  <c r="J179"/>
  <c r="K179"/>
  <c r="L179"/>
  <c r="M179"/>
  <c r="N179"/>
  <c r="O179"/>
  <c r="P179"/>
  <c r="C220"/>
  <c r="D220"/>
  <c r="E220"/>
  <c r="F220"/>
  <c r="G220"/>
  <c r="H220"/>
  <c r="I220"/>
  <c r="J220"/>
  <c r="K220"/>
  <c r="L220"/>
  <c r="M220"/>
  <c r="N220"/>
  <c r="O220"/>
  <c r="P220"/>
  <c r="C221"/>
  <c r="D221"/>
  <c r="E221"/>
  <c r="F221"/>
  <c r="G221"/>
  <c r="H221"/>
  <c r="I221"/>
  <c r="J221"/>
  <c r="K221"/>
  <c r="L221"/>
  <c r="M221"/>
  <c r="N221"/>
  <c r="O221"/>
  <c r="P221"/>
  <c r="C222"/>
  <c r="D222"/>
  <c r="E222"/>
  <c r="F222"/>
  <c r="G222"/>
  <c r="H222"/>
  <c r="I222"/>
  <c r="J222"/>
  <c r="K222"/>
  <c r="L222"/>
  <c r="M222"/>
  <c r="N222"/>
  <c r="O222"/>
  <c r="P222"/>
  <c r="C158"/>
  <c r="D158"/>
  <c r="E158"/>
  <c r="F158"/>
  <c r="G158"/>
  <c r="H158"/>
  <c r="I158"/>
  <c r="J158"/>
  <c r="K158"/>
  <c r="L158"/>
  <c r="M158"/>
  <c r="N158"/>
  <c r="O158"/>
  <c r="P158"/>
  <c r="C223"/>
  <c r="D223"/>
  <c r="E223"/>
  <c r="F223"/>
  <c r="G223"/>
  <c r="H223"/>
  <c r="I223"/>
  <c r="J223"/>
  <c r="K223"/>
  <c r="L223"/>
  <c r="M223"/>
  <c r="N223"/>
  <c r="O223"/>
  <c r="P223"/>
  <c r="C224"/>
  <c r="D224"/>
  <c r="E224"/>
  <c r="F224"/>
  <c r="G224"/>
  <c r="H224"/>
  <c r="I224"/>
  <c r="J224"/>
  <c r="K224"/>
  <c r="L224"/>
  <c r="M224"/>
  <c r="N224"/>
  <c r="O224"/>
  <c r="P224"/>
  <c r="C225"/>
  <c r="D225"/>
  <c r="E225"/>
  <c r="F225"/>
  <c r="G225"/>
  <c r="H225"/>
  <c r="I225"/>
  <c r="J225"/>
  <c r="K225"/>
  <c r="L225"/>
  <c r="M225"/>
  <c r="N225"/>
  <c r="O225"/>
  <c r="P225"/>
  <c r="C226"/>
  <c r="D226"/>
  <c r="E226"/>
  <c r="F226"/>
  <c r="G226"/>
  <c r="H226"/>
  <c r="I226"/>
  <c r="J226"/>
  <c r="K226"/>
  <c r="L226"/>
  <c r="M226"/>
  <c r="N226"/>
  <c r="O226"/>
  <c r="P226"/>
  <c r="C169"/>
  <c r="D169"/>
  <c r="E169"/>
  <c r="F169"/>
  <c r="G169"/>
  <c r="H169"/>
  <c r="I169"/>
  <c r="J169"/>
  <c r="K169"/>
  <c r="L169"/>
  <c r="M169"/>
  <c r="N169"/>
  <c r="O169"/>
  <c r="P169"/>
  <c r="C227"/>
  <c r="D227"/>
  <c r="E227"/>
  <c r="F227"/>
  <c r="G227"/>
  <c r="H227"/>
  <c r="I227"/>
  <c r="J227"/>
  <c r="K227"/>
  <c r="L227"/>
  <c r="M227"/>
  <c r="N227"/>
  <c r="O227"/>
  <c r="P227"/>
  <c r="C148"/>
  <c r="D148"/>
  <c r="E148"/>
  <c r="F148"/>
  <c r="G148"/>
  <c r="H148"/>
  <c r="I148"/>
  <c r="J148"/>
  <c r="K148"/>
  <c r="L148"/>
  <c r="M148"/>
  <c r="N148"/>
  <c r="O148"/>
  <c r="P148"/>
  <c r="C228"/>
  <c r="D228"/>
  <c r="E228"/>
  <c r="F228"/>
  <c r="G228"/>
  <c r="H228"/>
  <c r="I228"/>
  <c r="J228"/>
  <c r="K228"/>
  <c r="L228"/>
  <c r="M228"/>
  <c r="N228"/>
  <c r="O228"/>
  <c r="P228"/>
  <c r="C229"/>
  <c r="D229"/>
  <c r="E229"/>
  <c r="F229"/>
  <c r="G229"/>
  <c r="H229"/>
  <c r="I229"/>
  <c r="J229"/>
  <c r="K229"/>
  <c r="L229"/>
  <c r="M229"/>
  <c r="N229"/>
  <c r="O229"/>
  <c r="P229"/>
  <c r="C230"/>
  <c r="D230"/>
  <c r="E230"/>
  <c r="F230"/>
  <c r="G230"/>
  <c r="H230"/>
  <c r="I230"/>
  <c r="J230"/>
  <c r="K230"/>
  <c r="L230"/>
  <c r="M230"/>
  <c r="N230"/>
  <c r="O230"/>
  <c r="P230"/>
  <c r="C166"/>
  <c r="D166"/>
  <c r="E166"/>
  <c r="F166"/>
  <c r="G166"/>
  <c r="H166"/>
  <c r="I166"/>
  <c r="J166"/>
  <c r="K166"/>
  <c r="L166"/>
  <c r="M166"/>
  <c r="N166"/>
  <c r="O166"/>
  <c r="P166"/>
  <c r="C231"/>
  <c r="D231"/>
  <c r="E231"/>
  <c r="F231"/>
  <c r="G231"/>
  <c r="H231"/>
  <c r="I231"/>
  <c r="J231"/>
  <c r="K231"/>
  <c r="L231"/>
  <c r="M231"/>
  <c r="N231"/>
  <c r="O231"/>
  <c r="P231"/>
  <c r="C232"/>
  <c r="D232"/>
  <c r="E232"/>
  <c r="F232"/>
  <c r="G232"/>
  <c r="H232"/>
  <c r="I232"/>
  <c r="J232"/>
  <c r="K232"/>
  <c r="L232"/>
  <c r="M232"/>
  <c r="N232"/>
  <c r="O232"/>
  <c r="P232"/>
  <c r="C233"/>
  <c r="D233"/>
  <c r="E233"/>
  <c r="F233"/>
  <c r="G233"/>
  <c r="H233"/>
  <c r="I233"/>
  <c r="J233"/>
  <c r="K233"/>
  <c r="L233"/>
  <c r="M233"/>
  <c r="N233"/>
  <c r="O233"/>
  <c r="P233"/>
  <c r="C165"/>
  <c r="D165"/>
  <c r="E165"/>
  <c r="F165"/>
  <c r="G165"/>
  <c r="H165"/>
  <c r="I165"/>
  <c r="J165"/>
  <c r="K165"/>
  <c r="L165"/>
  <c r="M165"/>
  <c r="N165"/>
  <c r="O165"/>
  <c r="P165"/>
  <c r="C234"/>
  <c r="D234"/>
  <c r="E234"/>
  <c r="F234"/>
  <c r="G234"/>
  <c r="H234"/>
  <c r="I234"/>
  <c r="J234"/>
  <c r="K234"/>
  <c r="L234"/>
  <c r="M234"/>
  <c r="N234"/>
  <c r="O234"/>
  <c r="P234"/>
  <c r="C192"/>
  <c r="D192"/>
  <c r="E192"/>
  <c r="F192"/>
  <c r="G192"/>
  <c r="H192"/>
  <c r="I192"/>
  <c r="J192"/>
  <c r="K192"/>
  <c r="L192"/>
  <c r="M192"/>
  <c r="N192"/>
  <c r="O192"/>
  <c r="P192"/>
  <c r="C188"/>
  <c r="D188"/>
  <c r="E188"/>
  <c r="F188"/>
  <c r="G188"/>
  <c r="H188"/>
  <c r="I188"/>
  <c r="J188"/>
  <c r="K188"/>
  <c r="L188"/>
  <c r="M188"/>
  <c r="N188"/>
  <c r="O188"/>
  <c r="P188"/>
  <c r="C235"/>
  <c r="D235"/>
  <c r="E235"/>
  <c r="F235"/>
  <c r="G235"/>
  <c r="H235"/>
  <c r="I235"/>
  <c r="J235"/>
  <c r="K235"/>
  <c r="L235"/>
  <c r="M235"/>
  <c r="N235"/>
  <c r="O235"/>
  <c r="P235"/>
  <c r="C197"/>
  <c r="D197"/>
  <c r="E197"/>
  <c r="F197"/>
  <c r="G197"/>
  <c r="H197"/>
  <c r="I197"/>
  <c r="J197"/>
  <c r="K197"/>
  <c r="L197"/>
  <c r="M197"/>
  <c r="N197"/>
  <c r="O197"/>
  <c r="P197"/>
  <c r="C236"/>
  <c r="D236"/>
  <c r="E236"/>
  <c r="F236"/>
  <c r="G236"/>
  <c r="H236"/>
  <c r="I236"/>
  <c r="J236"/>
  <c r="K236"/>
  <c r="L236"/>
  <c r="M236"/>
  <c r="N236"/>
  <c r="O236"/>
  <c r="P236"/>
  <c r="C149"/>
  <c r="D149"/>
  <c r="E149"/>
  <c r="F149"/>
  <c r="G149"/>
  <c r="H149"/>
  <c r="I149"/>
  <c r="J149"/>
  <c r="K149"/>
  <c r="L149"/>
  <c r="M149"/>
  <c r="N149"/>
  <c r="O149"/>
  <c r="P149"/>
  <c r="C237"/>
  <c r="D237"/>
  <c r="E237"/>
  <c r="F237"/>
  <c r="G237"/>
  <c r="H237"/>
  <c r="I237"/>
  <c r="J237"/>
  <c r="K237"/>
  <c r="L237"/>
  <c r="M237"/>
  <c r="N237"/>
  <c r="O237"/>
  <c r="P237"/>
  <c r="C238"/>
  <c r="D238"/>
  <c r="E238"/>
  <c r="F238"/>
  <c r="G238"/>
  <c r="H238"/>
  <c r="I238"/>
  <c r="J238"/>
  <c r="K238"/>
  <c r="L238"/>
  <c r="M238"/>
  <c r="N238"/>
  <c r="O238"/>
  <c r="P238"/>
  <c r="C239"/>
  <c r="D239"/>
  <c r="E239"/>
  <c r="F239"/>
  <c r="G239"/>
  <c r="H239"/>
  <c r="I239"/>
  <c r="J239"/>
  <c r="K239"/>
  <c r="L239"/>
  <c r="M239"/>
  <c r="N239"/>
  <c r="O239"/>
  <c r="P239"/>
  <c r="C240"/>
  <c r="D240"/>
  <c r="E240"/>
  <c r="F240"/>
  <c r="G240"/>
  <c r="H240"/>
  <c r="I240"/>
  <c r="J240"/>
  <c r="K240"/>
  <c r="L240"/>
  <c r="M240"/>
  <c r="N240"/>
  <c r="O240"/>
  <c r="P240"/>
  <c r="C241"/>
  <c r="D241"/>
  <c r="E241"/>
  <c r="F241"/>
  <c r="G241"/>
  <c r="H241"/>
  <c r="I241"/>
  <c r="J241"/>
  <c r="K241"/>
  <c r="L241"/>
  <c r="M241"/>
  <c r="N241"/>
  <c r="O241"/>
  <c r="P241"/>
  <c r="C242"/>
  <c r="D242"/>
  <c r="E242"/>
  <c r="F242"/>
  <c r="G242"/>
  <c r="H242"/>
  <c r="I242"/>
  <c r="J242"/>
  <c r="K242"/>
  <c r="L242"/>
  <c r="M242"/>
  <c r="N242"/>
  <c r="O242"/>
  <c r="P242"/>
  <c r="C243"/>
  <c r="D243"/>
  <c r="E243"/>
  <c r="F243"/>
  <c r="G243"/>
  <c r="H243"/>
  <c r="I243"/>
  <c r="J243"/>
  <c r="K243"/>
  <c r="L243"/>
  <c r="M243"/>
  <c r="N243"/>
  <c r="O243"/>
  <c r="P243"/>
  <c r="C244"/>
  <c r="D244"/>
  <c r="E244"/>
  <c r="F244"/>
  <c r="G244"/>
  <c r="H244"/>
  <c r="I244"/>
  <c r="J244"/>
  <c r="K244"/>
  <c r="L244"/>
  <c r="M244"/>
  <c r="N244"/>
  <c r="O244"/>
  <c r="P244"/>
  <c r="C245"/>
  <c r="D245"/>
  <c r="E245"/>
  <c r="F245"/>
  <c r="G245"/>
  <c r="H245"/>
  <c r="I245"/>
  <c r="J245"/>
  <c r="K245"/>
  <c r="L245"/>
  <c r="M245"/>
  <c r="N245"/>
  <c r="O245"/>
  <c r="P245"/>
  <c r="C246"/>
  <c r="D246"/>
  <c r="E246"/>
  <c r="F246"/>
  <c r="G246"/>
  <c r="H246"/>
  <c r="I246"/>
  <c r="J246"/>
  <c r="K246"/>
  <c r="L246"/>
  <c r="M246"/>
  <c r="N246"/>
  <c r="O246"/>
  <c r="P246"/>
  <c r="C247"/>
  <c r="D247"/>
  <c r="E247"/>
  <c r="F247"/>
  <c r="G247"/>
  <c r="H247"/>
  <c r="I247"/>
  <c r="J247"/>
  <c r="K247"/>
  <c r="L247"/>
  <c r="M247"/>
  <c r="N247"/>
  <c r="O247"/>
  <c r="P247"/>
  <c r="C248"/>
  <c r="D248"/>
  <c r="E248"/>
  <c r="F248"/>
  <c r="G248"/>
  <c r="H248"/>
  <c r="I248"/>
  <c r="J248"/>
  <c r="K248"/>
  <c r="L248"/>
  <c r="M248"/>
  <c r="N248"/>
  <c r="O248"/>
  <c r="P248"/>
  <c r="C152"/>
  <c r="D152"/>
  <c r="E152"/>
  <c r="F152"/>
  <c r="G152"/>
  <c r="H152"/>
  <c r="I152"/>
  <c r="J152"/>
  <c r="K152"/>
  <c r="L152"/>
  <c r="M152"/>
  <c r="N152"/>
  <c r="O152"/>
  <c r="P152"/>
  <c r="C249"/>
  <c r="D249"/>
  <c r="E249"/>
  <c r="F249"/>
  <c r="G249"/>
  <c r="H249"/>
  <c r="I249"/>
  <c r="J249"/>
  <c r="K249"/>
  <c r="L249"/>
  <c r="M249"/>
  <c r="N249"/>
  <c r="O249"/>
  <c r="P249"/>
  <c r="C250"/>
  <c r="D250"/>
  <c r="E250"/>
  <c r="F250"/>
  <c r="G250"/>
  <c r="H250"/>
  <c r="I250"/>
  <c r="J250"/>
  <c r="K250"/>
  <c r="L250"/>
  <c r="M250"/>
  <c r="N250"/>
  <c r="O250"/>
  <c r="P250"/>
  <c r="C251"/>
  <c r="D251"/>
  <c r="E251"/>
  <c r="F251"/>
  <c r="G251"/>
  <c r="H251"/>
  <c r="I251"/>
  <c r="J251"/>
  <c r="K251"/>
  <c r="L251"/>
  <c r="M251"/>
  <c r="N251"/>
  <c r="O251"/>
  <c r="P251"/>
  <c r="C252"/>
  <c r="D252"/>
  <c r="E252"/>
  <c r="F252"/>
  <c r="G252"/>
  <c r="H252"/>
  <c r="I252"/>
  <c r="J252"/>
  <c r="K252"/>
  <c r="L252"/>
  <c r="M252"/>
  <c r="N252"/>
  <c r="O252"/>
  <c r="P252"/>
  <c r="C153"/>
  <c r="D153"/>
  <c r="E153"/>
  <c r="F153"/>
  <c r="G153"/>
  <c r="H153"/>
  <c r="I153"/>
  <c r="J153"/>
  <c r="K153"/>
  <c r="L153"/>
  <c r="M153"/>
  <c r="N153"/>
  <c r="O153"/>
  <c r="P153"/>
  <c r="C253"/>
  <c r="D253"/>
  <c r="E253"/>
  <c r="F253"/>
  <c r="G253"/>
  <c r="H253"/>
  <c r="I253"/>
  <c r="J253"/>
  <c r="K253"/>
  <c r="L253"/>
  <c r="M253"/>
  <c r="N253"/>
  <c r="O253"/>
  <c r="P253"/>
  <c r="C254"/>
  <c r="D254"/>
  <c r="E254"/>
  <c r="F254"/>
  <c r="G254"/>
  <c r="H254"/>
  <c r="I254"/>
  <c r="J254"/>
  <c r="K254"/>
  <c r="L254"/>
  <c r="M254"/>
  <c r="N254"/>
  <c r="O254"/>
  <c r="P254"/>
  <c r="C255"/>
  <c r="D255"/>
  <c r="E255"/>
  <c r="F255"/>
  <c r="G255"/>
  <c r="H255"/>
  <c r="I255"/>
  <c r="J255"/>
  <c r="K255"/>
  <c r="L255"/>
  <c r="M255"/>
  <c r="N255"/>
  <c r="O255"/>
  <c r="P255"/>
  <c r="C185"/>
  <c r="D185"/>
  <c r="E185"/>
  <c r="F185"/>
  <c r="G185"/>
  <c r="H185"/>
  <c r="I185"/>
  <c r="J185"/>
  <c r="K185"/>
  <c r="L185"/>
  <c r="M185"/>
  <c r="N185"/>
  <c r="O185"/>
  <c r="P185"/>
  <c r="C154"/>
  <c r="D154"/>
  <c r="E154"/>
  <c r="F154"/>
  <c r="G154"/>
  <c r="H154"/>
  <c r="I154"/>
  <c r="J154"/>
  <c r="K154"/>
  <c r="L154"/>
  <c r="M154"/>
  <c r="N154"/>
  <c r="O154"/>
  <c r="P154"/>
  <c r="C189"/>
  <c r="D189"/>
  <c r="E189"/>
  <c r="F189"/>
  <c r="G189"/>
  <c r="H189"/>
  <c r="I189"/>
  <c r="J189"/>
  <c r="K189"/>
  <c r="L189"/>
  <c r="M189"/>
  <c r="N189"/>
  <c r="O189"/>
  <c r="P189"/>
  <c r="C200"/>
  <c r="D200"/>
  <c r="E200"/>
  <c r="F200"/>
  <c r="G200"/>
  <c r="H200"/>
  <c r="I200"/>
  <c r="J200"/>
  <c r="K200"/>
  <c r="L200"/>
  <c r="M200"/>
  <c r="N200"/>
  <c r="O200"/>
  <c r="P200"/>
  <c r="P146"/>
  <c r="P161"/>
  <c r="C146"/>
  <c r="D146"/>
  <c r="E146"/>
  <c r="F146"/>
  <c r="G146"/>
  <c r="H146"/>
  <c r="I146"/>
  <c r="J146"/>
  <c r="K146"/>
  <c r="L146"/>
  <c r="M146"/>
  <c r="N146"/>
  <c r="O146"/>
  <c r="D161"/>
  <c r="E161"/>
  <c r="F161"/>
  <c r="G161"/>
  <c r="H161"/>
  <c r="I161"/>
  <c r="J161"/>
  <c r="K161"/>
  <c r="L161"/>
  <c r="M161"/>
  <c r="N161"/>
  <c r="O161"/>
  <c r="C161"/>
  <c r="C117"/>
  <c r="D117"/>
  <c r="E117"/>
  <c r="F117"/>
  <c r="G117"/>
  <c r="H117"/>
  <c r="I117"/>
  <c r="J117"/>
  <c r="K117"/>
  <c r="L117"/>
  <c r="M117"/>
  <c r="N117"/>
  <c r="O117"/>
  <c r="P117"/>
  <c r="C21"/>
  <c r="D21"/>
  <c r="E21"/>
  <c r="F21"/>
  <c r="G21"/>
  <c r="H21"/>
  <c r="I21"/>
  <c r="J21"/>
  <c r="K21"/>
  <c r="L21"/>
  <c r="M21"/>
  <c r="N21"/>
  <c r="O21"/>
  <c r="P21"/>
  <c r="C71"/>
  <c r="D71"/>
  <c r="E71"/>
  <c r="F71"/>
  <c r="G71"/>
  <c r="H71"/>
  <c r="I71"/>
  <c r="J71"/>
  <c r="K71"/>
  <c r="L71"/>
  <c r="M71"/>
  <c r="N71"/>
  <c r="O71"/>
  <c r="P71"/>
  <c r="C56"/>
  <c r="D56"/>
  <c r="E56"/>
  <c r="F56"/>
  <c r="G56"/>
  <c r="H56"/>
  <c r="I56"/>
  <c r="J56"/>
  <c r="K56"/>
  <c r="L56"/>
  <c r="M56"/>
  <c r="N56"/>
  <c r="O56"/>
  <c r="P56"/>
  <c r="C118"/>
  <c r="D118"/>
  <c r="E118"/>
  <c r="F118"/>
  <c r="G118"/>
  <c r="H118"/>
  <c r="I118"/>
  <c r="J118"/>
  <c r="K118"/>
  <c r="L118"/>
  <c r="M118"/>
  <c r="N118"/>
  <c r="O118"/>
  <c r="P118"/>
  <c r="C119"/>
  <c r="D119"/>
  <c r="E119"/>
  <c r="F119"/>
  <c r="G119"/>
  <c r="H119"/>
  <c r="I119"/>
  <c r="J119"/>
  <c r="K119"/>
  <c r="L119"/>
  <c r="M119"/>
  <c r="N119"/>
  <c r="O119"/>
  <c r="P119"/>
  <c r="C120"/>
  <c r="D120"/>
  <c r="E120"/>
  <c r="F120"/>
  <c r="G120"/>
  <c r="H120"/>
  <c r="I120"/>
  <c r="J120"/>
  <c r="K120"/>
  <c r="L120"/>
  <c r="M120"/>
  <c r="N120"/>
  <c r="O120"/>
  <c r="P120"/>
  <c r="C103"/>
  <c r="D103"/>
  <c r="E103"/>
  <c r="F103"/>
  <c r="G103"/>
  <c r="H103"/>
  <c r="I103"/>
  <c r="J103"/>
  <c r="K103"/>
  <c r="L103"/>
  <c r="M103"/>
  <c r="N103"/>
  <c r="O103"/>
  <c r="P103"/>
  <c r="C6"/>
  <c r="D6"/>
  <c r="E6"/>
  <c r="F6"/>
  <c r="G6"/>
  <c r="H6"/>
  <c r="I6"/>
  <c r="J6"/>
  <c r="K6"/>
  <c r="L6"/>
  <c r="M6"/>
  <c r="N6"/>
  <c r="O6"/>
  <c r="P6"/>
  <c r="C121"/>
  <c r="D121"/>
  <c r="E121"/>
  <c r="F121"/>
  <c r="G121"/>
  <c r="H121"/>
  <c r="I121"/>
  <c r="J121"/>
  <c r="K121"/>
  <c r="L121"/>
  <c r="M121"/>
  <c r="N121"/>
  <c r="O121"/>
  <c r="P121"/>
  <c r="C122"/>
  <c r="D122"/>
  <c r="E122"/>
  <c r="F122"/>
  <c r="G122"/>
  <c r="H122"/>
  <c r="I122"/>
  <c r="J122"/>
  <c r="K122"/>
  <c r="L122"/>
  <c r="M122"/>
  <c r="N122"/>
  <c r="O122"/>
  <c r="P122"/>
  <c r="C37"/>
  <c r="D37"/>
  <c r="E37"/>
  <c r="F37"/>
  <c r="G37"/>
  <c r="H37"/>
  <c r="I37"/>
  <c r="J37"/>
  <c r="K37"/>
  <c r="L37"/>
  <c r="M37"/>
  <c r="N37"/>
  <c r="O37"/>
  <c r="P37"/>
  <c r="C123"/>
  <c r="D123"/>
  <c r="E123"/>
  <c r="F123"/>
  <c r="G123"/>
  <c r="H123"/>
  <c r="I123"/>
  <c r="J123"/>
  <c r="K123"/>
  <c r="L123"/>
  <c r="M123"/>
  <c r="N123"/>
  <c r="O123"/>
  <c r="P123"/>
  <c r="C124"/>
  <c r="D124"/>
  <c r="E124"/>
  <c r="F124"/>
  <c r="G124"/>
  <c r="H124"/>
  <c r="I124"/>
  <c r="J124"/>
  <c r="K124"/>
  <c r="L124"/>
  <c r="M124"/>
  <c r="N124"/>
  <c r="O124"/>
  <c r="P124"/>
  <c r="C19"/>
  <c r="D19"/>
  <c r="E19"/>
  <c r="F19"/>
  <c r="G19"/>
  <c r="H19"/>
  <c r="I19"/>
  <c r="J19"/>
  <c r="K19"/>
  <c r="L19"/>
  <c r="M19"/>
  <c r="N19"/>
  <c r="O19"/>
  <c r="P19"/>
  <c r="C80"/>
  <c r="D80"/>
  <c r="E80"/>
  <c r="F80"/>
  <c r="G80"/>
  <c r="H80"/>
  <c r="I80"/>
  <c r="J80"/>
  <c r="K80"/>
  <c r="L80"/>
  <c r="M80"/>
  <c r="N80"/>
  <c r="O80"/>
  <c r="P80"/>
  <c r="C47"/>
  <c r="D47"/>
  <c r="E47"/>
  <c r="F47"/>
  <c r="G47"/>
  <c r="H47"/>
  <c r="I47"/>
  <c r="J47"/>
  <c r="K47"/>
  <c r="L47"/>
  <c r="M47"/>
  <c r="N47"/>
  <c r="O47"/>
  <c r="P47"/>
  <c r="C3"/>
  <c r="D3"/>
  <c r="E3"/>
  <c r="F3"/>
  <c r="G3"/>
  <c r="H3"/>
  <c r="I3"/>
  <c r="J3"/>
  <c r="K3"/>
  <c r="L3"/>
  <c r="M3"/>
  <c r="N3"/>
  <c r="O3"/>
  <c r="P3"/>
  <c r="C125"/>
  <c r="D125"/>
  <c r="E125"/>
  <c r="F125"/>
  <c r="G125"/>
  <c r="H125"/>
  <c r="I125"/>
  <c r="J125"/>
  <c r="K125"/>
  <c r="L125"/>
  <c r="M125"/>
  <c r="N125"/>
  <c r="O125"/>
  <c r="P125"/>
  <c r="C54"/>
  <c r="D54"/>
  <c r="E54"/>
  <c r="F54"/>
  <c r="G54"/>
  <c r="H54"/>
  <c r="I54"/>
  <c r="J54"/>
  <c r="K54"/>
  <c r="L54"/>
  <c r="M54"/>
  <c r="N54"/>
  <c r="O54"/>
  <c r="P54"/>
  <c r="C95"/>
  <c r="D95"/>
  <c r="E95"/>
  <c r="F95"/>
  <c r="G95"/>
  <c r="H95"/>
  <c r="I95"/>
  <c r="J95"/>
  <c r="K95"/>
  <c r="L95"/>
  <c r="M95"/>
  <c r="N95"/>
  <c r="O95"/>
  <c r="P95"/>
  <c r="C126"/>
  <c r="D126"/>
  <c r="E126"/>
  <c r="F126"/>
  <c r="G126"/>
  <c r="H126"/>
  <c r="I126"/>
  <c r="J126"/>
  <c r="K126"/>
  <c r="L126"/>
  <c r="M126"/>
  <c r="N126"/>
  <c r="O126"/>
  <c r="P126"/>
  <c r="C82"/>
  <c r="D82"/>
  <c r="E82"/>
  <c r="F82"/>
  <c r="G82"/>
  <c r="H82"/>
  <c r="I82"/>
  <c r="J82"/>
  <c r="K82"/>
  <c r="L82"/>
  <c r="M82"/>
  <c r="N82"/>
  <c r="O82"/>
  <c r="P82"/>
  <c r="C34"/>
  <c r="D34"/>
  <c r="E34"/>
  <c r="F34"/>
  <c r="G34"/>
  <c r="H34"/>
  <c r="I34"/>
  <c r="J34"/>
  <c r="K34"/>
  <c r="L34"/>
  <c r="M34"/>
  <c r="N34"/>
  <c r="O34"/>
  <c r="P34"/>
  <c r="C127"/>
  <c r="D127"/>
  <c r="E127"/>
  <c r="F127"/>
  <c r="G127"/>
  <c r="H127"/>
  <c r="I127"/>
  <c r="J127"/>
  <c r="K127"/>
  <c r="L127"/>
  <c r="M127"/>
  <c r="N127"/>
  <c r="O127"/>
  <c r="P127"/>
  <c r="C38"/>
  <c r="D38"/>
  <c r="E38"/>
  <c r="F38"/>
  <c r="G38"/>
  <c r="H38"/>
  <c r="I38"/>
  <c r="J38"/>
  <c r="K38"/>
  <c r="L38"/>
  <c r="M38"/>
  <c r="N38"/>
  <c r="O38"/>
  <c r="P38"/>
  <c r="C43"/>
  <c r="D43"/>
  <c r="E43"/>
  <c r="F43"/>
  <c r="G43"/>
  <c r="H43"/>
  <c r="I43"/>
  <c r="J43"/>
  <c r="K43"/>
  <c r="L43"/>
  <c r="M43"/>
  <c r="N43"/>
  <c r="O43"/>
  <c r="P43"/>
  <c r="C87"/>
  <c r="D87"/>
  <c r="E87"/>
  <c r="F87"/>
  <c r="G87"/>
  <c r="H87"/>
  <c r="I87"/>
  <c r="J87"/>
  <c r="K87"/>
  <c r="L87"/>
  <c r="M87"/>
  <c r="N87"/>
  <c r="O87"/>
  <c r="P87"/>
  <c r="C128"/>
  <c r="D128"/>
  <c r="E128"/>
  <c r="F128"/>
  <c r="G128"/>
  <c r="H128"/>
  <c r="I128"/>
  <c r="J128"/>
  <c r="K128"/>
  <c r="L128"/>
  <c r="M128"/>
  <c r="N128"/>
  <c r="O128"/>
  <c r="P128"/>
  <c r="C129"/>
  <c r="D129"/>
  <c r="E129"/>
  <c r="F129"/>
  <c r="G129"/>
  <c r="H129"/>
  <c r="I129"/>
  <c r="J129"/>
  <c r="K129"/>
  <c r="L129"/>
  <c r="M129"/>
  <c r="N129"/>
  <c r="O129"/>
  <c r="P129"/>
  <c r="C22"/>
  <c r="D22"/>
  <c r="E22"/>
  <c r="F22"/>
  <c r="G22"/>
  <c r="H22"/>
  <c r="I22"/>
  <c r="J22"/>
  <c r="K22"/>
  <c r="L22"/>
  <c r="M22"/>
  <c r="N22"/>
  <c r="O22"/>
  <c r="P22"/>
  <c r="C85"/>
  <c r="D85"/>
  <c r="E85"/>
  <c r="F85"/>
  <c r="G85"/>
  <c r="H85"/>
  <c r="I85"/>
  <c r="J85"/>
  <c r="K85"/>
  <c r="L85"/>
  <c r="M85"/>
  <c r="N85"/>
  <c r="O85"/>
  <c r="P85"/>
  <c r="C84"/>
  <c r="D84"/>
  <c r="E84"/>
  <c r="F84"/>
  <c r="G84"/>
  <c r="H84"/>
  <c r="I84"/>
  <c r="J84"/>
  <c r="K84"/>
  <c r="L84"/>
  <c r="M84"/>
  <c r="N84"/>
  <c r="O84"/>
  <c r="P84"/>
  <c r="C130"/>
  <c r="D130"/>
  <c r="E130"/>
  <c r="F130"/>
  <c r="G130"/>
  <c r="H130"/>
  <c r="I130"/>
  <c r="J130"/>
  <c r="K130"/>
  <c r="L130"/>
  <c r="M130"/>
  <c r="N130"/>
  <c r="O130"/>
  <c r="P130"/>
  <c r="C131"/>
  <c r="D131"/>
  <c r="E131"/>
  <c r="F131"/>
  <c r="G131"/>
  <c r="H131"/>
  <c r="I131"/>
  <c r="J131"/>
  <c r="K131"/>
  <c r="L131"/>
  <c r="M131"/>
  <c r="N131"/>
  <c r="O131"/>
  <c r="P131"/>
  <c r="C46"/>
  <c r="D46"/>
  <c r="E46"/>
  <c r="F46"/>
  <c r="G46"/>
  <c r="H46"/>
  <c r="I46"/>
  <c r="J46"/>
  <c r="K46"/>
  <c r="L46"/>
  <c r="M46"/>
  <c r="N46"/>
  <c r="O46"/>
  <c r="P46"/>
  <c r="C12"/>
  <c r="D12"/>
  <c r="E12"/>
  <c r="F12"/>
  <c r="G12"/>
  <c r="H12"/>
  <c r="I12"/>
  <c r="J12"/>
  <c r="K12"/>
  <c r="L12"/>
  <c r="M12"/>
  <c r="N12"/>
  <c r="O12"/>
  <c r="P12"/>
  <c r="C9"/>
  <c r="D9"/>
  <c r="E9"/>
  <c r="F9"/>
  <c r="G9"/>
  <c r="H9"/>
  <c r="I9"/>
  <c r="J9"/>
  <c r="K9"/>
  <c r="L9"/>
  <c r="M9"/>
  <c r="N9"/>
  <c r="O9"/>
  <c r="P9"/>
  <c r="C132"/>
  <c r="D132"/>
  <c r="E132"/>
  <c r="F132"/>
  <c r="G132"/>
  <c r="H132"/>
  <c r="I132"/>
  <c r="J132"/>
  <c r="K132"/>
  <c r="L132"/>
  <c r="M132"/>
  <c r="N132"/>
  <c r="O132"/>
  <c r="P132"/>
  <c r="C67"/>
  <c r="D67"/>
  <c r="E67"/>
  <c r="F67"/>
  <c r="G67"/>
  <c r="H67"/>
  <c r="I67"/>
  <c r="J67"/>
  <c r="K67"/>
  <c r="L67"/>
  <c r="M67"/>
  <c r="N67"/>
  <c r="O67"/>
  <c r="P67"/>
  <c r="C52"/>
  <c r="D52"/>
  <c r="E52"/>
  <c r="F52"/>
  <c r="G52"/>
  <c r="H52"/>
  <c r="I52"/>
  <c r="J52"/>
  <c r="K52"/>
  <c r="L52"/>
  <c r="M52"/>
  <c r="N52"/>
  <c r="O52"/>
  <c r="P52"/>
  <c r="C20"/>
  <c r="D20"/>
  <c r="E20"/>
  <c r="F20"/>
  <c r="G20"/>
  <c r="H20"/>
  <c r="I20"/>
  <c r="J20"/>
  <c r="K20"/>
  <c r="L20"/>
  <c r="M20"/>
  <c r="N20"/>
  <c r="O20"/>
  <c r="P20"/>
  <c r="C133"/>
  <c r="D133"/>
  <c r="E133"/>
  <c r="F133"/>
  <c r="G133"/>
  <c r="H133"/>
  <c r="I133"/>
  <c r="J133"/>
  <c r="K133"/>
  <c r="L133"/>
  <c r="M133"/>
  <c r="N133"/>
  <c r="O133"/>
  <c r="P133"/>
  <c r="C134"/>
  <c r="D134"/>
  <c r="E134"/>
  <c r="F134"/>
  <c r="G134"/>
  <c r="H134"/>
  <c r="I134"/>
  <c r="J134"/>
  <c r="K134"/>
  <c r="L134"/>
  <c r="M134"/>
  <c r="N134"/>
  <c r="O134"/>
  <c r="P134"/>
  <c r="C104"/>
  <c r="D104"/>
  <c r="E104"/>
  <c r="F104"/>
  <c r="G104"/>
  <c r="H104"/>
  <c r="I104"/>
  <c r="J104"/>
  <c r="K104"/>
  <c r="L104"/>
  <c r="M104"/>
  <c r="N104"/>
  <c r="O104"/>
  <c r="P104"/>
  <c r="C135"/>
  <c r="D135"/>
  <c r="E135"/>
  <c r="F135"/>
  <c r="G135"/>
  <c r="H135"/>
  <c r="I135"/>
  <c r="J135"/>
  <c r="K135"/>
  <c r="L135"/>
  <c r="M135"/>
  <c r="N135"/>
  <c r="O135"/>
  <c r="P135"/>
  <c r="C39"/>
  <c r="D39"/>
  <c r="E39"/>
  <c r="F39"/>
  <c r="G39"/>
  <c r="H39"/>
  <c r="I39"/>
  <c r="J39"/>
  <c r="K39"/>
  <c r="L39"/>
  <c r="M39"/>
  <c r="N39"/>
  <c r="O39"/>
  <c r="P39"/>
  <c r="C18"/>
  <c r="D18"/>
  <c r="E18"/>
  <c r="F18"/>
  <c r="G18"/>
  <c r="H18"/>
  <c r="I18"/>
  <c r="J18"/>
  <c r="K18"/>
  <c r="L18"/>
  <c r="M18"/>
  <c r="N18"/>
  <c r="O18"/>
  <c r="P18"/>
  <c r="C50"/>
  <c r="D50"/>
  <c r="E50"/>
  <c r="F50"/>
  <c r="G50"/>
  <c r="H50"/>
  <c r="I50"/>
  <c r="J50"/>
  <c r="K50"/>
  <c r="L50"/>
  <c r="M50"/>
  <c r="N50"/>
  <c r="O50"/>
  <c r="P50"/>
  <c r="C45"/>
  <c r="D45"/>
  <c r="E45"/>
  <c r="F45"/>
  <c r="G45"/>
  <c r="H45"/>
  <c r="I45"/>
  <c r="J45"/>
  <c r="K45"/>
  <c r="L45"/>
  <c r="M45"/>
  <c r="N45"/>
  <c r="O45"/>
  <c r="P45"/>
  <c r="C26"/>
  <c r="D26"/>
  <c r="E26"/>
  <c r="F26"/>
  <c r="G26"/>
  <c r="H26"/>
  <c r="I26"/>
  <c r="J26"/>
  <c r="K26"/>
  <c r="L26"/>
  <c r="M26"/>
  <c r="N26"/>
  <c r="O26"/>
  <c r="P26"/>
  <c r="C40"/>
  <c r="D40"/>
  <c r="E40"/>
  <c r="F40"/>
  <c r="G40"/>
  <c r="H40"/>
  <c r="I40"/>
  <c r="J40"/>
  <c r="K40"/>
  <c r="L40"/>
  <c r="M40"/>
  <c r="N40"/>
  <c r="O40"/>
  <c r="P40"/>
  <c r="C15"/>
  <c r="D15"/>
  <c r="E15"/>
  <c r="F15"/>
  <c r="G15"/>
  <c r="H15"/>
  <c r="I15"/>
  <c r="J15"/>
  <c r="K15"/>
  <c r="L15"/>
  <c r="M15"/>
  <c r="N15"/>
  <c r="O15"/>
  <c r="P15"/>
  <c r="C88"/>
  <c r="D88"/>
  <c r="E88"/>
  <c r="F88"/>
  <c r="G88"/>
  <c r="H88"/>
  <c r="I88"/>
  <c r="J88"/>
  <c r="K88"/>
  <c r="L88"/>
  <c r="M88"/>
  <c r="N88"/>
  <c r="O88"/>
  <c r="P88"/>
  <c r="C99"/>
  <c r="D99"/>
  <c r="E99"/>
  <c r="F99"/>
  <c r="G99"/>
  <c r="H99"/>
  <c r="I99"/>
  <c r="J99"/>
  <c r="K99"/>
  <c r="L99"/>
  <c r="M99"/>
  <c r="N99"/>
  <c r="O99"/>
  <c r="P99"/>
  <c r="C30"/>
  <c r="D30"/>
  <c r="E30"/>
  <c r="F30"/>
  <c r="G30"/>
  <c r="H30"/>
  <c r="I30"/>
  <c r="J30"/>
  <c r="K30"/>
  <c r="L30"/>
  <c r="M30"/>
  <c r="N30"/>
  <c r="O30"/>
  <c r="P30"/>
  <c r="C2"/>
  <c r="D2"/>
  <c r="E2"/>
  <c r="F2"/>
  <c r="G2"/>
  <c r="H2"/>
  <c r="I2"/>
  <c r="J2"/>
  <c r="K2"/>
  <c r="L2"/>
  <c r="M2"/>
  <c r="N2"/>
  <c r="O2"/>
  <c r="P2"/>
  <c r="C136"/>
  <c r="D136"/>
  <c r="E136"/>
  <c r="F136"/>
  <c r="G136"/>
  <c r="H136"/>
  <c r="I136"/>
  <c r="J136"/>
  <c r="K136"/>
  <c r="L136"/>
  <c r="M136"/>
  <c r="N136"/>
  <c r="O136"/>
  <c r="P136"/>
  <c r="C113"/>
  <c r="D113"/>
  <c r="E113"/>
  <c r="F113"/>
  <c r="G113"/>
  <c r="H113"/>
  <c r="I113"/>
  <c r="J113"/>
  <c r="K113"/>
  <c r="L113"/>
  <c r="M113"/>
  <c r="N113"/>
  <c r="O113"/>
  <c r="P113"/>
  <c r="C137"/>
  <c r="D137"/>
  <c r="E137"/>
  <c r="F137"/>
  <c r="G137"/>
  <c r="H137"/>
  <c r="I137"/>
  <c r="J137"/>
  <c r="K137"/>
  <c r="L137"/>
  <c r="M137"/>
  <c r="N137"/>
  <c r="O137"/>
  <c r="P137"/>
  <c r="C83"/>
  <c r="D83"/>
  <c r="E83"/>
  <c r="F83"/>
  <c r="G83"/>
  <c r="H83"/>
  <c r="I83"/>
  <c r="J83"/>
  <c r="K83"/>
  <c r="L83"/>
  <c r="M83"/>
  <c r="N83"/>
  <c r="O83"/>
  <c r="P83"/>
  <c r="C138"/>
  <c r="D138"/>
  <c r="E138"/>
  <c r="F138"/>
  <c r="G138"/>
  <c r="H138"/>
  <c r="I138"/>
  <c r="J138"/>
  <c r="K138"/>
  <c r="L138"/>
  <c r="M138"/>
  <c r="N138"/>
  <c r="O138"/>
  <c r="P138"/>
  <c r="C139"/>
  <c r="D139"/>
  <c r="E139"/>
  <c r="F139"/>
  <c r="G139"/>
  <c r="H139"/>
  <c r="I139"/>
  <c r="J139"/>
  <c r="K139"/>
  <c r="L139"/>
  <c r="M139"/>
  <c r="N139"/>
  <c r="O139"/>
  <c r="P139"/>
  <c r="C110"/>
  <c r="D110"/>
  <c r="E110"/>
  <c r="F110"/>
  <c r="G110"/>
  <c r="H110"/>
  <c r="I110"/>
  <c r="J110"/>
  <c r="K110"/>
  <c r="L110"/>
  <c r="M110"/>
  <c r="N110"/>
  <c r="O110"/>
  <c r="P110"/>
  <c r="C24"/>
  <c r="D24"/>
  <c r="E24"/>
  <c r="F24"/>
  <c r="G24"/>
  <c r="H24"/>
  <c r="I24"/>
  <c r="J24"/>
  <c r="K24"/>
  <c r="L24"/>
  <c r="M24"/>
  <c r="N24"/>
  <c r="O24"/>
  <c r="P24"/>
  <c r="C111"/>
  <c r="D111"/>
  <c r="E111"/>
  <c r="F111"/>
  <c r="G111"/>
  <c r="H111"/>
  <c r="I111"/>
  <c r="J111"/>
  <c r="K111"/>
  <c r="L111"/>
  <c r="M111"/>
  <c r="N111"/>
  <c r="O111"/>
  <c r="P111"/>
  <c r="C112"/>
  <c r="D112"/>
  <c r="E112"/>
  <c r="F112"/>
  <c r="G112"/>
  <c r="H112"/>
  <c r="I112"/>
  <c r="J112"/>
  <c r="K112"/>
  <c r="L112"/>
  <c r="M112"/>
  <c r="N112"/>
  <c r="O112"/>
  <c r="P112"/>
  <c r="C93"/>
  <c r="D93"/>
  <c r="E93"/>
  <c r="F93"/>
  <c r="G93"/>
  <c r="H93"/>
  <c r="I93"/>
  <c r="J93"/>
  <c r="K93"/>
  <c r="L93"/>
  <c r="M93"/>
  <c r="N93"/>
  <c r="O93"/>
  <c r="P93"/>
  <c r="C53"/>
  <c r="D53"/>
  <c r="E53"/>
  <c r="F53"/>
  <c r="G53"/>
  <c r="H53"/>
  <c r="I53"/>
  <c r="J53"/>
  <c r="K53"/>
  <c r="L53"/>
  <c r="M53"/>
  <c r="N53"/>
  <c r="O53"/>
  <c r="P53"/>
  <c r="C36"/>
  <c r="D36"/>
  <c r="E36"/>
  <c r="F36"/>
  <c r="G36"/>
  <c r="H36"/>
  <c r="I36"/>
  <c r="J36"/>
  <c r="K36"/>
  <c r="L36"/>
  <c r="M36"/>
  <c r="N36"/>
  <c r="O36"/>
  <c r="P36"/>
  <c r="C105"/>
  <c r="D105"/>
  <c r="E105"/>
  <c r="F105"/>
  <c r="G105"/>
  <c r="H105"/>
  <c r="I105"/>
  <c r="J105"/>
  <c r="K105"/>
  <c r="L105"/>
  <c r="M105"/>
  <c r="N105"/>
  <c r="O105"/>
  <c r="P105"/>
  <c r="C100"/>
  <c r="D100"/>
  <c r="E100"/>
  <c r="F100"/>
  <c r="G100"/>
  <c r="H100"/>
  <c r="I100"/>
  <c r="J100"/>
  <c r="K100"/>
  <c r="L100"/>
  <c r="M100"/>
  <c r="N100"/>
  <c r="O100"/>
  <c r="P100"/>
  <c r="C49"/>
  <c r="D49"/>
  <c r="E49"/>
  <c r="F49"/>
  <c r="G49"/>
  <c r="H49"/>
  <c r="I49"/>
  <c r="J49"/>
  <c r="K49"/>
  <c r="L49"/>
  <c r="M49"/>
  <c r="N49"/>
  <c r="O49"/>
  <c r="P49"/>
  <c r="C73"/>
  <c r="D73"/>
  <c r="E73"/>
  <c r="F73"/>
  <c r="G73"/>
  <c r="H73"/>
  <c r="I73"/>
  <c r="J73"/>
  <c r="K73"/>
  <c r="L73"/>
  <c r="M73"/>
  <c r="N73"/>
  <c r="O73"/>
  <c r="P73"/>
  <c r="C140"/>
  <c r="D140"/>
  <c r="E140"/>
  <c r="F140"/>
  <c r="G140"/>
  <c r="H140"/>
  <c r="I140"/>
  <c r="J140"/>
  <c r="K140"/>
  <c r="L140"/>
  <c r="M140"/>
  <c r="N140"/>
  <c r="O140"/>
  <c r="P140"/>
  <c r="C79"/>
  <c r="D79"/>
  <c r="E79"/>
  <c r="F79"/>
  <c r="G79"/>
  <c r="H79"/>
  <c r="I79"/>
  <c r="J79"/>
  <c r="K79"/>
  <c r="L79"/>
  <c r="M79"/>
  <c r="N79"/>
  <c r="O79"/>
  <c r="P79"/>
  <c r="C69"/>
  <c r="D69"/>
  <c r="E69"/>
  <c r="F69"/>
  <c r="G69"/>
  <c r="H69"/>
  <c r="I69"/>
  <c r="J69"/>
  <c r="K69"/>
  <c r="L69"/>
  <c r="M69"/>
  <c r="N69"/>
  <c r="O69"/>
  <c r="P69"/>
  <c r="C141"/>
  <c r="D141"/>
  <c r="E141"/>
  <c r="F141"/>
  <c r="G141"/>
  <c r="H141"/>
  <c r="I141"/>
  <c r="J141"/>
  <c r="K141"/>
  <c r="L141"/>
  <c r="M141"/>
  <c r="N141"/>
  <c r="O141"/>
  <c r="P141"/>
  <c r="C142"/>
  <c r="D142"/>
  <c r="E142"/>
  <c r="F142"/>
  <c r="G142"/>
  <c r="H142"/>
  <c r="I142"/>
  <c r="J142"/>
  <c r="K142"/>
  <c r="L142"/>
  <c r="M142"/>
  <c r="N142"/>
  <c r="O142"/>
  <c r="P142"/>
  <c r="C106"/>
  <c r="D106"/>
  <c r="E106"/>
  <c r="F106"/>
  <c r="G106"/>
  <c r="H106"/>
  <c r="I106"/>
  <c r="J106"/>
  <c r="K106"/>
  <c r="L106"/>
  <c r="M106"/>
  <c r="N106"/>
  <c r="O106"/>
  <c r="P106"/>
  <c r="C7"/>
  <c r="D7"/>
  <c r="E7"/>
  <c r="F7"/>
  <c r="G7"/>
  <c r="H7"/>
  <c r="I7"/>
  <c r="J7"/>
  <c r="K7"/>
  <c r="L7"/>
  <c r="M7"/>
  <c r="N7"/>
  <c r="O7"/>
  <c r="P7"/>
  <c r="C107"/>
  <c r="D107"/>
  <c r="E107"/>
  <c r="F107"/>
  <c r="G107"/>
  <c r="H107"/>
  <c r="I107"/>
  <c r="J107"/>
  <c r="K107"/>
  <c r="L107"/>
  <c r="M107"/>
  <c r="N107"/>
  <c r="O107"/>
  <c r="P107"/>
  <c r="C91"/>
  <c r="D91"/>
  <c r="E91"/>
  <c r="F91"/>
  <c r="G91"/>
  <c r="H91"/>
  <c r="I91"/>
  <c r="J91"/>
  <c r="K91"/>
  <c r="L91"/>
  <c r="M91"/>
  <c r="N91"/>
  <c r="O91"/>
  <c r="P91"/>
  <c r="C86"/>
  <c r="D86"/>
  <c r="E86"/>
  <c r="F86"/>
  <c r="G86"/>
  <c r="H86"/>
  <c r="I86"/>
  <c r="J86"/>
  <c r="K86"/>
  <c r="L86"/>
  <c r="M86"/>
  <c r="N86"/>
  <c r="O86"/>
  <c r="P86"/>
  <c r="C62"/>
  <c r="D62"/>
  <c r="E62"/>
  <c r="F62"/>
  <c r="G62"/>
  <c r="H62"/>
  <c r="I62"/>
  <c r="J62"/>
  <c r="K62"/>
  <c r="L62"/>
  <c r="M62"/>
  <c r="N62"/>
  <c r="O62"/>
  <c r="P62"/>
  <c r="C90"/>
  <c r="D90"/>
  <c r="E90"/>
  <c r="F90"/>
  <c r="G90"/>
  <c r="H90"/>
  <c r="I90"/>
  <c r="J90"/>
  <c r="K90"/>
  <c r="L90"/>
  <c r="M90"/>
  <c r="N90"/>
  <c r="O90"/>
  <c r="P90"/>
  <c r="C48"/>
  <c r="D48"/>
  <c r="E48"/>
  <c r="F48"/>
  <c r="G48"/>
  <c r="H48"/>
  <c r="I48"/>
  <c r="J48"/>
  <c r="K48"/>
  <c r="L48"/>
  <c r="M48"/>
  <c r="N48"/>
  <c r="O48"/>
  <c r="P48"/>
  <c r="C109"/>
  <c r="D109"/>
  <c r="E109"/>
  <c r="F109"/>
  <c r="G109"/>
  <c r="H109"/>
  <c r="I109"/>
  <c r="J109"/>
  <c r="K109"/>
  <c r="L109"/>
  <c r="M109"/>
  <c r="N109"/>
  <c r="O109"/>
  <c r="P109"/>
  <c r="C64"/>
  <c r="D64"/>
  <c r="E64"/>
  <c r="F64"/>
  <c r="G64"/>
  <c r="H64"/>
  <c r="I64"/>
  <c r="J64"/>
  <c r="K64"/>
  <c r="L64"/>
  <c r="M64"/>
  <c r="N64"/>
  <c r="O64"/>
  <c r="P64"/>
  <c r="C72"/>
  <c r="D72"/>
  <c r="E72"/>
  <c r="F72"/>
  <c r="G72"/>
  <c r="H72"/>
  <c r="I72"/>
  <c r="J72"/>
  <c r="K72"/>
  <c r="L72"/>
  <c r="M72"/>
  <c r="N72"/>
  <c r="O72"/>
  <c r="P72"/>
  <c r="C61"/>
  <c r="D61"/>
  <c r="E61"/>
  <c r="F61"/>
  <c r="G61"/>
  <c r="H61"/>
  <c r="I61"/>
  <c r="J61"/>
  <c r="K61"/>
  <c r="L61"/>
  <c r="M61"/>
  <c r="N61"/>
  <c r="O61"/>
  <c r="P61"/>
  <c r="C55"/>
  <c r="D55"/>
  <c r="E55"/>
  <c r="F55"/>
  <c r="G55"/>
  <c r="H55"/>
  <c r="I55"/>
  <c r="J55"/>
  <c r="K55"/>
  <c r="L55"/>
  <c r="M55"/>
  <c r="N55"/>
  <c r="O55"/>
  <c r="P55"/>
  <c r="C25"/>
  <c r="D25"/>
  <c r="E25"/>
  <c r="F25"/>
  <c r="G25"/>
  <c r="H25"/>
  <c r="I25"/>
  <c r="J25"/>
  <c r="K25"/>
  <c r="L25"/>
  <c r="M25"/>
  <c r="N25"/>
  <c r="O25"/>
  <c r="P25"/>
  <c r="C143"/>
  <c r="D143"/>
  <c r="E143"/>
  <c r="F143"/>
  <c r="G143"/>
  <c r="H143"/>
  <c r="I143"/>
  <c r="J143"/>
  <c r="K143"/>
  <c r="L143"/>
  <c r="M143"/>
  <c r="N143"/>
  <c r="O143"/>
  <c r="P143"/>
  <c r="C144"/>
  <c r="D144"/>
  <c r="E144"/>
  <c r="F144"/>
  <c r="G144"/>
  <c r="H144"/>
  <c r="I144"/>
  <c r="J144"/>
  <c r="K144"/>
  <c r="L144"/>
  <c r="M144"/>
  <c r="N144"/>
  <c r="O144"/>
  <c r="P144"/>
  <c r="C33"/>
  <c r="D33"/>
  <c r="E33"/>
  <c r="F33"/>
  <c r="G33"/>
  <c r="H33"/>
  <c r="I33"/>
  <c r="J33"/>
  <c r="K33"/>
  <c r="L33"/>
  <c r="M33"/>
  <c r="N33"/>
  <c r="O33"/>
  <c r="P33"/>
  <c r="C94"/>
  <c r="D94"/>
  <c r="E94"/>
  <c r="F94"/>
  <c r="G94"/>
  <c r="H94"/>
  <c r="I94"/>
  <c r="J94"/>
  <c r="K94"/>
  <c r="L94"/>
  <c r="M94"/>
  <c r="N94"/>
  <c r="O94"/>
  <c r="P94"/>
  <c r="C10"/>
  <c r="D10"/>
  <c r="E10"/>
  <c r="F10"/>
  <c r="G10"/>
  <c r="H10"/>
  <c r="I10"/>
  <c r="J10"/>
  <c r="K10"/>
  <c r="L10"/>
  <c r="M10"/>
  <c r="N10"/>
  <c r="O10"/>
  <c r="P10"/>
  <c r="C31"/>
  <c r="D31"/>
  <c r="E31"/>
  <c r="F31"/>
  <c r="G31"/>
  <c r="H31"/>
  <c r="I31"/>
  <c r="J31"/>
  <c r="K31"/>
  <c r="L31"/>
  <c r="M31"/>
  <c r="N31"/>
  <c r="O31"/>
  <c r="P31"/>
  <c r="C51"/>
  <c r="D51"/>
  <c r="E51"/>
  <c r="F51"/>
  <c r="G51"/>
  <c r="H51"/>
  <c r="I51"/>
  <c r="J51"/>
  <c r="K51"/>
  <c r="L51"/>
  <c r="M51"/>
  <c r="N51"/>
  <c r="O51"/>
  <c r="P51"/>
  <c r="C108"/>
  <c r="D108"/>
  <c r="E108"/>
  <c r="F108"/>
  <c r="G108"/>
  <c r="H108"/>
  <c r="I108"/>
  <c r="J108"/>
  <c r="K108"/>
  <c r="L108"/>
  <c r="M108"/>
  <c r="N108"/>
  <c r="O108"/>
  <c r="P108"/>
  <c r="C57"/>
  <c r="D57"/>
  <c r="E57"/>
  <c r="F57"/>
  <c r="G57"/>
  <c r="H57"/>
  <c r="I57"/>
  <c r="J57"/>
  <c r="K57"/>
  <c r="L57"/>
  <c r="M57"/>
  <c r="N57"/>
  <c r="O57"/>
  <c r="P57"/>
  <c r="C98"/>
  <c r="D98"/>
  <c r="E98"/>
  <c r="F98"/>
  <c r="G98"/>
  <c r="H98"/>
  <c r="I98"/>
  <c r="J98"/>
  <c r="K98"/>
  <c r="L98"/>
  <c r="M98"/>
  <c r="N98"/>
  <c r="O98"/>
  <c r="P98"/>
  <c r="C14"/>
  <c r="D14"/>
  <c r="E14"/>
  <c r="F14"/>
  <c r="G14"/>
  <c r="H14"/>
  <c r="I14"/>
  <c r="J14"/>
  <c r="K14"/>
  <c r="L14"/>
  <c r="M14"/>
  <c r="N14"/>
  <c r="O14"/>
  <c r="P14"/>
  <c r="C27"/>
  <c r="D27"/>
  <c r="E27"/>
  <c r="F27"/>
  <c r="G27"/>
  <c r="H27"/>
  <c r="I27"/>
  <c r="J27"/>
  <c r="K27"/>
  <c r="L27"/>
  <c r="M27"/>
  <c r="N27"/>
  <c r="O27"/>
  <c r="P27"/>
  <c r="C89"/>
  <c r="D89"/>
  <c r="E89"/>
  <c r="F89"/>
  <c r="G89"/>
  <c r="H89"/>
  <c r="I89"/>
  <c r="J89"/>
  <c r="K89"/>
  <c r="L89"/>
  <c r="M89"/>
  <c r="N89"/>
  <c r="O89"/>
  <c r="P89"/>
  <c r="C16"/>
  <c r="D16"/>
  <c r="E16"/>
  <c r="F16"/>
  <c r="G16"/>
  <c r="H16"/>
  <c r="I16"/>
  <c r="J16"/>
  <c r="K16"/>
  <c r="L16"/>
  <c r="M16"/>
  <c r="N16"/>
  <c r="O16"/>
  <c r="P16"/>
  <c r="C44"/>
  <c r="D44"/>
  <c r="E44"/>
  <c r="F44"/>
  <c r="G44"/>
  <c r="H44"/>
  <c r="I44"/>
  <c r="J44"/>
  <c r="K44"/>
  <c r="L44"/>
  <c r="M44"/>
  <c r="N44"/>
  <c r="O44"/>
  <c r="P44"/>
  <c r="C65"/>
  <c r="D65"/>
  <c r="E65"/>
  <c r="F65"/>
  <c r="G65"/>
  <c r="H65"/>
  <c r="I65"/>
  <c r="J65"/>
  <c r="K65"/>
  <c r="L65"/>
  <c r="M65"/>
  <c r="N65"/>
  <c r="O65"/>
  <c r="P65"/>
  <c r="C8"/>
  <c r="D8"/>
  <c r="E8"/>
  <c r="F8"/>
  <c r="G8"/>
  <c r="H8"/>
  <c r="I8"/>
  <c r="J8"/>
  <c r="K8"/>
  <c r="L8"/>
  <c r="M8"/>
  <c r="N8"/>
  <c r="O8"/>
  <c r="P8"/>
  <c r="C92"/>
  <c r="D92"/>
  <c r="E92"/>
  <c r="F92"/>
  <c r="G92"/>
  <c r="H92"/>
  <c r="I92"/>
  <c r="J92"/>
  <c r="K92"/>
  <c r="L92"/>
  <c r="M92"/>
  <c r="N92"/>
  <c r="O92"/>
  <c r="P92"/>
  <c r="C66"/>
  <c r="D66"/>
  <c r="E66"/>
  <c r="F66"/>
  <c r="G66"/>
  <c r="H66"/>
  <c r="I66"/>
  <c r="J66"/>
  <c r="K66"/>
  <c r="L66"/>
  <c r="M66"/>
  <c r="N66"/>
  <c r="O66"/>
  <c r="P66"/>
  <c r="C58"/>
  <c r="D58"/>
  <c r="E58"/>
  <c r="F58"/>
  <c r="G58"/>
  <c r="H58"/>
  <c r="I58"/>
  <c r="J58"/>
  <c r="K58"/>
  <c r="L58"/>
  <c r="M58"/>
  <c r="N58"/>
  <c r="O58"/>
  <c r="P58"/>
  <c r="C97"/>
  <c r="D97"/>
  <c r="E97"/>
  <c r="F97"/>
  <c r="G97"/>
  <c r="H97"/>
  <c r="I97"/>
  <c r="J97"/>
  <c r="K97"/>
  <c r="L97"/>
  <c r="M97"/>
  <c r="N97"/>
  <c r="O97"/>
  <c r="P97"/>
  <c r="C42"/>
  <c r="D42"/>
  <c r="E42"/>
  <c r="F42"/>
  <c r="G42"/>
  <c r="H42"/>
  <c r="I42"/>
  <c r="J42"/>
  <c r="K42"/>
  <c r="L42"/>
  <c r="M42"/>
  <c r="N42"/>
  <c r="O42"/>
  <c r="P42"/>
  <c r="C101"/>
  <c r="D101"/>
  <c r="E101"/>
  <c r="F101"/>
  <c r="G101"/>
  <c r="H101"/>
  <c r="I101"/>
  <c r="J101"/>
  <c r="K101"/>
  <c r="L101"/>
  <c r="M101"/>
  <c r="N101"/>
  <c r="O101"/>
  <c r="P101"/>
  <c r="C74"/>
  <c r="D74"/>
  <c r="E74"/>
  <c r="F74"/>
  <c r="G74"/>
  <c r="H74"/>
  <c r="I74"/>
  <c r="J74"/>
  <c r="K74"/>
  <c r="L74"/>
  <c r="M74"/>
  <c r="N74"/>
  <c r="O74"/>
  <c r="P74"/>
  <c r="C59"/>
  <c r="D59"/>
  <c r="E59"/>
  <c r="F59"/>
  <c r="G59"/>
  <c r="H59"/>
  <c r="I59"/>
  <c r="J59"/>
  <c r="K59"/>
  <c r="L59"/>
  <c r="M59"/>
  <c r="N59"/>
  <c r="O59"/>
  <c r="P59"/>
  <c r="C102"/>
  <c r="D102"/>
  <c r="E102"/>
  <c r="F102"/>
  <c r="G102"/>
  <c r="H102"/>
  <c r="I102"/>
  <c r="J102"/>
  <c r="K102"/>
  <c r="L102"/>
  <c r="M102"/>
  <c r="N102"/>
  <c r="O102"/>
  <c r="P102"/>
  <c r="C77"/>
  <c r="D77"/>
  <c r="E77"/>
  <c r="F77"/>
  <c r="G77"/>
  <c r="H77"/>
  <c r="I77"/>
  <c r="J77"/>
  <c r="K77"/>
  <c r="L77"/>
  <c r="M77"/>
  <c r="N77"/>
  <c r="O77"/>
  <c r="P77"/>
  <c r="C68"/>
  <c r="D68"/>
  <c r="E68"/>
  <c r="F68"/>
  <c r="G68"/>
  <c r="H68"/>
  <c r="I68"/>
  <c r="J68"/>
  <c r="K68"/>
  <c r="L68"/>
  <c r="M68"/>
  <c r="N68"/>
  <c r="O68"/>
  <c r="P68"/>
  <c r="C4"/>
  <c r="D4"/>
  <c r="E4"/>
  <c r="F4"/>
  <c r="G4"/>
  <c r="H4"/>
  <c r="I4"/>
  <c r="J4"/>
  <c r="K4"/>
  <c r="L4"/>
  <c r="M4"/>
  <c r="N4"/>
  <c r="O4"/>
  <c r="P4"/>
  <c r="C76"/>
  <c r="D76"/>
  <c r="E76"/>
  <c r="F76"/>
  <c r="G76"/>
  <c r="H76"/>
  <c r="I76"/>
  <c r="J76"/>
  <c r="K76"/>
  <c r="L76"/>
  <c r="M76"/>
  <c r="N76"/>
  <c r="O76"/>
  <c r="P76"/>
  <c r="C32"/>
  <c r="D32"/>
  <c r="E32"/>
  <c r="F32"/>
  <c r="G32"/>
  <c r="H32"/>
  <c r="I32"/>
  <c r="J32"/>
  <c r="K32"/>
  <c r="L32"/>
  <c r="M32"/>
  <c r="N32"/>
  <c r="O32"/>
  <c r="P32"/>
  <c r="C115"/>
  <c r="D115"/>
  <c r="E115"/>
  <c r="F115"/>
  <c r="G115"/>
  <c r="H115"/>
  <c r="I115"/>
  <c r="J115"/>
  <c r="K115"/>
  <c r="L115"/>
  <c r="M115"/>
  <c r="N115"/>
  <c r="O115"/>
  <c r="P115"/>
  <c r="C41"/>
  <c r="D41"/>
  <c r="E41"/>
  <c r="F41"/>
  <c r="G41"/>
  <c r="H41"/>
  <c r="I41"/>
  <c r="J41"/>
  <c r="K41"/>
  <c r="L41"/>
  <c r="M41"/>
  <c r="N41"/>
  <c r="O41"/>
  <c r="P41"/>
  <c r="C23"/>
  <c r="D23"/>
  <c r="E23"/>
  <c r="F23"/>
  <c r="G23"/>
  <c r="H23"/>
  <c r="I23"/>
  <c r="J23"/>
  <c r="K23"/>
  <c r="L23"/>
  <c r="M23"/>
  <c r="N23"/>
  <c r="O23"/>
  <c r="P23"/>
  <c r="C5"/>
  <c r="D5"/>
  <c r="E5"/>
  <c r="F5"/>
  <c r="G5"/>
  <c r="H5"/>
  <c r="I5"/>
  <c r="J5"/>
  <c r="K5"/>
  <c r="L5"/>
  <c r="M5"/>
  <c r="N5"/>
  <c r="O5"/>
  <c r="P5"/>
  <c r="C81"/>
  <c r="D81"/>
  <c r="E81"/>
  <c r="F81"/>
  <c r="G81"/>
  <c r="H81"/>
  <c r="I81"/>
  <c r="J81"/>
  <c r="K81"/>
  <c r="L81"/>
  <c r="M81"/>
  <c r="N81"/>
  <c r="O81"/>
  <c r="P81"/>
  <c r="C35"/>
  <c r="D35"/>
  <c r="E35"/>
  <c r="F35"/>
  <c r="G35"/>
  <c r="H35"/>
  <c r="I35"/>
  <c r="J35"/>
  <c r="K35"/>
  <c r="L35"/>
  <c r="M35"/>
  <c r="N35"/>
  <c r="O35"/>
  <c r="P35"/>
  <c r="C96"/>
  <c r="D96"/>
  <c r="E96"/>
  <c r="F96"/>
  <c r="G96"/>
  <c r="H96"/>
  <c r="I96"/>
  <c r="J96"/>
  <c r="K96"/>
  <c r="L96"/>
  <c r="M96"/>
  <c r="N96"/>
  <c r="O96"/>
  <c r="P96"/>
  <c r="C29"/>
  <c r="D29"/>
  <c r="E29"/>
  <c r="F29"/>
  <c r="G29"/>
  <c r="H29"/>
  <c r="I29"/>
  <c r="J29"/>
  <c r="K29"/>
  <c r="L29"/>
  <c r="M29"/>
  <c r="N29"/>
  <c r="O29"/>
  <c r="P29"/>
  <c r="C17"/>
  <c r="D17"/>
  <c r="E17"/>
  <c r="F17"/>
  <c r="G17"/>
  <c r="H17"/>
  <c r="I17"/>
  <c r="J17"/>
  <c r="K17"/>
  <c r="L17"/>
  <c r="M17"/>
  <c r="N17"/>
  <c r="O17"/>
  <c r="P17"/>
  <c r="C28"/>
  <c r="D28"/>
  <c r="E28"/>
  <c r="F28"/>
  <c r="G28"/>
  <c r="H28"/>
  <c r="I28"/>
  <c r="J28"/>
  <c r="K28"/>
  <c r="L28"/>
  <c r="M28"/>
  <c r="N28"/>
  <c r="O28"/>
  <c r="P28"/>
  <c r="C114"/>
  <c r="D114"/>
  <c r="E114"/>
  <c r="F114"/>
  <c r="G114"/>
  <c r="H114"/>
  <c r="I114"/>
  <c r="J114"/>
  <c r="K114"/>
  <c r="L114"/>
  <c r="M114"/>
  <c r="N114"/>
  <c r="O114"/>
  <c r="P114"/>
  <c r="C11"/>
  <c r="D11"/>
  <c r="E11"/>
  <c r="F11"/>
  <c r="G11"/>
  <c r="H11"/>
  <c r="I11"/>
  <c r="J11"/>
  <c r="K11"/>
  <c r="L11"/>
  <c r="M11"/>
  <c r="N11"/>
  <c r="O11"/>
  <c r="P11"/>
  <c r="C78"/>
  <c r="D78"/>
  <c r="E78"/>
  <c r="F78"/>
  <c r="G78"/>
  <c r="H78"/>
  <c r="I78"/>
  <c r="J78"/>
  <c r="K78"/>
  <c r="L78"/>
  <c r="M78"/>
  <c r="N78"/>
  <c r="O78"/>
  <c r="P78"/>
  <c r="C63"/>
  <c r="D63"/>
  <c r="E63"/>
  <c r="F63"/>
  <c r="G63"/>
  <c r="H63"/>
  <c r="I63"/>
  <c r="J63"/>
  <c r="K63"/>
  <c r="L63"/>
  <c r="M63"/>
  <c r="N63"/>
  <c r="O63"/>
  <c r="P63"/>
  <c r="C60"/>
  <c r="D60"/>
  <c r="E60"/>
  <c r="F60"/>
  <c r="G60"/>
  <c r="H60"/>
  <c r="I60"/>
  <c r="J60"/>
  <c r="K60"/>
  <c r="L60"/>
  <c r="M60"/>
  <c r="N60"/>
  <c r="O60"/>
  <c r="P60"/>
  <c r="C13"/>
  <c r="D13"/>
  <c r="E13"/>
  <c r="F13"/>
  <c r="G13"/>
  <c r="H13"/>
  <c r="I13"/>
  <c r="J13"/>
  <c r="K13"/>
  <c r="L13"/>
  <c r="M13"/>
  <c r="N13"/>
  <c r="O13"/>
  <c r="P13"/>
  <c r="C75"/>
  <c r="D75"/>
  <c r="E75"/>
  <c r="F75"/>
  <c r="G75"/>
  <c r="H75"/>
  <c r="I75"/>
  <c r="J75"/>
  <c r="K75"/>
  <c r="L75"/>
  <c r="M75"/>
  <c r="N75"/>
  <c r="O75"/>
  <c r="P75"/>
  <c r="C116"/>
  <c r="D116"/>
  <c r="E116"/>
  <c r="F116"/>
  <c r="G116"/>
  <c r="H116"/>
  <c r="I116"/>
  <c r="J116"/>
  <c r="K116"/>
  <c r="L116"/>
  <c r="M116"/>
  <c r="N116"/>
  <c r="O116"/>
  <c r="P116"/>
  <c r="C1"/>
  <c r="D1"/>
  <c r="E1"/>
  <c r="F1"/>
  <c r="G1"/>
  <c r="H1"/>
  <c r="I1"/>
  <c r="J1"/>
  <c r="K1"/>
  <c r="L1"/>
  <c r="M1"/>
  <c r="N1"/>
  <c r="O1"/>
  <c r="P1"/>
  <c r="D70"/>
  <c r="E70"/>
  <c r="F70"/>
  <c r="G70"/>
  <c r="H70"/>
  <c r="I70"/>
  <c r="J70"/>
  <c r="K70"/>
  <c r="L70"/>
  <c r="M70"/>
  <c r="N70"/>
  <c r="O70"/>
  <c r="P70"/>
  <c r="C70"/>
  <c r="B117"/>
  <c r="B21"/>
  <c r="B71"/>
  <c r="B56"/>
  <c r="B118"/>
  <c r="B119"/>
  <c r="B120"/>
  <c r="B103"/>
  <c r="B6"/>
  <c r="B121"/>
  <c r="B122"/>
  <c r="B37"/>
  <c r="B123"/>
  <c r="B124"/>
  <c r="B19"/>
  <c r="B80"/>
  <c r="B47"/>
  <c r="B3"/>
  <c r="B125"/>
  <c r="B54"/>
  <c r="B95"/>
  <c r="B126"/>
  <c r="B82"/>
  <c r="B34"/>
  <c r="B127"/>
  <c r="B38"/>
  <c r="B43"/>
  <c r="B87"/>
  <c r="B128"/>
  <c r="B129"/>
  <c r="B22"/>
  <c r="B85"/>
  <c r="B84"/>
  <c r="B130"/>
  <c r="B131"/>
  <c r="B46"/>
  <c r="B12"/>
  <c r="B9"/>
  <c r="B132"/>
  <c r="B67"/>
  <c r="B52"/>
  <c r="B20"/>
  <c r="B133"/>
  <c r="B134"/>
  <c r="B104"/>
  <c r="B135"/>
  <c r="B39"/>
  <c r="B18"/>
  <c r="B50"/>
  <c r="B45"/>
  <c r="B26"/>
  <c r="B40"/>
  <c r="B15"/>
  <c r="B88"/>
  <c r="B99"/>
  <c r="B30"/>
  <c r="B2"/>
  <c r="B136"/>
  <c r="B113"/>
  <c r="B137"/>
  <c r="B83"/>
  <c r="B138"/>
  <c r="B139"/>
  <c r="B110"/>
  <c r="B24"/>
  <c r="B111"/>
  <c r="B112"/>
  <c r="B93"/>
  <c r="B53"/>
  <c r="B36"/>
  <c r="B105"/>
  <c r="B100"/>
  <c r="B49"/>
  <c r="B73"/>
  <c r="B140"/>
  <c r="B79"/>
  <c r="B69"/>
  <c r="B141"/>
  <c r="B142"/>
  <c r="B106"/>
  <c r="B7"/>
  <c r="B107"/>
  <c r="B91"/>
  <c r="B86"/>
  <c r="B62"/>
  <c r="B90"/>
  <c r="B48"/>
  <c r="B109"/>
  <c r="B64"/>
  <c r="B72"/>
  <c r="B61"/>
  <c r="B55"/>
  <c r="B25"/>
  <c r="B143"/>
  <c r="B144"/>
  <c r="B33"/>
  <c r="B94"/>
  <c r="B10"/>
  <c r="B31"/>
  <c r="B51"/>
  <c r="B108"/>
  <c r="B57"/>
  <c r="B98"/>
  <c r="B14"/>
  <c r="B27"/>
  <c r="B89"/>
  <c r="B16"/>
  <c r="B44"/>
  <c r="B65"/>
  <c r="B8"/>
  <c r="B92"/>
  <c r="B66"/>
  <c r="B58"/>
  <c r="B97"/>
  <c r="B42"/>
  <c r="B101"/>
  <c r="B74"/>
  <c r="B59"/>
  <c r="B102"/>
  <c r="B77"/>
  <c r="B68"/>
  <c r="B4"/>
  <c r="B76"/>
  <c r="B32"/>
  <c r="B115"/>
  <c r="B41"/>
  <c r="B23"/>
  <c r="B5"/>
  <c r="B81"/>
  <c r="B35"/>
  <c r="B96"/>
  <c r="B29"/>
  <c r="B17"/>
  <c r="B28"/>
  <c r="B114"/>
  <c r="B11"/>
  <c r="B78"/>
  <c r="B63"/>
  <c r="B60"/>
  <c r="B13"/>
  <c r="B75"/>
  <c r="B116"/>
  <c r="B70"/>
  <c r="B161"/>
  <c r="B171"/>
  <c r="B162"/>
  <c r="B176"/>
  <c r="B198"/>
  <c r="B190"/>
  <c r="B191"/>
  <c r="B174"/>
  <c r="B193"/>
  <c r="B202"/>
  <c r="B203"/>
  <c r="B186"/>
  <c r="B173"/>
  <c r="B182"/>
  <c r="B204"/>
  <c r="B181"/>
  <c r="B205"/>
  <c r="B206"/>
  <c r="B207"/>
  <c r="B199"/>
  <c r="B208"/>
  <c r="B156"/>
  <c r="B170"/>
  <c r="B175"/>
  <c r="B157"/>
  <c r="B164"/>
  <c r="B209"/>
  <c r="B167"/>
  <c r="B177"/>
  <c r="B195"/>
  <c r="B163"/>
  <c r="B201"/>
  <c r="B196"/>
  <c r="B210"/>
  <c r="B211"/>
  <c r="B212"/>
  <c r="B213"/>
  <c r="B214"/>
  <c r="B215"/>
  <c r="B216"/>
  <c r="B184"/>
  <c r="B194"/>
  <c r="B172"/>
  <c r="B168"/>
  <c r="B180"/>
  <c r="B160"/>
  <c r="B159"/>
  <c r="B150"/>
  <c r="B183"/>
  <c r="B147"/>
  <c r="B178"/>
  <c r="B187"/>
  <c r="B217"/>
  <c r="B218"/>
  <c r="B219"/>
  <c r="B151"/>
  <c r="B155"/>
  <c r="B179"/>
  <c r="B220"/>
  <c r="B221"/>
  <c r="B222"/>
  <c r="B158"/>
  <c r="B223"/>
  <c r="B224"/>
  <c r="B225"/>
  <c r="B226"/>
  <c r="B169"/>
  <c r="B227"/>
  <c r="B148"/>
  <c r="B228"/>
  <c r="B229"/>
  <c r="B230"/>
  <c r="B166"/>
  <c r="B231"/>
  <c r="B232"/>
  <c r="B233"/>
  <c r="B165"/>
  <c r="B234"/>
  <c r="B192"/>
  <c r="B188"/>
  <c r="B235"/>
  <c r="B197"/>
  <c r="B236"/>
  <c r="B149"/>
  <c r="B237"/>
  <c r="B238"/>
  <c r="B239"/>
  <c r="B240"/>
  <c r="B241"/>
  <c r="B242"/>
  <c r="B243"/>
  <c r="B244"/>
  <c r="B245"/>
  <c r="B246"/>
  <c r="B247"/>
  <c r="B248"/>
  <c r="B152"/>
  <c r="B249"/>
  <c r="B250"/>
  <c r="B251"/>
  <c r="B252"/>
  <c r="B153"/>
  <c r="B253"/>
  <c r="B254"/>
  <c r="B255"/>
  <c r="B185"/>
  <c r="B154"/>
  <c r="B189"/>
  <c r="B200"/>
  <c r="P216" i="5"/>
  <c r="P212"/>
  <c r="P208"/>
  <c r="P196"/>
  <c r="P192"/>
  <c r="P184"/>
  <c r="P180"/>
  <c r="P176"/>
  <c r="P168"/>
  <c r="P160"/>
  <c r="P156"/>
  <c r="P144"/>
  <c r="P140"/>
  <c r="P136"/>
  <c r="P128"/>
  <c r="P124"/>
  <c r="P116"/>
  <c r="P112"/>
  <c r="K108"/>
  <c r="O108"/>
  <c r="P108"/>
  <c r="P96"/>
  <c r="P88"/>
  <c r="P80"/>
  <c r="P68"/>
  <c r="P60"/>
  <c r="K56"/>
  <c r="O56"/>
  <c r="P44"/>
  <c r="P28"/>
  <c r="P20"/>
  <c r="P16"/>
  <c r="P12"/>
  <c r="K8"/>
  <c r="P8"/>
  <c r="K47" i="18" l="1"/>
  <c r="K42"/>
  <c r="K46"/>
  <c r="K41"/>
  <c r="K36"/>
  <c r="K35"/>
  <c r="K66"/>
  <c r="K24"/>
  <c r="K6"/>
  <c r="K3"/>
  <c r="K14"/>
  <c r="K5"/>
  <c r="K20"/>
  <c r="K65"/>
  <c r="K48"/>
  <c r="K37"/>
  <c r="K32"/>
  <c r="K30"/>
  <c r="K4"/>
  <c r="K7"/>
  <c r="K25"/>
  <c r="K17"/>
  <c r="K19"/>
  <c r="K8"/>
  <c r="K2"/>
  <c r="K44"/>
  <c r="K40"/>
  <c r="K34"/>
  <c r="K29"/>
  <c r="K27"/>
  <c r="K28"/>
  <c r="K21"/>
  <c r="K10"/>
  <c r="K9"/>
  <c r="K18"/>
  <c r="K15"/>
  <c r="K49"/>
  <c r="K45"/>
  <c r="K43"/>
  <c r="K39"/>
  <c r="K38"/>
  <c r="K33"/>
  <c r="K31"/>
  <c r="K11"/>
  <c r="K22"/>
  <c r="K23"/>
  <c r="K26"/>
  <c r="K13"/>
  <c r="K12"/>
  <c r="K16"/>
  <c r="K157" i="17"/>
  <c r="K172"/>
  <c r="K121"/>
  <c r="K141"/>
  <c r="K187"/>
  <c r="K134"/>
  <c r="K106"/>
  <c r="K31"/>
  <c r="K22"/>
  <c r="K479"/>
  <c r="K473"/>
  <c r="K68"/>
  <c r="K131"/>
  <c r="K144"/>
  <c r="K138"/>
  <c r="K50"/>
  <c r="K61"/>
  <c r="K54"/>
  <c r="K70"/>
  <c r="K476"/>
  <c r="K181"/>
  <c r="K102"/>
  <c r="K91"/>
  <c r="K86"/>
  <c r="K49"/>
  <c r="K174"/>
  <c r="K173"/>
  <c r="K185"/>
  <c r="K171"/>
  <c r="K189"/>
  <c r="K128"/>
  <c r="K166"/>
  <c r="K147"/>
  <c r="K115"/>
  <c r="K146"/>
  <c r="K105"/>
  <c r="K137"/>
  <c r="K72"/>
  <c r="K183"/>
  <c r="K135"/>
  <c r="K156"/>
  <c r="K100"/>
  <c r="K126"/>
  <c r="K153"/>
  <c r="K178"/>
  <c r="K158"/>
  <c r="K152"/>
  <c r="K143"/>
  <c r="K139"/>
  <c r="K112"/>
  <c r="K108"/>
  <c r="K103"/>
  <c r="K98"/>
  <c r="K95"/>
  <c r="K478"/>
  <c r="K97"/>
  <c r="K93"/>
  <c r="K83"/>
  <c r="K75"/>
  <c r="K77"/>
  <c r="K73"/>
  <c r="K33"/>
  <c r="K52"/>
  <c r="K36"/>
  <c r="K65"/>
  <c r="K477"/>
  <c r="K45"/>
  <c r="K56"/>
  <c r="K67"/>
  <c r="K48"/>
  <c r="K71"/>
  <c r="K9"/>
  <c r="K25"/>
  <c r="K482"/>
  <c r="K39"/>
  <c r="K32"/>
  <c r="K18"/>
  <c r="K20"/>
  <c r="K5"/>
  <c r="K23"/>
  <c r="K4"/>
  <c r="K480"/>
  <c r="K6"/>
  <c r="K132"/>
  <c r="K162"/>
  <c r="K129"/>
  <c r="K124"/>
  <c r="K151"/>
  <c r="K148"/>
  <c r="K186"/>
  <c r="K136"/>
  <c r="K150"/>
  <c r="K125"/>
  <c r="K188"/>
  <c r="K184"/>
  <c r="K180"/>
  <c r="K169"/>
  <c r="K26"/>
  <c r="K107"/>
  <c r="K89"/>
  <c r="K90"/>
  <c r="K88"/>
  <c r="K84"/>
  <c r="K92"/>
  <c r="K14"/>
  <c r="K53"/>
  <c r="K58"/>
  <c r="K35"/>
  <c r="K59"/>
  <c r="K63"/>
  <c r="K44"/>
  <c r="K62"/>
  <c r="K41"/>
  <c r="K24"/>
  <c r="K10"/>
  <c r="K16"/>
  <c r="K74"/>
  <c r="K79"/>
  <c r="K42"/>
  <c r="K475"/>
  <c r="K28"/>
  <c r="K15"/>
  <c r="K2"/>
  <c r="K176"/>
  <c r="K192"/>
  <c r="K177"/>
  <c r="K163"/>
  <c r="K117"/>
  <c r="K191"/>
  <c r="K130"/>
  <c r="K167"/>
  <c r="K118"/>
  <c r="K155"/>
  <c r="K159"/>
  <c r="K127"/>
  <c r="K175"/>
  <c r="K164"/>
  <c r="K149"/>
  <c r="K165"/>
  <c r="K161"/>
  <c r="K122"/>
  <c r="K123"/>
  <c r="K113"/>
  <c r="K110"/>
  <c r="K109"/>
  <c r="K101"/>
  <c r="K78"/>
  <c r="K96"/>
  <c r="K69"/>
  <c r="K66"/>
  <c r="K51"/>
  <c r="K474"/>
  <c r="K60"/>
  <c r="K19"/>
  <c r="K40"/>
  <c r="K43"/>
  <c r="K80"/>
  <c r="K76"/>
  <c r="K11"/>
  <c r="K57"/>
  <c r="K30"/>
  <c r="K17"/>
  <c r="K182"/>
  <c r="K193"/>
  <c r="K194"/>
  <c r="K170"/>
  <c r="K133"/>
  <c r="K168"/>
  <c r="K120"/>
  <c r="K179"/>
  <c r="K119"/>
  <c r="K160"/>
  <c r="K142"/>
  <c r="K140"/>
  <c r="K114"/>
  <c r="K111"/>
  <c r="K104"/>
  <c r="K34"/>
  <c r="K99"/>
  <c r="K94"/>
  <c r="K85"/>
  <c r="K38"/>
  <c r="K87"/>
  <c r="K13"/>
  <c r="K47"/>
  <c r="K46"/>
  <c r="K37"/>
  <c r="K55"/>
  <c r="K82"/>
  <c r="K81"/>
  <c r="K12"/>
  <c r="K29"/>
  <c r="K27"/>
  <c r="K3"/>
  <c r="K64"/>
  <c r="K8"/>
  <c r="K21"/>
  <c r="K7"/>
  <c r="K481"/>
</calcChain>
</file>

<file path=xl/sharedStrings.xml><?xml version="1.0" encoding="utf-8"?>
<sst xmlns="http://schemas.openxmlformats.org/spreadsheetml/2006/main" count="1499" uniqueCount="643">
  <si>
    <t>Total</t>
  </si>
  <si>
    <t>Open Count</t>
  </si>
  <si>
    <t>Opens</t>
  </si>
  <si>
    <t>Opens/total</t>
  </si>
  <si>
    <t>Clicks Count</t>
  </si>
  <si>
    <t>Clicks</t>
  </si>
  <si>
    <t>Clicks/Opens</t>
  </si>
  <si>
    <t>lp_Count</t>
  </si>
  <si>
    <t>LP Count/Clicks</t>
  </si>
  <si>
    <t>Reg Count</t>
  </si>
  <si>
    <t>Reg Count/Clicks</t>
  </si>
  <si>
    <t>Qual Count</t>
  </si>
  <si>
    <t>Qual Count/Reg Count</t>
  </si>
  <si>
    <t>Activity Score</t>
  </si>
  <si>
    <t>Percent of Total</t>
  </si>
  <si>
    <t>open %</t>
  </si>
  <si>
    <t>opens Ratio</t>
  </si>
  <si>
    <t>Click%</t>
  </si>
  <si>
    <t>Click Ratio</t>
  </si>
  <si>
    <t>LP%</t>
  </si>
  <si>
    <t>Reg%</t>
  </si>
  <si>
    <t>qual%</t>
  </si>
  <si>
    <t>Opens Count</t>
  </si>
  <si>
    <t>LP Count</t>
  </si>
  <si>
    <t>iPad</t>
  </si>
  <si>
    <t>No iPad</t>
  </si>
  <si>
    <t>SIC Code</t>
  </si>
  <si>
    <t>Accepted</t>
  </si>
  <si>
    <t>Closed</t>
  </si>
  <si>
    <t>Grand Total</t>
  </si>
  <si>
    <t>Conversion Rate</t>
  </si>
  <si>
    <t>58 - - EATING AND DRINKING PLACES</t>
  </si>
  <si>
    <t>54 - - FOOD STORES</t>
  </si>
  <si>
    <t>57 - - FURNITURE AND HOMEFURNISHINGS STORES</t>
  </si>
  <si>
    <t>75 - - AUTO REPAIR, SERVICES, AND PARKING</t>
  </si>
  <si>
    <t>78 - - MOTION PICTURES</t>
  </si>
  <si>
    <t>79 - - AMUSEMENT &amp; RECREATION SERVICES</t>
  </si>
  <si>
    <t>91 - - EXECUTIVE, LEGISLATIVE, AND GENERAL</t>
  </si>
  <si>
    <t>KEY</t>
  </si>
  <si>
    <t>SIC - 4</t>
  </si>
  <si>
    <t>SIC - 2</t>
  </si>
  <si>
    <t>78</t>
  </si>
  <si>
    <t>99</t>
  </si>
  <si>
    <t>34</t>
  </si>
  <si>
    <t>50</t>
  </si>
  <si>
    <t>37</t>
  </si>
  <si>
    <t>51</t>
  </si>
  <si>
    <t>80</t>
  </si>
  <si>
    <t>72</t>
  </si>
  <si>
    <t>73</t>
  </si>
  <si>
    <t>45</t>
  </si>
  <si>
    <t>57</t>
  </si>
  <si>
    <t>54</t>
  </si>
  <si>
    <t>93</t>
  </si>
  <si>
    <t>23</t>
  </si>
  <si>
    <t>26</t>
  </si>
  <si>
    <t>59</t>
  </si>
  <si>
    <t>27</t>
  </si>
  <si>
    <t>39</t>
  </si>
  <si>
    <t>38</t>
  </si>
  <si>
    <t>81</t>
  </si>
  <si>
    <t>61</t>
  </si>
  <si>
    <t>75</t>
  </si>
  <si>
    <t>92</t>
  </si>
  <si>
    <t>20</t>
  </si>
  <si>
    <t>65</t>
  </si>
  <si>
    <t>55</t>
  </si>
  <si>
    <t>87</t>
  </si>
  <si>
    <t>82</t>
  </si>
  <si>
    <t>52</t>
  </si>
  <si>
    <t>32</t>
  </si>
  <si>
    <t>28</t>
  </si>
  <si>
    <t>17</t>
  </si>
  <si>
    <t>15</t>
  </si>
  <si>
    <t>58</t>
  </si>
  <si>
    <t>60</t>
  </si>
  <si>
    <t>86</t>
  </si>
  <si>
    <t>47</t>
  </si>
  <si>
    <t>83</t>
  </si>
  <si>
    <t>36</t>
  </si>
  <si>
    <t>42</t>
  </si>
  <si>
    <t>63</t>
  </si>
  <si>
    <t>94</t>
  </si>
  <si>
    <t>48</t>
  </si>
  <si>
    <t>76</t>
  </si>
  <si>
    <t>16</t>
  </si>
  <si>
    <t>91</t>
  </si>
  <si>
    <t>49</t>
  </si>
  <si>
    <t>96</t>
  </si>
  <si>
    <t>95</t>
  </si>
  <si>
    <t>64</t>
  </si>
  <si>
    <t>62</t>
  </si>
  <si>
    <t>79</t>
  </si>
  <si>
    <t>35</t>
  </si>
  <si>
    <t>30</t>
  </si>
  <si>
    <t>56</t>
  </si>
  <si>
    <t>25</t>
  </si>
  <si>
    <t>97</t>
  </si>
  <si>
    <t/>
  </si>
  <si>
    <t>70</t>
  </si>
  <si>
    <t>AVG Activity Score</t>
  </si>
  <si>
    <t>FB Qual Count</t>
  </si>
  <si>
    <t>FB Qual Count/Qual Count</t>
  </si>
  <si>
    <t>Sum of Activity Score</t>
  </si>
  <si>
    <t>45 - - TRANSPORTATION BY AIR</t>
  </si>
  <si>
    <t>59 - - MISCELLANEOUS RETAIL</t>
  </si>
  <si>
    <t>70 - - HOTELS AND OTHER LODGING PLACES</t>
  </si>
  <si>
    <t>82 - - EDUCATIONAL SERVICES</t>
  </si>
  <si>
    <t>65 - - REAL ESTATE</t>
  </si>
  <si>
    <t>73 - - BUSINESS SERVICES</t>
  </si>
  <si>
    <t>64 - - INSURANCE AGENTS, BROKERS, &amp; SERVICE</t>
  </si>
  <si>
    <t>60 - - DEPOSITORY INSTITUTIONS</t>
  </si>
  <si>
    <t>48 - - COMMUNICATION</t>
  </si>
  <si>
    <t>55 - - AUTOMOTIVE DEALERS &amp; SERVICE STATIONS</t>
  </si>
  <si>
    <t>Key Takeaways</t>
  </si>
  <si>
    <t>There are several SICs that we would recommend going after in the future:</t>
  </si>
  <si>
    <t>Offer Type</t>
  </si>
  <si>
    <t>81 - - LEGAL SERVICES</t>
  </si>
  <si>
    <t>51 - - WHOLESALE TRADE - NONDURABLE GOODS</t>
  </si>
  <si>
    <t>72 - - PERSONAL SERVICES</t>
  </si>
  <si>
    <t xml:space="preserve">48 - - COMMUNICATION    </t>
  </si>
  <si>
    <t>78 - - MOTION PICTURES                                         75 - - AUTO REPAIR, SERVICES, AND PARKING</t>
  </si>
  <si>
    <t>Key</t>
  </si>
  <si>
    <t>0273</t>
  </si>
  <si>
    <t>0782</t>
  </si>
  <si>
    <t>1521</t>
  </si>
  <si>
    <t>1522</t>
  </si>
  <si>
    <t>1542</t>
  </si>
  <si>
    <t>2011</t>
  </si>
  <si>
    <t>2013</t>
  </si>
  <si>
    <t>2024</t>
  </si>
  <si>
    <t>2026</t>
  </si>
  <si>
    <t>2032</t>
  </si>
  <si>
    <t>2033</t>
  </si>
  <si>
    <t>2034</t>
  </si>
  <si>
    <t>2047</t>
  </si>
  <si>
    <t>2048</t>
  </si>
  <si>
    <t>2051</t>
  </si>
  <si>
    <t>2082</t>
  </si>
  <si>
    <t>2095</t>
  </si>
  <si>
    <t>2099</t>
  </si>
  <si>
    <t>2111</t>
  </si>
  <si>
    <t>2121</t>
  </si>
  <si>
    <t>2131</t>
  </si>
  <si>
    <t>2141</t>
  </si>
  <si>
    <t>2231</t>
  </si>
  <si>
    <t>2251</t>
  </si>
  <si>
    <t>2252</t>
  </si>
  <si>
    <t>2273</t>
  </si>
  <si>
    <t>2299</t>
  </si>
  <si>
    <t>2311</t>
  </si>
  <si>
    <t>2321</t>
  </si>
  <si>
    <t>2322</t>
  </si>
  <si>
    <t>2323</t>
  </si>
  <si>
    <t>2325</t>
  </si>
  <si>
    <t>2326</t>
  </si>
  <si>
    <t>2329</t>
  </si>
  <si>
    <t>2331</t>
  </si>
  <si>
    <t>2335</t>
  </si>
  <si>
    <t>2337</t>
  </si>
  <si>
    <t>2339</t>
  </si>
  <si>
    <t>2341</t>
  </si>
  <si>
    <t>2342</t>
  </si>
  <si>
    <t>2353</t>
  </si>
  <si>
    <t>2361</t>
  </si>
  <si>
    <t>2369</t>
  </si>
  <si>
    <t>2381</t>
  </si>
  <si>
    <t>2384</t>
  </si>
  <si>
    <t>2385</t>
  </si>
  <si>
    <t>2386</t>
  </si>
  <si>
    <t>2387</t>
  </si>
  <si>
    <t>2389</t>
  </si>
  <si>
    <t>2391</t>
  </si>
  <si>
    <t>2392</t>
  </si>
  <si>
    <t>2396</t>
  </si>
  <si>
    <t>2399</t>
  </si>
  <si>
    <t>2426</t>
  </si>
  <si>
    <t>2435</t>
  </si>
  <si>
    <t>2499</t>
  </si>
  <si>
    <t>2511</t>
  </si>
  <si>
    <t>2512</t>
  </si>
  <si>
    <t>2514</t>
  </si>
  <si>
    <t>2515</t>
  </si>
  <si>
    <t>2517</t>
  </si>
  <si>
    <t>2519</t>
  </si>
  <si>
    <t>2521</t>
  </si>
  <si>
    <t>2522</t>
  </si>
  <si>
    <t>2531</t>
  </si>
  <si>
    <t>2541</t>
  </si>
  <si>
    <t>2542</t>
  </si>
  <si>
    <t>2591</t>
  </si>
  <si>
    <t>2599</t>
  </si>
  <si>
    <t>2675</t>
  </si>
  <si>
    <t>2676</t>
  </si>
  <si>
    <t>2677</t>
  </si>
  <si>
    <t>2678</t>
  </si>
  <si>
    <t>2679</t>
  </si>
  <si>
    <t>2711</t>
  </si>
  <si>
    <t>2741</t>
  </si>
  <si>
    <t>2752</t>
  </si>
  <si>
    <t>2761</t>
  </si>
  <si>
    <t>2782</t>
  </si>
  <si>
    <t>2812</t>
  </si>
  <si>
    <t>2821</t>
  </si>
  <si>
    <t>2841</t>
  </si>
  <si>
    <t>2842</t>
  </si>
  <si>
    <t>2843</t>
  </si>
  <si>
    <t>2844</t>
  </si>
  <si>
    <t>2893</t>
  </si>
  <si>
    <t>2899</t>
  </si>
  <si>
    <t>2992</t>
  </si>
  <si>
    <t>3021</t>
  </si>
  <si>
    <t>3052</t>
  </si>
  <si>
    <t>3061</t>
  </si>
  <si>
    <t>3089</t>
  </si>
  <si>
    <t>3111</t>
  </si>
  <si>
    <t>3131</t>
  </si>
  <si>
    <t>3142</t>
  </si>
  <si>
    <t>3143</t>
  </si>
  <si>
    <t>3144</t>
  </si>
  <si>
    <t>3149</t>
  </si>
  <si>
    <t>3151</t>
  </si>
  <si>
    <t>3161</t>
  </si>
  <si>
    <t>3171</t>
  </si>
  <si>
    <t>3172</t>
  </si>
  <si>
    <t>3199</t>
  </si>
  <si>
    <t>3221</t>
  </si>
  <si>
    <t>3253</t>
  </si>
  <si>
    <t>3262</t>
  </si>
  <si>
    <t>3263</t>
  </si>
  <si>
    <t>3264</t>
  </si>
  <si>
    <t>3269</t>
  </si>
  <si>
    <t>3291</t>
  </si>
  <si>
    <t>3421</t>
  </si>
  <si>
    <t>3423</t>
  </si>
  <si>
    <t>3425</t>
  </si>
  <si>
    <t>3429</t>
  </si>
  <si>
    <t>3432</t>
  </si>
  <si>
    <t>3465</t>
  </si>
  <si>
    <t>3469</t>
  </si>
  <si>
    <t>3482</t>
  </si>
  <si>
    <t>3484</t>
  </si>
  <si>
    <t>3489</t>
  </si>
  <si>
    <t>3493</t>
  </si>
  <si>
    <t>3496</t>
  </si>
  <si>
    <t>3499</t>
  </si>
  <si>
    <t>3524</t>
  </si>
  <si>
    <t>3531</t>
  </si>
  <si>
    <t>3546</t>
  </si>
  <si>
    <t>3571</t>
  </si>
  <si>
    <t>3572</t>
  </si>
  <si>
    <t>3575</t>
  </si>
  <si>
    <t>3577</t>
  </si>
  <si>
    <t>3579</t>
  </si>
  <si>
    <t>3589</t>
  </si>
  <si>
    <t>3625</t>
  </si>
  <si>
    <t>3631</t>
  </si>
  <si>
    <t>3632</t>
  </si>
  <si>
    <t>3633</t>
  </si>
  <si>
    <t>3634</t>
  </si>
  <si>
    <t>3635</t>
  </si>
  <si>
    <t>3639</t>
  </si>
  <si>
    <t>3647</t>
  </si>
  <si>
    <t>3648</t>
  </si>
  <si>
    <t>3651</t>
  </si>
  <si>
    <t>3661</t>
  </si>
  <si>
    <t>3663</t>
  </si>
  <si>
    <t>3669</t>
  </si>
  <si>
    <t>3674</t>
  </si>
  <si>
    <t>3679</t>
  </si>
  <si>
    <t>3691</t>
  </si>
  <si>
    <t>3692</t>
  </si>
  <si>
    <t>3695</t>
  </si>
  <si>
    <t>3711</t>
  </si>
  <si>
    <t>3713</t>
  </si>
  <si>
    <t>3714</t>
  </si>
  <si>
    <t>3751</t>
  </si>
  <si>
    <t>3792</t>
  </si>
  <si>
    <t>3799</t>
  </si>
  <si>
    <t>3821</t>
  </si>
  <si>
    <t>3823</t>
  </si>
  <si>
    <t>3825</t>
  </si>
  <si>
    <t>3827</t>
  </si>
  <si>
    <t>3829</t>
  </si>
  <si>
    <t>3843</t>
  </si>
  <si>
    <t>3845</t>
  </si>
  <si>
    <t>3851</t>
  </si>
  <si>
    <t>3861</t>
  </si>
  <si>
    <t>3873</t>
  </si>
  <si>
    <t>3911</t>
  </si>
  <si>
    <t>3914</t>
  </si>
  <si>
    <t>3915</t>
  </si>
  <si>
    <t>3931</t>
  </si>
  <si>
    <t>3942</t>
  </si>
  <si>
    <t>3944</t>
  </si>
  <si>
    <t>3949</t>
  </si>
  <si>
    <t>3951</t>
  </si>
  <si>
    <t>3952</t>
  </si>
  <si>
    <t>3953</t>
  </si>
  <si>
    <t>3955</t>
  </si>
  <si>
    <t>3961</t>
  </si>
  <si>
    <t>3965</t>
  </si>
  <si>
    <t>3991</t>
  </si>
  <si>
    <t>3993</t>
  </si>
  <si>
    <t>3996</t>
  </si>
  <si>
    <t>3999</t>
  </si>
  <si>
    <t>4481</t>
  </si>
  <si>
    <t>4512</t>
  </si>
  <si>
    <t>4724</t>
  </si>
  <si>
    <t>4725</t>
  </si>
  <si>
    <t>4729</t>
  </si>
  <si>
    <t>4731</t>
  </si>
  <si>
    <t>4812</t>
  </si>
  <si>
    <t>4813</t>
  </si>
  <si>
    <t>4822</t>
  </si>
  <si>
    <t>4841</t>
  </si>
  <si>
    <t>4899</t>
  </si>
  <si>
    <t>5021</t>
  </si>
  <si>
    <t>5023</t>
  </si>
  <si>
    <t>5046</t>
  </si>
  <si>
    <t>5047</t>
  </si>
  <si>
    <t>5078</t>
  </si>
  <si>
    <t>5083</t>
  </si>
  <si>
    <t>5087</t>
  </si>
  <si>
    <t>5099</t>
  </si>
  <si>
    <t>5111</t>
  </si>
  <si>
    <t>5113</t>
  </si>
  <si>
    <t>5141</t>
  </si>
  <si>
    <t>5143</t>
  </si>
  <si>
    <t>5145</t>
  </si>
  <si>
    <t>5146</t>
  </si>
  <si>
    <t>5148</t>
  </si>
  <si>
    <t>5149</t>
  </si>
  <si>
    <t>5169</t>
  </si>
  <si>
    <t>5182</t>
  </si>
  <si>
    <t>5211</t>
  </si>
  <si>
    <t>5231</t>
  </si>
  <si>
    <t>5251</t>
  </si>
  <si>
    <t>5261</t>
  </si>
  <si>
    <t>5271</t>
  </si>
  <si>
    <t>5311</t>
  </si>
  <si>
    <t>5331</t>
  </si>
  <si>
    <t>5399</t>
  </si>
  <si>
    <t>5411</t>
  </si>
  <si>
    <t>5421</t>
  </si>
  <si>
    <t>5431</t>
  </si>
  <si>
    <t>5441</t>
  </si>
  <si>
    <t>5451</t>
  </si>
  <si>
    <t>5461</t>
  </si>
  <si>
    <t>5499</t>
  </si>
  <si>
    <t>5511</t>
  </si>
  <si>
    <t>5521</t>
  </si>
  <si>
    <t>5531</t>
  </si>
  <si>
    <t>5541</t>
  </si>
  <si>
    <t>5551</t>
  </si>
  <si>
    <t>5561</t>
  </si>
  <si>
    <t>5571</t>
  </si>
  <si>
    <t>5599</t>
  </si>
  <si>
    <t>5611</t>
  </si>
  <si>
    <t>5621</t>
  </si>
  <si>
    <t>5632</t>
  </si>
  <si>
    <t>5641</t>
  </si>
  <si>
    <t>5651</t>
  </si>
  <si>
    <t>5661</t>
  </si>
  <si>
    <t>5699</t>
  </si>
  <si>
    <t>5712</t>
  </si>
  <si>
    <t>5713</t>
  </si>
  <si>
    <t>5714</t>
  </si>
  <si>
    <t>5719</t>
  </si>
  <si>
    <t>5722</t>
  </si>
  <si>
    <t>5731</t>
  </si>
  <si>
    <t>5734</t>
  </si>
  <si>
    <t>5735</t>
  </si>
  <si>
    <t>5736</t>
  </si>
  <si>
    <t>5812</t>
  </si>
  <si>
    <t>5813</t>
  </si>
  <si>
    <t>5912</t>
  </si>
  <si>
    <t>5921</t>
  </si>
  <si>
    <t>5932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</si>
  <si>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</si>
  <si>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</si>
  <si>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</si>
  <si>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</si>
  <si>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</si>
  <si>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</si>
  <si>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</si>
  <si>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</si>
  <si>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</si>
  <si>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5961</t>
  </si>
  <si>
    <t>5962</t>
  </si>
  <si>
    <t>5963</t>
  </si>
  <si>
    <t>5983</t>
  </si>
  <si>
    <t>5984</t>
  </si>
  <si>
    <t>5989</t>
  </si>
  <si>
    <t>5992</t>
  </si>
  <si>
    <t>5993</t>
  </si>
  <si>
    <t>5994</t>
  </si>
  <si>
    <t>5995</t>
  </si>
  <si>
    <t>5999</t>
  </si>
  <si>
    <t>6011</t>
  </si>
  <si>
    <t>6019</t>
  </si>
  <si>
    <t>6021</t>
  </si>
  <si>
    <t>6022</t>
  </si>
  <si>
    <t>6035</t>
  </si>
  <si>
    <t>6036</t>
  </si>
  <si>
    <t>6061</t>
  </si>
  <si>
    <t>6062</t>
  </si>
  <si>
    <t>6081</t>
  </si>
  <si>
    <t>6082</t>
  </si>
  <si>
    <t>6091</t>
  </si>
  <si>
    <t>6099</t>
  </si>
  <si>
    <t>6111</t>
  </si>
  <si>
    <t>6141</t>
  </si>
  <si>
    <t>6153</t>
  </si>
  <si>
    <t>6159</t>
  </si>
  <si>
    <t>6162</t>
  </si>
  <si>
    <t>6163</t>
  </si>
  <si>
    <t>6211</t>
  </si>
  <si>
    <t>6221</t>
  </si>
  <si>
    <t>6231</t>
  </si>
  <si>
    <t>6282</t>
  </si>
  <si>
    <t>6289</t>
  </si>
  <si>
    <t>6311</t>
  </si>
  <si>
    <t>6321</t>
  </si>
  <si>
    <t>6411</t>
  </si>
  <si>
    <t>6512</t>
  </si>
  <si>
    <t>6513</t>
  </si>
  <si>
    <t>6514</t>
  </si>
  <si>
    <t>6515</t>
  </si>
  <si>
    <t>6519</t>
  </si>
  <si>
    <t>6531</t>
  </si>
  <si>
    <t>6541</t>
  </si>
  <si>
    <t>6552</t>
  </si>
  <si>
    <t>6553</t>
  </si>
  <si>
    <t>6712</t>
  </si>
  <si>
    <t>6719</t>
  </si>
  <si>
    <t>6794</t>
  </si>
  <si>
    <t>6798</t>
  </si>
  <si>
    <t>6799</t>
  </si>
  <si>
    <t>7011</t>
  </si>
  <si>
    <t>7021</t>
  </si>
  <si>
    <t>7032</t>
  </si>
  <si>
    <t>7033</t>
  </si>
  <si>
    <t>7211</t>
  </si>
  <si>
    <t>7212</t>
  </si>
  <si>
    <t>7213</t>
  </si>
  <si>
    <t>7215</t>
  </si>
  <si>
    <t>7216</t>
  </si>
  <si>
    <t>7217</t>
  </si>
  <si>
    <t>7218</t>
  </si>
  <si>
    <t>7219</t>
  </si>
  <si>
    <t>7221</t>
  </si>
  <si>
    <t>7231</t>
  </si>
  <si>
    <t>7261</t>
  </si>
  <si>
    <t>7291</t>
  </si>
  <si>
    <t>7299</t>
  </si>
  <si>
    <t>7311</t>
  </si>
  <si>
    <t>7312</t>
  </si>
  <si>
    <t>7313</t>
  </si>
  <si>
    <t>7319</t>
  </si>
  <si>
    <t>7322</t>
  </si>
  <si>
    <t>7323</t>
  </si>
  <si>
    <t>7331</t>
  </si>
  <si>
    <t>7334</t>
  </si>
  <si>
    <t>7335</t>
  </si>
  <si>
    <t>7336</t>
  </si>
  <si>
    <t>7338</t>
  </si>
  <si>
    <t>7342</t>
  </si>
  <si>
    <t>7349</t>
  </si>
  <si>
    <t>7352</t>
  </si>
  <si>
    <t>7353</t>
  </si>
  <si>
    <t>7359</t>
  </si>
  <si>
    <t>7361</t>
  </si>
  <si>
    <t>7363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</si>
  <si>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</si>
  <si>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</si>
  <si>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</si>
  <si>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</si>
  <si>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</si>
  <si>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</si>
  <si>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</si>
  <si>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</si>
  <si>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</si>
  <si>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</si>
  <si>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7382</t>
  </si>
  <si>
    <t>7383</t>
  </si>
  <si>
    <t>7384</t>
  </si>
  <si>
    <t>7389</t>
  </si>
  <si>
    <t>7513</t>
  </si>
  <si>
    <t>7514</t>
  </si>
  <si>
    <t>7515</t>
  </si>
  <si>
    <t>7519</t>
  </si>
  <si>
    <t>7521</t>
  </si>
  <si>
    <t>7532</t>
  </si>
  <si>
    <t>7534</t>
  </si>
  <si>
    <t>7536</t>
  </si>
  <si>
    <t>7537</t>
  </si>
  <si>
    <t>7538</t>
  </si>
  <si>
    <t>7539</t>
  </si>
  <si>
    <t>7542</t>
  </si>
  <si>
    <t>7549</t>
  </si>
  <si>
    <t>7622</t>
  </si>
  <si>
    <t>7623</t>
  </si>
  <si>
    <t>7629</t>
  </si>
  <si>
    <t>7641</t>
  </si>
  <si>
    <t>7692</t>
  </si>
  <si>
    <t>7694</t>
  </si>
  <si>
    <t>7699</t>
  </si>
  <si>
    <t>7812</t>
  </si>
  <si>
    <t>7819</t>
  </si>
  <si>
    <t>7822</t>
  </si>
  <si>
    <t>7829</t>
  </si>
  <si>
    <t>7832</t>
  </si>
  <si>
    <t>7833</t>
  </si>
  <si>
    <t>7841</t>
  </si>
  <si>
    <t>7911</t>
  </si>
  <si>
    <t>7922</t>
  </si>
  <si>
    <t>7929</t>
  </si>
  <si>
    <t>7933</t>
  </si>
  <si>
    <t>7941</t>
  </si>
  <si>
    <t>7948</t>
  </si>
  <si>
    <t>7991</t>
  </si>
  <si>
    <t>7992</t>
  </si>
  <si>
    <t>7993</t>
  </si>
  <si>
    <t>7996</t>
  </si>
  <si>
    <t>7997</t>
  </si>
  <si>
    <t>7999</t>
  </si>
  <si>
    <t>8011</t>
  </si>
  <si>
    <t>8021</t>
  </si>
  <si>
    <t>8031</t>
  </si>
  <si>
    <t>8041</t>
  </si>
  <si>
    <t>8042</t>
  </si>
  <si>
    <t>8043</t>
  </si>
  <si>
    <t>8049</t>
  </si>
  <si>
    <t>8051</t>
  </si>
  <si>
    <t>8052</t>
  </si>
  <si>
    <t>8062</t>
  </si>
  <si>
    <t>8063</t>
  </si>
  <si>
    <t>8069</t>
  </si>
  <si>
    <t>8071</t>
  </si>
  <si>
    <t>8072</t>
  </si>
  <si>
    <t>8082</t>
  </si>
  <si>
    <t>8092</t>
  </si>
  <si>
    <t>8093</t>
  </si>
  <si>
    <t>8099</t>
  </si>
  <si>
    <t>8111</t>
  </si>
  <si>
    <t>8211</t>
  </si>
  <si>
    <t>8221</t>
  </si>
  <si>
    <t>8222</t>
  </si>
  <si>
    <t>8231</t>
  </si>
  <si>
    <t>8243</t>
  </si>
  <si>
    <t>8244</t>
  </si>
  <si>
    <t>8249</t>
  </si>
  <si>
    <t>8299</t>
  </si>
  <si>
    <t>8322</t>
  </si>
  <si>
    <t>8412</t>
  </si>
  <si>
    <t>8611</t>
  </si>
  <si>
    <t>8621</t>
  </si>
  <si>
    <t>8631</t>
  </si>
  <si>
    <t>8641</t>
  </si>
  <si>
    <t>8651</t>
  </si>
  <si>
    <t>8661</t>
  </si>
  <si>
    <t>8699</t>
  </si>
  <si>
    <t>8712</t>
  </si>
  <si>
    <t>8713</t>
  </si>
  <si>
    <t>8721</t>
  </si>
  <si>
    <t>8731</t>
  </si>
  <si>
    <t>8732</t>
  </si>
  <si>
    <t>8734</t>
  </si>
  <si>
    <t>8741</t>
  </si>
  <si>
    <t>8742</t>
  </si>
  <si>
    <t>8743</t>
  </si>
  <si>
    <t>8744</t>
  </si>
  <si>
    <t>8748</t>
  </si>
  <si>
    <t>8999</t>
  </si>
  <si>
    <t>9111</t>
  </si>
  <si>
    <t>9121</t>
  </si>
  <si>
    <t>9131</t>
  </si>
  <si>
    <t>9199</t>
  </si>
  <si>
    <t>9211</t>
  </si>
  <si>
    <t>9221</t>
  </si>
  <si>
    <t>9222</t>
  </si>
  <si>
    <t>9223</t>
  </si>
  <si>
    <t>9224</t>
  </si>
  <si>
    <t>9229</t>
  </si>
  <si>
    <t>9311</t>
  </si>
  <si>
    <t>9411</t>
  </si>
  <si>
    <t>9431</t>
  </si>
  <si>
    <t>9441</t>
  </si>
  <si>
    <t>9451</t>
  </si>
  <si>
    <t>9511</t>
  </si>
  <si>
    <t>9512</t>
  </si>
  <si>
    <t>9531</t>
  </si>
  <si>
    <t>9532</t>
  </si>
  <si>
    <t>9611</t>
  </si>
  <si>
    <t>9621</t>
  </si>
  <si>
    <t>9631</t>
  </si>
  <si>
    <t>9641</t>
  </si>
  <si>
    <t>9651</t>
  </si>
  <si>
    <t>9661</t>
  </si>
  <si>
    <t>9711</t>
  </si>
  <si>
    <t>9721</t>
  </si>
  <si>
    <t>LP Count/Total</t>
  </si>
  <si>
    <t>Reg Count/LP Count</t>
  </si>
  <si>
    <t>02</t>
  </si>
  <si>
    <t>07</t>
  </si>
  <si>
    <t>21</t>
  </si>
  <si>
    <t>22</t>
  </si>
  <si>
    <t>24</t>
  </si>
  <si>
    <t>29</t>
  </si>
  <si>
    <t>31</t>
  </si>
  <si>
    <t>44</t>
  </si>
  <si>
    <t>53</t>
  </si>
  <si>
    <t>67</t>
  </si>
  <si>
    <t>84</t>
  </si>
  <si>
    <t>89</t>
  </si>
  <si>
    <t>76 - - MISCELLANEOUS REPAIR SERVICES</t>
  </si>
  <si>
    <t>56 - - APPAREL AND ACCESSORY STORES</t>
  </si>
  <si>
    <t>52 - - EATING AND DRINKING PLACES</t>
  </si>
  <si>
    <t>30 - - RUBBER AND MISC. PLASTICS PRODUCTS</t>
  </si>
  <si>
    <t>35 - - INDUSTRIAL MACHINERY AND EQUIPMEN</t>
  </si>
  <si>
    <t>62 - - SECURITY AND COMMODITY BROKERS</t>
  </si>
  <si>
    <t>39 - - MISC. MANUFACTURING INDUSTRIES</t>
  </si>
  <si>
    <t>87 - - ENGINEERING &amp; MANAGEMENT SERVICES</t>
  </si>
  <si>
    <t>Appears in three segments</t>
  </si>
  <si>
    <t>Appears in two segments</t>
  </si>
  <si>
    <t>Appears in only one segment</t>
  </si>
  <si>
    <t>Appears in all four segments</t>
  </si>
  <si>
    <t>Email Activity Score = (Total Emails Opened / Total Count of each SIC) + (Total Emails Clicked / Total Emails Opened) + (Number of Multiple LP Visits / Total Emails Clicked) + (Number of Registrants / Total Emails Clicked) + (Number of Qualified Registrants / Number of Registrants) + (Number of FB Qualified Registrants / Number of Qualified Registrants)                                                                                                                                                                                        **Highest Score Possible is 6.00</t>
  </si>
  <si>
    <t>58/52 - - EATING AND DRINKING PLACES</t>
  </si>
  <si>
    <t>Telemarketing</t>
  </si>
  <si>
    <t>Email</t>
  </si>
  <si>
    <t>Direct mail</t>
  </si>
  <si>
    <t>Online</t>
  </si>
  <si>
    <t>Direct Mail</t>
  </si>
  <si>
    <t>Email (Common SICs)</t>
  </si>
  <si>
    <t>Online (Common SICs)</t>
  </si>
  <si>
    <t>Email (Unique SICs)</t>
  </si>
  <si>
    <t>Online (Unique SICs)</t>
  </si>
  <si>
    <t>Email had a consistently higher activity score</t>
  </si>
  <si>
    <t>This can be seen most clearly when looking at SICs that responded to both online and email campaigns</t>
  </si>
  <si>
    <t>This tells us that while the online campaign succeded in creating more leads, it did not create more engaged leads than the email campaign</t>
  </si>
  <si>
    <t>Direct Mail Activity Score =  (Number of  LP Visits / Total Count of Each SIC) + (Number of Registrants / Total LP Visits) + (Number of Qualified Registrants / Number of Registrants) + (Number of FB Qualified Registrants / Number of Qualified Registrants)                                                                                   *Highest Score Possible is 4.00. This average has been normalized in order to fit in with email results (X/6 = .28/4)</t>
  </si>
</sst>
</file>

<file path=xl/styles.xml><?xml version="1.0" encoding="utf-8"?>
<styleSheet xmlns="http://schemas.openxmlformats.org/spreadsheetml/2006/main">
  <numFmts count="2">
    <numFmt numFmtId="164" formatCode="0.00000%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43" applyNumberFormat="0" applyAlignment="0" applyProtection="0"/>
    <xf numFmtId="0" fontId="5" fillId="28" borderId="4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5" applyNumberFormat="0" applyFill="0" applyAlignment="0" applyProtection="0"/>
    <xf numFmtId="0" fontId="9" fillId="0" borderId="46" applyNumberFormat="0" applyFill="0" applyAlignment="0" applyProtection="0"/>
    <xf numFmtId="0" fontId="10" fillId="0" borderId="4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43" applyNumberFormat="0" applyAlignment="0" applyProtection="0"/>
    <xf numFmtId="0" fontId="12" fillId="0" borderId="48" applyNumberFormat="0" applyFill="0" applyAlignment="0" applyProtection="0"/>
    <xf numFmtId="0" fontId="13" fillId="31" borderId="0" applyNumberFormat="0" applyBorder="0" applyAlignment="0" applyProtection="0"/>
    <xf numFmtId="0" fontId="1" fillId="32" borderId="49" applyNumberFormat="0" applyFont="0" applyAlignment="0" applyProtection="0"/>
    <xf numFmtId="0" fontId="14" fillId="27" borderId="50" applyNumberFormat="0" applyAlignment="0" applyProtection="0"/>
    <xf numFmtId="0" fontId="15" fillId="0" borderId="0" applyNumberFormat="0" applyFill="0" applyBorder="0" applyAlignment="0" applyProtection="0"/>
    <xf numFmtId="0" fontId="16" fillId="0" borderId="51" applyNumberFormat="0" applyFill="0" applyAlignment="0" applyProtection="0"/>
    <xf numFmtId="0" fontId="17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Font="1" applyFill="1" applyBorder="1"/>
    <xf numFmtId="2" fontId="16" fillId="0" borderId="1" xfId="0" applyNumberFormat="1" applyFont="1" applyFill="1" applyBorder="1"/>
    <xf numFmtId="10" fontId="0" fillId="0" borderId="3" xfId="0" applyNumberFormat="1" applyFont="1" applyFill="1" applyBorder="1"/>
    <xf numFmtId="2" fontId="16" fillId="0" borderId="4" xfId="0" applyNumberFormat="1" applyFont="1" applyFill="1" applyBorder="1"/>
    <xf numFmtId="0" fontId="0" fillId="0" borderId="4" xfId="0" applyFill="1" applyBorder="1"/>
    <xf numFmtId="2" fontId="0" fillId="0" borderId="3" xfId="0" applyNumberFormat="1" applyFont="1" applyFill="1" applyBorder="1"/>
    <xf numFmtId="2" fontId="0" fillId="0" borderId="5" xfId="0" applyNumberFormat="1" applyBorder="1" applyAlignment="1">
      <alignment horizontal="center"/>
    </xf>
    <xf numFmtId="0" fontId="0" fillId="0" borderId="6" xfId="0" applyFill="1" applyBorder="1"/>
    <xf numFmtId="0" fontId="0" fillId="0" borderId="3" xfId="0" applyFill="1" applyBorder="1"/>
    <xf numFmtId="2" fontId="0" fillId="0" borderId="3" xfId="0" applyNumberForma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16" fillId="0" borderId="0" xfId="0" applyFont="1"/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16" fillId="0" borderId="1" xfId="0" applyNumberFormat="1" applyFont="1" applyBorder="1"/>
    <xf numFmtId="0" fontId="0" fillId="0" borderId="7" xfId="0" applyBorder="1" applyAlignment="1">
      <alignment horizontal="center"/>
    </xf>
    <xf numFmtId="164" fontId="0" fillId="0" borderId="3" xfId="0" applyNumberFormat="1" applyFont="1" applyFill="1" applyBorder="1"/>
    <xf numFmtId="0" fontId="0" fillId="0" borderId="7" xfId="0" applyFont="1" applyFill="1" applyBorder="1"/>
    <xf numFmtId="2" fontId="0" fillId="0" borderId="4" xfId="0" applyNumberFormat="1" applyFont="1" applyFill="1" applyBorder="1"/>
    <xf numFmtId="10" fontId="0" fillId="0" borderId="4" xfId="0" applyNumberFormat="1" applyFont="1" applyFill="1" applyBorder="1"/>
    <xf numFmtId="0" fontId="0" fillId="0" borderId="4" xfId="0" applyFont="1" applyFill="1" applyBorder="1"/>
    <xf numFmtId="164" fontId="0" fillId="0" borderId="4" xfId="0" applyNumberFormat="1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/>
    <xf numFmtId="165" fontId="0" fillId="0" borderId="0" xfId="0" applyNumberFormat="1" applyFont="1"/>
    <xf numFmtId="0" fontId="0" fillId="0" borderId="0" xfId="0"/>
    <xf numFmtId="2" fontId="0" fillId="0" borderId="0" xfId="0" applyNumberFormat="1"/>
    <xf numFmtId="2" fontId="0" fillId="33" borderId="4" xfId="0" applyNumberFormat="1" applyFill="1" applyBorder="1"/>
    <xf numFmtId="2" fontId="0" fillId="33" borderId="1" xfId="0" applyNumberFormat="1" applyFill="1" applyBorder="1"/>
    <xf numFmtId="2" fontId="0" fillId="33" borderId="4" xfId="0" applyNumberFormat="1" applyFont="1" applyFill="1" applyBorder="1"/>
    <xf numFmtId="2" fontId="0" fillId="33" borderId="1" xfId="0" applyNumberFormat="1" applyFont="1" applyFill="1" applyBorder="1"/>
    <xf numFmtId="0" fontId="17" fillId="0" borderId="0" xfId="0" applyFont="1"/>
    <xf numFmtId="2" fontId="17" fillId="0" borderId="0" xfId="0" applyNumberFormat="1" applyFont="1"/>
    <xf numFmtId="0" fontId="18" fillId="0" borderId="8" xfId="0" applyFont="1" applyBorder="1" applyAlignment="1">
      <alignment horizontal="right"/>
    </xf>
    <xf numFmtId="0" fontId="19" fillId="0" borderId="8" xfId="0" applyFont="1" applyBorder="1" applyAlignment="1">
      <alignment horizontal="right"/>
    </xf>
    <xf numFmtId="9" fontId="19" fillId="0" borderId="8" xfId="0" applyNumberFormat="1" applyFont="1" applyBorder="1" applyAlignment="1">
      <alignment horizontal="right"/>
    </xf>
    <xf numFmtId="2" fontId="16" fillId="0" borderId="0" xfId="0" applyNumberFormat="1" applyFont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4" xfId="0" applyNumberFormat="1" applyFill="1" applyBorder="1"/>
    <xf numFmtId="1" fontId="0" fillId="0" borderId="1" xfId="0" applyNumberFormat="1" applyFill="1" applyBorder="1"/>
    <xf numFmtId="1" fontId="0" fillId="0" borderId="0" xfId="0" applyNumberFormat="1" applyFill="1"/>
    <xf numFmtId="1" fontId="0" fillId="0" borderId="11" xfId="0" applyNumberFormat="1" applyFill="1" applyBorder="1"/>
    <xf numFmtId="1" fontId="0" fillId="0" borderId="4" xfId="0" applyNumberFormat="1" applyFont="1" applyFill="1" applyBorder="1"/>
    <xf numFmtId="1" fontId="0" fillId="0" borderId="1" xfId="0" applyNumberFormat="1" applyFont="1" applyFill="1" applyBorder="1"/>
    <xf numFmtId="1" fontId="0" fillId="0" borderId="0" xfId="0" applyNumberFormat="1" applyFont="1"/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/>
    <xf numFmtId="0" fontId="0" fillId="0" borderId="12" xfId="0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4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0" fillId="34" borderId="10" xfId="0" applyFont="1" applyFill="1" applyBorder="1" applyAlignment="1">
      <alignment horizontal="center" wrapText="1"/>
    </xf>
    <xf numFmtId="0" fontId="20" fillId="34" borderId="12" xfId="0" applyFont="1" applyFill="1" applyBorder="1" applyAlignment="1">
      <alignment horizontal="center" wrapText="1"/>
    </xf>
    <xf numFmtId="2" fontId="20" fillId="34" borderId="17" xfId="0" applyNumberFormat="1" applyFont="1" applyFill="1" applyBorder="1" applyAlignment="1">
      <alignment horizontal="center" wrapText="1"/>
    </xf>
    <xf numFmtId="2" fontId="20" fillId="34" borderId="12" xfId="0" applyNumberFormat="1" applyFont="1" applyFill="1" applyBorder="1" applyAlignment="1">
      <alignment horizontal="center" wrapText="1"/>
    </xf>
    <xf numFmtId="0" fontId="0" fillId="34" borderId="10" xfId="0" applyFill="1" applyBorder="1"/>
    <xf numFmtId="0" fontId="2" fillId="34" borderId="10" xfId="0" applyFont="1" applyFill="1" applyBorder="1"/>
    <xf numFmtId="0" fontId="0" fillId="0" borderId="18" xfId="0" applyBorder="1"/>
    <xf numFmtId="0" fontId="0" fillId="0" borderId="18" xfId="0" pivotButton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Border="1"/>
    <xf numFmtId="0" fontId="21" fillId="0" borderId="2" xfId="0" applyFont="1" applyBorder="1"/>
    <xf numFmtId="2" fontId="21" fillId="33" borderId="1" xfId="0" applyNumberFormat="1" applyFont="1" applyFill="1" applyBorder="1"/>
    <xf numFmtId="2" fontId="21" fillId="33" borderId="4" xfId="0" applyNumberFormat="1" applyFont="1" applyFill="1" applyBorder="1"/>
    <xf numFmtId="2" fontId="22" fillId="0" borderId="1" xfId="0" applyNumberFormat="1" applyFont="1" applyBorder="1"/>
    <xf numFmtId="0" fontId="21" fillId="0" borderId="6" xfId="0" applyFont="1" applyBorder="1"/>
    <xf numFmtId="0" fontId="21" fillId="0" borderId="4" xfId="0" applyFont="1" applyBorder="1"/>
    <xf numFmtId="1" fontId="21" fillId="0" borderId="4" xfId="0" applyNumberFormat="1" applyFont="1" applyFill="1" applyBorder="1"/>
    <xf numFmtId="2" fontId="22" fillId="0" borderId="4" xfId="0" applyNumberFormat="1" applyFont="1" applyBorder="1"/>
    <xf numFmtId="0" fontId="21" fillId="0" borderId="2" xfId="0" applyFont="1" applyFill="1" applyBorder="1"/>
    <xf numFmtId="0" fontId="21" fillId="0" borderId="1" xfId="0" applyFont="1" applyFill="1" applyBorder="1"/>
    <xf numFmtId="1" fontId="21" fillId="0" borderId="1" xfId="0" applyNumberFormat="1" applyFont="1" applyFill="1" applyBorder="1"/>
    <xf numFmtId="2" fontId="22" fillId="0" borderId="1" xfId="0" applyNumberFormat="1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right"/>
    </xf>
    <xf numFmtId="0" fontId="21" fillId="0" borderId="14" xfId="0" applyFont="1" applyBorder="1"/>
    <xf numFmtId="0" fontId="21" fillId="0" borderId="0" xfId="0" applyFont="1"/>
    <xf numFmtId="0" fontId="21" fillId="0" borderId="4" xfId="0" applyFont="1" applyBorder="1" applyAlignment="1">
      <alignment horizontal="right"/>
    </xf>
    <xf numFmtId="0" fontId="21" fillId="0" borderId="14" xfId="0" applyFont="1" applyFill="1" applyBorder="1"/>
    <xf numFmtId="0" fontId="21" fillId="0" borderId="13" xfId="0" applyFont="1" applyBorder="1"/>
    <xf numFmtId="0" fontId="21" fillId="0" borderId="13" xfId="0" applyFont="1" applyFill="1" applyBorder="1"/>
    <xf numFmtId="0" fontId="21" fillId="0" borderId="6" xfId="0" applyFont="1" applyFill="1" applyBorder="1"/>
    <xf numFmtId="0" fontId="21" fillId="0" borderId="4" xfId="0" applyFont="1" applyFill="1" applyBorder="1"/>
    <xf numFmtId="1" fontId="0" fillId="0" borderId="2" xfId="0" applyNumberFormat="1" applyFill="1" applyBorder="1"/>
    <xf numFmtId="1" fontId="21" fillId="0" borderId="2" xfId="0" applyNumberFormat="1" applyFont="1" applyFill="1" applyBorder="1"/>
    <xf numFmtId="2" fontId="22" fillId="0" borderId="4" xfId="0" applyNumberFormat="1" applyFont="1" applyFill="1" applyBorder="1"/>
    <xf numFmtId="2" fontId="21" fillId="0" borderId="4" xfId="0" applyNumberFormat="1" applyFont="1" applyFill="1" applyBorder="1"/>
    <xf numFmtId="2" fontId="21" fillId="0" borderId="1" xfId="0" applyNumberFormat="1" applyFont="1" applyFill="1" applyBorder="1"/>
    <xf numFmtId="2" fontId="23" fillId="0" borderId="4" xfId="0" applyNumberFormat="1" applyFont="1" applyFill="1" applyBorder="1"/>
    <xf numFmtId="2" fontId="23" fillId="0" borderId="1" xfId="0" applyNumberFormat="1" applyFont="1" applyFill="1" applyBorder="1"/>
    <xf numFmtId="10" fontId="21" fillId="0" borderId="1" xfId="0" applyNumberFormat="1" applyFont="1" applyFill="1" applyBorder="1"/>
    <xf numFmtId="164" fontId="21" fillId="0" borderId="1" xfId="0" applyNumberFormat="1" applyFont="1" applyFill="1" applyBorder="1"/>
    <xf numFmtId="0" fontId="0" fillId="0" borderId="0" xfId="0" applyFont="1" applyFill="1"/>
    <xf numFmtId="0" fontId="0" fillId="0" borderId="14" xfId="0" applyFont="1" applyBorder="1"/>
    <xf numFmtId="164" fontId="21" fillId="0" borderId="4" xfId="0" applyNumberFormat="1" applyFont="1" applyFill="1" applyBorder="1"/>
    <xf numFmtId="164" fontId="21" fillId="0" borderId="2" xfId="0" applyNumberFormat="1" applyFont="1" applyFill="1" applyBorder="1"/>
    <xf numFmtId="164" fontId="0" fillId="0" borderId="2" xfId="0" applyNumberFormat="1" applyFont="1" applyFill="1" applyBorder="1"/>
    <xf numFmtId="10" fontId="21" fillId="0" borderId="4" xfId="0" applyNumberFormat="1" applyFont="1" applyFill="1" applyBorder="1"/>
    <xf numFmtId="10" fontId="21" fillId="0" borderId="2" xfId="0" applyNumberFormat="1" applyFont="1" applyFill="1" applyBorder="1"/>
    <xf numFmtId="10" fontId="0" fillId="0" borderId="2" xfId="0" applyNumberFormat="1" applyFont="1" applyFill="1" applyBorder="1"/>
    <xf numFmtId="1" fontId="0" fillId="0" borderId="2" xfId="0" applyNumberFormat="1" applyFont="1" applyFill="1" applyBorder="1"/>
    <xf numFmtId="2" fontId="24" fillId="0" borderId="4" xfId="0" applyNumberFormat="1" applyFont="1" applyFill="1" applyBorder="1"/>
    <xf numFmtId="2" fontId="24" fillId="0" borderId="1" xfId="0" applyNumberFormat="1" applyFont="1" applyFill="1" applyBorder="1"/>
    <xf numFmtId="0" fontId="23" fillId="0" borderId="10" xfId="0" applyFont="1" applyBorder="1" applyAlignment="1">
      <alignment horizontal="left"/>
    </xf>
    <xf numFmtId="2" fontId="23" fillId="0" borderId="10" xfId="0" applyNumberFormat="1" applyFont="1" applyFill="1" applyBorder="1"/>
    <xf numFmtId="2" fontId="23" fillId="0" borderId="10" xfId="0" applyNumberFormat="1" applyFont="1" applyBorder="1"/>
    <xf numFmtId="0" fontId="0" fillId="0" borderId="10" xfId="0" applyBorder="1"/>
    <xf numFmtId="1" fontId="0" fillId="0" borderId="10" xfId="0" applyNumberFormat="1" applyBorder="1"/>
    <xf numFmtId="9" fontId="0" fillId="0" borderId="10" xfId="0" applyNumberFormat="1" applyBorder="1"/>
    <xf numFmtId="1" fontId="16" fillId="0" borderId="10" xfId="0" applyNumberFormat="1" applyFont="1" applyBorder="1"/>
    <xf numFmtId="1" fontId="16" fillId="0" borderId="10" xfId="0" applyNumberFormat="1" applyFont="1" applyFill="1" applyBorder="1"/>
    <xf numFmtId="0" fontId="0" fillId="35" borderId="25" xfId="0" applyFill="1" applyBorder="1"/>
    <xf numFmtId="2" fontId="0" fillId="35" borderId="0" xfId="0" applyNumberFormat="1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26" xfId="0" applyFill="1" applyBorder="1"/>
    <xf numFmtId="2" fontId="0" fillId="35" borderId="27" xfId="0" applyNumberFormat="1" applyFill="1" applyBorder="1"/>
    <xf numFmtId="0" fontId="0" fillId="35" borderId="27" xfId="0" applyFill="1" applyBorder="1"/>
    <xf numFmtId="0" fontId="0" fillId="35" borderId="8" xfId="0" applyFill="1" applyBorder="1"/>
    <xf numFmtId="0" fontId="0" fillId="35" borderId="0" xfId="0" applyFill="1" applyBorder="1" applyAlignment="1"/>
    <xf numFmtId="0" fontId="0" fillId="35" borderId="17" xfId="0" applyFill="1" applyBorder="1" applyAlignment="1"/>
    <xf numFmtId="0" fontId="0" fillId="35" borderId="25" xfId="0" applyFill="1" applyBorder="1" applyAlignment="1">
      <alignment horizontal="left" indent="1"/>
    </xf>
    <xf numFmtId="0" fontId="5" fillId="34" borderId="28" xfId="0" applyFont="1" applyFill="1" applyBorder="1"/>
    <xf numFmtId="2" fontId="2" fillId="34" borderId="29" xfId="0" applyNumberFormat="1" applyFont="1" applyFill="1" applyBorder="1"/>
    <xf numFmtId="0" fontId="2" fillId="34" borderId="29" xfId="0" applyFont="1" applyFill="1" applyBorder="1"/>
    <xf numFmtId="0" fontId="2" fillId="34" borderId="12" xfId="0" applyFont="1" applyFill="1" applyBorder="1"/>
    <xf numFmtId="0" fontId="23" fillId="0" borderId="16" xfId="0" applyFont="1" applyBorder="1" applyAlignment="1">
      <alignment horizontal="right"/>
    </xf>
    <xf numFmtId="0" fontId="23" fillId="0" borderId="7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2" fontId="23" fillId="0" borderId="3" xfId="0" applyNumberFormat="1" applyFont="1" applyBorder="1" applyAlignment="1">
      <alignment horizontal="center"/>
    </xf>
    <xf numFmtId="1" fontId="23" fillId="0" borderId="11" xfId="0" applyNumberFormat="1" applyFont="1" applyFill="1" applyBorder="1" applyAlignment="1">
      <alignment horizontal="center"/>
    </xf>
    <xf numFmtId="2" fontId="23" fillId="0" borderId="11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0" fontId="23" fillId="0" borderId="0" xfId="0" applyFont="1"/>
    <xf numFmtId="0" fontId="23" fillId="0" borderId="6" xfId="0" applyFont="1" applyFill="1" applyBorder="1"/>
    <xf numFmtId="0" fontId="23" fillId="0" borderId="4" xfId="0" applyFont="1" applyFill="1" applyBorder="1"/>
    <xf numFmtId="2" fontId="23" fillId="33" borderId="4" xfId="0" applyNumberFormat="1" applyFont="1" applyFill="1" applyBorder="1"/>
    <xf numFmtId="1" fontId="23" fillId="0" borderId="4" xfId="0" applyNumberFormat="1" applyFont="1" applyFill="1" applyBorder="1"/>
    <xf numFmtId="0" fontId="23" fillId="0" borderId="6" xfId="0" applyFont="1" applyBorder="1"/>
    <xf numFmtId="0" fontId="23" fillId="0" borderId="4" xfId="0" applyFont="1" applyBorder="1"/>
    <xf numFmtId="2" fontId="24" fillId="0" borderId="4" xfId="0" applyNumberFormat="1" applyFont="1" applyBorder="1"/>
    <xf numFmtId="0" fontId="23" fillId="0" borderId="2" xfId="0" applyFont="1" applyBorder="1"/>
    <xf numFmtId="0" fontId="23" fillId="0" borderId="1" xfId="0" applyFont="1" applyBorder="1"/>
    <xf numFmtId="2" fontId="23" fillId="33" borderId="1" xfId="0" applyNumberFormat="1" applyFont="1" applyFill="1" applyBorder="1"/>
    <xf numFmtId="2" fontId="24" fillId="0" borderId="1" xfId="0" applyNumberFormat="1" applyFont="1" applyBorder="1"/>
    <xf numFmtId="1" fontId="23" fillId="0" borderId="1" xfId="0" applyNumberFormat="1" applyFont="1" applyFill="1" applyBorder="1"/>
    <xf numFmtId="0" fontId="23" fillId="0" borderId="2" xfId="0" applyFont="1" applyFill="1" applyBorder="1"/>
    <xf numFmtId="0" fontId="23" fillId="0" borderId="1" xfId="0" applyFont="1" applyFill="1" applyBorder="1"/>
    <xf numFmtId="1" fontId="23" fillId="0" borderId="2" xfId="0" applyNumberFormat="1" applyFont="1" applyFill="1" applyBorder="1"/>
    <xf numFmtId="0" fontId="23" fillId="0" borderId="7" xfId="0" applyFont="1" applyFill="1" applyBorder="1"/>
    <xf numFmtId="164" fontId="23" fillId="0" borderId="3" xfId="0" applyNumberFormat="1" applyFont="1" applyFill="1" applyBorder="1"/>
    <xf numFmtId="0" fontId="23" fillId="0" borderId="3" xfId="0" applyFont="1" applyFill="1" applyBorder="1"/>
    <xf numFmtId="10" fontId="23" fillId="0" borderId="3" xfId="0" applyNumberFormat="1" applyFont="1" applyFill="1" applyBorder="1"/>
    <xf numFmtId="165" fontId="23" fillId="0" borderId="3" xfId="0" applyNumberFormat="1" applyFont="1" applyBorder="1" applyAlignment="1">
      <alignment horizontal="center"/>
    </xf>
    <xf numFmtId="2" fontId="23" fillId="0" borderId="3" xfId="0" applyNumberFormat="1" applyFont="1" applyFill="1" applyBorder="1"/>
    <xf numFmtId="1" fontId="23" fillId="0" borderId="11" xfId="0" applyNumberFormat="1" applyFont="1" applyFill="1" applyBorder="1"/>
    <xf numFmtId="164" fontId="23" fillId="0" borderId="4" xfId="0" applyNumberFormat="1" applyFont="1" applyFill="1" applyBorder="1"/>
    <xf numFmtId="10" fontId="23" fillId="0" borderId="4" xfId="0" applyNumberFormat="1" applyFont="1" applyFill="1" applyBorder="1"/>
    <xf numFmtId="164" fontId="23" fillId="0" borderId="1" xfId="0" applyNumberFormat="1" applyFont="1" applyFill="1" applyBorder="1"/>
    <xf numFmtId="10" fontId="23" fillId="0" borderId="1" xfId="0" applyNumberFormat="1" applyFont="1" applyFill="1" applyBorder="1"/>
    <xf numFmtId="164" fontId="23" fillId="0" borderId="2" xfId="0" applyNumberFormat="1" applyFont="1" applyFill="1" applyBorder="1"/>
    <xf numFmtId="10" fontId="23" fillId="0" borderId="2" xfId="0" applyNumberFormat="1" applyFont="1" applyFill="1" applyBorder="1"/>
    <xf numFmtId="0" fontId="0" fillId="0" borderId="30" xfId="0" applyBorder="1"/>
    <xf numFmtId="0" fontId="0" fillId="35" borderId="31" xfId="0" applyFill="1" applyBorder="1" applyAlignment="1"/>
    <xf numFmtId="0" fontId="0" fillId="35" borderId="32" xfId="0" applyFill="1" applyBorder="1" applyAlignment="1"/>
    <xf numFmtId="0" fontId="0" fillId="35" borderId="25" xfId="0" applyFill="1" applyBorder="1" applyAlignment="1">
      <alignment horizontal="left" indent="2"/>
    </xf>
    <xf numFmtId="0" fontId="23" fillId="35" borderId="25" xfId="0" applyFont="1" applyFill="1" applyBorder="1" applyAlignment="1">
      <alignment horizontal="left" indent="2"/>
    </xf>
    <xf numFmtId="0" fontId="0" fillId="35" borderId="25" xfId="0" applyFill="1" applyBorder="1" applyAlignment="1">
      <alignment horizontal="left" vertical="top" wrapText="1" indent="2"/>
    </xf>
    <xf numFmtId="2" fontId="5" fillId="34" borderId="12" xfId="0" applyNumberFormat="1" applyFont="1" applyFill="1" applyBorder="1"/>
    <xf numFmtId="1" fontId="0" fillId="0" borderId="10" xfId="0" applyNumberFormat="1" applyFill="1" applyBorder="1"/>
    <xf numFmtId="0" fontId="23" fillId="0" borderId="9" xfId="0" applyFont="1" applyBorder="1"/>
    <xf numFmtId="0" fontId="23" fillId="36" borderId="10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0" fillId="0" borderId="25" xfId="0" applyBorder="1" applyAlignment="1">
      <alignment horizontal="left" indent="2"/>
    </xf>
    <xf numFmtId="0" fontId="5" fillId="34" borderId="10" xfId="0" applyFont="1" applyFill="1" applyBorder="1" applyAlignment="1">
      <alignment horizontal="center" wrapText="1"/>
    </xf>
    <xf numFmtId="0" fontId="23" fillId="37" borderId="9" xfId="0" applyFont="1" applyFill="1" applyBorder="1"/>
    <xf numFmtId="0" fontId="23" fillId="37" borderId="10" xfId="0" applyFont="1" applyFill="1" applyBorder="1" applyAlignment="1">
      <alignment horizontal="left"/>
    </xf>
    <xf numFmtId="0" fontId="23" fillId="38" borderId="10" xfId="0" applyFont="1" applyFill="1" applyBorder="1" applyAlignment="1">
      <alignment horizontal="left"/>
    </xf>
    <xf numFmtId="0" fontId="23" fillId="38" borderId="9" xfId="0" applyFont="1" applyFill="1" applyBorder="1" applyAlignment="1">
      <alignment horizontal="left"/>
    </xf>
    <xf numFmtId="0" fontId="23" fillId="0" borderId="39" xfId="0" applyFont="1" applyBorder="1" applyAlignment="1">
      <alignment horizontal="right"/>
    </xf>
    <xf numFmtId="0" fontId="23" fillId="0" borderId="40" xfId="0" applyFont="1" applyBorder="1" applyAlignment="1">
      <alignment horizontal="right"/>
    </xf>
    <xf numFmtId="0" fontId="23" fillId="0" borderId="41" xfId="0" applyFont="1" applyBorder="1" applyAlignment="1">
      <alignment horizontal="right"/>
    </xf>
    <xf numFmtId="0" fontId="23" fillId="0" borderId="42" xfId="0" applyFont="1" applyBorder="1" applyAlignment="1">
      <alignment horizontal="right"/>
    </xf>
    <xf numFmtId="2" fontId="0" fillId="0" borderId="1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0" fillId="0" borderId="41" xfId="0" applyBorder="1"/>
    <xf numFmtId="0" fontId="0" fillId="0" borderId="40" xfId="0" applyBorder="1"/>
    <xf numFmtId="0" fontId="0" fillId="0" borderId="42" xfId="0" applyBorder="1"/>
    <xf numFmtId="2" fontId="20" fillId="34" borderId="10" xfId="0" applyNumberFormat="1" applyFont="1" applyFill="1" applyBorder="1" applyAlignment="1">
      <alignment horizontal="center" wrapText="1"/>
    </xf>
    <xf numFmtId="0" fontId="0" fillId="37" borderId="10" xfId="0" applyFill="1" applyBorder="1"/>
    <xf numFmtId="0" fontId="23" fillId="38" borderId="9" xfId="0" applyFont="1" applyFill="1" applyBorder="1"/>
    <xf numFmtId="0" fontId="0" fillId="36" borderId="10" xfId="0" applyFill="1" applyBorder="1"/>
    <xf numFmtId="0" fontId="0" fillId="38" borderId="10" xfId="0" applyFill="1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2" fillId="34" borderId="10" xfId="0" applyFont="1" applyFill="1" applyBorder="1" applyAlignment="1">
      <alignment horizontal="center" vertical="center"/>
    </xf>
    <xf numFmtId="0" fontId="25" fillId="33" borderId="30" xfId="0" applyFont="1" applyFill="1" applyBorder="1" applyAlignment="1">
      <alignment horizontal="left" vertical="top" wrapText="1"/>
    </xf>
    <xf numFmtId="0" fontId="25" fillId="33" borderId="31" xfId="0" applyFont="1" applyFill="1" applyBorder="1" applyAlignment="1">
      <alignment horizontal="left" vertical="top" wrapText="1"/>
    </xf>
    <xf numFmtId="0" fontId="25" fillId="33" borderId="32" xfId="0" applyFont="1" applyFill="1" applyBorder="1" applyAlignment="1">
      <alignment horizontal="left" vertical="top" wrapText="1"/>
    </xf>
    <xf numFmtId="0" fontId="25" fillId="33" borderId="25" xfId="0" applyFont="1" applyFill="1" applyBorder="1" applyAlignment="1">
      <alignment horizontal="left" vertical="top" wrapText="1"/>
    </xf>
    <xf numFmtId="0" fontId="25" fillId="33" borderId="0" xfId="0" applyFont="1" applyFill="1" applyBorder="1" applyAlignment="1">
      <alignment horizontal="left" vertical="top" wrapText="1"/>
    </xf>
    <xf numFmtId="0" fontId="25" fillId="33" borderId="17" xfId="0" applyFont="1" applyFill="1" applyBorder="1" applyAlignment="1">
      <alignment horizontal="left" vertical="top" wrapText="1"/>
    </xf>
    <xf numFmtId="0" fontId="25" fillId="33" borderId="26" xfId="0" applyFont="1" applyFill="1" applyBorder="1" applyAlignment="1">
      <alignment horizontal="left" vertical="top" wrapText="1"/>
    </xf>
    <xf numFmtId="0" fontId="25" fillId="33" borderId="27" xfId="0" applyFont="1" applyFill="1" applyBorder="1" applyAlignment="1">
      <alignment horizontal="left" vertical="top" wrapText="1"/>
    </xf>
    <xf numFmtId="0" fontId="25" fillId="33" borderId="8" xfId="0" applyFont="1" applyFill="1" applyBorder="1" applyAlignment="1">
      <alignment horizontal="left" vertical="top" wrapText="1"/>
    </xf>
    <xf numFmtId="0" fontId="0" fillId="35" borderId="25" xfId="0" applyFill="1" applyBorder="1" applyAlignment="1">
      <alignment horizontal="left" vertical="top" wrapText="1" indent="2"/>
    </xf>
    <xf numFmtId="0" fontId="0" fillId="35" borderId="0" xfId="0" applyFill="1" applyBorder="1" applyAlignment="1">
      <alignment horizontal="left" vertical="top" wrapText="1" indent="2"/>
    </xf>
    <xf numFmtId="0" fontId="0" fillId="35" borderId="17" xfId="0" applyFill="1" applyBorder="1" applyAlignment="1">
      <alignment horizontal="left" vertical="top" wrapText="1" indent="2"/>
    </xf>
    <xf numFmtId="0" fontId="2" fillId="34" borderId="33" xfId="0" applyFont="1" applyFill="1" applyBorder="1" applyAlignment="1">
      <alignment horizontal="center" vertical="center"/>
    </xf>
    <xf numFmtId="0" fontId="2" fillId="34" borderId="34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 vertical="center"/>
    </xf>
    <xf numFmtId="0" fontId="2" fillId="34" borderId="30" xfId="0" applyFont="1" applyFill="1" applyBorder="1" applyAlignment="1">
      <alignment horizontal="center" vertical="center"/>
    </xf>
    <xf numFmtId="0" fontId="2" fillId="34" borderId="25" xfId="0" applyFont="1" applyFill="1" applyBorder="1" applyAlignment="1">
      <alignment horizontal="center" vertical="center"/>
    </xf>
    <xf numFmtId="0" fontId="2" fillId="34" borderId="26" xfId="0" applyFont="1" applyFill="1" applyBorder="1" applyAlignment="1">
      <alignment horizontal="center" vertical="center"/>
    </xf>
    <xf numFmtId="0" fontId="2" fillId="34" borderId="33" xfId="0" applyFont="1" applyFill="1" applyBorder="1" applyAlignment="1">
      <alignment horizontal="center" vertical="center" wrapText="1"/>
    </xf>
    <xf numFmtId="0" fontId="2" fillId="34" borderId="34" xfId="0" applyFont="1" applyFill="1" applyBorder="1" applyAlignment="1">
      <alignment horizontal="center" vertical="center" wrapText="1"/>
    </xf>
    <xf numFmtId="0" fontId="2" fillId="34" borderId="9" xfId="0" applyFont="1" applyFill="1" applyBorder="1" applyAlignment="1">
      <alignment horizontal="center" vertical="center" wrapText="1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17" fillId="33" borderId="37" xfId="0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15" xfId="0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ory Talarico" refreshedDate="40638.406646643518" createdVersion="1" refreshedVersion="3" recordCount="15" upgradeOnRefresh="1">
  <cacheSource type="worksheet">
    <worksheetSource ref="A1:R16" sheet="Email SIC4"/>
  </cacheSource>
  <cacheFields count="18">
    <cacheField name="SIC - 2" numFmtId="0">
      <sharedItems count="11">
        <s v="78"/>
        <s v="99"/>
        <s v="73"/>
        <s v="45"/>
        <s v="59"/>
        <s v="65"/>
        <s v="82"/>
        <s v="70"/>
        <s v="79"/>
        <s v="80"/>
        <s v="93"/>
      </sharedItems>
    </cacheField>
    <cacheField name="SIC - 4" numFmtId="0">
      <sharedItems containsSemiMixedTypes="0" containsString="0" containsNumber="1" containsInteger="1" minValue="4581" maxValue="9999"/>
    </cacheField>
    <cacheField name="Total" numFmtId="0">
      <sharedItems containsSemiMixedTypes="0" containsString="0" containsNumber="1" containsInteger="1" minValue="14" maxValue="7270"/>
    </cacheField>
    <cacheField name="Open Count" numFmtId="0">
      <sharedItems containsSemiMixedTypes="0" containsString="0" containsNumber="1" containsInteger="1" minValue="1" maxValue="1220"/>
    </cacheField>
    <cacheField name="Opens" numFmtId="0">
      <sharedItems containsSemiMixedTypes="0" containsString="0" containsNumber="1" containsInteger="1" minValue="1" maxValue="1913"/>
    </cacheField>
    <cacheField name="Opens/total" numFmtId="0">
      <sharedItems containsSemiMixedTypes="0" containsString="0" containsNumber="1" minValue="7.1428571428571425E-2" maxValue="0.63636363636363635"/>
    </cacheField>
    <cacheField name="Clicks Count" numFmtId="0">
      <sharedItems containsSemiMixedTypes="0" containsString="0" containsNumber="1" containsInteger="1" minValue="1" maxValue="106"/>
    </cacheField>
    <cacheField name="Clicks" numFmtId="0">
      <sharedItems containsSemiMixedTypes="0" containsString="0" containsNumber="1" containsInteger="1" minValue="1" maxValue="117"/>
    </cacheField>
    <cacheField name="Clicks/Opens" numFmtId="0">
      <sharedItems containsSemiMixedTypes="0" containsString="0" containsNumber="1" minValue="1.4492753623188406E-2" maxValue="1"/>
    </cacheField>
    <cacheField name="lp_Count" numFmtId="0">
      <sharedItems containsString="0" containsBlank="1" containsNumber="1" containsInteger="1" minValue="1" maxValue="10"/>
    </cacheField>
    <cacheField name="LP Count/Clicks" numFmtId="0">
      <sharedItems containsSemiMixedTypes="0" containsString="0" containsNumber="1" minValue="0" maxValue="1"/>
    </cacheField>
    <cacheField name="Reg Count" numFmtId="0">
      <sharedItems containsString="0" containsBlank="1" containsNumber="1" containsInteger="1" minValue="1" maxValue="5"/>
    </cacheField>
    <cacheField name="Reg Count/Clicks" numFmtId="0">
      <sharedItems containsSemiMixedTypes="0" containsString="0" containsNumber="1" minValue="0" maxValue="1"/>
    </cacheField>
    <cacheField name="Qual Count" numFmtId="0">
      <sharedItems containsString="0" containsBlank="1" containsNumber="1" containsInteger="1" minValue="1" maxValue="1"/>
    </cacheField>
    <cacheField name="Qual Count/Reg Count" numFmtId="0">
      <sharedItems containsSemiMixedTypes="0" containsString="0" containsNumber="1" minValue="0" maxValue="1"/>
    </cacheField>
    <cacheField name="FB Qual Count" numFmtId="0">
      <sharedItems containsString="0" containsBlank="1" containsNumber="1" containsInteger="1" minValue="1" maxValue="1"/>
    </cacheField>
    <cacheField name="FB Qual Count/Qual Count" numFmtId="0">
      <sharedItems containsSemiMixedTypes="0" containsString="0" containsNumber="1" containsInteger="1" minValue="0" maxValue="1"/>
    </cacheField>
    <cacheField name="Activity Score" numFmtId="0">
      <sharedItems containsSemiMixedTypes="0" containsString="0" containsNumber="1" minValue="1.5479696855382412" maxValue="3.35151515151515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7832"/>
    <n v="33"/>
    <n v="3"/>
    <n v="5"/>
    <n v="0.15151515151515152"/>
    <n v="1"/>
    <n v="1"/>
    <n v="0.2"/>
    <n v="1"/>
    <n v="1"/>
    <n v="1"/>
    <n v="1"/>
    <n v="1"/>
    <n v="1"/>
    <m/>
    <n v="0"/>
    <n v="3.3515151515151516"/>
  </r>
  <r>
    <x v="1"/>
    <n v="9999"/>
    <n v="14"/>
    <n v="1"/>
    <n v="1"/>
    <n v="7.1428571428571425E-2"/>
    <n v="1"/>
    <n v="1"/>
    <n v="1"/>
    <n v="1"/>
    <n v="1"/>
    <n v="1"/>
    <n v="1"/>
    <m/>
    <n v="0"/>
    <m/>
    <n v="0"/>
    <n v="3.0714285714285716"/>
  </r>
  <r>
    <x v="2"/>
    <n v="7336"/>
    <n v="138"/>
    <n v="22"/>
    <n v="41"/>
    <n v="0.29710144927536231"/>
    <n v="2"/>
    <n v="2"/>
    <n v="4.878048780487805E-2"/>
    <m/>
    <n v="0"/>
    <n v="1"/>
    <n v="0.5"/>
    <n v="1"/>
    <n v="1"/>
    <n v="1"/>
    <n v="1"/>
    <n v="2.8458819370802404"/>
  </r>
  <r>
    <x v="2"/>
    <n v="7374"/>
    <n v="924"/>
    <n v="119"/>
    <n v="191"/>
    <n v="0.2067099567099567"/>
    <n v="10"/>
    <n v="10"/>
    <n v="5.2356020942408377E-2"/>
    <n v="1"/>
    <n v="0.1"/>
    <m/>
    <n v="0"/>
    <n v="1"/>
    <n v="1"/>
    <n v="1"/>
    <n v="1"/>
    <n v="2.3590659776523601"/>
  </r>
  <r>
    <x v="3"/>
    <n v="4581"/>
    <n v="257"/>
    <n v="45"/>
    <n v="69"/>
    <n v="0.26848249027237353"/>
    <n v="1"/>
    <n v="1"/>
    <n v="1.4492753623188406E-2"/>
    <m/>
    <n v="0"/>
    <n v="1"/>
    <n v="1"/>
    <n v="1"/>
    <n v="1"/>
    <m/>
    <n v="0"/>
    <n v="2.2829752438955619"/>
  </r>
  <r>
    <x v="0"/>
    <n v="7841"/>
    <n v="22"/>
    <n v="11"/>
    <n v="14"/>
    <n v="0.63636363636363635"/>
    <n v="2"/>
    <n v="2"/>
    <n v="0.14285714285714285"/>
    <m/>
    <n v="0"/>
    <n v="1"/>
    <n v="0.5"/>
    <n v="1"/>
    <n v="1"/>
    <m/>
    <n v="0"/>
    <n v="2.279220779220779"/>
  </r>
  <r>
    <x v="4"/>
    <n v="5912"/>
    <n v="295"/>
    <n v="34"/>
    <n v="48"/>
    <n v="0.16271186440677965"/>
    <n v="5"/>
    <n v="5"/>
    <n v="0.10416666666666667"/>
    <m/>
    <n v="0"/>
    <n v="2"/>
    <n v="0.4"/>
    <n v="1"/>
    <n v="0.5"/>
    <n v="1"/>
    <n v="1"/>
    <n v="2.1668785310734462"/>
  </r>
  <r>
    <x v="5"/>
    <n v="6552"/>
    <n v="452"/>
    <n v="89"/>
    <n v="145"/>
    <n v="0.32079646017699115"/>
    <n v="7"/>
    <n v="9"/>
    <n v="6.2068965517241378E-2"/>
    <m/>
    <n v="0"/>
    <n v="2"/>
    <n v="0.22222222222222221"/>
    <n v="1"/>
    <n v="0.5"/>
    <n v="1"/>
    <n v="1"/>
    <n v="2.1050876479164549"/>
  </r>
  <r>
    <x v="6"/>
    <n v="8222"/>
    <n v="3003"/>
    <n v="498"/>
    <n v="761"/>
    <n v="0.25341325341325344"/>
    <n v="45"/>
    <n v="57"/>
    <n v="7.4901445466491454E-2"/>
    <n v="6"/>
    <n v="0.10526315789473684"/>
    <n v="2"/>
    <n v="3.5087719298245612E-2"/>
    <n v="1"/>
    <n v="0.5"/>
    <n v="1"/>
    <n v="1"/>
    <n v="1.9686655760727274"/>
  </r>
  <r>
    <x v="7"/>
    <n v="7011"/>
    <n v="4899"/>
    <n v="836"/>
    <n v="1319"/>
    <n v="0.26923862012655642"/>
    <n v="82"/>
    <n v="92"/>
    <n v="6.974981046247157E-2"/>
    <n v="7"/>
    <n v="7.6086956521739135E-2"/>
    <n v="4"/>
    <n v="4.3478260869565216E-2"/>
    <n v="1"/>
    <n v="0.25"/>
    <n v="1"/>
    <n v="1"/>
    <n v="1.7085536479803323"/>
  </r>
  <r>
    <x v="6"/>
    <n v="8221"/>
    <n v="7270"/>
    <n v="1220"/>
    <n v="1913"/>
    <n v="0.26313617606602474"/>
    <n v="106"/>
    <n v="117"/>
    <n v="6.116048092002091E-2"/>
    <n v="10"/>
    <n v="8.5470085470085472E-2"/>
    <n v="5"/>
    <n v="4.2735042735042736E-2"/>
    <n v="1"/>
    <n v="0.2"/>
    <n v="1"/>
    <n v="1"/>
    <n v="1.6525017851911739"/>
  </r>
  <r>
    <x v="8"/>
    <n v="7997"/>
    <n v="256"/>
    <n v="46"/>
    <n v="61"/>
    <n v="0.23828125"/>
    <n v="4"/>
    <n v="4"/>
    <n v="6.5573770491803282E-2"/>
    <m/>
    <n v="0"/>
    <n v="1"/>
    <n v="0.25"/>
    <n v="1"/>
    <n v="1"/>
    <m/>
    <n v="0"/>
    <n v="1.5538550204918034"/>
  </r>
  <r>
    <x v="2"/>
    <n v="7379"/>
    <n v="1708"/>
    <n v="231"/>
    <n v="362"/>
    <n v="0.21194379391100704"/>
    <n v="16"/>
    <n v="17"/>
    <n v="4.6961325966850827E-2"/>
    <n v="4"/>
    <n v="0.23529411764705882"/>
    <n v="1"/>
    <n v="5.8823529411764705E-2"/>
    <n v="1"/>
    <n v="1"/>
    <m/>
    <n v="0"/>
    <n v="1.5530227669366816"/>
  </r>
  <r>
    <x v="9"/>
    <n v="8011"/>
    <n v="1265"/>
    <n v="180"/>
    <n v="270"/>
    <n v="0.2134387351778656"/>
    <n v="10"/>
    <n v="10"/>
    <n v="3.7037037037037035E-2"/>
    <n v="2"/>
    <n v="0.2"/>
    <n v="1"/>
    <n v="0.1"/>
    <n v="1"/>
    <n v="1"/>
    <m/>
    <n v="0"/>
    <n v="1.5504757722149027"/>
  </r>
  <r>
    <x v="10"/>
    <n v="9311"/>
    <n v="547"/>
    <n v="74"/>
    <n v="108"/>
    <n v="0.19744058500914077"/>
    <n v="6"/>
    <n v="7"/>
    <n v="6.4814814814814811E-2"/>
    <n v="1"/>
    <n v="0.14285714285714285"/>
    <n v="1"/>
    <n v="0.14285714285714285"/>
    <n v="1"/>
    <n v="1"/>
    <m/>
    <n v="0"/>
    <n v="1.5479696855382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B16" firstHeaderRow="2" firstDataRow="2" firstDataCol="1"/>
  <pivotFields count="18">
    <pivotField axis="axisRow" compact="0" outline="0" subtotalTop="0" showAll="0" includeNewItemsInFilter="1">
      <items count="12">
        <item x="3"/>
        <item x="4"/>
        <item x="5"/>
        <item x="7"/>
        <item x="2"/>
        <item x="0"/>
        <item x="8"/>
        <item x="9"/>
        <item x="6"/>
        <item x="1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dataField="1" compact="0" numFmtId="2" outline="0" subtotalTop="0" showAll="0" includeNewItemsInFilter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ctivity Score" fld="1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A42" sqref="A42:A54"/>
    </sheetView>
  </sheetViews>
  <sheetFormatPr defaultColWidth="17.5703125" defaultRowHeight="15"/>
  <cols>
    <col min="1" max="1" width="14.140625" style="36" customWidth="1"/>
    <col min="2" max="2" width="46" style="163" bestFit="1" customWidth="1"/>
    <col min="3" max="3" width="9.28515625" bestFit="1" customWidth="1"/>
    <col min="4" max="4" width="7" bestFit="1" customWidth="1"/>
    <col min="5" max="5" width="11.28515625" bestFit="1" customWidth="1"/>
    <col min="6" max="6" width="15.5703125" bestFit="1" customWidth="1"/>
    <col min="7" max="7" width="12.140625" style="37" bestFit="1" customWidth="1"/>
    <col min="8" max="8" width="7.140625" customWidth="1"/>
    <col min="9" max="9" width="43" bestFit="1" customWidth="1"/>
    <col min="10" max="10" width="17.5703125" style="37"/>
    <col min="13" max="13" width="23.140625" customWidth="1"/>
  </cols>
  <sheetData>
    <row r="1" spans="1:12" ht="30.75" thickBot="1">
      <c r="A1" s="81"/>
      <c r="B1" s="204" t="s">
        <v>26</v>
      </c>
      <c r="C1" s="77" t="s">
        <v>27</v>
      </c>
      <c r="D1" s="77" t="s">
        <v>28</v>
      </c>
      <c r="E1" s="77" t="s">
        <v>29</v>
      </c>
      <c r="F1" s="77" t="s">
        <v>30</v>
      </c>
      <c r="G1" s="78" t="s">
        <v>100</v>
      </c>
      <c r="I1" s="76" t="s">
        <v>116</v>
      </c>
      <c r="J1" s="198" t="s">
        <v>100</v>
      </c>
    </row>
    <row r="2" spans="1:12" ht="15.75" thickBot="1">
      <c r="A2" s="245" t="s">
        <v>630</v>
      </c>
      <c r="B2" s="224" t="s">
        <v>31</v>
      </c>
      <c r="C2" s="44">
        <v>6</v>
      </c>
      <c r="D2" s="45">
        <v>26</v>
      </c>
      <c r="E2" s="45">
        <v>32</v>
      </c>
      <c r="F2" s="46">
        <v>0.19</v>
      </c>
      <c r="G2" s="49">
        <f>AVERAGE('Email Symmetric Difference SIC4'!P67,'Email Intersection SIC4'!P48)</f>
        <v>0.76502594654257927</v>
      </c>
      <c r="I2" s="136" t="s">
        <v>631</v>
      </c>
      <c r="J2" s="49">
        <f>AVERAGE('Email SIC4'!R2:R144)</f>
        <v>0.681701482490632</v>
      </c>
    </row>
    <row r="3" spans="1:12" ht="15.75" thickBot="1">
      <c r="A3" s="246"/>
      <c r="B3" s="200" t="s">
        <v>32</v>
      </c>
      <c r="C3" s="44">
        <v>2</v>
      </c>
      <c r="D3" s="45">
        <v>12</v>
      </c>
      <c r="E3" s="45">
        <v>14</v>
      </c>
      <c r="F3" s="46">
        <v>0.14000000000000001</v>
      </c>
      <c r="G3" s="49">
        <f>AVERAGE('Email Symmetric Difference SIC4'!P61:P63,'Email Intersection SIC4'!P36)</f>
        <v>0.74664602302911143</v>
      </c>
      <c r="I3" s="136" t="s">
        <v>633</v>
      </c>
      <c r="J3" s="49">
        <f>AVERAGE('Online SIC4'!Z2:Z110)</f>
        <v>1.0917966838960111</v>
      </c>
    </row>
    <row r="4" spans="1:12" ht="15.75" thickBot="1">
      <c r="A4" s="246"/>
      <c r="B4" s="200" t="s">
        <v>33</v>
      </c>
      <c r="C4" s="44">
        <v>2</v>
      </c>
      <c r="D4" s="45">
        <v>18</v>
      </c>
      <c r="E4" s="45">
        <v>20</v>
      </c>
      <c r="F4" s="46">
        <v>0.1</v>
      </c>
      <c r="G4" s="49">
        <f>AVERAGE('Email Symmetric Difference SIC4'!P66,'Email Intersection SIC4'!P44)</f>
        <v>0.78164760585648874</v>
      </c>
      <c r="I4" s="136" t="s">
        <v>635</v>
      </c>
      <c r="J4" s="49">
        <f>'Email Intersection SIC4'!Q220</f>
        <v>0.65751975735950507</v>
      </c>
    </row>
    <row r="5" spans="1:12" ht="15.75" thickBot="1">
      <c r="A5" s="246"/>
      <c r="B5" s="224" t="s">
        <v>34</v>
      </c>
      <c r="C5" s="44">
        <v>2</v>
      </c>
      <c r="D5" s="45">
        <v>10</v>
      </c>
      <c r="E5" s="45">
        <v>12</v>
      </c>
      <c r="F5" s="46">
        <v>0.17</v>
      </c>
      <c r="G5" s="49">
        <f>AVERAGE('Email Symmetric Difference SIC4'!P96:P97,'Email Intersection SIC4'!P132)</f>
        <v>0.86371445211346864</v>
      </c>
      <c r="I5" s="136" t="s">
        <v>636</v>
      </c>
      <c r="J5" s="49">
        <f>'Email Intersection SIC4'!Q219</f>
        <v>0.97112912002089236</v>
      </c>
    </row>
    <row r="6" spans="1:12" ht="15.75" thickBot="1">
      <c r="A6" s="246"/>
      <c r="B6" s="224" t="s">
        <v>35</v>
      </c>
      <c r="C6" s="44">
        <v>2</v>
      </c>
      <c r="D6" s="45">
        <v>7</v>
      </c>
      <c r="E6" s="45">
        <v>9</v>
      </c>
      <c r="F6" s="46">
        <v>0.22</v>
      </c>
      <c r="G6" s="49">
        <f>AVERAGE('Email Symmetric Difference SIC4'!P99:P100,'Email Intersection SIC4'!P140)</f>
        <v>0.64992946426407516</v>
      </c>
      <c r="I6" s="136" t="s">
        <v>637</v>
      </c>
      <c r="J6" s="49">
        <v>0.69</v>
      </c>
    </row>
    <row r="7" spans="1:12" ht="15.75" thickBot="1">
      <c r="A7" s="246"/>
      <c r="B7" s="205" t="s">
        <v>36</v>
      </c>
      <c r="C7" s="44">
        <v>2</v>
      </c>
      <c r="D7" s="45">
        <v>14</v>
      </c>
      <c r="E7" s="45">
        <v>16</v>
      </c>
      <c r="F7" s="46">
        <v>0.13</v>
      </c>
      <c r="G7" s="49">
        <f>AVERAGE('Email Intersection SIC4'!P144)</f>
        <v>1.2472796056407309</v>
      </c>
      <c r="I7" s="136" t="s">
        <v>638</v>
      </c>
      <c r="J7" s="49">
        <v>1.21</v>
      </c>
    </row>
    <row r="8" spans="1:12" ht="15.75" thickBot="1">
      <c r="A8" s="247"/>
      <c r="B8" s="200" t="s">
        <v>37</v>
      </c>
      <c r="C8" s="44">
        <v>2</v>
      </c>
      <c r="D8" s="45">
        <v>3</v>
      </c>
      <c r="E8" s="45">
        <v>5</v>
      </c>
      <c r="F8" s="46">
        <v>0.4</v>
      </c>
      <c r="G8" s="48">
        <f>AVERAGE('Email Symmetric Difference SIC4'!P125:P127,'Email Intersection SIC4'!P212)</f>
        <v>0.37027798758906294</v>
      </c>
      <c r="I8" s="227" t="s">
        <v>634</v>
      </c>
      <c r="J8" s="49">
        <v>0.42</v>
      </c>
    </row>
    <row r="10" spans="1:12">
      <c r="C10" s="37"/>
    </row>
    <row r="11" spans="1:12" ht="15.75" thickBot="1">
      <c r="C11" s="37"/>
    </row>
    <row r="12" spans="1:12" ht="30.75" thickBot="1">
      <c r="A12" s="80"/>
      <c r="B12" s="204" t="s">
        <v>26</v>
      </c>
      <c r="C12" s="77" t="s">
        <v>27</v>
      </c>
      <c r="D12" s="77" t="s">
        <v>28</v>
      </c>
      <c r="E12" s="77" t="s">
        <v>29</v>
      </c>
      <c r="F12" s="77" t="s">
        <v>30</v>
      </c>
      <c r="G12" s="79" t="s">
        <v>100</v>
      </c>
      <c r="I12" s="152" t="s">
        <v>114</v>
      </c>
      <c r="J12" s="153"/>
      <c r="K12" s="154"/>
      <c r="L12" s="155"/>
    </row>
    <row r="13" spans="1:12" ht="15.75" thickBot="1">
      <c r="A13" s="248" t="s">
        <v>631</v>
      </c>
      <c r="B13" s="133" t="s">
        <v>104</v>
      </c>
      <c r="C13" s="139">
        <v>0</v>
      </c>
      <c r="D13" s="137">
        <v>1</v>
      </c>
      <c r="E13" s="137">
        <f t="shared" ref="E13:E18" si="0">SUM(C13:D13)</f>
        <v>1</v>
      </c>
      <c r="F13" s="138">
        <f t="shared" ref="F13:F18" si="1">C13/E13</f>
        <v>0</v>
      </c>
      <c r="G13" s="135">
        <v>2.2829752438955619</v>
      </c>
      <c r="I13" s="192"/>
      <c r="J13" s="193"/>
      <c r="K13" s="193"/>
      <c r="L13" s="194"/>
    </row>
    <row r="14" spans="1:12" ht="15.75" thickBot="1">
      <c r="A14" s="249"/>
      <c r="B14" s="201" t="s">
        <v>105</v>
      </c>
      <c r="C14" s="139">
        <v>1</v>
      </c>
      <c r="D14" s="137">
        <v>0</v>
      </c>
      <c r="E14" s="137">
        <f t="shared" si="0"/>
        <v>1</v>
      </c>
      <c r="F14" s="138">
        <f t="shared" si="1"/>
        <v>1</v>
      </c>
      <c r="G14" s="135">
        <v>1.8369465682689539</v>
      </c>
      <c r="I14" s="151" t="s">
        <v>639</v>
      </c>
      <c r="J14" s="149"/>
      <c r="K14" s="149"/>
      <c r="L14" s="150"/>
    </row>
    <row r="15" spans="1:12" ht="15.75" thickBot="1">
      <c r="A15" s="249"/>
      <c r="B15" s="207" t="s">
        <v>108</v>
      </c>
      <c r="C15" s="139">
        <v>1</v>
      </c>
      <c r="D15" s="137">
        <v>0</v>
      </c>
      <c r="E15" s="137">
        <f t="shared" si="0"/>
        <v>1</v>
      </c>
      <c r="F15" s="138">
        <f t="shared" si="1"/>
        <v>1</v>
      </c>
      <c r="G15" s="135">
        <v>1.73</v>
      </c>
      <c r="I15" s="151" t="s">
        <v>640</v>
      </c>
      <c r="J15" s="149"/>
      <c r="K15" s="149"/>
      <c r="L15" s="150"/>
    </row>
    <row r="16" spans="1:12" ht="15.75" customHeight="1" thickBot="1">
      <c r="A16" s="249"/>
      <c r="B16" s="207" t="s">
        <v>35</v>
      </c>
      <c r="C16" s="139">
        <v>0</v>
      </c>
      <c r="D16" s="137">
        <v>2</v>
      </c>
      <c r="E16" s="137">
        <f t="shared" si="0"/>
        <v>2</v>
      </c>
      <c r="F16" s="138">
        <f t="shared" si="1"/>
        <v>0</v>
      </c>
      <c r="G16" s="135">
        <v>1.7006300528547187</v>
      </c>
      <c r="I16" s="242" t="s">
        <v>641</v>
      </c>
      <c r="J16" s="243"/>
      <c r="K16" s="243"/>
      <c r="L16" s="244"/>
    </row>
    <row r="17" spans="1:12" ht="15.75" thickBot="1">
      <c r="A17" s="249"/>
      <c r="B17" s="207" t="s">
        <v>106</v>
      </c>
      <c r="C17" s="139">
        <v>1</v>
      </c>
      <c r="D17" s="137">
        <v>0</v>
      </c>
      <c r="E17" s="137">
        <f t="shared" si="0"/>
        <v>1</v>
      </c>
      <c r="F17" s="138">
        <f t="shared" si="1"/>
        <v>1</v>
      </c>
      <c r="G17" s="135">
        <v>1.667888273299585</v>
      </c>
      <c r="I17" s="242"/>
      <c r="J17" s="243"/>
      <c r="K17" s="243"/>
      <c r="L17" s="244"/>
    </row>
    <row r="18" spans="1:12" ht="15.75" thickBot="1">
      <c r="A18" s="249"/>
      <c r="B18" s="201" t="s">
        <v>109</v>
      </c>
      <c r="C18" s="139">
        <v>2</v>
      </c>
      <c r="D18" s="137">
        <v>2</v>
      </c>
      <c r="E18" s="137">
        <f t="shared" si="0"/>
        <v>4</v>
      </c>
      <c r="F18" s="138">
        <f t="shared" si="1"/>
        <v>0.5</v>
      </c>
      <c r="G18" s="135">
        <v>1.34</v>
      </c>
      <c r="I18" s="151" t="s">
        <v>115</v>
      </c>
      <c r="J18" s="149"/>
      <c r="K18" s="149"/>
      <c r="L18" s="150"/>
    </row>
    <row r="19" spans="1:12" ht="15.75" thickBot="1">
      <c r="A19" s="249"/>
      <c r="B19" s="133" t="s">
        <v>117</v>
      </c>
      <c r="C19" s="136">
        <v>0</v>
      </c>
      <c r="D19" s="136">
        <v>1</v>
      </c>
      <c r="E19" s="136">
        <v>1</v>
      </c>
      <c r="F19" s="138">
        <v>0</v>
      </c>
      <c r="G19" s="49">
        <v>1.27</v>
      </c>
      <c r="I19" s="195" t="s">
        <v>105</v>
      </c>
      <c r="J19" s="149"/>
      <c r="K19" s="149"/>
      <c r="L19" s="150"/>
    </row>
    <row r="20" spans="1:12" ht="15.75" thickBot="1">
      <c r="A20" s="249"/>
      <c r="B20" s="133" t="s">
        <v>107</v>
      </c>
      <c r="C20" s="139">
        <v>1</v>
      </c>
      <c r="D20" s="137">
        <v>1</v>
      </c>
      <c r="E20" s="137">
        <f>SUM(C20:D20)</f>
        <v>2</v>
      </c>
      <c r="F20" s="138">
        <f>C20/E20</f>
        <v>0.5</v>
      </c>
      <c r="G20" s="135">
        <v>1.1599999999999999</v>
      </c>
      <c r="I20" s="195" t="s">
        <v>109</v>
      </c>
      <c r="J20" s="149"/>
      <c r="K20" s="149"/>
      <c r="L20" s="150"/>
    </row>
    <row r="21" spans="1:12" ht="15.75" thickBot="1">
      <c r="A21" s="249"/>
      <c r="B21" s="206" t="s">
        <v>36</v>
      </c>
      <c r="C21" s="136">
        <v>0</v>
      </c>
      <c r="D21" s="136">
        <v>1</v>
      </c>
      <c r="E21" s="136">
        <v>1</v>
      </c>
      <c r="F21" s="138">
        <v>0</v>
      </c>
      <c r="G21" s="49">
        <v>0.96</v>
      </c>
      <c r="I21" s="195" t="s">
        <v>107</v>
      </c>
      <c r="J21" s="149"/>
      <c r="K21" s="149"/>
      <c r="L21" s="150"/>
    </row>
    <row r="22" spans="1:12" ht="15.75" customHeight="1" thickBot="1">
      <c r="A22" s="250"/>
      <c r="B22" s="207" t="s">
        <v>113</v>
      </c>
      <c r="C22" s="140">
        <v>0</v>
      </c>
      <c r="D22" s="199">
        <v>0</v>
      </c>
      <c r="E22" s="136">
        <v>0</v>
      </c>
      <c r="F22" s="138">
        <v>0</v>
      </c>
      <c r="G22" s="49">
        <v>0.94</v>
      </c>
      <c r="I22" s="195" t="s">
        <v>108</v>
      </c>
      <c r="J22" s="149"/>
      <c r="K22" s="149"/>
      <c r="L22" s="150"/>
    </row>
    <row r="23" spans="1:12">
      <c r="B23" s="202"/>
      <c r="C23" s="37"/>
      <c r="I23" s="195" t="s">
        <v>36</v>
      </c>
      <c r="J23" s="149"/>
      <c r="K23" s="149"/>
      <c r="L23" s="150"/>
    </row>
    <row r="24" spans="1:12">
      <c r="C24" s="37"/>
      <c r="I24" s="195" t="s">
        <v>111</v>
      </c>
      <c r="J24" s="149"/>
      <c r="K24" s="149"/>
      <c r="L24" s="150"/>
    </row>
    <row r="25" spans="1:12" ht="15.75" thickBot="1">
      <c r="C25" s="37"/>
      <c r="I25" s="203" t="s">
        <v>120</v>
      </c>
      <c r="J25" s="149"/>
      <c r="K25" s="149"/>
      <c r="L25" s="150"/>
    </row>
    <row r="26" spans="1:12" ht="30.75" customHeight="1" thickBot="1">
      <c r="A26" s="80"/>
      <c r="B26" s="204" t="s">
        <v>26</v>
      </c>
      <c r="C26" s="77" t="s">
        <v>27</v>
      </c>
      <c r="D26" s="77" t="s">
        <v>28</v>
      </c>
      <c r="E26" s="77" t="s">
        <v>29</v>
      </c>
      <c r="F26" s="77" t="s">
        <v>30</v>
      </c>
      <c r="G26" s="79" t="s">
        <v>100</v>
      </c>
      <c r="I26" s="197" t="s">
        <v>121</v>
      </c>
      <c r="J26" s="149"/>
      <c r="K26" s="149"/>
      <c r="L26" s="150"/>
    </row>
    <row r="27" spans="1:12" ht="15.75" customHeight="1" thickBot="1">
      <c r="A27" s="251" t="s">
        <v>633</v>
      </c>
      <c r="B27" s="133" t="s">
        <v>110</v>
      </c>
      <c r="C27" s="139">
        <v>1</v>
      </c>
      <c r="D27" s="137">
        <v>0</v>
      </c>
      <c r="E27" s="137">
        <f t="shared" ref="E27:E35" si="2">SUM(C27:D27)</f>
        <v>1</v>
      </c>
      <c r="F27" s="138">
        <f>C27/E27</f>
        <v>1</v>
      </c>
      <c r="G27" s="134">
        <v>2.2782771535580522</v>
      </c>
      <c r="I27" s="196" t="s">
        <v>106</v>
      </c>
      <c r="J27" s="149"/>
      <c r="K27" s="149"/>
      <c r="L27" s="150"/>
    </row>
    <row r="28" spans="1:12" ht="15.75" thickBot="1">
      <c r="A28" s="252"/>
      <c r="B28" s="206" t="s">
        <v>36</v>
      </c>
      <c r="C28" s="139">
        <v>1</v>
      </c>
      <c r="D28" s="137">
        <v>0</v>
      </c>
      <c r="E28" s="137">
        <f t="shared" si="2"/>
        <v>1</v>
      </c>
      <c r="F28" s="138">
        <f>C28/E28</f>
        <v>1</v>
      </c>
      <c r="G28" s="134">
        <v>2.0956677831813249</v>
      </c>
      <c r="I28" s="196" t="s">
        <v>113</v>
      </c>
      <c r="J28" s="149"/>
      <c r="K28" s="149"/>
      <c r="L28" s="150"/>
    </row>
    <row r="29" spans="1:12" ht="15.75" thickBot="1">
      <c r="A29" s="252"/>
      <c r="B29" s="133" t="s">
        <v>111</v>
      </c>
      <c r="C29" s="139">
        <v>1</v>
      </c>
      <c r="D29" s="137">
        <v>0</v>
      </c>
      <c r="E29" s="137">
        <f t="shared" si="2"/>
        <v>1</v>
      </c>
      <c r="F29" s="138">
        <f>C29/E29</f>
        <v>1</v>
      </c>
      <c r="G29" s="134">
        <v>1.9437709302921111</v>
      </c>
      <c r="I29" s="195" t="s">
        <v>110</v>
      </c>
      <c r="J29" s="149"/>
      <c r="K29" s="149"/>
      <c r="L29" s="150"/>
    </row>
    <row r="30" spans="1:12" ht="15.75" thickBot="1">
      <c r="A30" s="252"/>
      <c r="B30" s="201" t="s">
        <v>105</v>
      </c>
      <c r="C30" s="139">
        <v>1</v>
      </c>
      <c r="D30" s="137">
        <v>0</v>
      </c>
      <c r="E30" s="137">
        <f t="shared" si="2"/>
        <v>1</v>
      </c>
      <c r="F30" s="138">
        <f>C30/E30</f>
        <v>1</v>
      </c>
      <c r="G30" s="134">
        <v>1.9276651295332741</v>
      </c>
      <c r="I30" s="195" t="s">
        <v>629</v>
      </c>
      <c r="J30" s="142"/>
      <c r="K30" s="143"/>
      <c r="L30" s="144"/>
    </row>
    <row r="31" spans="1:12" ht="15.75" thickBot="1">
      <c r="A31" s="252"/>
      <c r="B31" s="207" t="s">
        <v>112</v>
      </c>
      <c r="C31" s="139">
        <v>1</v>
      </c>
      <c r="D31" s="137">
        <v>0</v>
      </c>
      <c r="E31" s="137">
        <f t="shared" si="2"/>
        <v>1</v>
      </c>
      <c r="F31" s="138">
        <f>C31/E31</f>
        <v>1</v>
      </c>
      <c r="G31" s="134">
        <v>1.8813836691132264</v>
      </c>
      <c r="I31" s="141"/>
      <c r="J31" s="142"/>
      <c r="K31" s="143"/>
      <c r="L31" s="144"/>
    </row>
    <row r="32" spans="1:12" ht="15.75" thickBot="1">
      <c r="A32" s="252"/>
      <c r="B32" s="207" t="s">
        <v>113</v>
      </c>
      <c r="C32" s="139">
        <v>0</v>
      </c>
      <c r="D32" s="137">
        <v>0</v>
      </c>
      <c r="E32" s="137">
        <f t="shared" si="2"/>
        <v>0</v>
      </c>
      <c r="F32" s="138">
        <v>0</v>
      </c>
      <c r="G32" s="134">
        <v>1.724520356692488</v>
      </c>
      <c r="I32" s="141"/>
      <c r="J32" s="142"/>
      <c r="K32" s="143"/>
      <c r="L32" s="144"/>
    </row>
    <row r="33" spans="1:12" ht="15.75" thickBot="1">
      <c r="A33" s="252"/>
      <c r="B33" s="201" t="s">
        <v>109</v>
      </c>
      <c r="C33" s="140">
        <v>3</v>
      </c>
      <c r="D33" s="136">
        <v>1</v>
      </c>
      <c r="E33" s="137">
        <f t="shared" si="2"/>
        <v>4</v>
      </c>
      <c r="F33" s="138">
        <f>C33/E33</f>
        <v>0.75</v>
      </c>
      <c r="G33" s="49">
        <v>1.4</v>
      </c>
      <c r="I33" s="141"/>
      <c r="J33" s="142"/>
      <c r="K33" s="143"/>
      <c r="L33" s="144"/>
    </row>
    <row r="34" spans="1:12" ht="15.75" thickBot="1">
      <c r="A34" s="252"/>
      <c r="B34" s="133" t="s">
        <v>118</v>
      </c>
      <c r="C34" s="136">
        <v>0</v>
      </c>
      <c r="D34" s="136">
        <v>1</v>
      </c>
      <c r="E34" s="136">
        <f t="shared" si="2"/>
        <v>1</v>
      </c>
      <c r="F34" s="138">
        <f>C34/E34</f>
        <v>0</v>
      </c>
      <c r="G34" s="49">
        <v>1.34</v>
      </c>
      <c r="I34" s="145"/>
      <c r="J34" s="146"/>
      <c r="K34" s="147"/>
      <c r="L34" s="148"/>
    </row>
    <row r="35" spans="1:12" ht="15.75" customHeight="1" thickBot="1">
      <c r="A35" s="252"/>
      <c r="B35" s="207" t="s">
        <v>34</v>
      </c>
      <c r="C35" s="136">
        <v>0</v>
      </c>
      <c r="D35" s="136">
        <v>0</v>
      </c>
      <c r="E35" s="136">
        <f t="shared" si="2"/>
        <v>0</v>
      </c>
      <c r="F35" s="138">
        <v>0</v>
      </c>
      <c r="G35" s="49">
        <v>1.31</v>
      </c>
      <c r="I35" s="233" t="s">
        <v>628</v>
      </c>
      <c r="J35" s="234"/>
      <c r="K35" s="234"/>
      <c r="L35" s="235"/>
    </row>
    <row r="36" spans="1:12" ht="15.75" thickBot="1">
      <c r="A36" s="252"/>
      <c r="B36" s="133" t="s">
        <v>119</v>
      </c>
      <c r="C36" s="136">
        <v>0</v>
      </c>
      <c r="D36" s="136">
        <v>1</v>
      </c>
      <c r="E36" s="136">
        <v>0</v>
      </c>
      <c r="F36" s="138">
        <v>0</v>
      </c>
      <c r="G36" s="49">
        <v>1.3</v>
      </c>
      <c r="I36" s="236"/>
      <c r="J36" s="237"/>
      <c r="K36" s="237"/>
      <c r="L36" s="238"/>
    </row>
    <row r="37" spans="1:12" ht="15.75" thickBot="1">
      <c r="A37" s="253"/>
      <c r="B37" s="208" t="s">
        <v>106</v>
      </c>
      <c r="C37" s="139">
        <v>1</v>
      </c>
      <c r="D37" s="137">
        <v>1</v>
      </c>
      <c r="E37" s="137">
        <f>SUM(C37:D37)</f>
        <v>2</v>
      </c>
      <c r="F37" s="138">
        <f>C37/E37</f>
        <v>0.5</v>
      </c>
      <c r="G37" s="134">
        <v>1.18</v>
      </c>
      <c r="I37" s="239"/>
      <c r="J37" s="240"/>
      <c r="K37" s="240"/>
      <c r="L37" s="241"/>
    </row>
    <row r="38" spans="1:12">
      <c r="I38" s="233" t="s">
        <v>642</v>
      </c>
      <c r="J38" s="234"/>
      <c r="K38" s="234"/>
      <c r="L38" s="235"/>
    </row>
    <row r="39" spans="1:12">
      <c r="I39" s="236"/>
      <c r="J39" s="237"/>
      <c r="K39" s="237"/>
      <c r="L39" s="238"/>
    </row>
    <row r="40" spans="1:12" ht="15.75" thickBot="1">
      <c r="I40" s="239"/>
      <c r="J40" s="240"/>
      <c r="K40" s="240"/>
      <c r="L40" s="241"/>
    </row>
    <row r="41" spans="1:12" ht="30.75" thickBot="1">
      <c r="A41" s="80"/>
      <c r="B41" s="204" t="s">
        <v>26</v>
      </c>
      <c r="C41" s="76" t="s">
        <v>27</v>
      </c>
      <c r="D41" s="76" t="s">
        <v>28</v>
      </c>
      <c r="E41" s="76" t="s">
        <v>29</v>
      </c>
      <c r="F41" s="76" t="s">
        <v>30</v>
      </c>
      <c r="G41" s="222" t="s">
        <v>100</v>
      </c>
    </row>
    <row r="42" spans="1:12" ht="15.75" thickBot="1">
      <c r="A42" s="232" t="s">
        <v>632</v>
      </c>
      <c r="B42" s="136" t="s">
        <v>616</v>
      </c>
      <c r="C42" s="136">
        <v>1</v>
      </c>
      <c r="D42" s="136">
        <v>0</v>
      </c>
      <c r="E42" s="136">
        <v>1</v>
      </c>
      <c r="F42" s="138">
        <f>C42/E42</f>
        <v>1</v>
      </c>
      <c r="G42" s="49">
        <v>2.3457814661134164</v>
      </c>
    </row>
    <row r="43" spans="1:12" ht="15.75" thickBot="1">
      <c r="A43" s="232"/>
      <c r="B43" s="136" t="s">
        <v>617</v>
      </c>
      <c r="C43" s="136">
        <v>1</v>
      </c>
      <c r="D43" s="136">
        <v>0</v>
      </c>
      <c r="E43" s="136">
        <v>1</v>
      </c>
      <c r="F43" s="138">
        <f t="shared" ref="F43:F54" si="3">C43/E43</f>
        <v>1</v>
      </c>
      <c r="G43" s="49">
        <v>1.9378680800942283</v>
      </c>
      <c r="I43" s="228" t="s">
        <v>122</v>
      </c>
      <c r="J43" s="228"/>
    </row>
    <row r="44" spans="1:12" ht="15.75" thickBot="1">
      <c r="A44" s="232"/>
      <c r="B44" s="226" t="s">
        <v>108</v>
      </c>
      <c r="C44" s="136">
        <v>1</v>
      </c>
      <c r="D44" s="136">
        <v>0</v>
      </c>
      <c r="E44" s="136">
        <v>1</v>
      </c>
      <c r="F44" s="138">
        <f t="shared" si="3"/>
        <v>1</v>
      </c>
      <c r="G44" s="49">
        <v>1.6879378259215325</v>
      </c>
      <c r="I44" s="228" t="s">
        <v>626</v>
      </c>
      <c r="J44" s="228"/>
    </row>
    <row r="45" spans="1:12" ht="15.75" thickBot="1">
      <c r="A45" s="232"/>
      <c r="B45" s="136" t="s">
        <v>621</v>
      </c>
      <c r="C45" s="136">
        <v>1</v>
      </c>
      <c r="D45" s="136">
        <v>0</v>
      </c>
      <c r="E45" s="136">
        <v>1</v>
      </c>
      <c r="F45" s="138">
        <f>C45/E45</f>
        <v>1</v>
      </c>
      <c r="G45" s="49">
        <v>1.67</v>
      </c>
      <c r="I45" s="229" t="s">
        <v>625</v>
      </c>
      <c r="J45" s="229"/>
    </row>
    <row r="46" spans="1:12" ht="15.75" thickBot="1">
      <c r="A46" s="232"/>
      <c r="B46" s="226" t="s">
        <v>618</v>
      </c>
      <c r="C46" s="136">
        <v>1</v>
      </c>
      <c r="D46" s="136">
        <v>1</v>
      </c>
      <c r="E46" s="136">
        <v>2</v>
      </c>
      <c r="F46" s="138">
        <f t="shared" si="3"/>
        <v>0.5</v>
      </c>
      <c r="G46" s="49">
        <v>1.6013431013431012</v>
      </c>
      <c r="I46" s="231" t="s">
        <v>624</v>
      </c>
      <c r="J46" s="231"/>
    </row>
    <row r="47" spans="1:12" ht="15.75" thickBot="1">
      <c r="A47" s="232"/>
      <c r="B47" s="136" t="s">
        <v>619</v>
      </c>
      <c r="C47" s="136">
        <v>1</v>
      </c>
      <c r="D47" s="136">
        <v>0</v>
      </c>
      <c r="E47" s="136">
        <v>1</v>
      </c>
      <c r="F47" s="138">
        <f t="shared" si="3"/>
        <v>1</v>
      </c>
      <c r="G47" s="49">
        <v>1.5916234708687538</v>
      </c>
      <c r="I47" s="230" t="s">
        <v>627</v>
      </c>
      <c r="J47" s="230"/>
    </row>
    <row r="48" spans="1:12" ht="15.75" thickBot="1">
      <c r="A48" s="232"/>
      <c r="B48" s="136" t="s">
        <v>620</v>
      </c>
      <c r="C48" s="136">
        <v>1</v>
      </c>
      <c r="D48" s="136">
        <v>0</v>
      </c>
      <c r="E48" s="136">
        <v>1</v>
      </c>
      <c r="F48" s="138">
        <f t="shared" si="3"/>
        <v>1</v>
      </c>
      <c r="G48" s="49">
        <v>1.5904345430755458</v>
      </c>
    </row>
    <row r="49" spans="1:7" ht="15.75" thickBot="1">
      <c r="A49" s="232"/>
      <c r="B49" s="136" t="s">
        <v>622</v>
      </c>
      <c r="C49" s="136">
        <v>2</v>
      </c>
      <c r="D49" s="136">
        <v>1</v>
      </c>
      <c r="E49" s="136">
        <v>3</v>
      </c>
      <c r="F49" s="138">
        <f t="shared" si="3"/>
        <v>0.66666666666666663</v>
      </c>
      <c r="G49" s="49">
        <v>1.4151860288534548</v>
      </c>
    </row>
    <row r="50" spans="1:7" ht="15.75" thickBot="1">
      <c r="A50" s="232"/>
      <c r="B50" s="223" t="s">
        <v>36</v>
      </c>
      <c r="C50" s="136">
        <v>2</v>
      </c>
      <c r="D50" s="136">
        <v>2</v>
      </c>
      <c r="E50" s="136">
        <v>4</v>
      </c>
      <c r="F50" s="138">
        <f t="shared" si="3"/>
        <v>0.5</v>
      </c>
      <c r="G50" s="49">
        <v>1.3684601238379643</v>
      </c>
    </row>
    <row r="51" spans="1:7" ht="15.75" thickBot="1">
      <c r="A51" s="232"/>
      <c r="B51" s="136" t="s">
        <v>623</v>
      </c>
      <c r="C51" s="136">
        <v>1</v>
      </c>
      <c r="D51" s="136">
        <v>0</v>
      </c>
      <c r="E51" s="136">
        <v>1</v>
      </c>
      <c r="F51" s="138">
        <f t="shared" si="3"/>
        <v>1</v>
      </c>
      <c r="G51" s="49">
        <v>1.3256513180357412</v>
      </c>
    </row>
    <row r="52" spans="1:7" ht="15.75" thickBot="1">
      <c r="A52" s="232"/>
      <c r="B52" s="226" t="s">
        <v>112</v>
      </c>
      <c r="C52" s="136">
        <v>1</v>
      </c>
      <c r="D52" s="136">
        <v>2</v>
      </c>
      <c r="E52" s="136">
        <v>3</v>
      </c>
      <c r="F52" s="138">
        <f t="shared" si="3"/>
        <v>0.33333333333333331</v>
      </c>
      <c r="G52" s="49">
        <v>1.2154255319148934</v>
      </c>
    </row>
    <row r="53" spans="1:7" ht="15.75" thickBot="1">
      <c r="A53" s="232"/>
      <c r="B53" s="225" t="s">
        <v>105</v>
      </c>
      <c r="C53" s="136">
        <v>1</v>
      </c>
      <c r="D53" s="136">
        <v>1</v>
      </c>
      <c r="E53" s="136">
        <v>2</v>
      </c>
      <c r="F53" s="138">
        <f t="shared" si="3"/>
        <v>0.5</v>
      </c>
      <c r="G53" s="49">
        <v>1.215420200462606</v>
      </c>
    </row>
    <row r="54" spans="1:7" ht="15.75" thickBot="1">
      <c r="A54" s="232"/>
      <c r="B54" s="225" t="s">
        <v>109</v>
      </c>
      <c r="C54" s="136">
        <v>5</v>
      </c>
      <c r="D54" s="136">
        <v>15</v>
      </c>
      <c r="E54" s="136">
        <v>20</v>
      </c>
      <c r="F54" s="138">
        <f t="shared" si="3"/>
        <v>0.25</v>
      </c>
      <c r="G54" s="49">
        <v>1.0645419130787022</v>
      </c>
    </row>
  </sheetData>
  <mergeCells count="12">
    <mergeCell ref="A42:A54"/>
    <mergeCell ref="I38:L40"/>
    <mergeCell ref="I16:L17"/>
    <mergeCell ref="I35:L37"/>
    <mergeCell ref="A2:A8"/>
    <mergeCell ref="A13:A22"/>
    <mergeCell ref="A27:A37"/>
    <mergeCell ref="I43:J43"/>
    <mergeCell ref="I45:J45"/>
    <mergeCell ref="I47:J47"/>
    <mergeCell ref="I46:J46"/>
    <mergeCell ref="I44:J4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55"/>
  <sheetViews>
    <sheetView topLeftCell="A97" workbookViewId="0">
      <selection activeCell="B117" sqref="B2:P117"/>
    </sheetView>
  </sheetViews>
  <sheetFormatPr defaultRowHeight="15"/>
  <cols>
    <col min="11" max="11" width="12.42578125" customWidth="1"/>
    <col min="13" max="13" width="11.42578125" customWidth="1"/>
    <col min="15" max="15" width="11.28515625" customWidth="1"/>
  </cols>
  <sheetData>
    <row r="1" spans="1:19" s="36" customFormat="1">
      <c r="A1" s="36" t="s">
        <v>25</v>
      </c>
      <c r="B1" s="36" t="s">
        <v>24</v>
      </c>
      <c r="C1" s="36" t="str">
        <f>'Email SIC4'!C1</f>
        <v>Total</v>
      </c>
      <c r="D1" s="36" t="str">
        <f>'Email SIC4'!D1</f>
        <v>Open Count</v>
      </c>
      <c r="E1" s="36" t="str">
        <f>'Email SIC4'!E1</f>
        <v>Opens</v>
      </c>
      <c r="F1" s="36" t="str">
        <f>'Email SIC4'!F1</f>
        <v>Opens/total</v>
      </c>
      <c r="G1" s="36" t="str">
        <f>'Email SIC4'!G1</f>
        <v>Clicks Count</v>
      </c>
      <c r="H1" s="36" t="str">
        <f>'Email SIC4'!H1</f>
        <v>Clicks</v>
      </c>
      <c r="I1" s="36" t="str">
        <f>'Email SIC4'!I1</f>
        <v>Clicks/Opens</v>
      </c>
      <c r="J1" s="36" t="str">
        <f>'Email SIC4'!J1</f>
        <v>lp_Count</v>
      </c>
      <c r="K1" s="36" t="str">
        <f>'Email SIC4'!K1</f>
        <v>LP Count/Clicks</v>
      </c>
      <c r="L1" s="36" t="str">
        <f>'Email SIC4'!L1</f>
        <v>Reg Count</v>
      </c>
      <c r="M1" s="36" t="str">
        <f>'Email SIC4'!M1</f>
        <v>Reg Count/Clicks</v>
      </c>
      <c r="N1" s="36" t="str">
        <f>'Email SIC4'!N1</f>
        <v>Qual Count</v>
      </c>
      <c r="O1" s="36" t="str">
        <f>'Email SIC4'!O1</f>
        <v>Qual Count/Reg Count</v>
      </c>
      <c r="P1" s="36" t="str">
        <f>'Email SIC4'!R1</f>
        <v>Activity Score</v>
      </c>
    </row>
    <row r="2" spans="1:19">
      <c r="B2" s="36">
        <f>IF(ISNA(VLOOKUP('Email SIC4'!B59,'Online SIC4'!B59:Z167,1,FALSE))=TRUE,'Email SIC4'!B59,"N")</f>
        <v>4941</v>
      </c>
      <c r="C2">
        <f>'Email SIC4'!C59</f>
        <v>484</v>
      </c>
      <c r="D2" s="36">
        <f>'Email SIC4'!D59</f>
        <v>64</v>
      </c>
      <c r="E2" s="36">
        <f>'Email SIC4'!E59</f>
        <v>107</v>
      </c>
      <c r="F2" s="36">
        <f>'Email SIC4'!F59</f>
        <v>0.22107438016528927</v>
      </c>
      <c r="G2" s="36">
        <f>'Email SIC4'!G59</f>
        <v>9</v>
      </c>
      <c r="H2" s="36">
        <f>'Email SIC4'!H59</f>
        <v>11</v>
      </c>
      <c r="I2" s="36">
        <f>'Email SIC4'!I59</f>
        <v>0.10280373831775701</v>
      </c>
      <c r="J2" s="36">
        <f>'Email SIC4'!J59</f>
        <v>2</v>
      </c>
      <c r="K2" s="36">
        <f>'Email SIC4'!K59</f>
        <v>0.18181818181818182</v>
      </c>
      <c r="L2" s="36">
        <f>'Email SIC4'!L59</f>
        <v>0</v>
      </c>
      <c r="M2" s="36">
        <f>'Email SIC4'!M59</f>
        <v>0</v>
      </c>
      <c r="N2" s="36">
        <f>'Email SIC4'!N59</f>
        <v>0</v>
      </c>
      <c r="O2" s="36">
        <f>'Email SIC4'!O59</f>
        <v>0</v>
      </c>
      <c r="P2" s="36">
        <f>'Email SIC4'!R59</f>
        <v>0.50569630030122814</v>
      </c>
      <c r="Q2" s="36"/>
      <c r="R2" s="36"/>
      <c r="S2" s="36"/>
    </row>
    <row r="3" spans="1:19">
      <c r="B3" s="36">
        <f>IF(ISNA(VLOOKUP('Email SIC4'!B20,'Online SIC4'!B20:Z128,1,FALSE))=TRUE,'Email SIC4'!B20,"N")</f>
        <v>5946</v>
      </c>
      <c r="C3" s="36">
        <f>'Email SIC4'!C20</f>
        <v>11</v>
      </c>
      <c r="D3" s="36">
        <f>'Email SIC4'!D20</f>
        <v>4</v>
      </c>
      <c r="E3" s="36">
        <f>'Email SIC4'!E20</f>
        <v>4</v>
      </c>
      <c r="F3" s="36">
        <f>'Email SIC4'!F20</f>
        <v>0.36363636363636365</v>
      </c>
      <c r="G3" s="36">
        <f>'Email SIC4'!G20</f>
        <v>1</v>
      </c>
      <c r="H3" s="36">
        <f>'Email SIC4'!H20</f>
        <v>2</v>
      </c>
      <c r="I3" s="36">
        <f>'Email SIC4'!I20</f>
        <v>0.5</v>
      </c>
      <c r="J3" s="36">
        <f>'Email SIC4'!J20</f>
        <v>0</v>
      </c>
      <c r="K3" s="36">
        <f>'Email SIC4'!K20</f>
        <v>0</v>
      </c>
      <c r="L3" s="36">
        <f>'Email SIC4'!L20</f>
        <v>1</v>
      </c>
      <c r="M3" s="36">
        <f>'Email SIC4'!M20</f>
        <v>0.5</v>
      </c>
      <c r="N3" s="36">
        <f>'Email SIC4'!N20</f>
        <v>0</v>
      </c>
      <c r="O3" s="36">
        <f>'Email SIC4'!O20</f>
        <v>0</v>
      </c>
      <c r="P3" s="36">
        <f>'Email SIC4'!R20</f>
        <v>1.3636363636363638</v>
      </c>
    </row>
    <row r="4" spans="1:19">
      <c r="B4" s="36">
        <f>IF(ISNA(VLOOKUP('Email SIC4'!B124,'Online SIC4'!B124:Z232,1,FALSE))=TRUE,'Email SIC4'!B124,"N")</f>
        <v>2051</v>
      </c>
      <c r="C4" s="36">
        <f>'Email SIC4'!C124</f>
        <v>212</v>
      </c>
      <c r="D4" s="36">
        <f>'Email SIC4'!D124</f>
        <v>40</v>
      </c>
      <c r="E4" s="36">
        <f>'Email SIC4'!E124</f>
        <v>57</v>
      </c>
      <c r="F4" s="36">
        <f>'Email SIC4'!F124</f>
        <v>0.26886792452830188</v>
      </c>
      <c r="G4" s="36">
        <f>'Email SIC4'!G124</f>
        <v>1</v>
      </c>
      <c r="H4" s="36">
        <f>'Email SIC4'!H124</f>
        <v>1</v>
      </c>
      <c r="I4" s="36">
        <f>'Email SIC4'!I124</f>
        <v>1.7543859649122806E-2</v>
      </c>
      <c r="J4" s="36">
        <f>'Email SIC4'!J124</f>
        <v>0</v>
      </c>
      <c r="K4" s="36">
        <f>'Email SIC4'!K124</f>
        <v>0</v>
      </c>
      <c r="L4" s="36">
        <f>'Email SIC4'!L124</f>
        <v>0</v>
      </c>
      <c r="M4" s="36">
        <f>'Email SIC4'!M124</f>
        <v>0</v>
      </c>
      <c r="N4" s="36">
        <f>'Email SIC4'!N124</f>
        <v>0</v>
      </c>
      <c r="O4" s="36">
        <f>'Email SIC4'!O124</f>
        <v>0</v>
      </c>
      <c r="P4" s="36">
        <f>'Email SIC4'!R124</f>
        <v>0.28641178417742469</v>
      </c>
    </row>
    <row r="5" spans="1:19">
      <c r="B5" s="36">
        <f>IF(ISNA(VLOOKUP('Email SIC4'!B130,'Online SIC4'!B130:Z238,1,FALSE))=TRUE,'Email SIC4'!B130,"N")</f>
        <v>2099</v>
      </c>
      <c r="C5" s="36">
        <f>'Email SIC4'!C130</f>
        <v>272</v>
      </c>
      <c r="D5" s="36">
        <f>'Email SIC4'!D130</f>
        <v>34</v>
      </c>
      <c r="E5" s="36">
        <f>'Email SIC4'!E130</f>
        <v>59</v>
      </c>
      <c r="F5" s="36">
        <f>'Email SIC4'!F130</f>
        <v>0.21691176470588236</v>
      </c>
      <c r="G5" s="36">
        <f>'Email SIC4'!G130</f>
        <v>3</v>
      </c>
      <c r="H5" s="36">
        <f>'Email SIC4'!H130</f>
        <v>3</v>
      </c>
      <c r="I5" s="36">
        <f>'Email SIC4'!I130</f>
        <v>5.0847457627118647E-2</v>
      </c>
      <c r="J5" s="36">
        <f>'Email SIC4'!J130</f>
        <v>0</v>
      </c>
      <c r="K5" s="36">
        <f>'Email SIC4'!K130</f>
        <v>0</v>
      </c>
      <c r="L5" s="36">
        <f>'Email SIC4'!L130</f>
        <v>0</v>
      </c>
      <c r="M5" s="36">
        <f>'Email SIC4'!M130</f>
        <v>0</v>
      </c>
      <c r="N5" s="36">
        <f>'Email SIC4'!N130</f>
        <v>0</v>
      </c>
      <c r="O5" s="36">
        <f>'Email SIC4'!O130</f>
        <v>0</v>
      </c>
      <c r="P5" s="36">
        <f>'Email SIC4'!R130</f>
        <v>0.26775922233300098</v>
      </c>
    </row>
    <row r="6" spans="1:19">
      <c r="B6" s="36" t="str">
        <f>IF(ISNA(VLOOKUP('Email SIC4'!B11,'Online SIC4'!B11:Z119,1,FALSE))=TRUE,'Email SIC4'!B11,"N")</f>
        <v>N</v>
      </c>
      <c r="C6" s="36">
        <f>'Email SIC4'!C11</f>
        <v>4899</v>
      </c>
      <c r="D6" s="36">
        <f>'Email SIC4'!D11</f>
        <v>836</v>
      </c>
      <c r="E6" s="36">
        <f>'Email SIC4'!E11</f>
        <v>1319</v>
      </c>
      <c r="F6" s="36">
        <f>'Email SIC4'!F11</f>
        <v>0.26923862012655642</v>
      </c>
      <c r="G6" s="36">
        <f>'Email SIC4'!G11</f>
        <v>82</v>
      </c>
      <c r="H6" s="36">
        <f>'Email SIC4'!H11</f>
        <v>92</v>
      </c>
      <c r="I6" s="36">
        <f>'Email SIC4'!I11</f>
        <v>6.974981046247157E-2</v>
      </c>
      <c r="J6" s="36">
        <f>'Email SIC4'!J11</f>
        <v>7</v>
      </c>
      <c r="K6" s="36">
        <f>'Email SIC4'!K11</f>
        <v>7.6086956521739135E-2</v>
      </c>
      <c r="L6" s="36">
        <f>'Email SIC4'!L11</f>
        <v>4</v>
      </c>
      <c r="M6" s="36">
        <f>'Email SIC4'!M11</f>
        <v>4.3478260869565216E-2</v>
      </c>
      <c r="N6" s="36">
        <f>'Email SIC4'!N11</f>
        <v>1</v>
      </c>
      <c r="O6" s="36">
        <f>'Email SIC4'!O11</f>
        <v>0.25</v>
      </c>
      <c r="P6" s="36">
        <f>'Email SIC4'!R11</f>
        <v>1.7085536479803323</v>
      </c>
    </row>
    <row r="7" spans="1:19">
      <c r="B7" s="36">
        <f>IF(ISNA(VLOOKUP('Email SIC4'!B83,'Online SIC4'!B83:Z191,1,FALSE))=TRUE,'Email SIC4'!B83,"N")</f>
        <v>9441</v>
      </c>
      <c r="C7" s="36">
        <f>'Email SIC4'!C83</f>
        <v>406</v>
      </c>
      <c r="D7" s="36">
        <f>'Email SIC4'!D83</f>
        <v>95</v>
      </c>
      <c r="E7" s="36">
        <f>'Email SIC4'!E83</f>
        <v>145</v>
      </c>
      <c r="F7" s="36">
        <f>'Email SIC4'!F83</f>
        <v>0.35714285714285715</v>
      </c>
      <c r="G7" s="36">
        <f>'Email SIC4'!G83</f>
        <v>5</v>
      </c>
      <c r="H7" s="36">
        <f>'Email SIC4'!H83</f>
        <v>6</v>
      </c>
      <c r="I7" s="36">
        <f>'Email SIC4'!I83</f>
        <v>4.1379310344827586E-2</v>
      </c>
      <c r="J7" s="36">
        <f>'Email SIC4'!J83</f>
        <v>0</v>
      </c>
      <c r="K7" s="36">
        <f>'Email SIC4'!K83</f>
        <v>0</v>
      </c>
      <c r="L7" s="36">
        <f>'Email SIC4'!L83</f>
        <v>0</v>
      </c>
      <c r="M7" s="36">
        <f>'Email SIC4'!M83</f>
        <v>0</v>
      </c>
      <c r="N7" s="36">
        <f>'Email SIC4'!N83</f>
        <v>0</v>
      </c>
      <c r="O7" s="36">
        <f>'Email SIC4'!O83</f>
        <v>0</v>
      </c>
      <c r="P7" s="36">
        <f>'Email SIC4'!R83</f>
        <v>0.39852216748768476</v>
      </c>
    </row>
    <row r="8" spans="1:19">
      <c r="B8" s="36">
        <f>IF(ISNA(VLOOKUP('Email SIC4'!B112,'Online SIC4'!B112:Z220,1,FALSE))=TRUE,'Email SIC4'!B112,"N")</f>
        <v>3089</v>
      </c>
      <c r="C8" s="36">
        <f>'Email SIC4'!C112</f>
        <v>414</v>
      </c>
      <c r="D8" s="36">
        <f>'Email SIC4'!D112</f>
        <v>59</v>
      </c>
      <c r="E8" s="36">
        <f>'Email SIC4'!E112</f>
        <v>84</v>
      </c>
      <c r="F8" s="36">
        <f>'Email SIC4'!F112</f>
        <v>0.20289855072463769</v>
      </c>
      <c r="G8" s="36">
        <f>'Email SIC4'!G112</f>
        <v>7</v>
      </c>
      <c r="H8" s="36">
        <f>'Email SIC4'!H112</f>
        <v>9</v>
      </c>
      <c r="I8" s="36">
        <f>'Email SIC4'!I112</f>
        <v>0.10714285714285714</v>
      </c>
      <c r="J8" s="36">
        <f>'Email SIC4'!J112</f>
        <v>0</v>
      </c>
      <c r="K8" s="36">
        <f>'Email SIC4'!K112</f>
        <v>0</v>
      </c>
      <c r="L8" s="36">
        <f>'Email SIC4'!L112</f>
        <v>0</v>
      </c>
      <c r="M8" s="36">
        <f>'Email SIC4'!M112</f>
        <v>0</v>
      </c>
      <c r="N8" s="36">
        <f>'Email SIC4'!N112</f>
        <v>0</v>
      </c>
      <c r="O8" s="36">
        <f>'Email SIC4'!O112</f>
        <v>0</v>
      </c>
      <c r="P8" s="36">
        <f>'Email SIC4'!R112</f>
        <v>0.31004140786749484</v>
      </c>
    </row>
    <row r="9" spans="1:19">
      <c r="B9" s="36">
        <f>IF(ISNA(VLOOKUP('Email SIC4'!B40,'Online SIC4'!B40:Z148,1,FALSE))=TRUE,'Email SIC4'!B40,"N")</f>
        <v>6062</v>
      </c>
      <c r="C9" s="36">
        <f>'Email SIC4'!C40</f>
        <v>321</v>
      </c>
      <c r="D9" s="36">
        <f>'Email SIC4'!D40</f>
        <v>53</v>
      </c>
      <c r="E9" s="36">
        <f>'Email SIC4'!E40</f>
        <v>78</v>
      </c>
      <c r="F9" s="36">
        <f>'Email SIC4'!F40</f>
        <v>0.24299065420560748</v>
      </c>
      <c r="G9" s="36">
        <f>'Email SIC4'!G40</f>
        <v>5</v>
      </c>
      <c r="H9" s="36">
        <f>'Email SIC4'!H40</f>
        <v>5</v>
      </c>
      <c r="I9" s="36">
        <f>'Email SIC4'!I40</f>
        <v>6.4102564102564097E-2</v>
      </c>
      <c r="J9" s="36">
        <f>'Email SIC4'!J40</f>
        <v>1</v>
      </c>
      <c r="K9" s="36">
        <f>'Email SIC4'!K40</f>
        <v>0.2</v>
      </c>
      <c r="L9" s="36">
        <f>'Email SIC4'!L40</f>
        <v>1</v>
      </c>
      <c r="M9" s="36">
        <f>'Email SIC4'!M40</f>
        <v>0.2</v>
      </c>
      <c r="N9" s="36">
        <f>'Email SIC4'!N40</f>
        <v>0</v>
      </c>
      <c r="O9" s="36">
        <f>'Email SIC4'!O40</f>
        <v>0</v>
      </c>
      <c r="P9" s="36">
        <f>'Email SIC4'!R40</f>
        <v>0.70709321830817162</v>
      </c>
    </row>
    <row r="10" spans="1:19">
      <c r="B10" s="36">
        <f>IF(ISNA(VLOOKUP('Email SIC4'!B100,'Online SIC4'!B100:Z208,1,FALSE))=TRUE,'Email SIC4'!B100,"N")</f>
        <v>3571</v>
      </c>
      <c r="C10" s="36">
        <f>'Email SIC4'!C100</f>
        <v>214</v>
      </c>
      <c r="D10" s="36">
        <f>'Email SIC4'!D100</f>
        <v>33</v>
      </c>
      <c r="E10" s="36">
        <f>'Email SIC4'!E100</f>
        <v>53</v>
      </c>
      <c r="F10" s="36">
        <f>'Email SIC4'!F100</f>
        <v>0.24766355140186916</v>
      </c>
      <c r="G10" s="36">
        <f>'Email SIC4'!G100</f>
        <v>4</v>
      </c>
      <c r="H10" s="36">
        <f>'Email SIC4'!H100</f>
        <v>5</v>
      </c>
      <c r="I10" s="36">
        <f>'Email SIC4'!I100</f>
        <v>9.4339622641509441E-2</v>
      </c>
      <c r="J10" s="36">
        <f>'Email SIC4'!J100</f>
        <v>0</v>
      </c>
      <c r="K10" s="36">
        <f>'Email SIC4'!K100</f>
        <v>0</v>
      </c>
      <c r="L10" s="36">
        <f>'Email SIC4'!L100</f>
        <v>0</v>
      </c>
      <c r="M10" s="36">
        <f>'Email SIC4'!M100</f>
        <v>0</v>
      </c>
      <c r="N10" s="36">
        <f>'Email SIC4'!N100</f>
        <v>0</v>
      </c>
      <c r="O10" s="36">
        <f>'Email SIC4'!O100</f>
        <v>0</v>
      </c>
      <c r="P10" s="36">
        <f>'Email SIC4'!R100</f>
        <v>0.3420031740433786</v>
      </c>
    </row>
    <row r="11" spans="1:19">
      <c r="B11" s="36">
        <f>IF(ISNA(VLOOKUP('Email SIC4'!B138,'Online SIC4'!B138:Z246,1,FALSE))=TRUE,'Email SIC4'!B138,"N")</f>
        <v>3577</v>
      </c>
      <c r="C11" s="36">
        <f>'Email SIC4'!C138</f>
        <v>302</v>
      </c>
      <c r="D11" s="36">
        <f>'Email SIC4'!D138</f>
        <v>48</v>
      </c>
      <c r="E11" s="36">
        <f>'Email SIC4'!E138</f>
        <v>66</v>
      </c>
      <c r="F11" s="36">
        <f>'Email SIC4'!F138</f>
        <v>0.2185430463576159</v>
      </c>
      <c r="G11" s="36">
        <f>'Email SIC4'!G138</f>
        <v>2</v>
      </c>
      <c r="H11" s="36">
        <f>'Email SIC4'!H138</f>
        <v>2</v>
      </c>
      <c r="I11" s="36">
        <f>'Email SIC4'!I138</f>
        <v>3.0303030303030304E-2</v>
      </c>
      <c r="J11" s="36">
        <f>'Email SIC4'!J138</f>
        <v>0</v>
      </c>
      <c r="K11" s="36">
        <f>'Email SIC4'!K138</f>
        <v>0</v>
      </c>
      <c r="L11" s="36">
        <f>'Email SIC4'!L138</f>
        <v>0</v>
      </c>
      <c r="M11" s="36">
        <f>'Email SIC4'!M138</f>
        <v>0</v>
      </c>
      <c r="N11" s="36">
        <f>'Email SIC4'!N138</f>
        <v>0</v>
      </c>
      <c r="O11" s="36">
        <f>'Email SIC4'!O138</f>
        <v>0</v>
      </c>
      <c r="P11" s="36">
        <f>'Email SIC4'!R138</f>
        <v>0.2488460766606462</v>
      </c>
    </row>
    <row r="12" spans="1:19">
      <c r="B12" s="36" t="str">
        <f>IF(ISNA(VLOOKUP('Email SIC4'!B39,'Online SIC4'!B39:Z147,1,FALSE))=TRUE,'Email SIC4'!B39,"N")</f>
        <v>N</v>
      </c>
      <c r="C12" s="36">
        <f>'Email SIC4'!C39</f>
        <v>85</v>
      </c>
      <c r="D12" s="36">
        <f>'Email SIC4'!D39</f>
        <v>13</v>
      </c>
      <c r="E12" s="36">
        <f>'Email SIC4'!E39</f>
        <v>15</v>
      </c>
      <c r="F12" s="36">
        <f>'Email SIC4'!F39</f>
        <v>0.17647058823529413</v>
      </c>
      <c r="G12" s="36">
        <f>'Email SIC4'!G39</f>
        <v>2</v>
      </c>
      <c r="H12" s="36">
        <f>'Email SIC4'!H39</f>
        <v>3</v>
      </c>
      <c r="I12" s="36">
        <f>'Email SIC4'!I39</f>
        <v>0.2</v>
      </c>
      <c r="J12" s="36">
        <f>'Email SIC4'!J39</f>
        <v>0</v>
      </c>
      <c r="K12" s="36">
        <f>'Email SIC4'!K39</f>
        <v>0</v>
      </c>
      <c r="L12" s="36">
        <f>'Email SIC4'!L39</f>
        <v>1</v>
      </c>
      <c r="M12" s="36">
        <f>'Email SIC4'!M39</f>
        <v>0.33333333333333331</v>
      </c>
      <c r="N12" s="36">
        <f>'Email SIC4'!N39</f>
        <v>0</v>
      </c>
      <c r="O12" s="36">
        <f>'Email SIC4'!O39</f>
        <v>0</v>
      </c>
      <c r="P12" s="36">
        <f>'Email SIC4'!R39</f>
        <v>0.70980392156862748</v>
      </c>
    </row>
    <row r="13" spans="1:19">
      <c r="B13" s="36">
        <f>IF(ISNA(VLOOKUP('Email SIC4'!B142,'Online SIC4'!B142:Z250,1,FALSE))=TRUE,'Email SIC4'!B142,"N")</f>
        <v>3663</v>
      </c>
      <c r="C13" s="36">
        <f>'Email SIC4'!C142</f>
        <v>518</v>
      </c>
      <c r="D13" s="36">
        <f>'Email SIC4'!D142</f>
        <v>81</v>
      </c>
      <c r="E13" s="36">
        <f>'Email SIC4'!E142</f>
        <v>116</v>
      </c>
      <c r="F13" s="36">
        <f>'Email SIC4'!F142</f>
        <v>0.22393822393822393</v>
      </c>
      <c r="G13" s="36">
        <f>'Email SIC4'!G142</f>
        <v>1</v>
      </c>
      <c r="H13" s="36">
        <f>'Email SIC4'!H142</f>
        <v>1</v>
      </c>
      <c r="I13" s="36">
        <f>'Email SIC4'!I142</f>
        <v>8.6206896551724137E-3</v>
      </c>
      <c r="J13" s="36">
        <f>'Email SIC4'!J142</f>
        <v>0</v>
      </c>
      <c r="K13" s="36">
        <f>'Email SIC4'!K142</f>
        <v>0</v>
      </c>
      <c r="L13" s="36">
        <f>'Email SIC4'!L142</f>
        <v>0</v>
      </c>
      <c r="M13" s="36">
        <f>'Email SIC4'!M142</f>
        <v>0</v>
      </c>
      <c r="N13" s="36">
        <f>'Email SIC4'!N142</f>
        <v>0</v>
      </c>
      <c r="O13" s="36">
        <f>'Email SIC4'!O142</f>
        <v>0</v>
      </c>
      <c r="P13" s="36">
        <f>'Email SIC4'!R142</f>
        <v>0.23255891359339634</v>
      </c>
    </row>
    <row r="14" spans="1:19">
      <c r="B14" s="36">
        <f>IF(ISNA(VLOOKUP('Email SIC4'!B106,'Online SIC4'!B106:Z214,1,FALSE))=TRUE,'Email SIC4'!B106,"N")</f>
        <v>3669</v>
      </c>
      <c r="C14" s="36">
        <f>'Email SIC4'!C106</f>
        <v>238</v>
      </c>
      <c r="D14" s="36">
        <f>'Email SIC4'!D106</f>
        <v>35</v>
      </c>
      <c r="E14" s="36">
        <f>'Email SIC4'!E106</f>
        <v>55</v>
      </c>
      <c r="F14" s="36">
        <f>'Email SIC4'!F106</f>
        <v>0.23109243697478993</v>
      </c>
      <c r="G14" s="36">
        <f>'Email SIC4'!G106</f>
        <v>4</v>
      </c>
      <c r="H14" s="36">
        <f>'Email SIC4'!H106</f>
        <v>5</v>
      </c>
      <c r="I14" s="36">
        <f>'Email SIC4'!I106</f>
        <v>9.0909090909090912E-2</v>
      </c>
      <c r="J14" s="36">
        <f>'Email SIC4'!J106</f>
        <v>0</v>
      </c>
      <c r="K14" s="36">
        <f>'Email SIC4'!K106</f>
        <v>0</v>
      </c>
      <c r="L14" s="36">
        <f>'Email SIC4'!L106</f>
        <v>0</v>
      </c>
      <c r="M14" s="36">
        <f>'Email SIC4'!M106</f>
        <v>0</v>
      </c>
      <c r="N14" s="36">
        <f>'Email SIC4'!N106</f>
        <v>0</v>
      </c>
      <c r="O14" s="36">
        <f>'Email SIC4'!O106</f>
        <v>0</v>
      </c>
      <c r="P14" s="36">
        <f>'Email SIC4'!R106</f>
        <v>0.32200152788388081</v>
      </c>
    </row>
    <row r="15" spans="1:19">
      <c r="B15" s="36">
        <f>IF(ISNA(VLOOKUP('Email SIC4'!B55,'Online SIC4'!B55:Z163,1,FALSE))=TRUE,'Email SIC4'!B55,"N")</f>
        <v>5999</v>
      </c>
      <c r="C15" s="36">
        <f>'Email SIC4'!C55</f>
        <v>373</v>
      </c>
      <c r="D15" s="36">
        <f>'Email SIC4'!D55</f>
        <v>62</v>
      </c>
      <c r="E15" s="36">
        <f>'Email SIC4'!E55</f>
        <v>97</v>
      </c>
      <c r="F15" s="36">
        <f>'Email SIC4'!F55</f>
        <v>0.26005361930294907</v>
      </c>
      <c r="G15" s="36">
        <f>'Email SIC4'!G55</f>
        <v>9</v>
      </c>
      <c r="H15" s="36">
        <f>'Email SIC4'!H55</f>
        <v>10</v>
      </c>
      <c r="I15" s="36">
        <f>'Email SIC4'!I55</f>
        <v>0.10309278350515463</v>
      </c>
      <c r="J15" s="36">
        <f>'Email SIC4'!J55</f>
        <v>1</v>
      </c>
      <c r="K15" s="36">
        <f>'Email SIC4'!K55</f>
        <v>0.1</v>
      </c>
      <c r="L15" s="36">
        <f>'Email SIC4'!L55</f>
        <v>1</v>
      </c>
      <c r="M15" s="36">
        <f>'Email SIC4'!M55</f>
        <v>0.1</v>
      </c>
      <c r="N15" s="36">
        <f>'Email SIC4'!N55</f>
        <v>0</v>
      </c>
      <c r="O15" s="36">
        <f>'Email SIC4'!O55</f>
        <v>0</v>
      </c>
      <c r="P15" s="36">
        <f>'Email SIC4'!R55</f>
        <v>0.56314640280810369</v>
      </c>
    </row>
    <row r="16" spans="1:19">
      <c r="B16" s="36">
        <f>IF(ISNA(VLOOKUP('Email SIC4'!B109,'Online SIC4'!B109:Z217,1,FALSE))=TRUE,'Email SIC4'!B109,"N")</f>
        <v>3679</v>
      </c>
      <c r="C16" s="36">
        <f>'Email SIC4'!C109</f>
        <v>542</v>
      </c>
      <c r="D16" s="36">
        <f>'Email SIC4'!D109</f>
        <v>81</v>
      </c>
      <c r="E16" s="36">
        <f>'Email SIC4'!E109</f>
        <v>134</v>
      </c>
      <c r="F16" s="36">
        <f>'Email SIC4'!F109</f>
        <v>0.24723247232472326</v>
      </c>
      <c r="G16" s="36">
        <f>'Email SIC4'!G109</f>
        <v>7</v>
      </c>
      <c r="H16" s="36">
        <f>'Email SIC4'!H109</f>
        <v>9</v>
      </c>
      <c r="I16" s="36">
        <f>'Email SIC4'!I109</f>
        <v>6.7164179104477612E-2</v>
      </c>
      <c r="J16" s="36">
        <f>'Email SIC4'!J109</f>
        <v>0</v>
      </c>
      <c r="K16" s="36">
        <f>'Email SIC4'!K109</f>
        <v>0</v>
      </c>
      <c r="L16" s="36">
        <f>'Email SIC4'!L109</f>
        <v>0</v>
      </c>
      <c r="M16" s="36">
        <f>'Email SIC4'!M109</f>
        <v>0</v>
      </c>
      <c r="N16" s="36">
        <f>'Email SIC4'!N109</f>
        <v>0</v>
      </c>
      <c r="O16" s="36">
        <f>'Email SIC4'!O109</f>
        <v>0</v>
      </c>
      <c r="P16" s="36">
        <f>'Email SIC4'!R109</f>
        <v>0.31439665142920087</v>
      </c>
    </row>
    <row r="17" spans="2:16">
      <c r="B17" s="36">
        <f>IF(ISNA(VLOOKUP('Email SIC4'!B135,'Online SIC4'!B135:Z243,1,FALSE))=TRUE,'Email SIC4'!B135,"N")</f>
        <v>3714</v>
      </c>
      <c r="C17" s="36">
        <f>'Email SIC4'!C135</f>
        <v>715</v>
      </c>
      <c r="D17" s="36">
        <f>'Email SIC4'!D135</f>
        <v>92</v>
      </c>
      <c r="E17" s="36">
        <f>'Email SIC4'!E135</f>
        <v>142</v>
      </c>
      <c r="F17" s="36">
        <f>'Email SIC4'!F135</f>
        <v>0.19860139860139861</v>
      </c>
      <c r="G17" s="36">
        <f>'Email SIC4'!G135</f>
        <v>5</v>
      </c>
      <c r="H17" s="36">
        <f>'Email SIC4'!H135</f>
        <v>8</v>
      </c>
      <c r="I17" s="36">
        <f>'Email SIC4'!I135</f>
        <v>5.6338028169014086E-2</v>
      </c>
      <c r="J17" s="36">
        <f>'Email SIC4'!J135</f>
        <v>0</v>
      </c>
      <c r="K17" s="36">
        <f>'Email SIC4'!K135</f>
        <v>0</v>
      </c>
      <c r="L17" s="36">
        <f>'Email SIC4'!L135</f>
        <v>0</v>
      </c>
      <c r="M17" s="36">
        <f>'Email SIC4'!M135</f>
        <v>0</v>
      </c>
      <c r="N17" s="36">
        <f>'Email SIC4'!N135</f>
        <v>0</v>
      </c>
      <c r="O17" s="36">
        <f>'Email SIC4'!O135</f>
        <v>0</v>
      </c>
      <c r="P17" s="36">
        <f>'Email SIC4'!R135</f>
        <v>0.2549394267704127</v>
      </c>
    </row>
    <row r="18" spans="2:16">
      <c r="B18" s="36">
        <f>IF(ISNA(VLOOKUP('Email SIC4'!B50,'Online SIC4'!B50:Z158,1,FALSE))=TRUE,'Email SIC4'!B50,"N")</f>
        <v>5961</v>
      </c>
      <c r="C18" s="36">
        <f>'Email SIC4'!C50</f>
        <v>263</v>
      </c>
      <c r="D18" s="36">
        <f>'Email SIC4'!D50</f>
        <v>51</v>
      </c>
      <c r="E18" s="36">
        <f>'Email SIC4'!E50</f>
        <v>96</v>
      </c>
      <c r="F18" s="36">
        <f>'Email SIC4'!F50</f>
        <v>0.36501901140684412</v>
      </c>
      <c r="G18" s="36">
        <f>'Email SIC4'!G50</f>
        <v>6</v>
      </c>
      <c r="H18" s="36">
        <f>'Email SIC4'!H50</f>
        <v>6</v>
      </c>
      <c r="I18" s="36">
        <f>'Email SIC4'!I50</f>
        <v>6.25E-2</v>
      </c>
      <c r="J18" s="36">
        <f>'Email SIC4'!J50</f>
        <v>1</v>
      </c>
      <c r="K18" s="36">
        <f>'Email SIC4'!K50</f>
        <v>0.16666666666666666</v>
      </c>
      <c r="L18" s="36">
        <f>'Email SIC4'!L50</f>
        <v>0</v>
      </c>
      <c r="M18" s="36">
        <f>'Email SIC4'!M50</f>
        <v>0</v>
      </c>
      <c r="N18" s="36">
        <f>'Email SIC4'!N50</f>
        <v>0</v>
      </c>
      <c r="O18" s="36">
        <f>'Email SIC4'!O50</f>
        <v>0</v>
      </c>
      <c r="P18" s="36">
        <f>'Email SIC4'!R50</f>
        <v>0.59418567807351075</v>
      </c>
    </row>
    <row r="19" spans="2:16">
      <c r="B19" s="36">
        <f>IF(ISNA(VLOOKUP('Email SIC4'!B17,'Online SIC4'!B17:Z125,1,FALSE))=TRUE,'Email SIC4'!B17,"N")</f>
        <v>2325</v>
      </c>
      <c r="C19" s="36">
        <f>'Email SIC4'!C17</f>
        <v>24</v>
      </c>
      <c r="D19" s="36">
        <f>'Email SIC4'!D17</f>
        <v>5</v>
      </c>
      <c r="E19" s="36">
        <f>'Email SIC4'!E17</f>
        <v>5</v>
      </c>
      <c r="F19" s="36">
        <f>'Email SIC4'!F17</f>
        <v>0.20833333333333334</v>
      </c>
      <c r="G19" s="36">
        <f>'Email SIC4'!G17</f>
        <v>3</v>
      </c>
      <c r="H19" s="36">
        <f>'Email SIC4'!H17</f>
        <v>4</v>
      </c>
      <c r="I19" s="36">
        <f>'Email SIC4'!I17</f>
        <v>0.8</v>
      </c>
      <c r="J19" s="36">
        <f>'Email SIC4'!J17</f>
        <v>1</v>
      </c>
      <c r="K19" s="36">
        <f>'Email SIC4'!K17</f>
        <v>0.25</v>
      </c>
      <c r="L19" s="36">
        <f>'Email SIC4'!L17</f>
        <v>1</v>
      </c>
      <c r="M19" s="36">
        <f>'Email SIC4'!M17</f>
        <v>0.25</v>
      </c>
      <c r="N19" s="36">
        <f>'Email SIC4'!N17</f>
        <v>0</v>
      </c>
      <c r="O19" s="36">
        <f>'Email SIC4'!O17</f>
        <v>0</v>
      </c>
      <c r="P19" s="36">
        <f>'Email SIC4'!R17</f>
        <v>1.5083333333333333</v>
      </c>
    </row>
    <row r="20" spans="2:16">
      <c r="B20" s="36">
        <f>IF(ISNA(VLOOKUP('Email SIC4'!B44,'Online SIC4'!B44:Z152,1,FALSE))=TRUE,'Email SIC4'!B44,"N")</f>
        <v>6331</v>
      </c>
      <c r="C20" s="36">
        <f>'Email SIC4'!C44</f>
        <v>467</v>
      </c>
      <c r="D20" s="36">
        <f>'Email SIC4'!D44</f>
        <v>65</v>
      </c>
      <c r="E20" s="36">
        <f>'Email SIC4'!E44</f>
        <v>108</v>
      </c>
      <c r="F20" s="36">
        <f>'Email SIC4'!F44</f>
        <v>0.23126338329764454</v>
      </c>
      <c r="G20" s="36">
        <f>'Email SIC4'!G44</f>
        <v>8</v>
      </c>
      <c r="H20" s="36">
        <f>'Email SIC4'!H44</f>
        <v>10</v>
      </c>
      <c r="I20" s="36">
        <f>'Email SIC4'!I44</f>
        <v>9.2592592592592587E-2</v>
      </c>
      <c r="J20" s="36">
        <f>'Email SIC4'!J44</f>
        <v>2</v>
      </c>
      <c r="K20" s="36">
        <f>'Email SIC4'!K44</f>
        <v>0.2</v>
      </c>
      <c r="L20" s="36">
        <f>'Email SIC4'!L44</f>
        <v>1</v>
      </c>
      <c r="M20" s="36">
        <f>'Email SIC4'!M44</f>
        <v>0.1</v>
      </c>
      <c r="N20" s="36">
        <f>'Email SIC4'!N44</f>
        <v>0</v>
      </c>
      <c r="O20" s="36">
        <f>'Email SIC4'!O44</f>
        <v>0</v>
      </c>
      <c r="P20" s="36">
        <f>'Email SIC4'!R44</f>
        <v>0.62385597589023711</v>
      </c>
    </row>
    <row r="21" spans="2:16">
      <c r="B21" s="36">
        <f>IF(ISNA(VLOOKUP('Email SIC4'!B4,'Online SIC4'!B4:Z112,1,FALSE))=TRUE,'Email SIC4'!B4,"N")</f>
        <v>7336</v>
      </c>
      <c r="C21" s="36">
        <f>'Email SIC4'!C4</f>
        <v>138</v>
      </c>
      <c r="D21" s="36">
        <f>'Email SIC4'!D4</f>
        <v>22</v>
      </c>
      <c r="E21" s="36">
        <f>'Email SIC4'!E4</f>
        <v>41</v>
      </c>
      <c r="F21" s="36">
        <f>'Email SIC4'!F4</f>
        <v>0.29710144927536231</v>
      </c>
      <c r="G21" s="36">
        <f>'Email SIC4'!G4</f>
        <v>2</v>
      </c>
      <c r="H21" s="36">
        <f>'Email SIC4'!H4</f>
        <v>2</v>
      </c>
      <c r="I21" s="36">
        <f>'Email SIC4'!I4</f>
        <v>4.878048780487805E-2</v>
      </c>
      <c r="J21" s="36">
        <f>'Email SIC4'!J4</f>
        <v>0</v>
      </c>
      <c r="K21" s="36">
        <f>'Email SIC4'!K4</f>
        <v>0</v>
      </c>
      <c r="L21" s="36">
        <f>'Email SIC4'!L4</f>
        <v>1</v>
      </c>
      <c r="M21" s="36">
        <f>'Email SIC4'!M4</f>
        <v>0.5</v>
      </c>
      <c r="N21" s="36">
        <f>'Email SIC4'!N4</f>
        <v>1</v>
      </c>
      <c r="O21" s="36">
        <f>'Email SIC4'!O4</f>
        <v>1</v>
      </c>
      <c r="P21" s="36">
        <f>'Email SIC4'!R4</f>
        <v>2.8458819370802404</v>
      </c>
    </row>
    <row r="22" spans="2:16">
      <c r="B22" s="36">
        <f>IF(ISNA(VLOOKUP('Email SIC4'!B33,'Online SIC4'!B33:Z141,1,FALSE))=TRUE,'Email SIC4'!B33,"N")</f>
        <v>8621</v>
      </c>
      <c r="C22" s="36">
        <f>'Email SIC4'!C33</f>
        <v>602</v>
      </c>
      <c r="D22" s="36">
        <f>'Email SIC4'!D33</f>
        <v>67</v>
      </c>
      <c r="E22" s="36">
        <f>'Email SIC4'!E33</f>
        <v>107</v>
      </c>
      <c r="F22" s="36">
        <f>'Email SIC4'!F33</f>
        <v>0.17774086378737541</v>
      </c>
      <c r="G22" s="36">
        <f>'Email SIC4'!G33</f>
        <v>3</v>
      </c>
      <c r="H22" s="36">
        <f>'Email SIC4'!H33</f>
        <v>3</v>
      </c>
      <c r="I22" s="36">
        <f>'Email SIC4'!I33</f>
        <v>2.8037383177570093E-2</v>
      </c>
      <c r="J22" s="36">
        <f>'Email SIC4'!J33</f>
        <v>1</v>
      </c>
      <c r="K22" s="36">
        <f>'Email SIC4'!K33</f>
        <v>0.33333333333333331</v>
      </c>
      <c r="L22" s="36">
        <f>'Email SIC4'!L33</f>
        <v>1</v>
      </c>
      <c r="M22" s="36">
        <f>'Email SIC4'!M33</f>
        <v>0.33333333333333331</v>
      </c>
      <c r="N22" s="36">
        <f>'Email SIC4'!N33</f>
        <v>0</v>
      </c>
      <c r="O22" s="36">
        <f>'Email SIC4'!O33</f>
        <v>0</v>
      </c>
      <c r="P22" s="36">
        <f>'Email SIC4'!R33</f>
        <v>0.87244491363161214</v>
      </c>
    </row>
    <row r="23" spans="2:16">
      <c r="B23" s="36">
        <f>IF(ISNA(VLOOKUP('Email SIC4'!B129,'Online SIC4'!B129:Z237,1,FALSE))=TRUE,'Email SIC4'!B129,"N")</f>
        <v>4731</v>
      </c>
      <c r="C23" s="36">
        <f>'Email SIC4'!C129</f>
        <v>444</v>
      </c>
      <c r="D23" s="36">
        <f>'Email SIC4'!D129</f>
        <v>65</v>
      </c>
      <c r="E23" s="36">
        <f>'Email SIC4'!E129</f>
        <v>106</v>
      </c>
      <c r="F23" s="36">
        <f>'Email SIC4'!F129</f>
        <v>0.23873873873873874</v>
      </c>
      <c r="G23" s="36">
        <f>'Email SIC4'!G129</f>
        <v>4</v>
      </c>
      <c r="H23" s="36">
        <f>'Email SIC4'!H129</f>
        <v>4</v>
      </c>
      <c r="I23" s="36">
        <f>'Email SIC4'!I129</f>
        <v>3.7735849056603772E-2</v>
      </c>
      <c r="J23" s="36">
        <f>'Email SIC4'!J129</f>
        <v>0</v>
      </c>
      <c r="K23" s="36">
        <f>'Email SIC4'!K129</f>
        <v>0</v>
      </c>
      <c r="L23" s="36">
        <f>'Email SIC4'!L129</f>
        <v>0</v>
      </c>
      <c r="M23" s="36">
        <f>'Email SIC4'!M129</f>
        <v>0</v>
      </c>
      <c r="N23" s="36">
        <f>'Email SIC4'!N129</f>
        <v>0</v>
      </c>
      <c r="O23" s="36">
        <f>'Email SIC4'!O129</f>
        <v>0</v>
      </c>
      <c r="P23" s="36">
        <f>'Email SIC4'!R129</f>
        <v>0.27647458779534251</v>
      </c>
    </row>
    <row r="24" spans="2:16">
      <c r="B24" s="36">
        <f>IF(ISNA(VLOOKUP('Email SIC4'!B67,'Online SIC4'!B67:Z175,1,FALSE))=TRUE,'Email SIC4'!B67,"N")</f>
        <v>9532</v>
      </c>
      <c r="C24" s="36">
        <f>'Email SIC4'!C67</f>
        <v>329</v>
      </c>
      <c r="D24" s="36">
        <f>'Email SIC4'!D67</f>
        <v>48</v>
      </c>
      <c r="E24" s="36">
        <f>'Email SIC4'!E67</f>
        <v>73</v>
      </c>
      <c r="F24" s="36">
        <f>'Email SIC4'!F67</f>
        <v>0.22188449848024316</v>
      </c>
      <c r="G24" s="36">
        <f>'Email SIC4'!G67</f>
        <v>7</v>
      </c>
      <c r="H24" s="36">
        <f>'Email SIC4'!H67</f>
        <v>7</v>
      </c>
      <c r="I24" s="36">
        <f>'Email SIC4'!I67</f>
        <v>9.5890410958904104E-2</v>
      </c>
      <c r="J24" s="36">
        <f>'Email SIC4'!J67</f>
        <v>0</v>
      </c>
      <c r="K24" s="36">
        <f>'Email SIC4'!K67</f>
        <v>0</v>
      </c>
      <c r="L24" s="36">
        <f>'Email SIC4'!L67</f>
        <v>1</v>
      </c>
      <c r="M24" s="36">
        <f>'Email SIC4'!M67</f>
        <v>0.14285714285714285</v>
      </c>
      <c r="N24" s="36">
        <f>'Email SIC4'!N67</f>
        <v>0</v>
      </c>
      <c r="O24" s="36">
        <f>'Email SIC4'!O67</f>
        <v>0</v>
      </c>
      <c r="P24" s="36">
        <f>'Email SIC4'!R67</f>
        <v>0.46063205229629012</v>
      </c>
    </row>
    <row r="25" spans="2:16">
      <c r="B25" s="36">
        <f>IF(ISNA(VLOOKUP('Email SIC4'!B95,'Online SIC4'!B95:Z203,1,FALSE))=TRUE,'Email SIC4'!B95,"N")</f>
        <v>4813</v>
      </c>
      <c r="C25" s="36">
        <f>'Email SIC4'!C95</f>
        <v>1613</v>
      </c>
      <c r="D25" s="36">
        <f>'Email SIC4'!D95</f>
        <v>256</v>
      </c>
      <c r="E25" s="36">
        <f>'Email SIC4'!E95</f>
        <v>391</v>
      </c>
      <c r="F25" s="36">
        <f>'Email SIC4'!F95</f>
        <v>0.24240545567265964</v>
      </c>
      <c r="G25" s="36">
        <f>'Email SIC4'!G95</f>
        <v>20</v>
      </c>
      <c r="H25" s="36">
        <f>'Email SIC4'!H95</f>
        <v>24</v>
      </c>
      <c r="I25" s="36">
        <f>'Email SIC4'!I95</f>
        <v>6.1381074168797956E-2</v>
      </c>
      <c r="J25" s="36">
        <f>'Email SIC4'!J95</f>
        <v>1</v>
      </c>
      <c r="K25" s="36">
        <f>'Email SIC4'!K95</f>
        <v>4.1666666666666664E-2</v>
      </c>
      <c r="L25" s="36">
        <f>'Email SIC4'!L95</f>
        <v>0</v>
      </c>
      <c r="M25" s="36">
        <f>'Email SIC4'!M95</f>
        <v>0</v>
      </c>
      <c r="N25" s="36">
        <f>'Email SIC4'!N95</f>
        <v>0</v>
      </c>
      <c r="O25" s="36">
        <f>'Email SIC4'!O95</f>
        <v>0</v>
      </c>
      <c r="P25" s="36">
        <f>'Email SIC4'!R95</f>
        <v>0.34545319650812423</v>
      </c>
    </row>
    <row r="26" spans="2:16">
      <c r="B26" s="36">
        <f>IF(ISNA(VLOOKUP('Email SIC4'!B53,'Online SIC4'!B53:Z161,1,FALSE))=TRUE,'Email SIC4'!B53,"N")</f>
        <v>6061</v>
      </c>
      <c r="C26" s="36">
        <f>'Email SIC4'!C53</f>
        <v>375</v>
      </c>
      <c r="D26" s="36">
        <f>'Email SIC4'!D53</f>
        <v>64</v>
      </c>
      <c r="E26" s="36">
        <f>'Email SIC4'!E53</f>
        <v>105</v>
      </c>
      <c r="F26" s="36">
        <f>'Email SIC4'!F53</f>
        <v>0.28000000000000003</v>
      </c>
      <c r="G26" s="36">
        <f>'Email SIC4'!G53</f>
        <v>8</v>
      </c>
      <c r="H26" s="36">
        <f>'Email SIC4'!H53</f>
        <v>11</v>
      </c>
      <c r="I26" s="36">
        <f>'Email SIC4'!I53</f>
        <v>0.10476190476190476</v>
      </c>
      <c r="J26" s="36">
        <f>'Email SIC4'!J53</f>
        <v>2</v>
      </c>
      <c r="K26" s="36">
        <f>'Email SIC4'!K53</f>
        <v>0.18181818181818182</v>
      </c>
      <c r="L26" s="36">
        <f>'Email SIC4'!L53</f>
        <v>0</v>
      </c>
      <c r="M26" s="36">
        <f>'Email SIC4'!M53</f>
        <v>0</v>
      </c>
      <c r="N26" s="36">
        <f>'Email SIC4'!N53</f>
        <v>0</v>
      </c>
      <c r="O26" s="36">
        <f>'Email SIC4'!O53</f>
        <v>0</v>
      </c>
      <c r="P26" s="36">
        <f>'Email SIC4'!R53</f>
        <v>0.56658008658008663</v>
      </c>
    </row>
    <row r="27" spans="2:16">
      <c r="B27" s="36">
        <f>IF(ISNA(VLOOKUP('Email SIC4'!B107,'Online SIC4'!B107:Z215,1,FALSE))=TRUE,'Email SIC4'!B107,"N")</f>
        <v>4841</v>
      </c>
      <c r="C27" s="36">
        <f>'Email SIC4'!C107</f>
        <v>494</v>
      </c>
      <c r="D27" s="36">
        <f>'Email SIC4'!D107</f>
        <v>64</v>
      </c>
      <c r="E27" s="36">
        <f>'Email SIC4'!E107</f>
        <v>99</v>
      </c>
      <c r="F27" s="36">
        <f>'Email SIC4'!F107</f>
        <v>0.20040485829959515</v>
      </c>
      <c r="G27" s="36">
        <f>'Email SIC4'!G107</f>
        <v>11</v>
      </c>
      <c r="H27" s="36">
        <f>'Email SIC4'!H107</f>
        <v>12</v>
      </c>
      <c r="I27" s="36">
        <f>'Email SIC4'!I107</f>
        <v>0.12121212121212122</v>
      </c>
      <c r="J27" s="36">
        <f>'Email SIC4'!J107</f>
        <v>0</v>
      </c>
      <c r="K27" s="36">
        <f>'Email SIC4'!K107</f>
        <v>0</v>
      </c>
      <c r="L27" s="36">
        <f>'Email SIC4'!L107</f>
        <v>0</v>
      </c>
      <c r="M27" s="36">
        <f>'Email SIC4'!M107</f>
        <v>0</v>
      </c>
      <c r="N27" s="36">
        <f>'Email SIC4'!N107</f>
        <v>0</v>
      </c>
      <c r="O27" s="36">
        <f>'Email SIC4'!O107</f>
        <v>0</v>
      </c>
      <c r="P27" s="36">
        <f>'Email SIC4'!R107</f>
        <v>0.32161697951171636</v>
      </c>
    </row>
    <row r="28" spans="2:16">
      <c r="B28" s="36">
        <f>IF(ISNA(VLOOKUP('Email SIC4'!B136,'Online SIC4'!B136:Z244,1,FALSE))=TRUE,'Email SIC4'!B136,"N")</f>
        <v>4899</v>
      </c>
      <c r="C28" s="36">
        <f>'Email SIC4'!C136</f>
        <v>414</v>
      </c>
      <c r="D28" s="36">
        <f>'Email SIC4'!D136</f>
        <v>52</v>
      </c>
      <c r="E28" s="36">
        <f>'Email SIC4'!E136</f>
        <v>78</v>
      </c>
      <c r="F28" s="36">
        <f>'Email SIC4'!F136</f>
        <v>0.18840579710144928</v>
      </c>
      <c r="G28" s="36">
        <f>'Email SIC4'!G136</f>
        <v>5</v>
      </c>
      <c r="H28" s="36">
        <f>'Email SIC4'!H136</f>
        <v>5</v>
      </c>
      <c r="I28" s="36">
        <f>'Email SIC4'!I136</f>
        <v>6.4102564102564097E-2</v>
      </c>
      <c r="J28" s="36">
        <f>'Email SIC4'!J136</f>
        <v>0</v>
      </c>
      <c r="K28" s="36">
        <f>'Email SIC4'!K136</f>
        <v>0</v>
      </c>
      <c r="L28" s="36">
        <f>'Email SIC4'!L136</f>
        <v>0</v>
      </c>
      <c r="M28" s="36">
        <f>'Email SIC4'!M136</f>
        <v>0</v>
      </c>
      <c r="N28" s="36">
        <f>'Email SIC4'!N136</f>
        <v>0</v>
      </c>
      <c r="O28" s="36">
        <f>'Email SIC4'!O136</f>
        <v>0</v>
      </c>
      <c r="P28" s="36">
        <f>'Email SIC4'!R136</f>
        <v>0.25250836120401338</v>
      </c>
    </row>
    <row r="29" spans="2:16">
      <c r="B29" s="36">
        <f>IF(ISNA(VLOOKUP('Email SIC4'!B134,'Online SIC4'!B134:Z242,1,FALSE))=TRUE,'Email SIC4'!B134,"N")</f>
        <v>4911</v>
      </c>
      <c r="C29" s="36">
        <f>'Email SIC4'!C134</f>
        <v>2127</v>
      </c>
      <c r="D29" s="36">
        <f>'Email SIC4'!D134</f>
        <v>282</v>
      </c>
      <c r="E29" s="36">
        <f>'Email SIC4'!E134</f>
        <v>448</v>
      </c>
      <c r="F29" s="36">
        <f>'Email SIC4'!F134</f>
        <v>0.21062529384109074</v>
      </c>
      <c r="G29" s="36">
        <f>'Email SIC4'!G134</f>
        <v>17</v>
      </c>
      <c r="H29" s="36">
        <f>'Email SIC4'!H134</f>
        <v>20</v>
      </c>
      <c r="I29" s="36">
        <f>'Email SIC4'!I134</f>
        <v>4.4642857142857144E-2</v>
      </c>
      <c r="J29" s="36">
        <f>'Email SIC4'!J134</f>
        <v>0</v>
      </c>
      <c r="K29" s="36">
        <f>'Email SIC4'!K134</f>
        <v>0</v>
      </c>
      <c r="L29" s="36">
        <f>'Email SIC4'!L134</f>
        <v>0</v>
      </c>
      <c r="M29" s="36">
        <f>'Email SIC4'!M134</f>
        <v>0</v>
      </c>
      <c r="N29" s="36">
        <f>'Email SIC4'!N134</f>
        <v>0</v>
      </c>
      <c r="O29" s="36">
        <f>'Email SIC4'!O134</f>
        <v>0</v>
      </c>
      <c r="P29" s="36">
        <f>'Email SIC4'!R134</f>
        <v>0.25526815098394789</v>
      </c>
    </row>
    <row r="30" spans="2:16">
      <c r="B30" s="36">
        <f>IF(ISNA(VLOOKUP('Email SIC4'!B58,'Online SIC4'!B58:Z166,1,FALSE))=TRUE,'Email SIC4'!B58,"N")</f>
        <v>9131</v>
      </c>
      <c r="C30" s="36">
        <f>'Email SIC4'!C58</f>
        <v>215</v>
      </c>
      <c r="D30" s="36">
        <f>'Email SIC4'!D58</f>
        <v>33</v>
      </c>
      <c r="E30" s="36">
        <f>'Email SIC4'!E58</f>
        <v>52</v>
      </c>
      <c r="F30" s="36">
        <f>'Email SIC4'!F58</f>
        <v>0.24186046511627907</v>
      </c>
      <c r="G30" s="36">
        <f>'Email SIC4'!G58</f>
        <v>6</v>
      </c>
      <c r="H30" s="36">
        <f>'Email SIC4'!H58</f>
        <v>6</v>
      </c>
      <c r="I30" s="36">
        <f>'Email SIC4'!I58</f>
        <v>0.11538461538461539</v>
      </c>
      <c r="J30" s="36">
        <f>'Email SIC4'!J58</f>
        <v>1</v>
      </c>
      <c r="K30" s="36">
        <f>'Email SIC4'!K58</f>
        <v>0.16666666666666666</v>
      </c>
      <c r="L30" s="36">
        <f>'Email SIC4'!L58</f>
        <v>0</v>
      </c>
      <c r="M30" s="36">
        <f>'Email SIC4'!M58</f>
        <v>0</v>
      </c>
      <c r="N30" s="36">
        <f>'Email SIC4'!N58</f>
        <v>0</v>
      </c>
      <c r="O30" s="36">
        <f>'Email SIC4'!O58</f>
        <v>0</v>
      </c>
      <c r="P30" s="36">
        <f>'Email SIC4'!R58</f>
        <v>0.52391174716756117</v>
      </c>
    </row>
    <row r="31" spans="2:16">
      <c r="B31" s="36">
        <f>IF(ISNA(VLOOKUP('Email SIC4'!B101,'Online SIC4'!B101:Z209,1,FALSE))=TRUE,'Email SIC4'!B101,"N")</f>
        <v>5045</v>
      </c>
      <c r="C31" s="36">
        <f>'Email SIC4'!C101</f>
        <v>358</v>
      </c>
      <c r="D31" s="36">
        <f>'Email SIC4'!D101</f>
        <v>65</v>
      </c>
      <c r="E31" s="36">
        <f>'Email SIC4'!E101</f>
        <v>89</v>
      </c>
      <c r="F31" s="36">
        <f>'Email SIC4'!F101</f>
        <v>0.24860335195530725</v>
      </c>
      <c r="G31" s="36">
        <f>'Email SIC4'!G101</f>
        <v>6</v>
      </c>
      <c r="H31" s="36">
        <f>'Email SIC4'!H101</f>
        <v>8</v>
      </c>
      <c r="I31" s="36">
        <f>'Email SIC4'!I101</f>
        <v>8.98876404494382E-2</v>
      </c>
      <c r="J31" s="36">
        <f>'Email SIC4'!J101</f>
        <v>0</v>
      </c>
      <c r="K31" s="36">
        <f>'Email SIC4'!K101</f>
        <v>0</v>
      </c>
      <c r="L31" s="36">
        <f>'Email SIC4'!L101</f>
        <v>0</v>
      </c>
      <c r="M31" s="36">
        <f>'Email SIC4'!M101</f>
        <v>0</v>
      </c>
      <c r="N31" s="36">
        <f>'Email SIC4'!N101</f>
        <v>0</v>
      </c>
      <c r="O31" s="36">
        <f>'Email SIC4'!O101</f>
        <v>0</v>
      </c>
      <c r="P31" s="36">
        <f>'Email SIC4'!R101</f>
        <v>0.33849099240474545</v>
      </c>
    </row>
    <row r="32" spans="2:16">
      <c r="B32" s="36">
        <f>IF(ISNA(VLOOKUP('Email SIC4'!B126,'Online SIC4'!B126:Z234,1,FALSE))=TRUE,'Email SIC4'!B126,"N")</f>
        <v>5065</v>
      </c>
      <c r="C32" s="36">
        <f>'Email SIC4'!C126</f>
        <v>335</v>
      </c>
      <c r="D32" s="36">
        <f>'Email SIC4'!D126</f>
        <v>58</v>
      </c>
      <c r="E32" s="36">
        <f>'Email SIC4'!E126</f>
        <v>77</v>
      </c>
      <c r="F32" s="36">
        <f>'Email SIC4'!F126</f>
        <v>0.2298507462686567</v>
      </c>
      <c r="G32" s="36">
        <f>'Email SIC4'!G126</f>
        <v>4</v>
      </c>
      <c r="H32" s="36">
        <f>'Email SIC4'!H126</f>
        <v>4</v>
      </c>
      <c r="I32" s="36">
        <f>'Email SIC4'!I126</f>
        <v>5.1948051948051951E-2</v>
      </c>
      <c r="J32" s="36">
        <f>'Email SIC4'!J126</f>
        <v>0</v>
      </c>
      <c r="K32" s="36">
        <f>'Email SIC4'!K126</f>
        <v>0</v>
      </c>
      <c r="L32" s="36">
        <f>'Email SIC4'!L126</f>
        <v>0</v>
      </c>
      <c r="M32" s="36">
        <f>'Email SIC4'!M126</f>
        <v>0</v>
      </c>
      <c r="N32" s="36">
        <f>'Email SIC4'!N126</f>
        <v>0</v>
      </c>
      <c r="O32" s="36">
        <f>'Email SIC4'!O126</f>
        <v>0</v>
      </c>
      <c r="P32" s="36">
        <f>'Email SIC4'!R126</f>
        <v>0.28179879821670867</v>
      </c>
    </row>
    <row r="33" spans="2:16">
      <c r="B33" s="36">
        <f>IF(ISNA(VLOOKUP('Email SIC4'!B98,'Online SIC4'!B98:Z206,1,FALSE))=TRUE,'Email SIC4'!B98,"N")</f>
        <v>5084</v>
      </c>
      <c r="C33" s="36">
        <f>'Email SIC4'!C98</f>
        <v>204</v>
      </c>
      <c r="D33" s="36">
        <f>'Email SIC4'!D98</f>
        <v>44</v>
      </c>
      <c r="E33" s="36">
        <f>'Email SIC4'!E98</f>
        <v>60</v>
      </c>
      <c r="F33" s="36">
        <f>'Email SIC4'!F98</f>
        <v>0.29411764705882354</v>
      </c>
      <c r="G33" s="36">
        <f>'Email SIC4'!G98</f>
        <v>3</v>
      </c>
      <c r="H33" s="36">
        <f>'Email SIC4'!H98</f>
        <v>3</v>
      </c>
      <c r="I33" s="36">
        <f>'Email SIC4'!I98</f>
        <v>0.05</v>
      </c>
      <c r="J33" s="36">
        <f>'Email SIC4'!J98</f>
        <v>0</v>
      </c>
      <c r="K33" s="36">
        <f>'Email SIC4'!K98</f>
        <v>0</v>
      </c>
      <c r="L33" s="36">
        <f>'Email SIC4'!L98</f>
        <v>0</v>
      </c>
      <c r="M33" s="36">
        <f>'Email SIC4'!M98</f>
        <v>0</v>
      </c>
      <c r="N33" s="36">
        <f>'Email SIC4'!N98</f>
        <v>0</v>
      </c>
      <c r="O33" s="36">
        <f>'Email SIC4'!O98</f>
        <v>0</v>
      </c>
      <c r="P33" s="36">
        <f>'Email SIC4'!R98</f>
        <v>0.34411764705882353</v>
      </c>
    </row>
    <row r="34" spans="2:16">
      <c r="B34" s="36">
        <f>IF(ISNA(VLOOKUP('Email SIC4'!B26,'Online SIC4'!B26:Z134,1,FALSE))=TRUE,'Email SIC4'!B26,"N")</f>
        <v>2038</v>
      </c>
      <c r="C34" s="36">
        <f>'Email SIC4'!C26</f>
        <v>78</v>
      </c>
      <c r="D34" s="36">
        <f>'Email SIC4'!D26</f>
        <v>7</v>
      </c>
      <c r="E34" s="36">
        <f>'Email SIC4'!E26</f>
        <v>9</v>
      </c>
      <c r="F34" s="36">
        <f>'Email SIC4'!F26</f>
        <v>0.11538461538461539</v>
      </c>
      <c r="G34" s="36">
        <f>'Email SIC4'!G26</f>
        <v>1</v>
      </c>
      <c r="H34" s="36">
        <f>'Email SIC4'!H26</f>
        <v>1</v>
      </c>
      <c r="I34" s="36">
        <f>'Email SIC4'!I26</f>
        <v>0.1111111111111111</v>
      </c>
      <c r="J34" s="36">
        <f>'Email SIC4'!J26</f>
        <v>0</v>
      </c>
      <c r="K34" s="36">
        <f>'Email SIC4'!K26</f>
        <v>0</v>
      </c>
      <c r="L34" s="36">
        <f>'Email SIC4'!L26</f>
        <v>1</v>
      </c>
      <c r="M34" s="36">
        <f>'Email SIC4'!M26</f>
        <v>1</v>
      </c>
      <c r="N34" s="36">
        <f>'Email SIC4'!N26</f>
        <v>0</v>
      </c>
      <c r="O34" s="36">
        <f>'Email SIC4'!O26</f>
        <v>0</v>
      </c>
      <c r="P34" s="36">
        <f>'Email SIC4'!R26</f>
        <v>1.2264957264957266</v>
      </c>
    </row>
    <row r="35" spans="2:16">
      <c r="B35" s="36">
        <f>IF(ISNA(VLOOKUP('Email SIC4'!B132,'Online SIC4'!B132:Z240,1,FALSE))=TRUE,'Email SIC4'!B132,"N")</f>
        <v>5734</v>
      </c>
      <c r="C35" s="36">
        <f>'Email SIC4'!C132</f>
        <v>214</v>
      </c>
      <c r="D35" s="36">
        <f>'Email SIC4'!D132</f>
        <v>32</v>
      </c>
      <c r="E35" s="36">
        <f>'Email SIC4'!E132</f>
        <v>46</v>
      </c>
      <c r="F35" s="36">
        <f>'Email SIC4'!F132</f>
        <v>0.21495327102803738</v>
      </c>
      <c r="G35" s="36">
        <f>'Email SIC4'!G132</f>
        <v>2</v>
      </c>
      <c r="H35" s="36">
        <f>'Email SIC4'!H132</f>
        <v>2</v>
      </c>
      <c r="I35" s="36">
        <f>'Email SIC4'!I132</f>
        <v>4.3478260869565216E-2</v>
      </c>
      <c r="J35" s="36">
        <f>'Email SIC4'!J132</f>
        <v>0</v>
      </c>
      <c r="K35" s="36">
        <f>'Email SIC4'!K132</f>
        <v>0</v>
      </c>
      <c r="L35" s="36">
        <f>'Email SIC4'!L132</f>
        <v>0</v>
      </c>
      <c r="M35" s="36">
        <f>'Email SIC4'!M132</f>
        <v>0</v>
      </c>
      <c r="N35" s="36">
        <f>'Email SIC4'!N132</f>
        <v>0</v>
      </c>
      <c r="O35" s="36">
        <f>'Email SIC4'!O132</f>
        <v>0</v>
      </c>
      <c r="P35" s="36">
        <f>'Email SIC4'!R132</f>
        <v>0.2584315318976026</v>
      </c>
    </row>
    <row r="36" spans="2:16">
      <c r="B36" s="36">
        <f>IF(ISNA(VLOOKUP('Email SIC4'!B72,'Online SIC4'!B72:Z180,1,FALSE))=TRUE,'Email SIC4'!B72,"N")</f>
        <v>6411</v>
      </c>
      <c r="C36" s="36">
        <f>'Email SIC4'!C72</f>
        <v>1360</v>
      </c>
      <c r="D36" s="36">
        <f>'Email SIC4'!D72</f>
        <v>215</v>
      </c>
      <c r="E36" s="36">
        <f>'Email SIC4'!E72</f>
        <v>333</v>
      </c>
      <c r="F36" s="36">
        <f>'Email SIC4'!F72</f>
        <v>0.24485294117647058</v>
      </c>
      <c r="G36" s="36">
        <f>'Email SIC4'!G72</f>
        <v>24</v>
      </c>
      <c r="H36" s="36">
        <f>'Email SIC4'!H72</f>
        <v>25</v>
      </c>
      <c r="I36" s="36">
        <f>'Email SIC4'!I72</f>
        <v>7.5075075075075076E-2</v>
      </c>
      <c r="J36" s="36">
        <f>'Email SIC4'!J72</f>
        <v>2</v>
      </c>
      <c r="K36" s="36">
        <f>'Email SIC4'!K72</f>
        <v>0.08</v>
      </c>
      <c r="L36" s="36">
        <f>'Email SIC4'!L72</f>
        <v>1</v>
      </c>
      <c r="M36" s="36">
        <f>'Email SIC4'!M72</f>
        <v>0.04</v>
      </c>
      <c r="N36" s="36">
        <f>'Email SIC4'!N72</f>
        <v>0</v>
      </c>
      <c r="O36" s="36">
        <f>'Email SIC4'!O72</f>
        <v>0</v>
      </c>
      <c r="P36" s="36">
        <f>'Email SIC4'!R72</f>
        <v>0.43992801625154565</v>
      </c>
    </row>
    <row r="37" spans="2:16">
      <c r="B37" s="36" t="str">
        <f>IF(ISNA(VLOOKUP('Email SIC4'!B14,'Online SIC4'!B14:Z122,1,FALSE))=TRUE,'Email SIC4'!B14,"N")</f>
        <v>N</v>
      </c>
      <c r="C37" s="36">
        <f>'Email SIC4'!C14</f>
        <v>1708</v>
      </c>
      <c r="D37" s="36">
        <f>'Email SIC4'!D14</f>
        <v>231</v>
      </c>
      <c r="E37" s="36">
        <f>'Email SIC4'!E14</f>
        <v>362</v>
      </c>
      <c r="F37" s="36">
        <f>'Email SIC4'!F14</f>
        <v>0.21194379391100704</v>
      </c>
      <c r="G37" s="36">
        <f>'Email SIC4'!G14</f>
        <v>16</v>
      </c>
      <c r="H37" s="36">
        <f>'Email SIC4'!H14</f>
        <v>17</v>
      </c>
      <c r="I37" s="36">
        <f>'Email SIC4'!I14</f>
        <v>4.6961325966850827E-2</v>
      </c>
      <c r="J37" s="36">
        <f>'Email SIC4'!J14</f>
        <v>4</v>
      </c>
      <c r="K37" s="36">
        <f>'Email SIC4'!K14</f>
        <v>0.23529411764705882</v>
      </c>
      <c r="L37" s="36">
        <f>'Email SIC4'!L14</f>
        <v>1</v>
      </c>
      <c r="M37" s="36">
        <f>'Email SIC4'!M14</f>
        <v>5.8823529411764705E-2</v>
      </c>
      <c r="N37" s="36">
        <f>'Email SIC4'!N14</f>
        <v>1</v>
      </c>
      <c r="O37" s="36">
        <f>'Email SIC4'!O14</f>
        <v>1</v>
      </c>
      <c r="P37" s="36">
        <f>'Email SIC4'!R14</f>
        <v>1.5530227669366816</v>
      </c>
    </row>
    <row r="38" spans="2:16">
      <c r="B38" s="36" t="str">
        <f>IF(ISNA(VLOOKUP('Email SIC4'!B28,'Online SIC4'!B28:Z136,1,FALSE))=TRUE,'Email SIC4'!B28,"N")</f>
        <v>N</v>
      </c>
      <c r="C38" s="36">
        <f>'Email SIC4'!C28</f>
        <v>3681</v>
      </c>
      <c r="D38" s="36">
        <f>'Email SIC4'!D28</f>
        <v>551</v>
      </c>
      <c r="E38" s="36">
        <f>'Email SIC4'!E28</f>
        <v>832</v>
      </c>
      <c r="F38" s="36">
        <f>'Email SIC4'!F28</f>
        <v>0.22602553653898397</v>
      </c>
      <c r="G38" s="36">
        <f>'Email SIC4'!G28</f>
        <v>56</v>
      </c>
      <c r="H38" s="36">
        <f>'Email SIC4'!H28</f>
        <v>59</v>
      </c>
      <c r="I38" s="36">
        <f>'Email SIC4'!I28</f>
        <v>7.0913461538461536E-2</v>
      </c>
      <c r="J38" s="36">
        <f>'Email SIC4'!J28</f>
        <v>7</v>
      </c>
      <c r="K38" s="36">
        <f>'Email SIC4'!K28</f>
        <v>0.11864406779661017</v>
      </c>
      <c r="L38" s="36">
        <f>'Email SIC4'!L28</f>
        <v>4</v>
      </c>
      <c r="M38" s="36">
        <f>'Email SIC4'!M28</f>
        <v>6.7796610169491525E-2</v>
      </c>
      <c r="N38" s="36">
        <f>'Email SIC4'!N28</f>
        <v>2</v>
      </c>
      <c r="O38" s="36">
        <f>'Email SIC4'!O28</f>
        <v>0.5</v>
      </c>
      <c r="P38" s="36">
        <f>'Email SIC4'!R28</f>
        <v>0.98337967604354726</v>
      </c>
    </row>
    <row r="39" spans="2:16">
      <c r="B39" s="36" t="str">
        <f>IF(ISNA(VLOOKUP('Email SIC4'!B49,'Online SIC4'!B49:Z157,1,FALSE))=TRUE,'Email SIC4'!B49,"N")</f>
        <v>N</v>
      </c>
      <c r="C39" s="36">
        <f>'Email SIC4'!C49</f>
        <v>339</v>
      </c>
      <c r="D39" s="36">
        <f>'Email SIC4'!D49</f>
        <v>57</v>
      </c>
      <c r="E39" s="36">
        <f>'Email SIC4'!E49</f>
        <v>88</v>
      </c>
      <c r="F39" s="36">
        <f>'Email SIC4'!F49</f>
        <v>0.25958702064896755</v>
      </c>
      <c r="G39" s="36">
        <f>'Email SIC4'!G49</f>
        <v>7</v>
      </c>
      <c r="H39" s="36">
        <f>'Email SIC4'!H49</f>
        <v>8</v>
      </c>
      <c r="I39" s="36">
        <f>'Email SIC4'!I49</f>
        <v>9.0909090909090912E-2</v>
      </c>
      <c r="J39" s="36">
        <f>'Email SIC4'!J49</f>
        <v>1</v>
      </c>
      <c r="K39" s="36">
        <f>'Email SIC4'!K49</f>
        <v>0.125</v>
      </c>
      <c r="L39" s="36">
        <f>'Email SIC4'!L49</f>
        <v>1</v>
      </c>
      <c r="M39" s="36">
        <f>'Email SIC4'!M49</f>
        <v>0.125</v>
      </c>
      <c r="N39" s="36">
        <f>'Email SIC4'!N49</f>
        <v>0</v>
      </c>
      <c r="O39" s="36">
        <f>'Email SIC4'!O49</f>
        <v>0</v>
      </c>
      <c r="P39" s="36">
        <f>'Email SIC4'!R49</f>
        <v>0.60049611155805849</v>
      </c>
    </row>
    <row r="40" spans="2:16">
      <c r="B40" s="36">
        <f>IF(ISNA(VLOOKUP('Email SIC4'!B54,'Online SIC4'!B54:Z162,1,FALSE))=TRUE,'Email SIC4'!B54,"N")</f>
        <v>4832</v>
      </c>
      <c r="C40" s="36">
        <f>'Email SIC4'!C54</f>
        <v>631</v>
      </c>
      <c r="D40" s="36">
        <f>'Email SIC4'!D54</f>
        <v>128</v>
      </c>
      <c r="E40" s="36">
        <f>'Email SIC4'!E54</f>
        <v>196</v>
      </c>
      <c r="F40" s="36">
        <f>'Email SIC4'!F54</f>
        <v>0.31061806656101426</v>
      </c>
      <c r="G40" s="36">
        <f>'Email SIC4'!G54</f>
        <v>18</v>
      </c>
      <c r="H40" s="36">
        <f>'Email SIC4'!H54</f>
        <v>19</v>
      </c>
      <c r="I40" s="36">
        <f>'Email SIC4'!I54</f>
        <v>9.6938775510204078E-2</v>
      </c>
      <c r="J40" s="36">
        <f>'Email SIC4'!J54</f>
        <v>2</v>
      </c>
      <c r="K40" s="36">
        <f>'Email SIC4'!K54</f>
        <v>0.10526315789473684</v>
      </c>
      <c r="L40" s="36">
        <f>'Email SIC4'!L54</f>
        <v>1</v>
      </c>
      <c r="M40" s="36">
        <f>'Email SIC4'!M54</f>
        <v>5.2631578947368418E-2</v>
      </c>
      <c r="N40" s="36">
        <f>'Email SIC4'!N54</f>
        <v>0</v>
      </c>
      <c r="O40" s="36">
        <f>'Email SIC4'!O54</f>
        <v>0</v>
      </c>
      <c r="P40" s="36">
        <f>'Email SIC4'!R54</f>
        <v>0.56545157891332365</v>
      </c>
    </row>
    <row r="41" spans="2:16">
      <c r="B41" s="36">
        <f>IF(ISNA(VLOOKUP('Email SIC4'!B128,'Online SIC4'!B128:Z236,1,FALSE))=TRUE,'Email SIC4'!B128,"N")</f>
        <v>6021</v>
      </c>
      <c r="C41" s="36">
        <f>'Email SIC4'!C128</f>
        <v>940</v>
      </c>
      <c r="D41" s="36">
        <f>'Email SIC4'!D128</f>
        <v>139</v>
      </c>
      <c r="E41" s="36">
        <f>'Email SIC4'!E128</f>
        <v>221</v>
      </c>
      <c r="F41" s="36">
        <f>'Email SIC4'!F128</f>
        <v>0.23510638297872341</v>
      </c>
      <c r="G41" s="36">
        <f>'Email SIC4'!G128</f>
        <v>10</v>
      </c>
      <c r="H41" s="36">
        <f>'Email SIC4'!H128</f>
        <v>10</v>
      </c>
      <c r="I41" s="36">
        <f>'Email SIC4'!I128</f>
        <v>4.5248868778280542E-2</v>
      </c>
      <c r="J41" s="36">
        <f>'Email SIC4'!J128</f>
        <v>0</v>
      </c>
      <c r="K41" s="36">
        <f>'Email SIC4'!K128</f>
        <v>0</v>
      </c>
      <c r="L41" s="36">
        <f>'Email SIC4'!L128</f>
        <v>0</v>
      </c>
      <c r="M41" s="36">
        <f>'Email SIC4'!M128</f>
        <v>0</v>
      </c>
      <c r="N41" s="36">
        <f>'Email SIC4'!N128</f>
        <v>0</v>
      </c>
      <c r="O41" s="36">
        <f>'Email SIC4'!O128</f>
        <v>0</v>
      </c>
      <c r="P41" s="36">
        <f>'Email SIC4'!R128</f>
        <v>0.28035525175700393</v>
      </c>
    </row>
    <row r="42" spans="2:16">
      <c r="B42" s="36">
        <f>IF(ISNA(VLOOKUP('Email SIC4'!B117,'Online SIC4'!B117:Z225,1,FALSE))=TRUE,'Email SIC4'!B117,"N")</f>
        <v>6022</v>
      </c>
      <c r="C42" s="36">
        <f>'Email SIC4'!C117</f>
        <v>1540</v>
      </c>
      <c r="D42" s="36">
        <f>'Email SIC4'!D117</f>
        <v>177</v>
      </c>
      <c r="E42" s="36">
        <f>'Email SIC4'!E117</f>
        <v>275</v>
      </c>
      <c r="F42" s="36">
        <f>'Email SIC4'!F117</f>
        <v>0.17857142857142858</v>
      </c>
      <c r="G42" s="36">
        <f>'Email SIC4'!G117</f>
        <v>18</v>
      </c>
      <c r="H42" s="36">
        <f>'Email SIC4'!H117</f>
        <v>19</v>
      </c>
      <c r="I42" s="36">
        <f>'Email SIC4'!I117</f>
        <v>6.9090909090909092E-2</v>
      </c>
      <c r="J42" s="36">
        <f>'Email SIC4'!J117</f>
        <v>1</v>
      </c>
      <c r="K42" s="36">
        <f>'Email SIC4'!K117</f>
        <v>5.2631578947368418E-2</v>
      </c>
      <c r="L42" s="36">
        <f>'Email SIC4'!L117</f>
        <v>0</v>
      </c>
      <c r="M42" s="36">
        <f>'Email SIC4'!M117</f>
        <v>0</v>
      </c>
      <c r="N42" s="36">
        <f>'Email SIC4'!N117</f>
        <v>0</v>
      </c>
      <c r="O42" s="36">
        <f>'Email SIC4'!O117</f>
        <v>0</v>
      </c>
      <c r="P42" s="36">
        <f>'Email SIC4'!R117</f>
        <v>0.30029391660970606</v>
      </c>
    </row>
    <row r="43" spans="2:16">
      <c r="B43" s="36">
        <f>IF(ISNA(VLOOKUP('Email SIC4'!B29,'Online SIC4'!B29:Z137,1,FALSE))=TRUE,'Email SIC4'!B29,"N")</f>
        <v>5511</v>
      </c>
      <c r="C43" s="36">
        <f>'Email SIC4'!C29</f>
        <v>508</v>
      </c>
      <c r="D43" s="36">
        <f>'Email SIC4'!D29</f>
        <v>110</v>
      </c>
      <c r="E43" s="36">
        <f>'Email SIC4'!E29</f>
        <v>183</v>
      </c>
      <c r="F43" s="36">
        <f>'Email SIC4'!F29</f>
        <v>0.36023622047244097</v>
      </c>
      <c r="G43" s="36">
        <f>'Email SIC4'!G29</f>
        <v>14</v>
      </c>
      <c r="H43" s="36">
        <f>'Email SIC4'!H29</f>
        <v>14</v>
      </c>
      <c r="I43" s="36">
        <f>'Email SIC4'!I29</f>
        <v>7.650273224043716E-2</v>
      </c>
      <c r="J43" s="36">
        <f>'Email SIC4'!J29</f>
        <v>6</v>
      </c>
      <c r="K43" s="36">
        <f>'Email SIC4'!K29</f>
        <v>0.42857142857142855</v>
      </c>
      <c r="L43" s="36">
        <f>'Email SIC4'!L29</f>
        <v>1</v>
      </c>
      <c r="M43" s="36">
        <f>'Email SIC4'!M29</f>
        <v>7.1428571428571425E-2</v>
      </c>
      <c r="N43" s="36">
        <f>'Email SIC4'!N29</f>
        <v>0</v>
      </c>
      <c r="O43" s="36">
        <f>'Email SIC4'!O29</f>
        <v>0</v>
      </c>
      <c r="P43" s="36">
        <f>'Email SIC4'!R29</f>
        <v>0.9367389527128781</v>
      </c>
    </row>
    <row r="44" spans="2:16">
      <c r="B44" s="36">
        <f>IF(ISNA(VLOOKUP('Email SIC4'!B110,'Online SIC4'!B110:Z218,1,FALSE))=TRUE,'Email SIC4'!B110,"N")</f>
        <v>6036</v>
      </c>
      <c r="C44" s="36">
        <f>'Email SIC4'!C110</f>
        <v>252</v>
      </c>
      <c r="D44" s="36">
        <f>'Email SIC4'!D110</f>
        <v>40</v>
      </c>
      <c r="E44" s="36">
        <f>'Email SIC4'!E110</f>
        <v>63</v>
      </c>
      <c r="F44" s="36">
        <f>'Email SIC4'!F110</f>
        <v>0.25</v>
      </c>
      <c r="G44" s="36">
        <f>'Email SIC4'!G110</f>
        <v>4</v>
      </c>
      <c r="H44" s="36">
        <f>'Email SIC4'!H110</f>
        <v>4</v>
      </c>
      <c r="I44" s="36">
        <f>'Email SIC4'!I110</f>
        <v>6.3492063492063489E-2</v>
      </c>
      <c r="J44" s="36">
        <f>'Email SIC4'!J110</f>
        <v>0</v>
      </c>
      <c r="K44" s="36">
        <f>'Email SIC4'!K110</f>
        <v>0</v>
      </c>
      <c r="L44" s="36">
        <f>'Email SIC4'!L110</f>
        <v>0</v>
      </c>
      <c r="M44" s="36">
        <f>'Email SIC4'!M110</f>
        <v>0</v>
      </c>
      <c r="N44" s="36">
        <f>'Email SIC4'!N110</f>
        <v>0</v>
      </c>
      <c r="O44" s="36">
        <f>'Email SIC4'!O110</f>
        <v>0</v>
      </c>
      <c r="P44" s="36">
        <f>'Email SIC4'!R110</f>
        <v>0.31349206349206349</v>
      </c>
    </row>
    <row r="45" spans="2:16">
      <c r="B45" s="36">
        <f>IF(ISNA(VLOOKUP('Email SIC4'!B52,'Online SIC4'!B52:Z160,1,FALSE))=TRUE,'Email SIC4'!B52,"N")</f>
        <v>6311</v>
      </c>
      <c r="C45" s="36">
        <f>'Email SIC4'!C52</f>
        <v>376</v>
      </c>
      <c r="D45" s="36">
        <f>'Email SIC4'!D52</f>
        <v>73</v>
      </c>
      <c r="E45" s="36">
        <f>'Email SIC4'!E52</f>
        <v>125</v>
      </c>
      <c r="F45" s="36">
        <f>'Email SIC4'!F52</f>
        <v>0.33244680851063829</v>
      </c>
      <c r="G45" s="36">
        <f>'Email SIC4'!G52</f>
        <v>5</v>
      </c>
      <c r="H45" s="36">
        <f>'Email SIC4'!H52</f>
        <v>5</v>
      </c>
      <c r="I45" s="36">
        <f>'Email SIC4'!I52</f>
        <v>0.04</v>
      </c>
      <c r="J45" s="36">
        <f>'Email SIC4'!J52</f>
        <v>1</v>
      </c>
      <c r="K45" s="36">
        <f>'Email SIC4'!K52</f>
        <v>0.2</v>
      </c>
      <c r="L45" s="36">
        <f>'Email SIC4'!L52</f>
        <v>0</v>
      </c>
      <c r="M45" s="36">
        <f>'Email SIC4'!M52</f>
        <v>0</v>
      </c>
      <c r="N45" s="36">
        <f>'Email SIC4'!N52</f>
        <v>0</v>
      </c>
      <c r="O45" s="36">
        <f>'Email SIC4'!O52</f>
        <v>0</v>
      </c>
      <c r="P45" s="36">
        <f>'Email SIC4'!R52</f>
        <v>0.57244680851063834</v>
      </c>
    </row>
    <row r="46" spans="2:16">
      <c r="B46" s="36">
        <f>IF(ISNA(VLOOKUP('Email SIC4'!B38,'Online SIC4'!B38:Z146,1,FALSE))=TRUE,'Email SIC4'!B38,"N")</f>
        <v>8249</v>
      </c>
      <c r="C46" s="36">
        <f>'Email SIC4'!C38</f>
        <v>308</v>
      </c>
      <c r="D46" s="36">
        <f>'Email SIC4'!D38</f>
        <v>42</v>
      </c>
      <c r="E46" s="36">
        <f>'Email SIC4'!E38</f>
        <v>56</v>
      </c>
      <c r="F46" s="36">
        <f>'Email SIC4'!F38</f>
        <v>0.18181818181818182</v>
      </c>
      <c r="G46" s="36">
        <f>'Email SIC4'!G38</f>
        <v>2</v>
      </c>
      <c r="H46" s="36">
        <f>'Email SIC4'!H38</f>
        <v>2</v>
      </c>
      <c r="I46" s="36">
        <f>'Email SIC4'!I38</f>
        <v>3.5714285714285712E-2</v>
      </c>
      <c r="J46" s="36">
        <f>'Email SIC4'!J38</f>
        <v>1</v>
      </c>
      <c r="K46" s="36">
        <f>'Email SIC4'!K38</f>
        <v>0.5</v>
      </c>
      <c r="L46" s="36">
        <f>'Email SIC4'!L38</f>
        <v>0</v>
      </c>
      <c r="M46" s="36">
        <f>'Email SIC4'!M38</f>
        <v>0</v>
      </c>
      <c r="N46" s="36">
        <f>'Email SIC4'!N38</f>
        <v>0</v>
      </c>
      <c r="O46" s="36">
        <f>'Email SIC4'!O38</f>
        <v>0</v>
      </c>
      <c r="P46" s="36">
        <f>'Email SIC4'!R38</f>
        <v>0.71753246753246747</v>
      </c>
    </row>
    <row r="47" spans="2:16">
      <c r="B47" s="36" t="str">
        <f>IF(ISNA(VLOOKUP('Email SIC4'!B19,'Online SIC4'!B19:Z127,1,FALSE))=TRUE,'Email SIC4'!B19,"N")</f>
        <v>N</v>
      </c>
      <c r="C47" s="36">
        <f>'Email SIC4'!C19</f>
        <v>30</v>
      </c>
      <c r="D47" s="36">
        <f>'Email SIC4'!D19</f>
        <v>3</v>
      </c>
      <c r="E47" s="36">
        <f>'Email SIC4'!E19</f>
        <v>5</v>
      </c>
      <c r="F47" s="36">
        <f>'Email SIC4'!F19</f>
        <v>0.16666666666666666</v>
      </c>
      <c r="G47" s="36">
        <f>'Email SIC4'!G19</f>
        <v>1</v>
      </c>
      <c r="H47" s="36">
        <f>'Email SIC4'!H19</f>
        <v>1</v>
      </c>
      <c r="I47" s="36">
        <f>'Email SIC4'!I19</f>
        <v>0.2</v>
      </c>
      <c r="J47" s="36">
        <f>'Email SIC4'!J19</f>
        <v>0</v>
      </c>
      <c r="K47" s="36">
        <f>'Email SIC4'!K19</f>
        <v>0</v>
      </c>
      <c r="L47" s="36">
        <f>'Email SIC4'!L19</f>
        <v>1</v>
      </c>
      <c r="M47" s="36">
        <f>'Email SIC4'!M19</f>
        <v>1</v>
      </c>
      <c r="N47" s="36">
        <f>'Email SIC4'!N19</f>
        <v>0</v>
      </c>
      <c r="O47" s="36">
        <f>'Email SIC4'!O19</f>
        <v>0</v>
      </c>
      <c r="P47" s="36">
        <f>'Email SIC4'!R19</f>
        <v>1.3666666666666667</v>
      </c>
    </row>
    <row r="48" spans="2:16">
      <c r="B48" s="36">
        <f>IF(ISNA(VLOOKUP('Email SIC4'!B89,'Online SIC4'!B89:Z197,1,FALSE))=TRUE,'Email SIC4'!B89,"N")</f>
        <v>8731</v>
      </c>
      <c r="C48" s="36">
        <f>'Email SIC4'!C89</f>
        <v>1712</v>
      </c>
      <c r="D48" s="36">
        <f>'Email SIC4'!D89</f>
        <v>257</v>
      </c>
      <c r="E48" s="36">
        <f>'Email SIC4'!E89</f>
        <v>383</v>
      </c>
      <c r="F48" s="36">
        <f>'Email SIC4'!F89</f>
        <v>0.22371495327102803</v>
      </c>
      <c r="G48" s="36">
        <f>'Email SIC4'!G89</f>
        <v>29</v>
      </c>
      <c r="H48" s="36">
        <f>'Email SIC4'!H89</f>
        <v>34</v>
      </c>
      <c r="I48" s="36">
        <f>'Email SIC4'!I89</f>
        <v>8.877284595300261E-2</v>
      </c>
      <c r="J48" s="36">
        <f>'Email SIC4'!J89</f>
        <v>2</v>
      </c>
      <c r="K48" s="36">
        <f>'Email SIC4'!K89</f>
        <v>5.8823529411764705E-2</v>
      </c>
      <c r="L48" s="36">
        <f>'Email SIC4'!L89</f>
        <v>0</v>
      </c>
      <c r="M48" s="36">
        <f>'Email SIC4'!M89</f>
        <v>0</v>
      </c>
      <c r="N48" s="36">
        <f>'Email SIC4'!N89</f>
        <v>0</v>
      </c>
      <c r="O48" s="36">
        <f>'Email SIC4'!O89</f>
        <v>0</v>
      </c>
      <c r="P48" s="36">
        <f>'Email SIC4'!R89</f>
        <v>0.37131132863579536</v>
      </c>
    </row>
    <row r="49" spans="2:16">
      <c r="B49" s="36">
        <f>IF(ISNA(VLOOKUP('Email SIC4'!B75,'Online SIC4'!B75:Z183,1,FALSE))=TRUE,'Email SIC4'!B75,"N")</f>
        <v>9199</v>
      </c>
      <c r="C49" s="36">
        <f>'Email SIC4'!C75</f>
        <v>1425</v>
      </c>
      <c r="D49" s="36">
        <f>'Email SIC4'!D75</f>
        <v>258</v>
      </c>
      <c r="E49" s="36">
        <f>'Email SIC4'!E75</f>
        <v>406</v>
      </c>
      <c r="F49" s="36">
        <f>'Email SIC4'!F75</f>
        <v>0.28491228070175439</v>
      </c>
      <c r="G49" s="36">
        <f>'Email SIC4'!G75</f>
        <v>21</v>
      </c>
      <c r="H49" s="36">
        <f>'Email SIC4'!H75</f>
        <v>28</v>
      </c>
      <c r="I49" s="36">
        <f>'Email SIC4'!I75</f>
        <v>6.8965517241379309E-2</v>
      </c>
      <c r="J49" s="36">
        <f>'Email SIC4'!J75</f>
        <v>2</v>
      </c>
      <c r="K49" s="36">
        <f>'Email SIC4'!K75</f>
        <v>7.1428571428571425E-2</v>
      </c>
      <c r="L49" s="36">
        <f>'Email SIC4'!L75</f>
        <v>0</v>
      </c>
      <c r="M49" s="36">
        <f>'Email SIC4'!M75</f>
        <v>0</v>
      </c>
      <c r="N49" s="36">
        <f>'Email SIC4'!N75</f>
        <v>0</v>
      </c>
      <c r="O49" s="36">
        <f>'Email SIC4'!O75</f>
        <v>0</v>
      </c>
      <c r="P49" s="36">
        <f>'Email SIC4'!R75</f>
        <v>0.42530636937170513</v>
      </c>
    </row>
    <row r="50" spans="2:16">
      <c r="B50" s="36">
        <f>IF(ISNA(VLOOKUP('Email SIC4'!B51,'Online SIC4'!B51:Z159,1,FALSE))=TRUE,'Email SIC4'!B51,"N")</f>
        <v>3823</v>
      </c>
      <c r="C50" s="36">
        <f>'Email SIC4'!C51</f>
        <v>257</v>
      </c>
      <c r="D50" s="36">
        <f>'Email SIC4'!D51</f>
        <v>33</v>
      </c>
      <c r="E50" s="36">
        <f>'Email SIC4'!E51</f>
        <v>49</v>
      </c>
      <c r="F50" s="36">
        <f>'Email SIC4'!F51</f>
        <v>0.19066147859922178</v>
      </c>
      <c r="G50" s="36">
        <f>'Email SIC4'!G51</f>
        <v>2</v>
      </c>
      <c r="H50" s="36">
        <f>'Email SIC4'!H51</f>
        <v>3</v>
      </c>
      <c r="I50" s="36">
        <f>'Email SIC4'!I51</f>
        <v>6.1224489795918366E-2</v>
      </c>
      <c r="J50" s="36">
        <f>'Email SIC4'!J51</f>
        <v>1</v>
      </c>
      <c r="K50" s="36">
        <f>'Email SIC4'!K51</f>
        <v>0.33333333333333331</v>
      </c>
      <c r="L50" s="36">
        <f>'Email SIC4'!L51</f>
        <v>0</v>
      </c>
      <c r="M50" s="36">
        <f>'Email SIC4'!M51</f>
        <v>0</v>
      </c>
      <c r="N50" s="36">
        <f>'Email SIC4'!N51</f>
        <v>0</v>
      </c>
      <c r="O50" s="36">
        <f>'Email SIC4'!O51</f>
        <v>0</v>
      </c>
      <c r="P50" s="36">
        <f>'Email SIC4'!R51</f>
        <v>0.58521930172847347</v>
      </c>
    </row>
    <row r="51" spans="2:16">
      <c r="B51" s="36">
        <f>IF(ISNA(VLOOKUP('Email SIC4'!B102,'Online SIC4'!B102:Z210,1,FALSE))=TRUE,'Email SIC4'!B102,"N")</f>
        <v>6321</v>
      </c>
      <c r="C51" s="36">
        <f>'Email SIC4'!C102</f>
        <v>618</v>
      </c>
      <c r="D51" s="36">
        <f>'Email SIC4'!D102</f>
        <v>107</v>
      </c>
      <c r="E51" s="36">
        <f>'Email SIC4'!E102</f>
        <v>168</v>
      </c>
      <c r="F51" s="36">
        <f>'Email SIC4'!F102</f>
        <v>0.27184466019417475</v>
      </c>
      <c r="G51" s="36">
        <f>'Email SIC4'!G102</f>
        <v>11</v>
      </c>
      <c r="H51" s="36">
        <f>'Email SIC4'!H102</f>
        <v>11</v>
      </c>
      <c r="I51" s="36">
        <f>'Email SIC4'!I102</f>
        <v>6.5476190476190479E-2</v>
      </c>
      <c r="J51" s="36">
        <f>'Email SIC4'!J102</f>
        <v>0</v>
      </c>
      <c r="K51" s="36">
        <f>'Email SIC4'!K102</f>
        <v>0</v>
      </c>
      <c r="L51" s="36">
        <f>'Email SIC4'!L102</f>
        <v>0</v>
      </c>
      <c r="M51" s="36">
        <f>'Email SIC4'!M102</f>
        <v>0</v>
      </c>
      <c r="N51" s="36">
        <f>'Email SIC4'!N102</f>
        <v>0</v>
      </c>
      <c r="O51" s="36">
        <f>'Email SIC4'!O102</f>
        <v>0</v>
      </c>
      <c r="P51" s="36">
        <f>'Email SIC4'!R102</f>
        <v>0.33732085067036521</v>
      </c>
    </row>
    <row r="52" spans="2:16">
      <c r="B52" s="36">
        <f>IF(ISNA(VLOOKUP('Email SIC4'!B43,'Online SIC4'!B43:Z151,1,FALSE))=TRUE,'Email SIC4'!B43,"N")</f>
        <v>7381</v>
      </c>
      <c r="C52" s="36">
        <f>'Email SIC4'!C43</f>
        <v>340</v>
      </c>
      <c r="D52" s="36">
        <f>'Email SIC4'!D43</f>
        <v>55</v>
      </c>
      <c r="E52" s="36">
        <f>'Email SIC4'!E43</f>
        <v>86</v>
      </c>
      <c r="F52" s="36">
        <f>'Email SIC4'!F43</f>
        <v>0.25294117647058822</v>
      </c>
      <c r="G52" s="36">
        <f>'Email SIC4'!G43</f>
        <v>10</v>
      </c>
      <c r="H52" s="36">
        <f>'Email SIC4'!H43</f>
        <v>16</v>
      </c>
      <c r="I52" s="36">
        <f>'Email SIC4'!I43</f>
        <v>0.18604651162790697</v>
      </c>
      <c r="J52" s="36">
        <f>'Email SIC4'!J43</f>
        <v>2</v>
      </c>
      <c r="K52" s="36">
        <f>'Email SIC4'!K43</f>
        <v>0.125</v>
      </c>
      <c r="L52" s="36">
        <f>'Email SIC4'!L43</f>
        <v>1</v>
      </c>
      <c r="M52" s="36">
        <f>'Email SIC4'!M43</f>
        <v>6.25E-2</v>
      </c>
      <c r="N52" s="36">
        <f>'Email SIC4'!N43</f>
        <v>0</v>
      </c>
      <c r="O52" s="36">
        <f>'Email SIC4'!O43</f>
        <v>0</v>
      </c>
      <c r="P52" s="36">
        <f>'Email SIC4'!R43</f>
        <v>0.6264876880984952</v>
      </c>
    </row>
    <row r="53" spans="2:16">
      <c r="B53" s="36">
        <f>IF(ISNA(VLOOKUP('Email SIC4'!B71,'Online SIC4'!B71:Z179,1,FALSE))=TRUE,'Email SIC4'!B71,"N")</f>
        <v>8734</v>
      </c>
      <c r="C53" s="36">
        <f>'Email SIC4'!C71</f>
        <v>497</v>
      </c>
      <c r="D53" s="36">
        <f>'Email SIC4'!D71</f>
        <v>70</v>
      </c>
      <c r="E53" s="36">
        <f>'Email SIC4'!E71</f>
        <v>93</v>
      </c>
      <c r="F53" s="36">
        <f>'Email SIC4'!F71</f>
        <v>0.18712273641851107</v>
      </c>
      <c r="G53" s="36">
        <f>'Email SIC4'!G71</f>
        <v>5</v>
      </c>
      <c r="H53" s="36">
        <f>'Email SIC4'!H71</f>
        <v>5</v>
      </c>
      <c r="I53" s="36">
        <f>'Email SIC4'!I71</f>
        <v>5.3763440860215055E-2</v>
      </c>
      <c r="J53" s="36">
        <f>'Email SIC4'!J71</f>
        <v>1</v>
      </c>
      <c r="K53" s="36">
        <f>'Email SIC4'!K71</f>
        <v>0.2</v>
      </c>
      <c r="L53" s="36">
        <f>'Email SIC4'!L71</f>
        <v>0</v>
      </c>
      <c r="M53" s="36">
        <f>'Email SIC4'!M71</f>
        <v>0</v>
      </c>
      <c r="N53" s="36">
        <f>'Email SIC4'!N71</f>
        <v>0</v>
      </c>
      <c r="O53" s="36">
        <f>'Email SIC4'!O71</f>
        <v>0</v>
      </c>
      <c r="P53" s="36">
        <f>'Email SIC4'!R71</f>
        <v>0.44088617727872614</v>
      </c>
    </row>
    <row r="54" spans="2:16">
      <c r="B54" s="36" t="str">
        <f>IF(ISNA(VLOOKUP('Email SIC4'!B22,'Online SIC4'!B22:Z130,1,FALSE))=TRUE,'Email SIC4'!B22,"N")</f>
        <v>N</v>
      </c>
      <c r="C54" s="36">
        <f>'Email SIC4'!C22</f>
        <v>40</v>
      </c>
      <c r="D54" s="36">
        <f>'Email SIC4'!D22</f>
        <v>4</v>
      </c>
      <c r="E54" s="36">
        <f>'Email SIC4'!E22</f>
        <v>5</v>
      </c>
      <c r="F54" s="36">
        <f>'Email SIC4'!F22</f>
        <v>0.125</v>
      </c>
      <c r="G54" s="36">
        <f>'Email SIC4'!G22</f>
        <v>1</v>
      </c>
      <c r="H54" s="36">
        <f>'Email SIC4'!H22</f>
        <v>1</v>
      </c>
      <c r="I54" s="36">
        <f>'Email SIC4'!I22</f>
        <v>0.2</v>
      </c>
      <c r="J54" s="36">
        <f>'Email SIC4'!J22</f>
        <v>0</v>
      </c>
      <c r="K54" s="36">
        <f>'Email SIC4'!K22</f>
        <v>0</v>
      </c>
      <c r="L54" s="36">
        <f>'Email SIC4'!L22</f>
        <v>1</v>
      </c>
      <c r="M54" s="36">
        <f>'Email SIC4'!M22</f>
        <v>1</v>
      </c>
      <c r="N54" s="36">
        <f>'Email SIC4'!N22</f>
        <v>0</v>
      </c>
      <c r="O54" s="36">
        <f>'Email SIC4'!O22</f>
        <v>0</v>
      </c>
      <c r="P54" s="36">
        <f>'Email SIC4'!R22</f>
        <v>1.325</v>
      </c>
    </row>
    <row r="55" spans="2:16">
      <c r="B55" s="36">
        <f>IF(ISNA(VLOOKUP('Email SIC4'!B94,'Online SIC4'!B94:Z202,1,FALSE))=TRUE,'Email SIC4'!B94,"N")</f>
        <v>7331</v>
      </c>
      <c r="C55" s="36">
        <f>'Email SIC4'!C94</f>
        <v>274</v>
      </c>
      <c r="D55" s="36">
        <f>'Email SIC4'!D94</f>
        <v>47</v>
      </c>
      <c r="E55" s="36">
        <f>'Email SIC4'!E94</f>
        <v>79</v>
      </c>
      <c r="F55" s="36">
        <f>'Email SIC4'!F94</f>
        <v>0.28832116788321166</v>
      </c>
      <c r="G55" s="36">
        <f>'Email SIC4'!G94</f>
        <v>5</v>
      </c>
      <c r="H55" s="36">
        <f>'Email SIC4'!H94</f>
        <v>5</v>
      </c>
      <c r="I55" s="36">
        <f>'Email SIC4'!I94</f>
        <v>6.3291139240506333E-2</v>
      </c>
      <c r="J55" s="36">
        <f>'Email SIC4'!J94</f>
        <v>0</v>
      </c>
      <c r="K55" s="36">
        <f>'Email SIC4'!K94</f>
        <v>0</v>
      </c>
      <c r="L55" s="36">
        <f>'Email SIC4'!L94</f>
        <v>0</v>
      </c>
      <c r="M55" s="36">
        <f>'Email SIC4'!M94</f>
        <v>0</v>
      </c>
      <c r="N55" s="36">
        <f>'Email SIC4'!N94</f>
        <v>0</v>
      </c>
      <c r="O55" s="36">
        <f>'Email SIC4'!O94</f>
        <v>0</v>
      </c>
      <c r="P55" s="36">
        <f>'Email SIC4'!R94</f>
        <v>0.35161230712371799</v>
      </c>
    </row>
    <row r="56" spans="2:16">
      <c r="B56" s="36">
        <f>IF(ISNA(VLOOKUP('Email SIC4'!B6,'Online SIC4'!B6:Z114,1,FALSE))=TRUE,'Email SIC4'!B6,"N")</f>
        <v>4581</v>
      </c>
      <c r="C56" s="36">
        <f>'Email SIC4'!C6</f>
        <v>257</v>
      </c>
      <c r="D56" s="36">
        <f>'Email SIC4'!D6</f>
        <v>45</v>
      </c>
      <c r="E56" s="36">
        <f>'Email SIC4'!E6</f>
        <v>69</v>
      </c>
      <c r="F56" s="36">
        <f>'Email SIC4'!F6</f>
        <v>0.26848249027237353</v>
      </c>
      <c r="G56" s="36">
        <f>'Email SIC4'!G6</f>
        <v>1</v>
      </c>
      <c r="H56" s="36">
        <f>'Email SIC4'!H6</f>
        <v>1</v>
      </c>
      <c r="I56" s="36">
        <f>'Email SIC4'!I6</f>
        <v>1.4492753623188406E-2</v>
      </c>
      <c r="J56" s="36">
        <f>'Email SIC4'!J6</f>
        <v>0</v>
      </c>
      <c r="K56" s="36">
        <f>'Email SIC4'!K6</f>
        <v>0</v>
      </c>
      <c r="L56" s="36">
        <f>'Email SIC4'!L6</f>
        <v>1</v>
      </c>
      <c r="M56" s="36">
        <f>'Email SIC4'!M6</f>
        <v>1</v>
      </c>
      <c r="N56" s="36">
        <f>'Email SIC4'!N6</f>
        <v>1</v>
      </c>
      <c r="O56" s="36">
        <f>'Email SIC4'!O6</f>
        <v>1</v>
      </c>
      <c r="P56" s="36">
        <f>'Email SIC4'!R6</f>
        <v>2.2829752438955619</v>
      </c>
    </row>
    <row r="57" spans="2:16">
      <c r="B57" s="36">
        <f>IF(ISNA(VLOOKUP('Email SIC4'!B104,'Online SIC4'!B104:Z212,1,FALSE))=TRUE,'Email SIC4'!B104,"N")</f>
        <v>7349</v>
      </c>
      <c r="C57" s="36">
        <f>'Email SIC4'!C104</f>
        <v>232</v>
      </c>
      <c r="D57" s="36">
        <f>'Email SIC4'!D104</f>
        <v>29</v>
      </c>
      <c r="E57" s="36">
        <f>'Email SIC4'!E104</f>
        <v>48</v>
      </c>
      <c r="F57" s="36">
        <f>'Email SIC4'!F104</f>
        <v>0.20689655172413793</v>
      </c>
      <c r="G57" s="36">
        <f>'Email SIC4'!G104</f>
        <v>5</v>
      </c>
      <c r="H57" s="36">
        <f>'Email SIC4'!H104</f>
        <v>6</v>
      </c>
      <c r="I57" s="36">
        <f>'Email SIC4'!I104</f>
        <v>0.125</v>
      </c>
      <c r="J57" s="36">
        <f>'Email SIC4'!J104</f>
        <v>0</v>
      </c>
      <c r="K57" s="36">
        <f>'Email SIC4'!K104</f>
        <v>0</v>
      </c>
      <c r="L57" s="36">
        <f>'Email SIC4'!L104</f>
        <v>0</v>
      </c>
      <c r="M57" s="36">
        <f>'Email SIC4'!M104</f>
        <v>0</v>
      </c>
      <c r="N57" s="36">
        <f>'Email SIC4'!N104</f>
        <v>0</v>
      </c>
      <c r="O57" s="36">
        <f>'Email SIC4'!O104</f>
        <v>0</v>
      </c>
      <c r="P57" s="36">
        <f>'Email SIC4'!R104</f>
        <v>0.3318965517241379</v>
      </c>
    </row>
    <row r="58" spans="2:16">
      <c r="B58" s="36">
        <f>IF(ISNA(VLOOKUP('Email SIC4'!B115,'Online SIC4'!B115:Z223,1,FALSE))=TRUE,'Email SIC4'!B115,"N")</f>
        <v>7353</v>
      </c>
      <c r="C58" s="36">
        <f>'Email SIC4'!C115</f>
        <v>205</v>
      </c>
      <c r="D58" s="36">
        <f>'Email SIC4'!D115</f>
        <v>35</v>
      </c>
      <c r="E58" s="36">
        <f>'Email SIC4'!E115</f>
        <v>51</v>
      </c>
      <c r="F58" s="36">
        <f>'Email SIC4'!F115</f>
        <v>0.24878048780487805</v>
      </c>
      <c r="G58" s="36">
        <f>'Email SIC4'!G115</f>
        <v>2</v>
      </c>
      <c r="H58" s="36">
        <f>'Email SIC4'!H115</f>
        <v>3</v>
      </c>
      <c r="I58" s="36">
        <f>'Email SIC4'!I115</f>
        <v>5.8823529411764705E-2</v>
      </c>
      <c r="J58" s="36">
        <f>'Email SIC4'!J115</f>
        <v>0</v>
      </c>
      <c r="K58" s="36">
        <f>'Email SIC4'!K115</f>
        <v>0</v>
      </c>
      <c r="L58" s="36">
        <f>'Email SIC4'!L115</f>
        <v>0</v>
      </c>
      <c r="M58" s="36">
        <f>'Email SIC4'!M115</f>
        <v>0</v>
      </c>
      <c r="N58" s="36">
        <f>'Email SIC4'!N115</f>
        <v>0</v>
      </c>
      <c r="O58" s="36">
        <f>'Email SIC4'!O115</f>
        <v>0</v>
      </c>
      <c r="P58" s="36">
        <f>'Email SIC4'!R115</f>
        <v>0.30760401721664277</v>
      </c>
    </row>
    <row r="59" spans="2:16">
      <c r="B59" s="36">
        <f>IF(ISNA(VLOOKUP('Email SIC4'!B120,'Online SIC4'!B120:Z228,1,FALSE))=TRUE,'Email SIC4'!B120,"N")</f>
        <v>7359</v>
      </c>
      <c r="C59" s="36">
        <f>'Email SIC4'!C120</f>
        <v>606</v>
      </c>
      <c r="D59" s="36">
        <f>'Email SIC4'!D120</f>
        <v>95</v>
      </c>
      <c r="E59" s="36">
        <f>'Email SIC4'!E120</f>
        <v>148</v>
      </c>
      <c r="F59" s="36">
        <f>'Email SIC4'!F120</f>
        <v>0.24422442244224424</v>
      </c>
      <c r="G59" s="36">
        <f>'Email SIC4'!G120</f>
        <v>7</v>
      </c>
      <c r="H59" s="36">
        <f>'Email SIC4'!H120</f>
        <v>7</v>
      </c>
      <c r="I59" s="36">
        <f>'Email SIC4'!I120</f>
        <v>4.72972972972973E-2</v>
      </c>
      <c r="J59" s="36">
        <f>'Email SIC4'!J120</f>
        <v>0</v>
      </c>
      <c r="K59" s="36">
        <f>'Email SIC4'!K120</f>
        <v>0</v>
      </c>
      <c r="L59" s="36">
        <f>'Email SIC4'!L120</f>
        <v>0</v>
      </c>
      <c r="M59" s="36">
        <f>'Email SIC4'!M120</f>
        <v>0</v>
      </c>
      <c r="N59" s="36">
        <f>'Email SIC4'!N120</f>
        <v>0</v>
      </c>
      <c r="O59" s="36">
        <f>'Email SIC4'!O120</f>
        <v>0</v>
      </c>
      <c r="P59" s="36">
        <f>'Email SIC4'!R120</f>
        <v>0.29152171973954155</v>
      </c>
    </row>
    <row r="60" spans="2:16">
      <c r="B60" s="36">
        <f>IF(ISNA(VLOOKUP('Email SIC4'!B141,'Online SIC4'!B141:Z249,1,FALSE))=TRUE,'Email SIC4'!B141,"N")</f>
        <v>7361</v>
      </c>
      <c r="C60" s="36">
        <f>'Email SIC4'!C141</f>
        <v>405</v>
      </c>
      <c r="D60" s="36">
        <f>'Email SIC4'!D141</f>
        <v>54</v>
      </c>
      <c r="E60" s="36">
        <f>'Email SIC4'!E141</f>
        <v>72</v>
      </c>
      <c r="F60" s="36">
        <f>'Email SIC4'!F141</f>
        <v>0.17777777777777778</v>
      </c>
      <c r="G60" s="36">
        <f>'Email SIC4'!G141</f>
        <v>3</v>
      </c>
      <c r="H60" s="36">
        <f>'Email SIC4'!H141</f>
        <v>4</v>
      </c>
      <c r="I60" s="36">
        <f>'Email SIC4'!I141</f>
        <v>5.5555555555555552E-2</v>
      </c>
      <c r="J60" s="36">
        <f>'Email SIC4'!J141</f>
        <v>0</v>
      </c>
      <c r="K60" s="36">
        <f>'Email SIC4'!K141</f>
        <v>0</v>
      </c>
      <c r="L60" s="36">
        <f>'Email SIC4'!L141</f>
        <v>0</v>
      </c>
      <c r="M60" s="36">
        <f>'Email SIC4'!M141</f>
        <v>0</v>
      </c>
      <c r="N60" s="36">
        <f>'Email SIC4'!N141</f>
        <v>0</v>
      </c>
      <c r="O60" s="36">
        <f>'Email SIC4'!O141</f>
        <v>0</v>
      </c>
      <c r="P60" s="36">
        <f>'Email SIC4'!R141</f>
        <v>0.23333333333333334</v>
      </c>
    </row>
    <row r="61" spans="2:16">
      <c r="B61" s="36">
        <f>IF(ISNA(VLOOKUP('Email SIC4'!B93,'Online SIC4'!B93:Z201,1,FALSE))=TRUE,'Email SIC4'!B93,"N")</f>
        <v>7363</v>
      </c>
      <c r="C61" s="36">
        <f>'Email SIC4'!C93</f>
        <v>367</v>
      </c>
      <c r="D61" s="36">
        <f>'Email SIC4'!D93</f>
        <v>73</v>
      </c>
      <c r="E61" s="36">
        <f>'Email SIC4'!E93</f>
        <v>121</v>
      </c>
      <c r="F61" s="36">
        <f>'Email SIC4'!F93</f>
        <v>0.32970027247956402</v>
      </c>
      <c r="G61" s="36">
        <f>'Email SIC4'!G93</f>
        <v>3</v>
      </c>
      <c r="H61" s="36">
        <f>'Email SIC4'!H93</f>
        <v>3</v>
      </c>
      <c r="I61" s="36">
        <f>'Email SIC4'!I93</f>
        <v>2.4793388429752067E-2</v>
      </c>
      <c r="J61" s="36">
        <f>'Email SIC4'!J93</f>
        <v>0</v>
      </c>
      <c r="K61" s="36">
        <f>'Email SIC4'!K93</f>
        <v>0</v>
      </c>
      <c r="L61" s="36">
        <f>'Email SIC4'!L93</f>
        <v>0</v>
      </c>
      <c r="M61" s="36">
        <f>'Email SIC4'!M93</f>
        <v>0</v>
      </c>
      <c r="N61" s="36">
        <f>'Email SIC4'!N93</f>
        <v>0</v>
      </c>
      <c r="O61" s="36">
        <f>'Email SIC4'!O93</f>
        <v>0</v>
      </c>
      <c r="P61" s="36">
        <f>'Email SIC4'!R93</f>
        <v>0.35449366090931611</v>
      </c>
    </row>
    <row r="62" spans="2:16">
      <c r="B62" s="36">
        <f>IF(ISNA(VLOOKUP('Email SIC4'!B87,'Online SIC4'!B87:Z195,1,FALSE))=TRUE,'Email SIC4'!B87,"N")</f>
        <v>8611</v>
      </c>
      <c r="C62" s="36">
        <f>'Email SIC4'!C87</f>
        <v>616</v>
      </c>
      <c r="D62" s="36">
        <f>'Email SIC4'!D87</f>
        <v>63</v>
      </c>
      <c r="E62" s="36">
        <f>'Email SIC4'!E87</f>
        <v>89</v>
      </c>
      <c r="F62" s="36">
        <f>'Email SIC4'!F87</f>
        <v>0.14448051948051949</v>
      </c>
      <c r="G62" s="36">
        <f>'Email SIC4'!G87</f>
        <v>6</v>
      </c>
      <c r="H62" s="36">
        <f>'Email SIC4'!H87</f>
        <v>6</v>
      </c>
      <c r="I62" s="36">
        <f>'Email SIC4'!I87</f>
        <v>6.741573033707865E-2</v>
      </c>
      <c r="J62" s="36">
        <f>'Email SIC4'!J87</f>
        <v>1</v>
      </c>
      <c r="K62" s="36">
        <f>'Email SIC4'!K87</f>
        <v>0.16666666666666666</v>
      </c>
      <c r="L62" s="36">
        <f>'Email SIC4'!L87</f>
        <v>0</v>
      </c>
      <c r="M62" s="36">
        <f>'Email SIC4'!M87</f>
        <v>0</v>
      </c>
      <c r="N62" s="36">
        <f>'Email SIC4'!N87</f>
        <v>0</v>
      </c>
      <c r="O62" s="36">
        <f>'Email SIC4'!O87</f>
        <v>0</v>
      </c>
      <c r="P62" s="36">
        <f>'Email SIC4'!R87</f>
        <v>0.37856291648426477</v>
      </c>
    </row>
    <row r="63" spans="2:16">
      <c r="B63" s="36">
        <f>IF(ISNA(VLOOKUP('Email SIC4'!B140,'Online SIC4'!B140:Z248,1,FALSE))=TRUE,'Email SIC4'!B140,"N")</f>
        <v>7372</v>
      </c>
      <c r="C63" s="36">
        <f>'Email SIC4'!C140</f>
        <v>2161</v>
      </c>
      <c r="D63" s="36">
        <f>'Email SIC4'!D140</f>
        <v>269</v>
      </c>
      <c r="E63" s="36">
        <f>'Email SIC4'!E140</f>
        <v>416</v>
      </c>
      <c r="F63" s="36">
        <f>'Email SIC4'!F140</f>
        <v>0.19250347061545581</v>
      </c>
      <c r="G63" s="36">
        <f>'Email SIC4'!G140</f>
        <v>16</v>
      </c>
      <c r="H63" s="36">
        <f>'Email SIC4'!H140</f>
        <v>17</v>
      </c>
      <c r="I63" s="36">
        <f>'Email SIC4'!I140</f>
        <v>4.0865384615384616E-2</v>
      </c>
      <c r="J63" s="36">
        <f>'Email SIC4'!J140</f>
        <v>0</v>
      </c>
      <c r="K63" s="36">
        <f>'Email SIC4'!K140</f>
        <v>0</v>
      </c>
      <c r="L63" s="36">
        <f>'Email SIC4'!L140</f>
        <v>0</v>
      </c>
      <c r="M63" s="36">
        <f>'Email SIC4'!M140</f>
        <v>0</v>
      </c>
      <c r="N63" s="36">
        <f>'Email SIC4'!N140</f>
        <v>0</v>
      </c>
      <c r="O63" s="36">
        <f>'Email SIC4'!O140</f>
        <v>0</v>
      </c>
      <c r="P63" s="36">
        <f>'Email SIC4'!R140</f>
        <v>0.23336885523084042</v>
      </c>
    </row>
    <row r="64" spans="2:16">
      <c r="B64" s="36">
        <f>IF(ISNA(VLOOKUP('Email SIC4'!B91,'Online SIC4'!B91:Z199,1,FALSE))=TRUE,'Email SIC4'!B91,"N")</f>
        <v>9531</v>
      </c>
      <c r="C64" s="36">
        <f>'Email SIC4'!C91</f>
        <v>310</v>
      </c>
      <c r="D64" s="36">
        <f>'Email SIC4'!D91</f>
        <v>45</v>
      </c>
      <c r="E64" s="36">
        <f>'Email SIC4'!E91</f>
        <v>56</v>
      </c>
      <c r="F64" s="36">
        <f>'Email SIC4'!F91</f>
        <v>0.18064516129032257</v>
      </c>
      <c r="G64" s="36">
        <f>'Email SIC4'!G91</f>
        <v>8</v>
      </c>
      <c r="H64" s="36">
        <f>'Email SIC4'!H91</f>
        <v>10</v>
      </c>
      <c r="I64" s="36">
        <f>'Email SIC4'!I91</f>
        <v>0.17857142857142858</v>
      </c>
      <c r="J64" s="36">
        <f>'Email SIC4'!J91</f>
        <v>0</v>
      </c>
      <c r="K64" s="36">
        <f>'Email SIC4'!K91</f>
        <v>0</v>
      </c>
      <c r="L64" s="36">
        <f>'Email SIC4'!L91</f>
        <v>0</v>
      </c>
      <c r="M64" s="36">
        <f>'Email SIC4'!M91</f>
        <v>0</v>
      </c>
      <c r="N64" s="36">
        <f>'Email SIC4'!N91</f>
        <v>0</v>
      </c>
      <c r="O64" s="36">
        <f>'Email SIC4'!O91</f>
        <v>0</v>
      </c>
      <c r="P64" s="36">
        <f>'Email SIC4'!R91</f>
        <v>0.35921658986175115</v>
      </c>
    </row>
    <row r="65" spans="2:16">
      <c r="B65" s="36">
        <f>IF(ISNA(VLOOKUP('Email SIC4'!B111,'Online SIC4'!B111:Z219,1,FALSE))=TRUE,'Email SIC4'!B111,"N")</f>
        <v>7375</v>
      </c>
      <c r="C65" s="36">
        <f>'Email SIC4'!C111</f>
        <v>415</v>
      </c>
      <c r="D65" s="36">
        <f>'Email SIC4'!D111</f>
        <v>64</v>
      </c>
      <c r="E65" s="36">
        <f>'Email SIC4'!E111</f>
        <v>106</v>
      </c>
      <c r="F65" s="36">
        <f>'Email SIC4'!F111</f>
        <v>0.25542168674698795</v>
      </c>
      <c r="G65" s="36">
        <f>'Email SIC4'!G111</f>
        <v>6</v>
      </c>
      <c r="H65" s="36">
        <f>'Email SIC4'!H111</f>
        <v>6</v>
      </c>
      <c r="I65" s="36">
        <f>'Email SIC4'!I111</f>
        <v>5.6603773584905662E-2</v>
      </c>
      <c r="J65" s="36">
        <f>'Email SIC4'!J111</f>
        <v>0</v>
      </c>
      <c r="K65" s="36">
        <f>'Email SIC4'!K111</f>
        <v>0</v>
      </c>
      <c r="L65" s="36">
        <f>'Email SIC4'!L111</f>
        <v>0</v>
      </c>
      <c r="M65" s="36">
        <f>'Email SIC4'!M111</f>
        <v>0</v>
      </c>
      <c r="N65" s="36">
        <f>'Email SIC4'!N111</f>
        <v>0</v>
      </c>
      <c r="O65" s="36">
        <f>'Email SIC4'!O111</f>
        <v>0</v>
      </c>
      <c r="P65" s="36">
        <f>'Email SIC4'!R111</f>
        <v>0.3120254603318936</v>
      </c>
    </row>
    <row r="66" spans="2:16">
      <c r="B66" s="36">
        <f>IF(ISNA(VLOOKUP('Email SIC4'!B114,'Online SIC4'!B114:Z222,1,FALSE))=TRUE,'Email SIC4'!B114,"N")</f>
        <v>7378</v>
      </c>
      <c r="C66" s="36">
        <f>'Email SIC4'!C114</f>
        <v>217</v>
      </c>
      <c r="D66" s="36">
        <f>'Email SIC4'!D114</f>
        <v>34</v>
      </c>
      <c r="E66" s="36">
        <f>'Email SIC4'!E114</f>
        <v>55</v>
      </c>
      <c r="F66" s="36">
        <f>'Email SIC4'!F114</f>
        <v>0.25345622119815669</v>
      </c>
      <c r="G66" s="36">
        <f>'Email SIC4'!G114</f>
        <v>2</v>
      </c>
      <c r="H66" s="36">
        <f>'Email SIC4'!H114</f>
        <v>3</v>
      </c>
      <c r="I66" s="36">
        <f>'Email SIC4'!I114</f>
        <v>5.4545454545454543E-2</v>
      </c>
      <c r="J66" s="36">
        <f>'Email SIC4'!J114</f>
        <v>0</v>
      </c>
      <c r="K66" s="36">
        <f>'Email SIC4'!K114</f>
        <v>0</v>
      </c>
      <c r="L66" s="36">
        <f>'Email SIC4'!L114</f>
        <v>0</v>
      </c>
      <c r="M66" s="36">
        <f>'Email SIC4'!M114</f>
        <v>0</v>
      </c>
      <c r="N66" s="36">
        <f>'Email SIC4'!N114</f>
        <v>0</v>
      </c>
      <c r="O66" s="36">
        <f>'Email SIC4'!O114</f>
        <v>0</v>
      </c>
      <c r="P66" s="36">
        <f>'Email SIC4'!R114</f>
        <v>0.30800167574361126</v>
      </c>
    </row>
    <row r="67" spans="2:16">
      <c r="B67" s="36">
        <f>IF(ISNA(VLOOKUP('Email SIC4'!B42,'Online SIC4'!B42:Z150,1,FALSE))=TRUE,'Email SIC4'!B42,"N")</f>
        <v>3469</v>
      </c>
      <c r="C67" s="36">
        <f>'Email SIC4'!C42</f>
        <v>217</v>
      </c>
      <c r="D67" s="36">
        <f>'Email SIC4'!D42</f>
        <v>27</v>
      </c>
      <c r="E67" s="36">
        <f>'Email SIC4'!E42</f>
        <v>38</v>
      </c>
      <c r="F67" s="36">
        <f>'Email SIC4'!F42</f>
        <v>0.17511520737327188</v>
      </c>
      <c r="G67" s="36">
        <f>'Email SIC4'!G42</f>
        <v>4</v>
      </c>
      <c r="H67" s="36">
        <f>'Email SIC4'!H42</f>
        <v>6</v>
      </c>
      <c r="I67" s="36">
        <f>'Email SIC4'!I42</f>
        <v>0.15789473684210525</v>
      </c>
      <c r="J67" s="36">
        <f>'Email SIC4'!J42</f>
        <v>2</v>
      </c>
      <c r="K67" s="36">
        <f>'Email SIC4'!K42</f>
        <v>0.33333333333333331</v>
      </c>
      <c r="L67" s="36">
        <f>'Email SIC4'!L42</f>
        <v>0</v>
      </c>
      <c r="M67" s="36">
        <f>'Email SIC4'!M42</f>
        <v>0</v>
      </c>
      <c r="N67" s="36">
        <f>'Email SIC4'!N42</f>
        <v>0</v>
      </c>
      <c r="O67" s="36">
        <f>'Email SIC4'!O42</f>
        <v>0</v>
      </c>
      <c r="P67" s="36">
        <f>'Email SIC4'!R42</f>
        <v>0.66634327754871048</v>
      </c>
    </row>
    <row r="68" spans="2:16">
      <c r="B68" s="36">
        <f>IF(ISNA(VLOOKUP('Email SIC4'!B123,'Online SIC4'!B123:Z231,1,FALSE))=TRUE,'Email SIC4'!B123,"N")</f>
        <v>7382</v>
      </c>
      <c r="C68" s="36">
        <f>'Email SIC4'!C123</f>
        <v>375</v>
      </c>
      <c r="D68" s="36">
        <f>'Email SIC4'!D123</f>
        <v>46</v>
      </c>
      <c r="E68" s="36">
        <f>'Email SIC4'!E123</f>
        <v>79</v>
      </c>
      <c r="F68" s="36">
        <f>'Email SIC4'!F123</f>
        <v>0.21066666666666667</v>
      </c>
      <c r="G68" s="36">
        <f>'Email SIC4'!G123</f>
        <v>6</v>
      </c>
      <c r="H68" s="36">
        <f>'Email SIC4'!H123</f>
        <v>6</v>
      </c>
      <c r="I68" s="36">
        <f>'Email SIC4'!I123</f>
        <v>7.5949367088607597E-2</v>
      </c>
      <c r="J68" s="36">
        <f>'Email SIC4'!J123</f>
        <v>0</v>
      </c>
      <c r="K68" s="36">
        <f>'Email SIC4'!K123</f>
        <v>0</v>
      </c>
      <c r="L68" s="36">
        <f>'Email SIC4'!L123</f>
        <v>0</v>
      </c>
      <c r="M68" s="36">
        <f>'Email SIC4'!M123</f>
        <v>0</v>
      </c>
      <c r="N68" s="36">
        <f>'Email SIC4'!N123</f>
        <v>0</v>
      </c>
      <c r="O68" s="36">
        <f>'Email SIC4'!O123</f>
        <v>0</v>
      </c>
      <c r="P68" s="36">
        <f>'Email SIC4'!R123</f>
        <v>0.28661603375527428</v>
      </c>
    </row>
    <row r="69" spans="2:16">
      <c r="B69" s="36">
        <f>IF(ISNA(VLOOKUP('Email SIC4'!B79,'Online SIC4'!B79:Z187,1,FALSE))=TRUE,'Email SIC4'!B79,"N")</f>
        <v>8099</v>
      </c>
      <c r="C69" s="36">
        <f>'Email SIC4'!C79</f>
        <v>491</v>
      </c>
      <c r="D69" s="36">
        <f>'Email SIC4'!D79</f>
        <v>68</v>
      </c>
      <c r="E69" s="36">
        <f>'Email SIC4'!E79</f>
        <v>106</v>
      </c>
      <c r="F69" s="36">
        <f>'Email SIC4'!F79</f>
        <v>0.21588594704684319</v>
      </c>
      <c r="G69" s="36">
        <f>'Email SIC4'!G79</f>
        <v>8</v>
      </c>
      <c r="H69" s="36">
        <f>'Email SIC4'!H79</f>
        <v>8</v>
      </c>
      <c r="I69" s="36">
        <f>'Email SIC4'!I79</f>
        <v>7.5471698113207544E-2</v>
      </c>
      <c r="J69" s="36">
        <f>'Email SIC4'!J79</f>
        <v>1</v>
      </c>
      <c r="K69" s="36">
        <f>'Email SIC4'!K79</f>
        <v>0.125</v>
      </c>
      <c r="L69" s="36">
        <f>'Email SIC4'!L79</f>
        <v>0</v>
      </c>
      <c r="M69" s="36">
        <f>'Email SIC4'!M79</f>
        <v>0</v>
      </c>
      <c r="N69" s="36">
        <f>'Email SIC4'!N79</f>
        <v>0</v>
      </c>
      <c r="O69" s="36">
        <f>'Email SIC4'!O79</f>
        <v>0</v>
      </c>
      <c r="P69" s="36">
        <f>'Email SIC4'!R79</f>
        <v>0.41635764516005069</v>
      </c>
    </row>
    <row r="70" spans="2:16">
      <c r="B70" s="36">
        <f>IF(ISNA(VLOOKUP('Email SIC4'!B2,'Online SIC4'!B2:Z110,1,FALSE))=TRUE,'Email SIC4'!B2,"N")</f>
        <v>7832</v>
      </c>
      <c r="C70" s="36">
        <f>'Email SIC4'!C2</f>
        <v>33</v>
      </c>
      <c r="D70" s="36">
        <f>'Email SIC4'!D2</f>
        <v>3</v>
      </c>
      <c r="E70" s="36">
        <f>'Email SIC4'!E2</f>
        <v>5</v>
      </c>
      <c r="F70" s="36">
        <f>'Email SIC4'!F2</f>
        <v>0.15151515151515152</v>
      </c>
      <c r="G70" s="36">
        <f>'Email SIC4'!G2</f>
        <v>1</v>
      </c>
      <c r="H70" s="36">
        <f>'Email SIC4'!H2</f>
        <v>1</v>
      </c>
      <c r="I70" s="36">
        <f>'Email SIC4'!I2</f>
        <v>0.2</v>
      </c>
      <c r="J70" s="36">
        <f>'Email SIC4'!J2</f>
        <v>1</v>
      </c>
      <c r="K70" s="36">
        <f>'Email SIC4'!K2</f>
        <v>1</v>
      </c>
      <c r="L70" s="36">
        <f>'Email SIC4'!L2</f>
        <v>1</v>
      </c>
      <c r="M70" s="36">
        <f>'Email SIC4'!M2</f>
        <v>1</v>
      </c>
      <c r="N70" s="36">
        <f>'Email SIC4'!N2</f>
        <v>1</v>
      </c>
      <c r="O70" s="36">
        <f>'Email SIC4'!O2</f>
        <v>1</v>
      </c>
      <c r="P70" s="36">
        <f>'Email SIC4'!R2</f>
        <v>3.3515151515151516</v>
      </c>
    </row>
    <row r="71" spans="2:16">
      <c r="B71" s="36">
        <f>IF(ISNA(VLOOKUP('Email SIC4'!B5,'Online SIC4'!B5:Z113,1,FALSE))=TRUE,'Email SIC4'!B5,"N")</f>
        <v>7374</v>
      </c>
      <c r="C71" s="36">
        <f>'Email SIC4'!C5</f>
        <v>924</v>
      </c>
      <c r="D71" s="36">
        <f>'Email SIC4'!D5</f>
        <v>119</v>
      </c>
      <c r="E71" s="36">
        <f>'Email SIC4'!E5</f>
        <v>191</v>
      </c>
      <c r="F71" s="36">
        <f>'Email SIC4'!F5</f>
        <v>0.2067099567099567</v>
      </c>
      <c r="G71" s="36">
        <f>'Email SIC4'!G5</f>
        <v>10</v>
      </c>
      <c r="H71" s="36">
        <f>'Email SIC4'!H5</f>
        <v>10</v>
      </c>
      <c r="I71" s="36">
        <f>'Email SIC4'!I5</f>
        <v>5.2356020942408377E-2</v>
      </c>
      <c r="J71" s="36">
        <f>'Email SIC4'!J5</f>
        <v>1</v>
      </c>
      <c r="K71" s="36">
        <f>'Email SIC4'!K5</f>
        <v>0.1</v>
      </c>
      <c r="L71" s="36">
        <f>'Email SIC4'!L5</f>
        <v>0</v>
      </c>
      <c r="M71" s="36">
        <f>'Email SIC4'!M5</f>
        <v>0</v>
      </c>
      <c r="N71" s="36">
        <f>'Email SIC4'!N5</f>
        <v>1</v>
      </c>
      <c r="O71" s="36">
        <f>'Email SIC4'!O5</f>
        <v>1</v>
      </c>
      <c r="P71" s="36">
        <f>'Email SIC4'!R5</f>
        <v>2.3590659776523601</v>
      </c>
    </row>
    <row r="72" spans="2:16">
      <c r="B72" s="36">
        <f>IF(ISNA(VLOOKUP('Email SIC4'!B92,'Online SIC4'!B92:Z200,1,FALSE))=TRUE,'Email SIC4'!B92,"N")</f>
        <v>7999</v>
      </c>
      <c r="C72" s="36">
        <f>'Email SIC4'!C92</f>
        <v>265</v>
      </c>
      <c r="D72" s="36">
        <f>'Email SIC4'!D92</f>
        <v>49</v>
      </c>
      <c r="E72" s="36">
        <f>'Email SIC4'!E92</f>
        <v>78</v>
      </c>
      <c r="F72" s="36">
        <f>'Email SIC4'!F92</f>
        <v>0.29433962264150942</v>
      </c>
      <c r="G72" s="36">
        <f>'Email SIC4'!G92</f>
        <v>5</v>
      </c>
      <c r="H72" s="36">
        <f>'Email SIC4'!H92</f>
        <v>5</v>
      </c>
      <c r="I72" s="36">
        <f>'Email SIC4'!I92</f>
        <v>6.4102564102564097E-2</v>
      </c>
      <c r="J72" s="36">
        <f>'Email SIC4'!J92</f>
        <v>0</v>
      </c>
      <c r="K72" s="36">
        <f>'Email SIC4'!K92</f>
        <v>0</v>
      </c>
      <c r="L72" s="36">
        <f>'Email SIC4'!L92</f>
        <v>0</v>
      </c>
      <c r="M72" s="36">
        <f>'Email SIC4'!M92</f>
        <v>0</v>
      </c>
      <c r="N72" s="36">
        <f>'Email SIC4'!N92</f>
        <v>0</v>
      </c>
      <c r="O72" s="36">
        <f>'Email SIC4'!O92</f>
        <v>0</v>
      </c>
      <c r="P72" s="36">
        <f>'Email SIC4'!R92</f>
        <v>0.35844218674407352</v>
      </c>
    </row>
    <row r="73" spans="2:16">
      <c r="B73" s="36">
        <f>IF(ISNA(VLOOKUP('Email SIC4'!B76,'Online SIC4'!B76:Z184,1,FALSE))=TRUE,'Email SIC4'!B76,"N")</f>
        <v>6282</v>
      </c>
      <c r="C73" s="36">
        <f>'Email SIC4'!C76</f>
        <v>395</v>
      </c>
      <c r="D73" s="36">
        <f>'Email SIC4'!D76</f>
        <v>51</v>
      </c>
      <c r="E73" s="36">
        <f>'Email SIC4'!E76</f>
        <v>73</v>
      </c>
      <c r="F73" s="36">
        <f>'Email SIC4'!F76</f>
        <v>0.18481012658227849</v>
      </c>
      <c r="G73" s="36">
        <f>'Email SIC4'!G76</f>
        <v>7</v>
      </c>
      <c r="H73" s="36">
        <f>'Email SIC4'!H76</f>
        <v>10</v>
      </c>
      <c r="I73" s="36">
        <f>'Email SIC4'!I76</f>
        <v>0.13698630136986301</v>
      </c>
      <c r="J73" s="36">
        <f>'Email SIC4'!J76</f>
        <v>1</v>
      </c>
      <c r="K73" s="36">
        <f>'Email SIC4'!K76</f>
        <v>0.1</v>
      </c>
      <c r="L73" s="36">
        <f>'Email SIC4'!L76</f>
        <v>0</v>
      </c>
      <c r="M73" s="36">
        <f>'Email SIC4'!M76</f>
        <v>0</v>
      </c>
      <c r="N73" s="36">
        <f>'Email SIC4'!N76</f>
        <v>0</v>
      </c>
      <c r="O73" s="36">
        <f>'Email SIC4'!O76</f>
        <v>0</v>
      </c>
      <c r="P73" s="36">
        <f>'Email SIC4'!R76</f>
        <v>0.42179642795214151</v>
      </c>
    </row>
    <row r="74" spans="2:16">
      <c r="B74" s="36">
        <f>IF(ISNA(VLOOKUP('Email SIC4'!B119,'Online SIC4'!B119:Z227,1,FALSE))=TRUE,'Email SIC4'!B119,"N")</f>
        <v>8063</v>
      </c>
      <c r="C74" s="36">
        <f>'Email SIC4'!C119</f>
        <v>291</v>
      </c>
      <c r="D74" s="36">
        <f>'Email SIC4'!D119</f>
        <v>44</v>
      </c>
      <c r="E74" s="36">
        <f>'Email SIC4'!E119</f>
        <v>68</v>
      </c>
      <c r="F74" s="36">
        <f>'Email SIC4'!F119</f>
        <v>0.23367697594501718</v>
      </c>
      <c r="G74" s="36">
        <f>'Email SIC4'!G119</f>
        <v>4</v>
      </c>
      <c r="H74" s="36">
        <f>'Email SIC4'!H119</f>
        <v>4</v>
      </c>
      <c r="I74" s="36">
        <f>'Email SIC4'!I119</f>
        <v>5.8823529411764705E-2</v>
      </c>
      <c r="J74" s="36">
        <f>'Email SIC4'!J119</f>
        <v>0</v>
      </c>
      <c r="K74" s="36">
        <f>'Email SIC4'!K119</f>
        <v>0</v>
      </c>
      <c r="L74" s="36">
        <f>'Email SIC4'!L119</f>
        <v>0</v>
      </c>
      <c r="M74" s="36">
        <f>'Email SIC4'!M119</f>
        <v>0</v>
      </c>
      <c r="N74" s="36">
        <f>'Email SIC4'!N119</f>
        <v>0</v>
      </c>
      <c r="O74" s="36">
        <f>'Email SIC4'!O119</f>
        <v>0</v>
      </c>
      <c r="P74" s="36">
        <f>'Email SIC4'!R119</f>
        <v>0.2925005053567819</v>
      </c>
    </row>
    <row r="75" spans="2:16">
      <c r="B75" s="36">
        <f>IF(ISNA(VLOOKUP('Email SIC4'!B143,'Online SIC4'!B143:Z251,1,FALSE))=TRUE,'Email SIC4'!B143,"N")</f>
        <v>8069</v>
      </c>
      <c r="C75" s="36">
        <f>'Email SIC4'!C143</f>
        <v>463</v>
      </c>
      <c r="D75" s="36">
        <f>'Email SIC4'!D143</f>
        <v>62</v>
      </c>
      <c r="E75" s="36">
        <f>'Email SIC4'!E143</f>
        <v>83</v>
      </c>
      <c r="F75" s="36">
        <f>'Email SIC4'!F143</f>
        <v>0.17926565874730022</v>
      </c>
      <c r="G75" s="36">
        <f>'Email SIC4'!G143</f>
        <v>3</v>
      </c>
      <c r="H75" s="36">
        <f>'Email SIC4'!H143</f>
        <v>3</v>
      </c>
      <c r="I75" s="36">
        <f>'Email SIC4'!I143</f>
        <v>3.614457831325301E-2</v>
      </c>
      <c r="J75" s="36">
        <f>'Email SIC4'!J143</f>
        <v>0</v>
      </c>
      <c r="K75" s="36">
        <f>'Email SIC4'!K143</f>
        <v>0</v>
      </c>
      <c r="L75" s="36">
        <f>'Email SIC4'!L143</f>
        <v>0</v>
      </c>
      <c r="M75" s="36">
        <f>'Email SIC4'!M143</f>
        <v>0</v>
      </c>
      <c r="N75" s="36">
        <f>'Email SIC4'!N143</f>
        <v>0</v>
      </c>
      <c r="O75" s="36">
        <f>'Email SIC4'!O143</f>
        <v>0</v>
      </c>
      <c r="P75" s="36">
        <f>'Email SIC4'!R143</f>
        <v>0.21541023706055323</v>
      </c>
    </row>
    <row r="76" spans="2:16">
      <c r="B76" s="36">
        <f>IF(ISNA(VLOOKUP('Email SIC4'!B125,'Online SIC4'!B125:Z233,1,FALSE))=TRUE,'Email SIC4'!B125,"N")</f>
        <v>8071</v>
      </c>
      <c r="C76" s="36">
        <f>'Email SIC4'!C125</f>
        <v>330</v>
      </c>
      <c r="D76" s="36">
        <f>'Email SIC4'!D125</f>
        <v>54</v>
      </c>
      <c r="E76" s="36">
        <f>'Email SIC4'!E125</f>
        <v>81</v>
      </c>
      <c r="F76" s="36">
        <f>'Email SIC4'!F125</f>
        <v>0.24545454545454545</v>
      </c>
      <c r="G76" s="36">
        <f>'Email SIC4'!G125</f>
        <v>3</v>
      </c>
      <c r="H76" s="36">
        <f>'Email SIC4'!H125</f>
        <v>3</v>
      </c>
      <c r="I76" s="36">
        <f>'Email SIC4'!I125</f>
        <v>3.7037037037037035E-2</v>
      </c>
      <c r="J76" s="36">
        <f>'Email SIC4'!J125</f>
        <v>0</v>
      </c>
      <c r="K76" s="36">
        <f>'Email SIC4'!K125</f>
        <v>0</v>
      </c>
      <c r="L76" s="36">
        <f>'Email SIC4'!L125</f>
        <v>0</v>
      </c>
      <c r="M76" s="36">
        <f>'Email SIC4'!M125</f>
        <v>0</v>
      </c>
      <c r="N76" s="36">
        <f>'Email SIC4'!N125</f>
        <v>0</v>
      </c>
      <c r="O76" s="36">
        <f>'Email SIC4'!O125</f>
        <v>0</v>
      </c>
      <c r="P76" s="36">
        <f>'Email SIC4'!R125</f>
        <v>0.28249158249158246</v>
      </c>
    </row>
    <row r="77" spans="2:16">
      <c r="B77" s="36">
        <f>IF(ISNA(VLOOKUP('Email SIC4'!B122,'Online SIC4'!B122:Z230,1,FALSE))=TRUE,'Email SIC4'!B122,"N")</f>
        <v>8082</v>
      </c>
      <c r="C77" s="36">
        <f>'Email SIC4'!C122</f>
        <v>645</v>
      </c>
      <c r="D77" s="36">
        <f>'Email SIC4'!D122</f>
        <v>86</v>
      </c>
      <c r="E77" s="36">
        <f>'Email SIC4'!E122</f>
        <v>140</v>
      </c>
      <c r="F77" s="36">
        <f>'Email SIC4'!F122</f>
        <v>0.21705426356589147</v>
      </c>
      <c r="G77" s="36">
        <f>'Email SIC4'!G122</f>
        <v>10</v>
      </c>
      <c r="H77" s="36">
        <f>'Email SIC4'!H122</f>
        <v>10</v>
      </c>
      <c r="I77" s="36">
        <f>'Email SIC4'!I122</f>
        <v>7.1428571428571425E-2</v>
      </c>
      <c r="J77" s="36">
        <f>'Email SIC4'!J122</f>
        <v>0</v>
      </c>
      <c r="K77" s="36">
        <f>'Email SIC4'!K122</f>
        <v>0</v>
      </c>
      <c r="L77" s="36">
        <f>'Email SIC4'!L122</f>
        <v>0</v>
      </c>
      <c r="M77" s="36">
        <f>'Email SIC4'!M122</f>
        <v>0</v>
      </c>
      <c r="N77" s="36">
        <f>'Email SIC4'!N122</f>
        <v>0</v>
      </c>
      <c r="O77" s="36">
        <f>'Email SIC4'!O122</f>
        <v>0</v>
      </c>
      <c r="P77" s="36">
        <f>'Email SIC4'!R122</f>
        <v>0.28848283499446292</v>
      </c>
    </row>
    <row r="78" spans="2:16">
      <c r="B78" s="36">
        <f>IF(ISNA(VLOOKUP('Email SIC4'!B139,'Online SIC4'!B139:Z247,1,FALSE))=TRUE,'Email SIC4'!B139,"N")</f>
        <v>8093</v>
      </c>
      <c r="C78" s="36">
        <f>'Email SIC4'!C139</f>
        <v>398</v>
      </c>
      <c r="D78" s="36">
        <f>'Email SIC4'!D139</f>
        <v>36</v>
      </c>
      <c r="E78" s="36">
        <f>'Email SIC4'!E139</f>
        <v>62</v>
      </c>
      <c r="F78" s="36">
        <f>'Email SIC4'!F139</f>
        <v>0.15577889447236182</v>
      </c>
      <c r="G78" s="36">
        <f>'Email SIC4'!G139</f>
        <v>5</v>
      </c>
      <c r="H78" s="36">
        <f>'Email SIC4'!H139</f>
        <v>5</v>
      </c>
      <c r="I78" s="36">
        <f>'Email SIC4'!I139</f>
        <v>8.0645161290322578E-2</v>
      </c>
      <c r="J78" s="36">
        <f>'Email SIC4'!J139</f>
        <v>0</v>
      </c>
      <c r="K78" s="36">
        <f>'Email SIC4'!K139</f>
        <v>0</v>
      </c>
      <c r="L78" s="36">
        <f>'Email SIC4'!L139</f>
        <v>0</v>
      </c>
      <c r="M78" s="36">
        <f>'Email SIC4'!M139</f>
        <v>0</v>
      </c>
      <c r="N78" s="36">
        <f>'Email SIC4'!N139</f>
        <v>0</v>
      </c>
      <c r="O78" s="36">
        <f>'Email SIC4'!O139</f>
        <v>0</v>
      </c>
      <c r="P78" s="36">
        <f>'Email SIC4'!R139</f>
        <v>0.23642405576268438</v>
      </c>
    </row>
    <row r="79" spans="2:16">
      <c r="B79" s="36" t="str">
        <f>IF(ISNA(VLOOKUP('Email SIC4'!B78,'Online SIC4'!B78:Z186,1,FALSE))=TRUE,'Email SIC4'!B78,"N")</f>
        <v>N</v>
      </c>
      <c r="C79" s="36">
        <f>'Email SIC4'!C78</f>
        <v>1054</v>
      </c>
      <c r="D79" s="36">
        <f>'Email SIC4'!D78</f>
        <v>128</v>
      </c>
      <c r="E79" s="36">
        <f>'Email SIC4'!E78</f>
        <v>213</v>
      </c>
      <c r="F79" s="36">
        <f>'Email SIC4'!F78</f>
        <v>0.20208728652751423</v>
      </c>
      <c r="G79" s="36">
        <f>'Email SIC4'!G78</f>
        <v>11</v>
      </c>
      <c r="H79" s="36">
        <f>'Email SIC4'!H78</f>
        <v>13</v>
      </c>
      <c r="I79" s="36">
        <f>'Email SIC4'!I78</f>
        <v>6.1032863849765258E-2</v>
      </c>
      <c r="J79" s="36">
        <f>'Email SIC4'!J78</f>
        <v>2</v>
      </c>
      <c r="K79" s="36">
        <f>'Email SIC4'!K78</f>
        <v>0.15384615384615385</v>
      </c>
      <c r="L79" s="36">
        <f>'Email SIC4'!L78</f>
        <v>0</v>
      </c>
      <c r="M79" s="36">
        <f>'Email SIC4'!M78</f>
        <v>0</v>
      </c>
      <c r="N79" s="36">
        <f>'Email SIC4'!N78</f>
        <v>0</v>
      </c>
      <c r="O79" s="36">
        <f>'Email SIC4'!O78</f>
        <v>0</v>
      </c>
      <c r="P79" s="36">
        <f>'Email SIC4'!R78</f>
        <v>0.41696630422343334</v>
      </c>
    </row>
    <row r="80" spans="2:16">
      <c r="B80" s="36" t="str">
        <f>IF(ISNA(VLOOKUP('Email SIC4'!B18,'Online SIC4'!B18:Z126,1,FALSE))=TRUE,'Email SIC4'!B18,"N")</f>
        <v>N</v>
      </c>
      <c r="C80" s="36">
        <f>'Email SIC4'!C18</f>
        <v>1868</v>
      </c>
      <c r="D80" s="36">
        <f>'Email SIC4'!D18</f>
        <v>288</v>
      </c>
      <c r="E80" s="36">
        <f>'Email SIC4'!E18</f>
        <v>474</v>
      </c>
      <c r="F80" s="36">
        <f>'Email SIC4'!F18</f>
        <v>0.25374732334047106</v>
      </c>
      <c r="G80" s="36">
        <f>'Email SIC4'!G18</f>
        <v>29</v>
      </c>
      <c r="H80" s="36">
        <f>'Email SIC4'!H18</f>
        <v>31</v>
      </c>
      <c r="I80" s="36">
        <f>'Email SIC4'!I18</f>
        <v>6.5400843881856546E-2</v>
      </c>
      <c r="J80" s="36">
        <f>'Email SIC4'!J18</f>
        <v>2</v>
      </c>
      <c r="K80" s="36">
        <f>'Email SIC4'!K18</f>
        <v>6.4516129032258063E-2</v>
      </c>
      <c r="L80" s="36">
        <f>'Email SIC4'!L18</f>
        <v>1</v>
      </c>
      <c r="M80" s="36">
        <f>'Email SIC4'!M18</f>
        <v>3.2258064516129031E-2</v>
      </c>
      <c r="N80" s="36">
        <f>'Email SIC4'!N18</f>
        <v>1</v>
      </c>
      <c r="O80" s="36">
        <f>'Email SIC4'!O18</f>
        <v>1</v>
      </c>
      <c r="P80" s="36">
        <f>'Email SIC4'!R18</f>
        <v>1.4159223607707145</v>
      </c>
    </row>
    <row r="81" spans="2:16">
      <c r="B81" s="36">
        <f>IF(ISNA(VLOOKUP('Email SIC4'!B131,'Online SIC4'!B131:Z239,1,FALSE))=TRUE,'Email SIC4'!B131,"N")</f>
        <v>8211</v>
      </c>
      <c r="C81" s="36">
        <f>'Email SIC4'!C131</f>
        <v>5465</v>
      </c>
      <c r="D81" s="36">
        <f>'Email SIC4'!D131</f>
        <v>704</v>
      </c>
      <c r="E81" s="36">
        <f>'Email SIC4'!E131</f>
        <v>1072</v>
      </c>
      <c r="F81" s="36">
        <f>'Email SIC4'!F131</f>
        <v>0.19615736505032022</v>
      </c>
      <c r="G81" s="36">
        <f>'Email SIC4'!G131</f>
        <v>52</v>
      </c>
      <c r="H81" s="36">
        <f>'Email SIC4'!H131</f>
        <v>55</v>
      </c>
      <c r="I81" s="36">
        <f>'Email SIC4'!I131</f>
        <v>5.1305970149253734E-2</v>
      </c>
      <c r="J81" s="36">
        <f>'Email SIC4'!J131</f>
        <v>1</v>
      </c>
      <c r="K81" s="36">
        <f>'Email SIC4'!K131</f>
        <v>1.8181818181818181E-2</v>
      </c>
      <c r="L81" s="36">
        <f>'Email SIC4'!L131</f>
        <v>0</v>
      </c>
      <c r="M81" s="36">
        <f>'Email SIC4'!M131</f>
        <v>0</v>
      </c>
      <c r="N81" s="36">
        <f>'Email SIC4'!N131</f>
        <v>0</v>
      </c>
      <c r="O81" s="36">
        <f>'Email SIC4'!O131</f>
        <v>0</v>
      </c>
      <c r="P81" s="36">
        <f>'Email SIC4'!R131</f>
        <v>0.26564515338139216</v>
      </c>
    </row>
    <row r="82" spans="2:16">
      <c r="B82" s="36">
        <f>IF(ISNA(VLOOKUP('Email SIC4'!B25,'Online SIC4'!B25:Z133,1,FALSE))=TRUE,'Email SIC4'!B25,"N")</f>
        <v>6162</v>
      </c>
      <c r="C82" s="36">
        <f>'Email SIC4'!C25</f>
        <v>172</v>
      </c>
      <c r="D82" s="36">
        <f>'Email SIC4'!D25</f>
        <v>19</v>
      </c>
      <c r="E82" s="36">
        <f>'Email SIC4'!E25</f>
        <v>35</v>
      </c>
      <c r="F82" s="36">
        <f>'Email SIC4'!F25</f>
        <v>0.20348837209302326</v>
      </c>
      <c r="G82" s="36">
        <f>'Email SIC4'!G25</f>
        <v>2</v>
      </c>
      <c r="H82" s="36">
        <f>'Email SIC4'!H25</f>
        <v>2</v>
      </c>
      <c r="I82" s="36">
        <f>'Email SIC4'!I25</f>
        <v>5.7142857142857141E-2</v>
      </c>
      <c r="J82" s="36">
        <f>'Email SIC4'!J25</f>
        <v>1</v>
      </c>
      <c r="K82" s="36">
        <f>'Email SIC4'!K25</f>
        <v>0.5</v>
      </c>
      <c r="L82" s="36">
        <f>'Email SIC4'!L25</f>
        <v>1</v>
      </c>
      <c r="M82" s="36">
        <f>'Email SIC4'!M25</f>
        <v>0.5</v>
      </c>
      <c r="N82" s="36">
        <f>'Email SIC4'!N25</f>
        <v>0</v>
      </c>
      <c r="O82" s="36">
        <f>'Email SIC4'!O25</f>
        <v>0</v>
      </c>
      <c r="P82" s="36">
        <f>'Email SIC4'!R25</f>
        <v>1.2606312292358803</v>
      </c>
    </row>
    <row r="83" spans="2:16">
      <c r="B83" s="36" t="str">
        <f>IF(ISNA(VLOOKUP('Email SIC4'!B63,'Online SIC4'!B63:Z171,1,FALSE))=TRUE,'Email SIC4'!B63,"N")</f>
        <v>N</v>
      </c>
      <c r="C83" s="36">
        <f>'Email SIC4'!C63</f>
        <v>1131</v>
      </c>
      <c r="D83" s="36">
        <f>'Email SIC4'!D63</f>
        <v>185</v>
      </c>
      <c r="E83" s="36">
        <f>'Email SIC4'!E63</f>
        <v>289</v>
      </c>
      <c r="F83" s="36">
        <f>'Email SIC4'!F63</f>
        <v>0.25552608311229003</v>
      </c>
      <c r="G83" s="36">
        <f>'Email SIC4'!G63</f>
        <v>11</v>
      </c>
      <c r="H83" s="36">
        <f>'Email SIC4'!H63</f>
        <v>11</v>
      </c>
      <c r="I83" s="36">
        <f>'Email SIC4'!I63</f>
        <v>3.8062283737024222E-2</v>
      </c>
      <c r="J83" s="36">
        <f>'Email SIC4'!J63</f>
        <v>1</v>
      </c>
      <c r="K83" s="36">
        <f>'Email SIC4'!K63</f>
        <v>9.0909090909090912E-2</v>
      </c>
      <c r="L83" s="36">
        <f>'Email SIC4'!L63</f>
        <v>1</v>
      </c>
      <c r="M83" s="36">
        <f>'Email SIC4'!M63</f>
        <v>9.0909090909090912E-2</v>
      </c>
      <c r="N83" s="36">
        <f>'Email SIC4'!N63</f>
        <v>0</v>
      </c>
      <c r="O83" s="36">
        <f>'Email SIC4'!O63</f>
        <v>0</v>
      </c>
      <c r="P83" s="36">
        <f>'Email SIC4'!R63</f>
        <v>0.4754065486674961</v>
      </c>
    </row>
    <row r="84" spans="2:16">
      <c r="B84" s="36" t="str">
        <f>IF(ISNA(VLOOKUP('Email SIC4'!B35,'Online SIC4'!B35:Z143,1,FALSE))=TRUE,'Email SIC4'!B35,"N")</f>
        <v>N</v>
      </c>
      <c r="C84" s="36">
        <f>'Email SIC4'!C35</f>
        <v>129</v>
      </c>
      <c r="D84" s="36">
        <f>'Email SIC4'!D35</f>
        <v>22</v>
      </c>
      <c r="E84" s="36">
        <f>'Email SIC4'!E35</f>
        <v>30</v>
      </c>
      <c r="F84" s="36">
        <f>'Email SIC4'!F35</f>
        <v>0.23255813953488372</v>
      </c>
      <c r="G84" s="36">
        <f>'Email SIC4'!G35</f>
        <v>1</v>
      </c>
      <c r="H84" s="36">
        <f>'Email SIC4'!H35</f>
        <v>2</v>
      </c>
      <c r="I84" s="36">
        <f>'Email SIC4'!I35</f>
        <v>6.6666666666666666E-2</v>
      </c>
      <c r="J84" s="36">
        <f>'Email SIC4'!J35</f>
        <v>0</v>
      </c>
      <c r="K84" s="36">
        <f>'Email SIC4'!K35</f>
        <v>0</v>
      </c>
      <c r="L84" s="36">
        <f>'Email SIC4'!L35</f>
        <v>1</v>
      </c>
      <c r="M84" s="36">
        <f>'Email SIC4'!M35</f>
        <v>0.5</v>
      </c>
      <c r="N84" s="36">
        <f>'Email SIC4'!N35</f>
        <v>0</v>
      </c>
      <c r="O84" s="36">
        <f>'Email SIC4'!O35</f>
        <v>0</v>
      </c>
      <c r="P84" s="36">
        <f>'Email SIC4'!R35</f>
        <v>0.79922480620155034</v>
      </c>
    </row>
    <row r="85" spans="2:16">
      <c r="B85" s="36" t="str">
        <f>IF(ISNA(VLOOKUP('Email SIC4'!B34,'Online SIC4'!B34:Z142,1,FALSE))=TRUE,'Email SIC4'!B34,"N")</f>
        <v>N</v>
      </c>
      <c r="C85" s="36">
        <f>'Email SIC4'!C34</f>
        <v>165</v>
      </c>
      <c r="D85" s="36">
        <f>'Email SIC4'!D34</f>
        <v>34</v>
      </c>
      <c r="E85" s="36">
        <f>'Email SIC4'!E34</f>
        <v>54</v>
      </c>
      <c r="F85" s="36">
        <f>'Email SIC4'!F34</f>
        <v>0.32727272727272727</v>
      </c>
      <c r="G85" s="36">
        <f>'Email SIC4'!G34</f>
        <v>7</v>
      </c>
      <c r="H85" s="36">
        <f>'Email SIC4'!H34</f>
        <v>8</v>
      </c>
      <c r="I85" s="36">
        <f>'Email SIC4'!I34</f>
        <v>0.14814814814814814</v>
      </c>
      <c r="J85" s="36">
        <f>'Email SIC4'!J34</f>
        <v>2</v>
      </c>
      <c r="K85" s="36">
        <f>'Email SIC4'!K34</f>
        <v>0.25</v>
      </c>
      <c r="L85" s="36">
        <f>'Email SIC4'!L34</f>
        <v>1</v>
      </c>
      <c r="M85" s="36">
        <f>'Email SIC4'!M34</f>
        <v>0.125</v>
      </c>
      <c r="N85" s="36">
        <f>'Email SIC4'!N34</f>
        <v>0</v>
      </c>
      <c r="O85" s="36">
        <f>'Email SIC4'!O34</f>
        <v>0</v>
      </c>
      <c r="P85" s="36">
        <f>'Email SIC4'!R34</f>
        <v>0.85042087542087541</v>
      </c>
    </row>
    <row r="86" spans="2:16">
      <c r="B86" s="36">
        <f>IF(ISNA(VLOOKUP('Email SIC4'!B86,'Online SIC4'!B86:Z194,1,FALSE))=TRUE,'Email SIC4'!B86,"N")</f>
        <v>8732</v>
      </c>
      <c r="C86" s="36">
        <f>'Email SIC4'!C86</f>
        <v>742</v>
      </c>
      <c r="D86" s="36">
        <f>'Email SIC4'!D86</f>
        <v>110</v>
      </c>
      <c r="E86" s="36">
        <f>'Email SIC4'!E86</f>
        <v>167</v>
      </c>
      <c r="F86" s="36">
        <f>'Email SIC4'!F86</f>
        <v>0.22506738544474394</v>
      </c>
      <c r="G86" s="36">
        <f>'Email SIC4'!G86</f>
        <v>14</v>
      </c>
      <c r="H86" s="36">
        <f>'Email SIC4'!H86</f>
        <v>15</v>
      </c>
      <c r="I86" s="36">
        <f>'Email SIC4'!I86</f>
        <v>8.9820359281437126E-2</v>
      </c>
      <c r="J86" s="36">
        <f>'Email SIC4'!J86</f>
        <v>0</v>
      </c>
      <c r="K86" s="36">
        <f>'Email SIC4'!K86</f>
        <v>0</v>
      </c>
      <c r="L86" s="36">
        <f>'Email SIC4'!L86</f>
        <v>1</v>
      </c>
      <c r="M86" s="36">
        <f>'Email SIC4'!M86</f>
        <v>6.6666666666666666E-2</v>
      </c>
      <c r="N86" s="36">
        <f>'Email SIC4'!N86</f>
        <v>0</v>
      </c>
      <c r="O86" s="36">
        <f>'Email SIC4'!O86</f>
        <v>0</v>
      </c>
      <c r="P86" s="36">
        <f>'Email SIC4'!R86</f>
        <v>0.38155441139284774</v>
      </c>
    </row>
    <row r="87" spans="2:16">
      <c r="B87" s="36" t="str">
        <f>IF(ISNA(VLOOKUP('Email SIC4'!B30,'Online SIC4'!B30:Z138,1,FALSE))=TRUE,'Email SIC4'!B30,"N")</f>
        <v>N</v>
      </c>
      <c r="C87" s="36">
        <f>'Email SIC4'!C30</f>
        <v>229</v>
      </c>
      <c r="D87" s="36">
        <f>'Email SIC4'!D30</f>
        <v>44</v>
      </c>
      <c r="E87" s="36">
        <f>'Email SIC4'!E30</f>
        <v>73</v>
      </c>
      <c r="F87" s="36">
        <f>'Email SIC4'!F30</f>
        <v>0.31877729257641924</v>
      </c>
      <c r="G87" s="36">
        <f>'Email SIC4'!G30</f>
        <v>5</v>
      </c>
      <c r="H87" s="36">
        <f>'Email SIC4'!H30</f>
        <v>6</v>
      </c>
      <c r="I87" s="36">
        <f>'Email SIC4'!I30</f>
        <v>8.2191780821917804E-2</v>
      </c>
      <c r="J87" s="36">
        <f>'Email SIC4'!J30</f>
        <v>2</v>
      </c>
      <c r="K87" s="36">
        <f>'Email SIC4'!K30</f>
        <v>0.33333333333333331</v>
      </c>
      <c r="L87" s="36">
        <f>'Email SIC4'!L30</f>
        <v>1</v>
      </c>
      <c r="M87" s="36">
        <f>'Email SIC4'!M30</f>
        <v>0.16666666666666666</v>
      </c>
      <c r="N87" s="36">
        <f>'Email SIC4'!N30</f>
        <v>0</v>
      </c>
      <c r="O87" s="36">
        <f>'Email SIC4'!O30</f>
        <v>0</v>
      </c>
      <c r="P87" s="36">
        <f>'Email SIC4'!R30</f>
        <v>0.90096907339833709</v>
      </c>
    </row>
    <row r="88" spans="2:16">
      <c r="B88" s="36">
        <f>IF(ISNA(VLOOKUP('Email SIC4'!B56,'Online SIC4'!B56:Z164,1,FALSE))=TRUE,'Email SIC4'!B56,"N")</f>
        <v>3674</v>
      </c>
      <c r="C88" s="36">
        <f>'Email SIC4'!C56</f>
        <v>1221</v>
      </c>
      <c r="D88" s="36">
        <f>'Email SIC4'!D56</f>
        <v>176</v>
      </c>
      <c r="E88" s="36">
        <f>'Email SIC4'!E56</f>
        <v>266</v>
      </c>
      <c r="F88" s="36">
        <f>'Email SIC4'!F56</f>
        <v>0.21785421785421785</v>
      </c>
      <c r="G88" s="36">
        <f>'Email SIC4'!G56</f>
        <v>8</v>
      </c>
      <c r="H88" s="36">
        <f>'Email SIC4'!H56</f>
        <v>11</v>
      </c>
      <c r="I88" s="36">
        <f>'Email SIC4'!I56</f>
        <v>4.1353383458646614E-2</v>
      </c>
      <c r="J88" s="36">
        <f>'Email SIC4'!J56</f>
        <v>3</v>
      </c>
      <c r="K88" s="36">
        <f>'Email SIC4'!K56</f>
        <v>0.27272727272727271</v>
      </c>
      <c r="L88" s="36">
        <f>'Email SIC4'!L56</f>
        <v>0</v>
      </c>
      <c r="M88" s="36">
        <f>'Email SIC4'!M56</f>
        <v>0</v>
      </c>
      <c r="N88" s="36">
        <f>'Email SIC4'!N56</f>
        <v>0</v>
      </c>
      <c r="O88" s="36">
        <f>'Email SIC4'!O56</f>
        <v>0</v>
      </c>
      <c r="P88" s="36">
        <f>'Email SIC4'!R56</f>
        <v>0.53193487404013717</v>
      </c>
    </row>
    <row r="89" spans="2:16">
      <c r="B89" s="36">
        <f>IF(ISNA(VLOOKUP('Email SIC4'!B108,'Online SIC4'!B108:Z216,1,FALSE))=TRUE,'Email SIC4'!B108,"N")</f>
        <v>8721</v>
      </c>
      <c r="C89" s="36">
        <f>'Email SIC4'!C108</f>
        <v>1455</v>
      </c>
      <c r="D89" s="36">
        <f>'Email SIC4'!D108</f>
        <v>175</v>
      </c>
      <c r="E89" s="36">
        <f>'Email SIC4'!E108</f>
        <v>292</v>
      </c>
      <c r="F89" s="36">
        <f>'Email SIC4'!F108</f>
        <v>0.20068728522336771</v>
      </c>
      <c r="G89" s="36">
        <f>'Email SIC4'!G108</f>
        <v>15</v>
      </c>
      <c r="H89" s="36">
        <f>'Email SIC4'!H108</f>
        <v>16</v>
      </c>
      <c r="I89" s="36">
        <f>'Email SIC4'!I108</f>
        <v>5.4794520547945202E-2</v>
      </c>
      <c r="J89" s="36">
        <f>'Email SIC4'!J108</f>
        <v>1</v>
      </c>
      <c r="K89" s="36">
        <f>'Email SIC4'!K108</f>
        <v>6.25E-2</v>
      </c>
      <c r="L89" s="36">
        <f>'Email SIC4'!L108</f>
        <v>0</v>
      </c>
      <c r="M89" s="36">
        <f>'Email SIC4'!M108</f>
        <v>0</v>
      </c>
      <c r="N89" s="36">
        <f>'Email SIC4'!N108</f>
        <v>0</v>
      </c>
      <c r="O89" s="36">
        <f>'Email SIC4'!O108</f>
        <v>0</v>
      </c>
      <c r="P89" s="36">
        <f>'Email SIC4'!R108</f>
        <v>0.31798180577131291</v>
      </c>
    </row>
    <row r="90" spans="2:16">
      <c r="B90" s="36">
        <f>IF(ISNA(VLOOKUP('Email SIC4'!B88,'Online SIC4'!B88:Z196,1,FALSE))=TRUE,'Email SIC4'!B88,"N")</f>
        <v>7371</v>
      </c>
      <c r="C90" s="36">
        <f>'Email SIC4'!C88</f>
        <v>2838</v>
      </c>
      <c r="D90" s="36">
        <f>'Email SIC4'!D88</f>
        <v>375</v>
      </c>
      <c r="E90" s="36">
        <f>'Email SIC4'!E88</f>
        <v>577</v>
      </c>
      <c r="F90" s="36">
        <f>'Email SIC4'!F88</f>
        <v>0.20331219168428472</v>
      </c>
      <c r="G90" s="36">
        <f>'Email SIC4'!G88</f>
        <v>34</v>
      </c>
      <c r="H90" s="36">
        <f>'Email SIC4'!H88</f>
        <v>39</v>
      </c>
      <c r="I90" s="36">
        <f>'Email SIC4'!I88</f>
        <v>6.7590987868284227E-2</v>
      </c>
      <c r="J90" s="36">
        <f>'Email SIC4'!J88</f>
        <v>3</v>
      </c>
      <c r="K90" s="36">
        <f>'Email SIC4'!K88</f>
        <v>7.6923076923076927E-2</v>
      </c>
      <c r="L90" s="36">
        <f>'Email SIC4'!L88</f>
        <v>1</v>
      </c>
      <c r="M90" s="36">
        <f>'Email SIC4'!M88</f>
        <v>2.564102564102564E-2</v>
      </c>
      <c r="N90" s="36">
        <f>'Email SIC4'!N88</f>
        <v>0</v>
      </c>
      <c r="O90" s="36">
        <f>'Email SIC4'!O88</f>
        <v>0</v>
      </c>
      <c r="P90" s="36">
        <f>'Email SIC4'!R88</f>
        <v>0.37346728211667152</v>
      </c>
    </row>
    <row r="91" spans="2:16">
      <c r="B91" s="36">
        <f>IF(ISNA(VLOOKUP('Email SIC4'!B85,'Online SIC4'!B85:Z193,1,FALSE))=TRUE,'Email SIC4'!B85,"N")</f>
        <v>9511</v>
      </c>
      <c r="C91" s="36">
        <f>'Email SIC4'!C85</f>
        <v>806</v>
      </c>
      <c r="D91" s="36">
        <f>'Email SIC4'!D85</f>
        <v>161</v>
      </c>
      <c r="E91" s="36">
        <f>'Email SIC4'!E85</f>
        <v>282</v>
      </c>
      <c r="F91" s="36">
        <f>'Email SIC4'!F85</f>
        <v>0.34987593052109184</v>
      </c>
      <c r="G91" s="36">
        <f>'Email SIC4'!G85</f>
        <v>8</v>
      </c>
      <c r="H91" s="36">
        <f>'Email SIC4'!H85</f>
        <v>10</v>
      </c>
      <c r="I91" s="36">
        <f>'Email SIC4'!I85</f>
        <v>3.5460992907801421E-2</v>
      </c>
      <c r="J91" s="36">
        <f>'Email SIC4'!J85</f>
        <v>0</v>
      </c>
      <c r="K91" s="36">
        <f>'Email SIC4'!K85</f>
        <v>0</v>
      </c>
      <c r="L91" s="36">
        <f>'Email SIC4'!L85</f>
        <v>0</v>
      </c>
      <c r="M91" s="36">
        <f>'Email SIC4'!M85</f>
        <v>0</v>
      </c>
      <c r="N91" s="36">
        <f>'Email SIC4'!N85</f>
        <v>0</v>
      </c>
      <c r="O91" s="36">
        <f>'Email SIC4'!O85</f>
        <v>0</v>
      </c>
      <c r="P91" s="36">
        <f>'Email SIC4'!R85</f>
        <v>0.38533692342889325</v>
      </c>
    </row>
    <row r="92" spans="2:16">
      <c r="B92" s="36">
        <f>IF(ISNA(VLOOKUP('Email SIC4'!B113,'Online SIC4'!B113:Z221,1,FALSE))=TRUE,'Email SIC4'!B113,"N")</f>
        <v>8733</v>
      </c>
      <c r="C92" s="36">
        <f>'Email SIC4'!C113</f>
        <v>513</v>
      </c>
      <c r="D92" s="36">
        <f>'Email SIC4'!D113</f>
        <v>81</v>
      </c>
      <c r="E92" s="36">
        <f>'Email SIC4'!E113</f>
        <v>126</v>
      </c>
      <c r="F92" s="36">
        <f>'Email SIC4'!F113</f>
        <v>0.24561403508771928</v>
      </c>
      <c r="G92" s="36">
        <f>'Email SIC4'!G113</f>
        <v>7</v>
      </c>
      <c r="H92" s="36">
        <f>'Email SIC4'!H113</f>
        <v>8</v>
      </c>
      <c r="I92" s="36">
        <f>'Email SIC4'!I113</f>
        <v>6.3492063492063489E-2</v>
      </c>
      <c r="J92" s="36">
        <f>'Email SIC4'!J113</f>
        <v>0</v>
      </c>
      <c r="K92" s="36">
        <f>'Email SIC4'!K113</f>
        <v>0</v>
      </c>
      <c r="L92" s="36">
        <f>'Email SIC4'!L113</f>
        <v>0</v>
      </c>
      <c r="M92" s="36">
        <f>'Email SIC4'!M113</f>
        <v>0</v>
      </c>
      <c r="N92" s="36">
        <f>'Email SIC4'!N113</f>
        <v>0</v>
      </c>
      <c r="O92" s="36">
        <f>'Email SIC4'!O113</f>
        <v>0</v>
      </c>
      <c r="P92" s="36">
        <f>'Email SIC4'!R113</f>
        <v>0.30910609857978277</v>
      </c>
    </row>
    <row r="93" spans="2:16">
      <c r="B93" s="36">
        <f>IF(ISNA(VLOOKUP('Email SIC4'!B70,'Online SIC4'!B70:Z178,1,FALSE))=TRUE,'Email SIC4'!B70,"N")</f>
        <v>9621</v>
      </c>
      <c r="C93" s="36">
        <f>'Email SIC4'!C70</f>
        <v>677</v>
      </c>
      <c r="D93" s="36">
        <f>'Email SIC4'!D70</f>
        <v>123</v>
      </c>
      <c r="E93" s="36">
        <f>'Email SIC4'!E70</f>
        <v>202</v>
      </c>
      <c r="F93" s="36">
        <f>'Email SIC4'!F70</f>
        <v>0.2983751846381093</v>
      </c>
      <c r="G93" s="36">
        <f>'Email SIC4'!G70</f>
        <v>11</v>
      </c>
      <c r="H93" s="36">
        <f>'Email SIC4'!H70</f>
        <v>12</v>
      </c>
      <c r="I93" s="36">
        <f>'Email SIC4'!I70</f>
        <v>5.9405940594059403E-2</v>
      </c>
      <c r="J93" s="36">
        <f>'Email SIC4'!J70</f>
        <v>1</v>
      </c>
      <c r="K93" s="36">
        <f>'Email SIC4'!K70</f>
        <v>8.3333333333333329E-2</v>
      </c>
      <c r="L93" s="36">
        <f>'Email SIC4'!L70</f>
        <v>0</v>
      </c>
      <c r="M93" s="36">
        <f>'Email SIC4'!M70</f>
        <v>0</v>
      </c>
      <c r="N93" s="36">
        <f>'Email SIC4'!N70</f>
        <v>0</v>
      </c>
      <c r="O93" s="36">
        <f>'Email SIC4'!O70</f>
        <v>0</v>
      </c>
      <c r="P93" s="36">
        <f>'Email SIC4'!R70</f>
        <v>0.44111445856550202</v>
      </c>
    </row>
    <row r="94" spans="2:16">
      <c r="B94" s="36">
        <f>IF(ISNA(VLOOKUP('Email SIC4'!B99,'Online SIC4'!B99:Z207,1,FALSE))=TRUE,'Email SIC4'!B99,"N")</f>
        <v>8742</v>
      </c>
      <c r="C94" s="36">
        <f>'Email SIC4'!C99</f>
        <v>3507</v>
      </c>
      <c r="D94" s="36">
        <f>'Email SIC4'!D99</f>
        <v>510</v>
      </c>
      <c r="E94" s="36">
        <f>'Email SIC4'!E99</f>
        <v>764</v>
      </c>
      <c r="F94" s="36">
        <f>'Email SIC4'!F99</f>
        <v>0.21785001425719988</v>
      </c>
      <c r="G94" s="36">
        <f>'Email SIC4'!G99</f>
        <v>42</v>
      </c>
      <c r="H94" s="36">
        <f>'Email SIC4'!H99</f>
        <v>44</v>
      </c>
      <c r="I94" s="36">
        <f>'Email SIC4'!I99</f>
        <v>5.7591623036649213E-2</v>
      </c>
      <c r="J94" s="36">
        <f>'Email SIC4'!J99</f>
        <v>3</v>
      </c>
      <c r="K94" s="36">
        <f>'Email SIC4'!K99</f>
        <v>6.8181818181818177E-2</v>
      </c>
      <c r="L94" s="36">
        <f>'Email SIC4'!L99</f>
        <v>0</v>
      </c>
      <c r="M94" s="36">
        <f>'Email SIC4'!M99</f>
        <v>0</v>
      </c>
      <c r="N94" s="36">
        <f>'Email SIC4'!N99</f>
        <v>0</v>
      </c>
      <c r="O94" s="36">
        <f>'Email SIC4'!O99</f>
        <v>0</v>
      </c>
      <c r="P94" s="36">
        <f>'Email SIC4'!R99</f>
        <v>0.34362345547566731</v>
      </c>
    </row>
    <row r="95" spans="2:16">
      <c r="B95" s="36">
        <f>IF(ISNA(VLOOKUP('Email SIC4'!B23,'Online SIC4'!B23:Z131,1,FALSE))=TRUE,'Email SIC4'!B23,"N")</f>
        <v>3825</v>
      </c>
      <c r="C95" s="36">
        <f>'Email SIC4'!C23</f>
        <v>284</v>
      </c>
      <c r="D95" s="36">
        <f>'Email SIC4'!D23</f>
        <v>52</v>
      </c>
      <c r="E95" s="36">
        <f>'Email SIC4'!E23</f>
        <v>72</v>
      </c>
      <c r="F95" s="36">
        <f>'Email SIC4'!F23</f>
        <v>0.25352112676056338</v>
      </c>
      <c r="G95" s="36">
        <f>'Email SIC4'!G23</f>
        <v>1</v>
      </c>
      <c r="H95" s="36">
        <f>'Email SIC4'!H23</f>
        <v>2</v>
      </c>
      <c r="I95" s="36">
        <f>'Email SIC4'!I23</f>
        <v>2.7777777777777776E-2</v>
      </c>
      <c r="J95" s="36">
        <f>'Email SIC4'!J23</f>
        <v>2</v>
      </c>
      <c r="K95" s="36">
        <f>'Email SIC4'!K23</f>
        <v>1</v>
      </c>
      <c r="L95" s="36">
        <f>'Email SIC4'!L23</f>
        <v>0</v>
      </c>
      <c r="M95" s="36">
        <f>'Email SIC4'!M23</f>
        <v>0</v>
      </c>
      <c r="N95" s="36">
        <f>'Email SIC4'!N23</f>
        <v>0</v>
      </c>
      <c r="O95" s="36">
        <f>'Email SIC4'!O23</f>
        <v>0</v>
      </c>
      <c r="P95" s="36">
        <f>'Email SIC4'!R23</f>
        <v>1.2812989045383412</v>
      </c>
    </row>
    <row r="96" spans="2:16">
      <c r="B96" s="36">
        <f>IF(ISNA(VLOOKUP('Email SIC4'!B133,'Online SIC4'!B133:Z241,1,FALSE))=TRUE,'Email SIC4'!B133,"N")</f>
        <v>8744</v>
      </c>
      <c r="C96" s="36">
        <f>'Email SIC4'!C133</f>
        <v>215</v>
      </c>
      <c r="D96" s="36">
        <f>'Email SIC4'!D133</f>
        <v>28</v>
      </c>
      <c r="E96" s="36">
        <f>'Email SIC4'!E133</f>
        <v>38</v>
      </c>
      <c r="F96" s="36">
        <f>'Email SIC4'!F133</f>
        <v>0.17674418604651163</v>
      </c>
      <c r="G96" s="36">
        <f>'Email SIC4'!G133</f>
        <v>2</v>
      </c>
      <c r="H96" s="36">
        <f>'Email SIC4'!H133</f>
        <v>3</v>
      </c>
      <c r="I96" s="36">
        <f>'Email SIC4'!I133</f>
        <v>7.8947368421052627E-2</v>
      </c>
      <c r="J96" s="36">
        <f>'Email SIC4'!J133</f>
        <v>0</v>
      </c>
      <c r="K96" s="36">
        <f>'Email SIC4'!K133</f>
        <v>0</v>
      </c>
      <c r="L96" s="36">
        <f>'Email SIC4'!L133</f>
        <v>0</v>
      </c>
      <c r="M96" s="36">
        <f>'Email SIC4'!M133</f>
        <v>0</v>
      </c>
      <c r="N96" s="36">
        <f>'Email SIC4'!N133</f>
        <v>0</v>
      </c>
      <c r="O96" s="36">
        <f>'Email SIC4'!O133</f>
        <v>0</v>
      </c>
      <c r="P96" s="36">
        <f>'Email SIC4'!R133</f>
        <v>0.25569155446756425</v>
      </c>
    </row>
    <row r="97" spans="2:16">
      <c r="B97" s="36">
        <f>IF(ISNA(VLOOKUP('Email SIC4'!B116,'Online SIC4'!B116:Z224,1,FALSE))=TRUE,'Email SIC4'!B116,"N")</f>
        <v>9111</v>
      </c>
      <c r="C97" s="36">
        <f>'Email SIC4'!C116</f>
        <v>2317</v>
      </c>
      <c r="D97" s="36">
        <f>'Email SIC4'!D116</f>
        <v>334</v>
      </c>
      <c r="E97" s="36">
        <f>'Email SIC4'!E116</f>
        <v>556</v>
      </c>
      <c r="F97" s="36">
        <f>'Email SIC4'!F116</f>
        <v>0.23996547259387138</v>
      </c>
      <c r="G97" s="36">
        <f>'Email SIC4'!G116</f>
        <v>31</v>
      </c>
      <c r="H97" s="36">
        <f>'Email SIC4'!H116</f>
        <v>34</v>
      </c>
      <c r="I97" s="36">
        <f>'Email SIC4'!I116</f>
        <v>6.1151079136690649E-2</v>
      </c>
      <c r="J97" s="36">
        <f>'Email SIC4'!J116</f>
        <v>0</v>
      </c>
      <c r="K97" s="36">
        <f>'Email SIC4'!K116</f>
        <v>0</v>
      </c>
      <c r="L97" s="36">
        <f>'Email SIC4'!L116</f>
        <v>0</v>
      </c>
      <c r="M97" s="36">
        <f>'Email SIC4'!M116</f>
        <v>0</v>
      </c>
      <c r="N97" s="36">
        <f>'Email SIC4'!N116</f>
        <v>0</v>
      </c>
      <c r="O97" s="36">
        <f>'Email SIC4'!O116</f>
        <v>0</v>
      </c>
      <c r="P97" s="36">
        <f>'Email SIC4'!R116</f>
        <v>0.30111655173056201</v>
      </c>
    </row>
    <row r="98" spans="2:16">
      <c r="B98" s="36">
        <f>IF(ISNA(VLOOKUP('Email SIC4'!B105,'Online SIC4'!B105:Z213,1,FALSE))=TRUE,'Email SIC4'!B105,"N")</f>
        <v>9121</v>
      </c>
      <c r="C98" s="36">
        <f>'Email SIC4'!C105</f>
        <v>424</v>
      </c>
      <c r="D98" s="36">
        <f>'Email SIC4'!D105</f>
        <v>76</v>
      </c>
      <c r="E98" s="36">
        <f>'Email SIC4'!E105</f>
        <v>118</v>
      </c>
      <c r="F98" s="36">
        <f>'Email SIC4'!F105</f>
        <v>0.27830188679245282</v>
      </c>
      <c r="G98" s="36">
        <f>'Email SIC4'!G105</f>
        <v>6</v>
      </c>
      <c r="H98" s="36">
        <f>'Email SIC4'!H105</f>
        <v>6</v>
      </c>
      <c r="I98" s="36">
        <f>'Email SIC4'!I105</f>
        <v>5.0847457627118647E-2</v>
      </c>
      <c r="J98" s="36">
        <f>'Email SIC4'!J105</f>
        <v>0</v>
      </c>
      <c r="K98" s="36">
        <f>'Email SIC4'!K105</f>
        <v>0</v>
      </c>
      <c r="L98" s="36">
        <f>'Email SIC4'!L105</f>
        <v>0</v>
      </c>
      <c r="M98" s="36">
        <f>'Email SIC4'!M105</f>
        <v>0</v>
      </c>
      <c r="N98" s="36">
        <f>'Email SIC4'!N105</f>
        <v>0</v>
      </c>
      <c r="O98" s="36">
        <f>'Email SIC4'!O105</f>
        <v>0</v>
      </c>
      <c r="P98" s="36">
        <f>'Email SIC4'!R105</f>
        <v>0.32914934441957144</v>
      </c>
    </row>
    <row r="99" spans="2:16">
      <c r="B99" s="36">
        <f>IF(ISNA(VLOOKUP('Email SIC4'!B57,'Online SIC4'!B57:Z165,1,FALSE))=TRUE,'Email SIC4'!B57,"N")</f>
        <v>8699</v>
      </c>
      <c r="C99" s="36">
        <f>'Email SIC4'!C57</f>
        <v>428</v>
      </c>
      <c r="D99" s="36">
        <f>'Email SIC4'!D57</f>
        <v>68</v>
      </c>
      <c r="E99" s="36">
        <f>'Email SIC4'!E57</f>
        <v>113</v>
      </c>
      <c r="F99" s="36">
        <f>'Email SIC4'!F57</f>
        <v>0.26401869158878505</v>
      </c>
      <c r="G99" s="36">
        <f>'Email SIC4'!G57</f>
        <v>13</v>
      </c>
      <c r="H99" s="36">
        <f>'Email SIC4'!H57</f>
        <v>15</v>
      </c>
      <c r="I99" s="36">
        <f>'Email SIC4'!I57</f>
        <v>0.13274336283185842</v>
      </c>
      <c r="J99" s="36">
        <f>'Email SIC4'!J57</f>
        <v>0</v>
      </c>
      <c r="K99" s="36">
        <f>'Email SIC4'!K57</f>
        <v>0</v>
      </c>
      <c r="L99" s="36">
        <f>'Email SIC4'!L57</f>
        <v>2</v>
      </c>
      <c r="M99" s="36">
        <f>'Email SIC4'!M57</f>
        <v>0.13333333333333333</v>
      </c>
      <c r="N99" s="36">
        <f>'Email SIC4'!N57</f>
        <v>0</v>
      </c>
      <c r="O99" s="36">
        <f>'Email SIC4'!O57</f>
        <v>0</v>
      </c>
      <c r="P99" s="36">
        <f>'Email SIC4'!R57</f>
        <v>0.5300953877539768</v>
      </c>
    </row>
    <row r="100" spans="2:16">
      <c r="B100" s="36">
        <f>IF(ISNA(VLOOKUP('Email SIC4'!B74,'Online SIC4'!B74:Z182,1,FALSE))=TRUE,'Email SIC4'!B74,"N")</f>
        <v>9431</v>
      </c>
      <c r="C100" s="36">
        <f>'Email SIC4'!C74</f>
        <v>476</v>
      </c>
      <c r="D100" s="36">
        <f>'Email SIC4'!D74</f>
        <v>67</v>
      </c>
      <c r="E100" s="36">
        <f>'Email SIC4'!E74</f>
        <v>96</v>
      </c>
      <c r="F100" s="36">
        <f>'Email SIC4'!F74</f>
        <v>0.20168067226890757</v>
      </c>
      <c r="G100" s="36">
        <f>'Email SIC4'!G74</f>
        <v>4</v>
      </c>
      <c r="H100" s="36">
        <f>'Email SIC4'!H74</f>
        <v>6</v>
      </c>
      <c r="I100" s="36">
        <f>'Email SIC4'!I74</f>
        <v>6.25E-2</v>
      </c>
      <c r="J100" s="36">
        <f>'Email SIC4'!J74</f>
        <v>1</v>
      </c>
      <c r="K100" s="36">
        <f>'Email SIC4'!K74</f>
        <v>0.16666666666666666</v>
      </c>
      <c r="L100" s="36">
        <f>'Email SIC4'!L74</f>
        <v>0</v>
      </c>
      <c r="M100" s="36">
        <f>'Email SIC4'!M74</f>
        <v>0</v>
      </c>
      <c r="N100" s="36">
        <f>'Email SIC4'!N74</f>
        <v>0</v>
      </c>
      <c r="O100" s="36">
        <f>'Email SIC4'!O74</f>
        <v>0</v>
      </c>
      <c r="P100" s="36">
        <f>'Email SIC4'!R74</f>
        <v>0.43084733893557425</v>
      </c>
    </row>
    <row r="101" spans="2:16">
      <c r="B101" s="36">
        <f>IF(ISNA(VLOOKUP('Email SIC4'!B118,'Online SIC4'!B118:Z226,1,FALSE))=TRUE,'Email SIC4'!B118,"N")</f>
        <v>9211</v>
      </c>
      <c r="C101" s="36">
        <f>'Email SIC4'!C118</f>
        <v>271</v>
      </c>
      <c r="D101" s="36">
        <f>'Email SIC4'!D118</f>
        <v>42</v>
      </c>
      <c r="E101" s="36">
        <f>'Email SIC4'!E118</f>
        <v>72</v>
      </c>
      <c r="F101" s="36">
        <f>'Email SIC4'!F118</f>
        <v>0.26568265682656828</v>
      </c>
      <c r="G101" s="36">
        <f>'Email SIC4'!G118</f>
        <v>2</v>
      </c>
      <c r="H101" s="36">
        <f>'Email SIC4'!H118</f>
        <v>2</v>
      </c>
      <c r="I101" s="36">
        <f>'Email SIC4'!I118</f>
        <v>2.7777777777777776E-2</v>
      </c>
      <c r="J101" s="36">
        <f>'Email SIC4'!J118</f>
        <v>0</v>
      </c>
      <c r="K101" s="36">
        <f>'Email SIC4'!K118</f>
        <v>0</v>
      </c>
      <c r="L101" s="36">
        <f>'Email SIC4'!L118</f>
        <v>0</v>
      </c>
      <c r="M101" s="36">
        <f>'Email SIC4'!M118</f>
        <v>0</v>
      </c>
      <c r="N101" s="36">
        <f>'Email SIC4'!N118</f>
        <v>0</v>
      </c>
      <c r="O101" s="36">
        <f>'Email SIC4'!O118</f>
        <v>0</v>
      </c>
      <c r="P101" s="36">
        <f>'Email SIC4'!R118</f>
        <v>0.29346043460434607</v>
      </c>
    </row>
    <row r="102" spans="2:16">
      <c r="B102" s="36">
        <f>IF(ISNA(VLOOKUP('Email SIC4'!B121,'Online SIC4'!B121:Z229,1,FALSE))=TRUE,'Email SIC4'!B121,"N")</f>
        <v>9221</v>
      </c>
      <c r="C102" s="36">
        <f>'Email SIC4'!C121</f>
        <v>919</v>
      </c>
      <c r="D102" s="36">
        <f>'Email SIC4'!D121</f>
        <v>132</v>
      </c>
      <c r="E102" s="36">
        <f>'Email SIC4'!E121</f>
        <v>210</v>
      </c>
      <c r="F102" s="36">
        <f>'Email SIC4'!F121</f>
        <v>0.22850924918389554</v>
      </c>
      <c r="G102" s="36">
        <f>'Email SIC4'!G121</f>
        <v>9</v>
      </c>
      <c r="H102" s="36">
        <f>'Email SIC4'!H121</f>
        <v>13</v>
      </c>
      <c r="I102" s="36">
        <f>'Email SIC4'!I121</f>
        <v>6.1904761904761907E-2</v>
      </c>
      <c r="J102" s="36">
        <f>'Email SIC4'!J121</f>
        <v>0</v>
      </c>
      <c r="K102" s="36">
        <f>'Email SIC4'!K121</f>
        <v>0</v>
      </c>
      <c r="L102" s="36">
        <f>'Email SIC4'!L121</f>
        <v>0</v>
      </c>
      <c r="M102" s="36">
        <f>'Email SIC4'!M121</f>
        <v>0</v>
      </c>
      <c r="N102" s="36">
        <f>'Email SIC4'!N121</f>
        <v>0</v>
      </c>
      <c r="O102" s="36">
        <f>'Email SIC4'!O121</f>
        <v>0</v>
      </c>
      <c r="P102" s="36">
        <f>'Email SIC4'!R121</f>
        <v>0.29041401108865744</v>
      </c>
    </row>
    <row r="103" spans="2:16">
      <c r="B103" s="36">
        <f>IF(ISNA(VLOOKUP('Email SIC4'!B10,'Online SIC4'!B10:Z118,1,FALSE))=TRUE,'Email SIC4'!B10,"N")</f>
        <v>8222</v>
      </c>
      <c r="C103" s="36">
        <f>'Email SIC4'!C10</f>
        <v>3003</v>
      </c>
      <c r="D103" s="36">
        <f>'Email SIC4'!D10</f>
        <v>498</v>
      </c>
      <c r="E103" s="36">
        <f>'Email SIC4'!E10</f>
        <v>761</v>
      </c>
      <c r="F103" s="36">
        <f>'Email SIC4'!F10</f>
        <v>0.25341325341325344</v>
      </c>
      <c r="G103" s="36">
        <f>'Email SIC4'!G10</f>
        <v>45</v>
      </c>
      <c r="H103" s="36">
        <f>'Email SIC4'!H10</f>
        <v>57</v>
      </c>
      <c r="I103" s="36">
        <f>'Email SIC4'!I10</f>
        <v>7.4901445466491454E-2</v>
      </c>
      <c r="J103" s="36">
        <f>'Email SIC4'!J10</f>
        <v>6</v>
      </c>
      <c r="K103" s="36">
        <f>'Email SIC4'!K10</f>
        <v>0.10526315789473684</v>
      </c>
      <c r="L103" s="36">
        <f>'Email SIC4'!L10</f>
        <v>2</v>
      </c>
      <c r="M103" s="36">
        <f>'Email SIC4'!M10</f>
        <v>3.5087719298245612E-2</v>
      </c>
      <c r="N103" s="36">
        <f>'Email SIC4'!N10</f>
        <v>1</v>
      </c>
      <c r="O103" s="36">
        <f>'Email SIC4'!O10</f>
        <v>0.5</v>
      </c>
      <c r="P103" s="36">
        <f>'Email SIC4'!R10</f>
        <v>1.9686655760727274</v>
      </c>
    </row>
    <row r="104" spans="2:16">
      <c r="B104" s="36" t="str">
        <f>IF(ISNA(VLOOKUP('Email SIC4'!B47,'Online SIC4'!B47:Z155,1,FALSE))=TRUE,'Email SIC4'!B47,"N")</f>
        <v>N</v>
      </c>
      <c r="C104" s="36">
        <f>'Email SIC4'!C47</f>
        <v>510</v>
      </c>
      <c r="D104" s="36">
        <f>'Email SIC4'!D47</f>
        <v>81</v>
      </c>
      <c r="E104" s="36">
        <f>'Email SIC4'!E47</f>
        <v>154</v>
      </c>
      <c r="F104" s="36">
        <f>'Email SIC4'!F47</f>
        <v>0.30196078431372547</v>
      </c>
      <c r="G104" s="36">
        <f>'Email SIC4'!G47</f>
        <v>7</v>
      </c>
      <c r="H104" s="36">
        <f>'Email SIC4'!H47</f>
        <v>8</v>
      </c>
      <c r="I104" s="36">
        <f>'Email SIC4'!I47</f>
        <v>5.1948051948051951E-2</v>
      </c>
      <c r="J104" s="36">
        <f>'Email SIC4'!J47</f>
        <v>1</v>
      </c>
      <c r="K104" s="36">
        <f>'Email SIC4'!K47</f>
        <v>0.125</v>
      </c>
      <c r="L104" s="36">
        <f>'Email SIC4'!L47</f>
        <v>1</v>
      </c>
      <c r="M104" s="36">
        <f>'Email SIC4'!M47</f>
        <v>0.125</v>
      </c>
      <c r="N104" s="36">
        <f>'Email SIC4'!N47</f>
        <v>0</v>
      </c>
      <c r="O104" s="36">
        <f>'Email SIC4'!O47</f>
        <v>0</v>
      </c>
      <c r="P104" s="36">
        <f>'Email SIC4'!R47</f>
        <v>0.60390883626177749</v>
      </c>
    </row>
    <row r="105" spans="2:16">
      <c r="B105" s="36">
        <f>IF(ISNA(VLOOKUP('Email SIC4'!B73,'Online SIC4'!B73:Z181,1,FALSE))=TRUE,'Email SIC4'!B73,"N")</f>
        <v>5812</v>
      </c>
      <c r="C105" s="36">
        <f>'Email SIC4'!C73</f>
        <v>1759</v>
      </c>
      <c r="D105" s="36">
        <f>'Email SIC4'!D73</f>
        <v>251</v>
      </c>
      <c r="E105" s="36">
        <f>'Email SIC4'!E73</f>
        <v>396</v>
      </c>
      <c r="F105" s="36">
        <f>'Email SIC4'!F73</f>
        <v>0.2251279135872655</v>
      </c>
      <c r="G105" s="36">
        <f>'Email SIC4'!G73</f>
        <v>32</v>
      </c>
      <c r="H105" s="36">
        <f>'Email SIC4'!H73</f>
        <v>32</v>
      </c>
      <c r="I105" s="36">
        <f>'Email SIC4'!I73</f>
        <v>8.0808080808080815E-2</v>
      </c>
      <c r="J105" s="36">
        <f>'Email SIC4'!J73</f>
        <v>2</v>
      </c>
      <c r="K105" s="36">
        <f>'Email SIC4'!K73</f>
        <v>6.25E-2</v>
      </c>
      <c r="L105" s="36">
        <f>'Email SIC4'!L73</f>
        <v>2</v>
      </c>
      <c r="M105" s="36">
        <f>'Email SIC4'!M73</f>
        <v>6.25E-2</v>
      </c>
      <c r="N105" s="36">
        <f>'Email SIC4'!N73</f>
        <v>0</v>
      </c>
      <c r="O105" s="36">
        <f>'Email SIC4'!O73</f>
        <v>0</v>
      </c>
      <c r="P105" s="36">
        <f>'Email SIC4'!R73</f>
        <v>0.43093599439534636</v>
      </c>
    </row>
    <row r="106" spans="2:16">
      <c r="B106" s="36" t="str">
        <f>IF(ISNA(VLOOKUP('Email SIC4'!B82,'Online SIC4'!B82:Z190,1,FALSE))=TRUE,'Email SIC4'!B82,"N")</f>
        <v>N</v>
      </c>
      <c r="C106" s="36">
        <f>'Email SIC4'!C82</f>
        <v>941</v>
      </c>
      <c r="D106" s="36">
        <f>'Email SIC4'!D82</f>
        <v>164</v>
      </c>
      <c r="E106" s="36">
        <f>'Email SIC4'!E82</f>
        <v>253</v>
      </c>
      <c r="F106" s="36">
        <f>'Email SIC4'!F82</f>
        <v>0.26886291179596172</v>
      </c>
      <c r="G106" s="36">
        <f>'Email SIC4'!G82</f>
        <v>15</v>
      </c>
      <c r="H106" s="36">
        <f>'Email SIC4'!H82</f>
        <v>21</v>
      </c>
      <c r="I106" s="36">
        <f>'Email SIC4'!I82</f>
        <v>8.3003952569169967E-2</v>
      </c>
      <c r="J106" s="36">
        <f>'Email SIC4'!J82</f>
        <v>0</v>
      </c>
      <c r="K106" s="36">
        <f>'Email SIC4'!K82</f>
        <v>0</v>
      </c>
      <c r="L106" s="36">
        <f>'Email SIC4'!L82</f>
        <v>1</v>
      </c>
      <c r="M106" s="36">
        <f>'Email SIC4'!M82</f>
        <v>4.7619047619047616E-2</v>
      </c>
      <c r="N106" s="36">
        <f>'Email SIC4'!N82</f>
        <v>0</v>
      </c>
      <c r="O106" s="36">
        <f>'Email SIC4'!O82</f>
        <v>0</v>
      </c>
      <c r="P106" s="36">
        <f>'Email SIC4'!R82</f>
        <v>0.39948591198417932</v>
      </c>
    </row>
    <row r="107" spans="2:16">
      <c r="B107" s="36">
        <f>IF(ISNA(VLOOKUP('Email SIC4'!B84,'Online SIC4'!B84:Z192,1,FALSE))=TRUE,'Email SIC4'!B84,"N")</f>
        <v>2752</v>
      </c>
      <c r="C107" s="36">
        <f>'Email SIC4'!C84</f>
        <v>838</v>
      </c>
      <c r="D107" s="36">
        <f>'Email SIC4'!D84</f>
        <v>145</v>
      </c>
      <c r="E107" s="36">
        <f>'Email SIC4'!E84</f>
        <v>199</v>
      </c>
      <c r="F107" s="36">
        <f>'Email SIC4'!F84</f>
        <v>0.23747016706443913</v>
      </c>
      <c r="G107" s="36">
        <f>'Email SIC4'!G84</f>
        <v>23</v>
      </c>
      <c r="H107" s="36">
        <f>'Email SIC4'!H84</f>
        <v>30</v>
      </c>
      <c r="I107" s="36">
        <f>'Email SIC4'!I84</f>
        <v>0.15075376884422109</v>
      </c>
      <c r="J107" s="36">
        <f>'Email SIC4'!J84</f>
        <v>0</v>
      </c>
      <c r="K107" s="36">
        <f>'Email SIC4'!K84</f>
        <v>0</v>
      </c>
      <c r="L107" s="36">
        <f>'Email SIC4'!L84</f>
        <v>0</v>
      </c>
      <c r="M107" s="36">
        <f>'Email SIC4'!M84</f>
        <v>0</v>
      </c>
      <c r="N107" s="36">
        <f>'Email SIC4'!N84</f>
        <v>0</v>
      </c>
      <c r="O107" s="36">
        <f>'Email SIC4'!O84</f>
        <v>0</v>
      </c>
      <c r="P107" s="36">
        <f>'Email SIC4'!R84</f>
        <v>0.38822393590866022</v>
      </c>
    </row>
    <row r="108" spans="2:16">
      <c r="B108" s="36">
        <f>IF(ISNA(VLOOKUP('Email SIC4'!B103,'Online SIC4'!B103:Z211,1,FALSE))=TRUE,'Email SIC4'!B103,"N")</f>
        <v>9512</v>
      </c>
      <c r="C108" s="36">
        <f>'Email SIC4'!C103</f>
        <v>619</v>
      </c>
      <c r="D108" s="36">
        <f>'Email SIC4'!D103</f>
        <v>121</v>
      </c>
      <c r="E108" s="36">
        <f>'Email SIC4'!E103</f>
        <v>190</v>
      </c>
      <c r="F108" s="36">
        <f>'Email SIC4'!F103</f>
        <v>0.30694668820678511</v>
      </c>
      <c r="G108" s="36">
        <f>'Email SIC4'!G103</f>
        <v>5</v>
      </c>
      <c r="H108" s="36">
        <f>'Email SIC4'!H103</f>
        <v>5</v>
      </c>
      <c r="I108" s="36">
        <f>'Email SIC4'!I103</f>
        <v>2.6315789473684209E-2</v>
      </c>
      <c r="J108" s="36">
        <f>'Email SIC4'!J103</f>
        <v>0</v>
      </c>
      <c r="K108" s="36">
        <f>'Email SIC4'!K103</f>
        <v>0</v>
      </c>
      <c r="L108" s="36">
        <f>'Email SIC4'!L103</f>
        <v>0</v>
      </c>
      <c r="M108" s="36">
        <f>'Email SIC4'!M103</f>
        <v>0</v>
      </c>
      <c r="N108" s="36">
        <f>'Email SIC4'!N103</f>
        <v>0</v>
      </c>
      <c r="O108" s="36">
        <f>'Email SIC4'!O103</f>
        <v>0</v>
      </c>
      <c r="P108" s="36">
        <f>'Email SIC4'!R103</f>
        <v>0.33326247768046935</v>
      </c>
    </row>
    <row r="109" spans="2:16">
      <c r="B109" s="36">
        <f>IF(ISNA(VLOOKUP('Email SIC4'!B90,'Online SIC4'!B90:Z198,1,FALSE))=TRUE,'Email SIC4'!B90,"N")</f>
        <v>6211</v>
      </c>
      <c r="C109" s="36">
        <f>'Email SIC4'!C90</f>
        <v>335</v>
      </c>
      <c r="D109" s="36">
        <f>'Email SIC4'!D90</f>
        <v>72</v>
      </c>
      <c r="E109" s="36">
        <f>'Email SIC4'!E90</f>
        <v>100</v>
      </c>
      <c r="F109" s="36">
        <f>'Email SIC4'!F90</f>
        <v>0.29850746268656714</v>
      </c>
      <c r="G109" s="36">
        <f>'Email SIC4'!G90</f>
        <v>6</v>
      </c>
      <c r="H109" s="36">
        <f>'Email SIC4'!H90</f>
        <v>7</v>
      </c>
      <c r="I109" s="36">
        <f>'Email SIC4'!I90</f>
        <v>7.0000000000000007E-2</v>
      </c>
      <c r="J109" s="36">
        <f>'Email SIC4'!J90</f>
        <v>0</v>
      </c>
      <c r="K109" s="36">
        <f>'Email SIC4'!K90</f>
        <v>0</v>
      </c>
      <c r="L109" s="36">
        <f>'Email SIC4'!L90</f>
        <v>0</v>
      </c>
      <c r="M109" s="36">
        <f>'Email SIC4'!M90</f>
        <v>0</v>
      </c>
      <c r="N109" s="36">
        <f>'Email SIC4'!N90</f>
        <v>0</v>
      </c>
      <c r="O109" s="36">
        <f>'Email SIC4'!O90</f>
        <v>0</v>
      </c>
      <c r="P109" s="36">
        <f>'Email SIC4'!R90</f>
        <v>0.36850746268656714</v>
      </c>
    </row>
    <row r="110" spans="2:16">
      <c r="B110" s="36" t="str">
        <f>IF(ISNA(VLOOKUP('Email SIC4'!B66,'Online SIC4'!B66:Z174,1,FALSE))=TRUE,'Email SIC4'!B66,"N")</f>
        <v>N</v>
      </c>
      <c r="C110" s="36">
        <f>'Email SIC4'!C66</f>
        <v>2820</v>
      </c>
      <c r="D110" s="36">
        <f>'Email SIC4'!D66</f>
        <v>415</v>
      </c>
      <c r="E110" s="36">
        <f>'Email SIC4'!E66</f>
        <v>659</v>
      </c>
      <c r="F110" s="36">
        <f>'Email SIC4'!F66</f>
        <v>0.23368794326241135</v>
      </c>
      <c r="G110" s="36">
        <f>'Email SIC4'!G66</f>
        <v>37</v>
      </c>
      <c r="H110" s="36">
        <f>'Email SIC4'!H66</f>
        <v>43</v>
      </c>
      <c r="I110" s="36">
        <f>'Email SIC4'!I66</f>
        <v>6.525037936267071E-2</v>
      </c>
      <c r="J110" s="36">
        <f>'Email SIC4'!J66</f>
        <v>5</v>
      </c>
      <c r="K110" s="36">
        <f>'Email SIC4'!K66</f>
        <v>0.11627906976744186</v>
      </c>
      <c r="L110" s="36">
        <f>'Email SIC4'!L66</f>
        <v>2</v>
      </c>
      <c r="M110" s="36">
        <f>'Email SIC4'!M66</f>
        <v>4.6511627906976744E-2</v>
      </c>
      <c r="N110" s="36">
        <f>'Email SIC4'!N66</f>
        <v>0</v>
      </c>
      <c r="O110" s="36">
        <f>'Email SIC4'!O66</f>
        <v>0</v>
      </c>
      <c r="P110" s="36">
        <f>'Email SIC4'!R66</f>
        <v>0.46172902029950069</v>
      </c>
    </row>
    <row r="111" spans="2:16">
      <c r="B111" s="36">
        <f>IF(ISNA(VLOOKUP('Email SIC4'!B68,'Online SIC4'!B68:Z176,1,FALSE))=TRUE,'Email SIC4'!B68,"N")</f>
        <v>4812</v>
      </c>
      <c r="C111" s="36">
        <f>'Email SIC4'!C68</f>
        <v>318</v>
      </c>
      <c r="D111" s="36">
        <f>'Email SIC4'!D68</f>
        <v>39</v>
      </c>
      <c r="E111" s="36">
        <f>'Email SIC4'!E68</f>
        <v>68</v>
      </c>
      <c r="F111" s="36">
        <f>'Email SIC4'!F68</f>
        <v>0.21383647798742139</v>
      </c>
      <c r="G111" s="36">
        <f>'Email SIC4'!G68</f>
        <v>7</v>
      </c>
      <c r="H111" s="36">
        <f>'Email SIC4'!H68</f>
        <v>8</v>
      </c>
      <c r="I111" s="36">
        <f>'Email SIC4'!I68</f>
        <v>0.11764705882352941</v>
      </c>
      <c r="J111" s="36">
        <f>'Email SIC4'!J68</f>
        <v>1</v>
      </c>
      <c r="K111" s="36">
        <f>'Email SIC4'!K68</f>
        <v>0.125</v>
      </c>
      <c r="L111" s="36">
        <f>'Email SIC4'!L68</f>
        <v>0</v>
      </c>
      <c r="M111" s="36">
        <f>'Email SIC4'!M68</f>
        <v>0</v>
      </c>
      <c r="N111" s="36">
        <f>'Email SIC4'!N68</f>
        <v>0</v>
      </c>
      <c r="O111" s="36">
        <f>'Email SIC4'!O68</f>
        <v>0</v>
      </c>
      <c r="P111" s="36">
        <f>'Email SIC4'!R68</f>
        <v>0.45648353681095077</v>
      </c>
    </row>
    <row r="112" spans="2:16">
      <c r="B112" s="36">
        <f>IF(ISNA(VLOOKUP('Email SIC4'!B69,'Online SIC4'!B69:Z177,1,FALSE))=TRUE,'Email SIC4'!B69,"N")</f>
        <v>9611</v>
      </c>
      <c r="C112" s="36">
        <f>'Email SIC4'!C69</f>
        <v>327</v>
      </c>
      <c r="D112" s="36">
        <f>'Email SIC4'!D69</f>
        <v>40</v>
      </c>
      <c r="E112" s="36">
        <f>'Email SIC4'!E69</f>
        <v>63</v>
      </c>
      <c r="F112" s="36">
        <f>'Email SIC4'!F69</f>
        <v>0.19266055045871561</v>
      </c>
      <c r="G112" s="36">
        <f>'Email SIC4'!G69</f>
        <v>8</v>
      </c>
      <c r="H112" s="36">
        <f>'Email SIC4'!H69</f>
        <v>9</v>
      </c>
      <c r="I112" s="36">
        <f>'Email SIC4'!I69</f>
        <v>0.14285714285714285</v>
      </c>
      <c r="J112" s="36">
        <f>'Email SIC4'!J69</f>
        <v>1</v>
      </c>
      <c r="K112" s="36">
        <f>'Email SIC4'!K69</f>
        <v>0.1111111111111111</v>
      </c>
      <c r="L112" s="36">
        <f>'Email SIC4'!L69</f>
        <v>0</v>
      </c>
      <c r="M112" s="36">
        <f>'Email SIC4'!M69</f>
        <v>0</v>
      </c>
      <c r="N112" s="36">
        <f>'Email SIC4'!N69</f>
        <v>0</v>
      </c>
      <c r="O112" s="36">
        <f>'Email SIC4'!O69</f>
        <v>0</v>
      </c>
      <c r="P112" s="36">
        <f>'Email SIC4'!R69</f>
        <v>0.44662880442696956</v>
      </c>
    </row>
    <row r="113" spans="2:16">
      <c r="B113" s="36" t="str">
        <f>IF(ISNA(VLOOKUP('Email SIC4'!B61,'Online SIC4'!B61:Z169,1,FALSE))=TRUE,'Email SIC4'!B61,"N")</f>
        <v>N</v>
      </c>
      <c r="C113" s="36">
        <f>'Email SIC4'!C61</f>
        <v>631</v>
      </c>
      <c r="D113" s="36">
        <f>'Email SIC4'!D61</f>
        <v>118</v>
      </c>
      <c r="E113" s="36">
        <f>'Email SIC4'!E61</f>
        <v>178</v>
      </c>
      <c r="F113" s="36">
        <f>'Email SIC4'!F61</f>
        <v>0.28209191759112517</v>
      </c>
      <c r="G113" s="36">
        <f>'Email SIC4'!G61</f>
        <v>12</v>
      </c>
      <c r="H113" s="36">
        <f>'Email SIC4'!H61</f>
        <v>15</v>
      </c>
      <c r="I113" s="36">
        <f>'Email SIC4'!I61</f>
        <v>8.4269662921348312E-2</v>
      </c>
      <c r="J113" s="36">
        <f>'Email SIC4'!J61</f>
        <v>1</v>
      </c>
      <c r="K113" s="36">
        <f>'Email SIC4'!K61</f>
        <v>6.6666666666666666E-2</v>
      </c>
      <c r="L113" s="36">
        <f>'Email SIC4'!L61</f>
        <v>1</v>
      </c>
      <c r="M113" s="36">
        <f>'Email SIC4'!M61</f>
        <v>6.6666666666666666E-2</v>
      </c>
      <c r="N113" s="36">
        <f>'Email SIC4'!N61</f>
        <v>0</v>
      </c>
      <c r="O113" s="36">
        <f>'Email SIC4'!O61</f>
        <v>0</v>
      </c>
      <c r="P113" s="36">
        <f>'Email SIC4'!R61</f>
        <v>0.49969491384580683</v>
      </c>
    </row>
    <row r="114" spans="2:16">
      <c r="B114" s="36">
        <f>IF(ISNA(VLOOKUP('Email SIC4'!B137,'Online SIC4'!B137:Z245,1,FALSE))=TRUE,'Email SIC4'!B137,"N")</f>
        <v>9641</v>
      </c>
      <c r="C114" s="36">
        <f>'Email SIC4'!C137</f>
        <v>224</v>
      </c>
      <c r="D114" s="36">
        <f>'Email SIC4'!D137</f>
        <v>26</v>
      </c>
      <c r="E114" s="36">
        <f>'Email SIC4'!E137</f>
        <v>39</v>
      </c>
      <c r="F114" s="36">
        <f>'Email SIC4'!F137</f>
        <v>0.17410714285714285</v>
      </c>
      <c r="G114" s="36">
        <f>'Email SIC4'!G137</f>
        <v>2</v>
      </c>
      <c r="H114" s="36">
        <f>'Email SIC4'!H137</f>
        <v>3</v>
      </c>
      <c r="I114" s="36">
        <f>'Email SIC4'!I137</f>
        <v>7.6923076923076927E-2</v>
      </c>
      <c r="J114" s="36">
        <f>'Email SIC4'!J137</f>
        <v>0</v>
      </c>
      <c r="K114" s="36">
        <f>'Email SIC4'!K137</f>
        <v>0</v>
      </c>
      <c r="L114" s="36">
        <f>'Email SIC4'!L137</f>
        <v>0</v>
      </c>
      <c r="M114" s="36">
        <f>'Email SIC4'!M137</f>
        <v>0</v>
      </c>
      <c r="N114" s="36">
        <f>'Email SIC4'!N137</f>
        <v>0</v>
      </c>
      <c r="O114" s="36">
        <f>'Email SIC4'!O137</f>
        <v>0</v>
      </c>
      <c r="P114" s="36">
        <f>'Email SIC4'!R137</f>
        <v>0.25103021978021978</v>
      </c>
    </row>
    <row r="115" spans="2:16">
      <c r="B115" s="36">
        <f>IF(ISNA(VLOOKUP('Email SIC4'!B127,'Online SIC4'!B127:Z235,1,FALSE))=TRUE,'Email SIC4'!B127,"N")</f>
        <v>9651</v>
      </c>
      <c r="C115" s="36">
        <f>'Email SIC4'!C127</f>
        <v>246</v>
      </c>
      <c r="D115" s="36">
        <f>'Email SIC4'!D127</f>
        <v>26</v>
      </c>
      <c r="E115" s="36">
        <f>'Email SIC4'!E127</f>
        <v>49</v>
      </c>
      <c r="F115" s="36">
        <f>'Email SIC4'!F127</f>
        <v>0.1991869918699187</v>
      </c>
      <c r="G115" s="36">
        <f>'Email SIC4'!G127</f>
        <v>4</v>
      </c>
      <c r="H115" s="36">
        <f>'Email SIC4'!H127</f>
        <v>4</v>
      </c>
      <c r="I115" s="36">
        <f>'Email SIC4'!I127</f>
        <v>8.1632653061224483E-2</v>
      </c>
      <c r="J115" s="36">
        <f>'Email SIC4'!J127</f>
        <v>0</v>
      </c>
      <c r="K115" s="36">
        <f>'Email SIC4'!K127</f>
        <v>0</v>
      </c>
      <c r="L115" s="36">
        <f>'Email SIC4'!L127</f>
        <v>0</v>
      </c>
      <c r="M115" s="36">
        <f>'Email SIC4'!M127</f>
        <v>0</v>
      </c>
      <c r="N115" s="36">
        <f>'Email SIC4'!N127</f>
        <v>0</v>
      </c>
      <c r="O115" s="36">
        <f>'Email SIC4'!O127</f>
        <v>0</v>
      </c>
      <c r="P115" s="36">
        <f>'Email SIC4'!R127</f>
        <v>0.2808196449311432</v>
      </c>
    </row>
    <row r="116" spans="2:16">
      <c r="B116" s="36">
        <f>IF(ISNA(VLOOKUP('Email SIC4'!B144,'Online SIC4'!B144:Z252,1,FALSE))=TRUE,'Email SIC4'!B144,"N")</f>
        <v>9711</v>
      </c>
      <c r="C116" s="36">
        <f>'Email SIC4'!C144</f>
        <v>276</v>
      </c>
      <c r="D116" s="36">
        <f>'Email SIC4'!D144</f>
        <v>26</v>
      </c>
      <c r="E116" s="36">
        <f>'Email SIC4'!E144</f>
        <v>41</v>
      </c>
      <c r="F116" s="36">
        <f>'Email SIC4'!F144</f>
        <v>0.14855072463768115</v>
      </c>
      <c r="G116" s="36">
        <f>'Email SIC4'!G144</f>
        <v>1</v>
      </c>
      <c r="H116" s="36">
        <f>'Email SIC4'!H144</f>
        <v>1</v>
      </c>
      <c r="I116" s="36">
        <f>'Email SIC4'!I144</f>
        <v>2.4390243902439025E-2</v>
      </c>
      <c r="J116" s="36">
        <f>'Email SIC4'!J144</f>
        <v>0</v>
      </c>
      <c r="K116" s="36">
        <f>'Email SIC4'!K144</f>
        <v>0</v>
      </c>
      <c r="L116" s="36">
        <f>'Email SIC4'!L144</f>
        <v>0</v>
      </c>
      <c r="M116" s="36">
        <f>'Email SIC4'!M144</f>
        <v>0</v>
      </c>
      <c r="N116" s="36">
        <f>'Email SIC4'!N144</f>
        <v>0</v>
      </c>
      <c r="O116" s="36">
        <f>'Email SIC4'!O144</f>
        <v>0</v>
      </c>
      <c r="P116" s="36">
        <f>'Email SIC4'!R144</f>
        <v>0.17294096854012017</v>
      </c>
    </row>
    <row r="117" spans="2:16">
      <c r="B117" s="36">
        <f>IF(ISNA(VLOOKUP('Email SIC4'!B3,'Online SIC4'!B3:Z111,1,FALSE))=TRUE,'Email SIC4'!B3,"N")</f>
        <v>9999</v>
      </c>
      <c r="C117" s="36">
        <f>'Email SIC4'!C3</f>
        <v>14</v>
      </c>
      <c r="D117" s="36">
        <f>'Email SIC4'!D3</f>
        <v>1</v>
      </c>
      <c r="E117" s="36">
        <f>'Email SIC4'!E3</f>
        <v>1</v>
      </c>
      <c r="F117" s="36">
        <f>'Email SIC4'!F3</f>
        <v>7.1428571428571425E-2</v>
      </c>
      <c r="G117" s="36">
        <f>'Email SIC4'!G3</f>
        <v>1</v>
      </c>
      <c r="H117" s="36">
        <f>'Email SIC4'!H3</f>
        <v>1</v>
      </c>
      <c r="I117" s="36">
        <f>'Email SIC4'!I3</f>
        <v>1</v>
      </c>
      <c r="J117" s="36">
        <f>'Email SIC4'!J3</f>
        <v>1</v>
      </c>
      <c r="K117" s="36">
        <f>'Email SIC4'!K3</f>
        <v>1</v>
      </c>
      <c r="L117" s="36">
        <f>'Email SIC4'!L3</f>
        <v>1</v>
      </c>
      <c r="M117" s="36">
        <f>'Email SIC4'!M3</f>
        <v>1</v>
      </c>
      <c r="N117" s="36">
        <f>'Email SIC4'!N3</f>
        <v>0</v>
      </c>
      <c r="O117" s="36">
        <f>'Email SIC4'!O3</f>
        <v>0</v>
      </c>
      <c r="P117" s="36">
        <f>'Email SIC4'!R3</f>
        <v>3.0714285714285716</v>
      </c>
    </row>
    <row r="118" spans="2:16">
      <c r="B118" s="36">
        <f>IF(ISNA(VLOOKUP('Email SIC4'!B7,'Online SIC4'!B7:Z115,1,FALSE))=TRUE,'Email SIC4'!B7,"N")</f>
        <v>7841</v>
      </c>
      <c r="C118" s="36">
        <f>'Email SIC4'!C7</f>
        <v>22</v>
      </c>
      <c r="D118" s="36">
        <f>'Email SIC4'!D7</f>
        <v>11</v>
      </c>
      <c r="E118" s="36">
        <f>'Email SIC4'!E7</f>
        <v>14</v>
      </c>
      <c r="F118" s="36">
        <f>'Email SIC4'!F7</f>
        <v>0.63636363636363635</v>
      </c>
      <c r="G118" s="36">
        <f>'Email SIC4'!G7</f>
        <v>2</v>
      </c>
      <c r="H118" s="36">
        <f>'Email SIC4'!H7</f>
        <v>2</v>
      </c>
      <c r="I118" s="36">
        <f>'Email SIC4'!I7</f>
        <v>0.14285714285714285</v>
      </c>
      <c r="J118" s="36">
        <f>'Email SIC4'!J7</f>
        <v>0</v>
      </c>
      <c r="K118" s="36">
        <f>'Email SIC4'!K7</f>
        <v>0</v>
      </c>
      <c r="L118" s="36">
        <f>'Email SIC4'!L7</f>
        <v>1</v>
      </c>
      <c r="M118" s="36">
        <f>'Email SIC4'!M7</f>
        <v>0.5</v>
      </c>
      <c r="N118" s="36">
        <f>'Email SIC4'!N7</f>
        <v>1</v>
      </c>
      <c r="O118" s="36">
        <f>'Email SIC4'!O7</f>
        <v>1</v>
      </c>
      <c r="P118" s="36">
        <f>'Email SIC4'!R7</f>
        <v>2.279220779220779</v>
      </c>
    </row>
    <row r="119" spans="2:16">
      <c r="B119" s="36" t="str">
        <f>IF(ISNA(VLOOKUP('Email SIC4'!B8,'Online SIC4'!B8:Z116,1,FALSE))=TRUE,'Email SIC4'!B8,"N")</f>
        <v>N</v>
      </c>
      <c r="C119" s="36">
        <f>'Email SIC4'!C8</f>
        <v>295</v>
      </c>
      <c r="D119" s="36">
        <f>'Email SIC4'!D8</f>
        <v>34</v>
      </c>
      <c r="E119" s="36">
        <f>'Email SIC4'!E8</f>
        <v>48</v>
      </c>
      <c r="F119" s="36">
        <f>'Email SIC4'!F8</f>
        <v>0.16271186440677965</v>
      </c>
      <c r="G119" s="36">
        <f>'Email SIC4'!G8</f>
        <v>5</v>
      </c>
      <c r="H119" s="36">
        <f>'Email SIC4'!H8</f>
        <v>5</v>
      </c>
      <c r="I119" s="36">
        <f>'Email SIC4'!I8</f>
        <v>0.10416666666666667</v>
      </c>
      <c r="J119" s="36">
        <f>'Email SIC4'!J8</f>
        <v>0</v>
      </c>
      <c r="K119" s="36">
        <f>'Email SIC4'!K8</f>
        <v>0</v>
      </c>
      <c r="L119" s="36">
        <f>'Email SIC4'!L8</f>
        <v>2</v>
      </c>
      <c r="M119" s="36">
        <f>'Email SIC4'!M8</f>
        <v>0.4</v>
      </c>
      <c r="N119" s="36">
        <f>'Email SIC4'!N8</f>
        <v>1</v>
      </c>
      <c r="O119" s="36">
        <f>'Email SIC4'!O8</f>
        <v>0.5</v>
      </c>
      <c r="P119" s="36">
        <f>'Email SIC4'!R8</f>
        <v>2.1668785310734462</v>
      </c>
    </row>
    <row r="120" spans="2:16">
      <c r="B120" s="36">
        <f>IF(ISNA(VLOOKUP('Email SIC4'!B9,'Online SIC4'!B9:Z117,1,FALSE))=TRUE,'Email SIC4'!B9,"N")</f>
        <v>6552</v>
      </c>
      <c r="C120" s="36">
        <f>'Email SIC4'!C9</f>
        <v>452</v>
      </c>
      <c r="D120" s="36">
        <f>'Email SIC4'!D9</f>
        <v>89</v>
      </c>
      <c r="E120" s="36">
        <f>'Email SIC4'!E9</f>
        <v>145</v>
      </c>
      <c r="F120" s="36">
        <f>'Email SIC4'!F9</f>
        <v>0.32079646017699115</v>
      </c>
      <c r="G120" s="36">
        <f>'Email SIC4'!G9</f>
        <v>7</v>
      </c>
      <c r="H120" s="36">
        <f>'Email SIC4'!H9</f>
        <v>9</v>
      </c>
      <c r="I120" s="36">
        <f>'Email SIC4'!I9</f>
        <v>6.2068965517241378E-2</v>
      </c>
      <c r="J120" s="36">
        <f>'Email SIC4'!J9</f>
        <v>0</v>
      </c>
      <c r="K120" s="36">
        <f>'Email SIC4'!K9</f>
        <v>0</v>
      </c>
      <c r="L120" s="36">
        <f>'Email SIC4'!L9</f>
        <v>2</v>
      </c>
      <c r="M120" s="36">
        <f>'Email SIC4'!M9</f>
        <v>0.22222222222222221</v>
      </c>
      <c r="N120" s="36">
        <f>'Email SIC4'!N9</f>
        <v>1</v>
      </c>
      <c r="O120" s="36">
        <f>'Email SIC4'!O9</f>
        <v>0.5</v>
      </c>
      <c r="P120" s="36">
        <f>'Email SIC4'!R9</f>
        <v>2.1050876479164549</v>
      </c>
    </row>
    <row r="121" spans="2:16">
      <c r="B121" s="36" t="str">
        <f>IF(ISNA(VLOOKUP('Email SIC4'!B12,'Online SIC4'!B12:Z120,1,FALSE))=TRUE,'Email SIC4'!B12,"N")</f>
        <v>N</v>
      </c>
      <c r="C121" s="36">
        <f>'Email SIC4'!C12</f>
        <v>7270</v>
      </c>
      <c r="D121" s="36">
        <f>'Email SIC4'!D12</f>
        <v>1220</v>
      </c>
      <c r="E121" s="36">
        <f>'Email SIC4'!E12</f>
        <v>1913</v>
      </c>
      <c r="F121" s="36">
        <f>'Email SIC4'!F12</f>
        <v>0.26313617606602474</v>
      </c>
      <c r="G121" s="36">
        <f>'Email SIC4'!G12</f>
        <v>106</v>
      </c>
      <c r="H121" s="36">
        <f>'Email SIC4'!H12</f>
        <v>117</v>
      </c>
      <c r="I121" s="36">
        <f>'Email SIC4'!I12</f>
        <v>6.116048092002091E-2</v>
      </c>
      <c r="J121" s="36">
        <f>'Email SIC4'!J12</f>
        <v>10</v>
      </c>
      <c r="K121" s="36">
        <f>'Email SIC4'!K12</f>
        <v>8.5470085470085472E-2</v>
      </c>
      <c r="L121" s="36">
        <f>'Email SIC4'!L12</f>
        <v>5</v>
      </c>
      <c r="M121" s="36">
        <f>'Email SIC4'!M12</f>
        <v>4.2735042735042736E-2</v>
      </c>
      <c r="N121" s="36">
        <f>'Email SIC4'!N12</f>
        <v>1</v>
      </c>
      <c r="O121" s="36">
        <f>'Email SIC4'!O12</f>
        <v>0.2</v>
      </c>
      <c r="P121" s="36">
        <f>'Email SIC4'!R12</f>
        <v>1.6525017851911739</v>
      </c>
    </row>
    <row r="122" spans="2:16">
      <c r="B122" s="36" t="str">
        <f>IF(ISNA(VLOOKUP('Email SIC4'!B13,'Online SIC4'!B13:Z121,1,FALSE))=TRUE,'Email SIC4'!B13,"N")</f>
        <v>N</v>
      </c>
      <c r="C122" s="36">
        <f>'Email SIC4'!C13</f>
        <v>256</v>
      </c>
      <c r="D122" s="36">
        <f>'Email SIC4'!D13</f>
        <v>46</v>
      </c>
      <c r="E122" s="36">
        <f>'Email SIC4'!E13</f>
        <v>61</v>
      </c>
      <c r="F122" s="36">
        <f>'Email SIC4'!F13</f>
        <v>0.23828125</v>
      </c>
      <c r="G122" s="36">
        <f>'Email SIC4'!G13</f>
        <v>4</v>
      </c>
      <c r="H122" s="36">
        <f>'Email SIC4'!H13</f>
        <v>4</v>
      </c>
      <c r="I122" s="36">
        <f>'Email SIC4'!I13</f>
        <v>6.5573770491803282E-2</v>
      </c>
      <c r="J122" s="36">
        <f>'Email SIC4'!J13</f>
        <v>0</v>
      </c>
      <c r="K122" s="36">
        <f>'Email SIC4'!K13</f>
        <v>0</v>
      </c>
      <c r="L122" s="36">
        <f>'Email SIC4'!L13</f>
        <v>1</v>
      </c>
      <c r="M122" s="36">
        <f>'Email SIC4'!M13</f>
        <v>0.25</v>
      </c>
      <c r="N122" s="36">
        <f>'Email SIC4'!N13</f>
        <v>1</v>
      </c>
      <c r="O122" s="36">
        <f>'Email SIC4'!O13</f>
        <v>1</v>
      </c>
      <c r="P122" s="36">
        <f>'Email SIC4'!R13</f>
        <v>1.5538550204918034</v>
      </c>
    </row>
    <row r="123" spans="2:16">
      <c r="B123" s="36" t="str">
        <f>IF(ISNA(VLOOKUP('Email SIC4'!B15,'Online SIC4'!B15:Z123,1,FALSE))=TRUE,'Email SIC4'!B15,"N")</f>
        <v>N</v>
      </c>
      <c r="C123" s="36">
        <f>'Email SIC4'!C15</f>
        <v>1265</v>
      </c>
      <c r="D123" s="36">
        <f>'Email SIC4'!D15</f>
        <v>180</v>
      </c>
      <c r="E123" s="36">
        <f>'Email SIC4'!E15</f>
        <v>270</v>
      </c>
      <c r="F123" s="36">
        <f>'Email SIC4'!F15</f>
        <v>0.2134387351778656</v>
      </c>
      <c r="G123" s="36">
        <f>'Email SIC4'!G15</f>
        <v>10</v>
      </c>
      <c r="H123" s="36">
        <f>'Email SIC4'!H15</f>
        <v>10</v>
      </c>
      <c r="I123" s="36">
        <f>'Email SIC4'!I15</f>
        <v>3.7037037037037035E-2</v>
      </c>
      <c r="J123" s="36">
        <f>'Email SIC4'!J15</f>
        <v>2</v>
      </c>
      <c r="K123" s="36">
        <f>'Email SIC4'!K15</f>
        <v>0.2</v>
      </c>
      <c r="L123" s="36">
        <f>'Email SIC4'!L15</f>
        <v>1</v>
      </c>
      <c r="M123" s="36">
        <f>'Email SIC4'!M15</f>
        <v>0.1</v>
      </c>
      <c r="N123" s="36">
        <f>'Email SIC4'!N15</f>
        <v>1</v>
      </c>
      <c r="O123" s="36">
        <f>'Email SIC4'!O15</f>
        <v>1</v>
      </c>
      <c r="P123" s="36">
        <f>'Email SIC4'!R15</f>
        <v>1.5504757722149027</v>
      </c>
    </row>
    <row r="124" spans="2:16">
      <c r="B124" s="36">
        <f>IF(ISNA(VLOOKUP('Email SIC4'!B16,'Online SIC4'!B16:Z124,1,FALSE))=TRUE,'Email SIC4'!B16,"N")</f>
        <v>9311</v>
      </c>
      <c r="C124" s="36">
        <f>'Email SIC4'!C16</f>
        <v>547</v>
      </c>
      <c r="D124" s="36">
        <f>'Email SIC4'!D16</f>
        <v>74</v>
      </c>
      <c r="E124" s="36">
        <f>'Email SIC4'!E16</f>
        <v>108</v>
      </c>
      <c r="F124" s="36">
        <f>'Email SIC4'!F16</f>
        <v>0.19744058500914077</v>
      </c>
      <c r="G124" s="36">
        <f>'Email SIC4'!G16</f>
        <v>6</v>
      </c>
      <c r="H124" s="36">
        <f>'Email SIC4'!H16</f>
        <v>7</v>
      </c>
      <c r="I124" s="36">
        <f>'Email SIC4'!I16</f>
        <v>6.4814814814814811E-2</v>
      </c>
      <c r="J124" s="36">
        <f>'Email SIC4'!J16</f>
        <v>1</v>
      </c>
      <c r="K124" s="36">
        <f>'Email SIC4'!K16</f>
        <v>0.14285714285714285</v>
      </c>
      <c r="L124" s="36">
        <f>'Email SIC4'!L16</f>
        <v>1</v>
      </c>
      <c r="M124" s="36">
        <f>'Email SIC4'!M16</f>
        <v>0.14285714285714285</v>
      </c>
      <c r="N124" s="36">
        <f>'Email SIC4'!N16</f>
        <v>1</v>
      </c>
      <c r="O124" s="36">
        <f>'Email SIC4'!O16</f>
        <v>1</v>
      </c>
      <c r="P124" s="36">
        <f>'Email SIC4'!R16</f>
        <v>1.5479696855382412</v>
      </c>
    </row>
    <row r="125" spans="2:16">
      <c r="B125" s="36" t="str">
        <f>IF(ISNA(VLOOKUP('Email SIC4'!B21,'Online SIC4'!B21:Z129,1,FALSE))=TRUE,'Email SIC4'!B21,"N")</f>
        <v>N</v>
      </c>
      <c r="C125" s="36">
        <f>'Email SIC4'!C21</f>
        <v>5934</v>
      </c>
      <c r="D125" s="36">
        <f>'Email SIC4'!D21</f>
        <v>857</v>
      </c>
      <c r="E125" s="36">
        <f>'Email SIC4'!E21</f>
        <v>1301</v>
      </c>
      <c r="F125" s="36">
        <f>'Email SIC4'!F21</f>
        <v>0.21924502864846646</v>
      </c>
      <c r="G125" s="36">
        <f>'Email SIC4'!G21</f>
        <v>72</v>
      </c>
      <c r="H125" s="36">
        <f>'Email SIC4'!H21</f>
        <v>85</v>
      </c>
      <c r="I125" s="36">
        <f>'Email SIC4'!I21</f>
        <v>6.5334358186010758E-2</v>
      </c>
      <c r="J125" s="36">
        <f>'Email SIC4'!J21</f>
        <v>4</v>
      </c>
      <c r="K125" s="36">
        <f>'Email SIC4'!K21</f>
        <v>4.7058823529411764E-2</v>
      </c>
      <c r="L125" s="36">
        <f>'Email SIC4'!L21</f>
        <v>1</v>
      </c>
      <c r="M125" s="36">
        <f>'Email SIC4'!M21</f>
        <v>1.1764705882352941E-2</v>
      </c>
      <c r="N125" s="36">
        <f>'Email SIC4'!N21</f>
        <v>1</v>
      </c>
      <c r="O125" s="36">
        <f>'Email SIC4'!O21</f>
        <v>1</v>
      </c>
      <c r="P125" s="36">
        <f>'Email SIC4'!R21</f>
        <v>1.343402916246242</v>
      </c>
    </row>
    <row r="126" spans="2:16">
      <c r="B126" s="36">
        <f>IF(ISNA(VLOOKUP('Email SIC4'!B24,'Online SIC4'!B24:Z132,1,FALSE))=TRUE,'Email SIC4'!B24,"N")</f>
        <v>8111</v>
      </c>
      <c r="C126" s="36">
        <f>'Email SIC4'!C24</f>
        <v>3488</v>
      </c>
      <c r="D126" s="36">
        <f>'Email SIC4'!D24</f>
        <v>418</v>
      </c>
      <c r="E126" s="36">
        <f>'Email SIC4'!E24</f>
        <v>687</v>
      </c>
      <c r="F126" s="36">
        <f>'Email SIC4'!F24</f>
        <v>0.19696100917431192</v>
      </c>
      <c r="G126" s="36">
        <f>'Email SIC4'!G24</f>
        <v>19</v>
      </c>
      <c r="H126" s="36">
        <f>'Email SIC4'!H24</f>
        <v>22</v>
      </c>
      <c r="I126" s="36">
        <f>'Email SIC4'!I24</f>
        <v>3.2023289665211063E-2</v>
      </c>
      <c r="J126" s="36">
        <f>'Email SIC4'!J24</f>
        <v>0</v>
      </c>
      <c r="K126" s="36">
        <f>'Email SIC4'!K24</f>
        <v>0</v>
      </c>
      <c r="L126" s="36">
        <f>'Email SIC4'!L24</f>
        <v>1</v>
      </c>
      <c r="M126" s="36">
        <f>'Email SIC4'!M24</f>
        <v>4.5454545454545456E-2</v>
      </c>
      <c r="N126" s="36">
        <f>'Email SIC4'!N24</f>
        <v>1</v>
      </c>
      <c r="O126" s="36">
        <f>'Email SIC4'!O24</f>
        <v>1</v>
      </c>
      <c r="P126" s="36">
        <f>'Email SIC4'!R24</f>
        <v>1.2744388442940684</v>
      </c>
    </row>
    <row r="127" spans="2:16">
      <c r="B127" s="36">
        <f>IF(ISNA(VLOOKUP('Email SIC4'!B27,'Online SIC4'!B27:Z135,1,FALSE))=TRUE,'Email SIC4'!B27,"N")</f>
        <v>8743</v>
      </c>
      <c r="C127" s="36">
        <f>'Email SIC4'!C27</f>
        <v>373</v>
      </c>
      <c r="D127" s="36">
        <f>'Email SIC4'!D27</f>
        <v>62</v>
      </c>
      <c r="E127" s="36">
        <f>'Email SIC4'!E27</f>
        <v>109</v>
      </c>
      <c r="F127" s="36">
        <f>'Email SIC4'!F27</f>
        <v>0.29222520107238603</v>
      </c>
      <c r="G127" s="36">
        <f>'Email SIC4'!G27</f>
        <v>2</v>
      </c>
      <c r="H127" s="36">
        <f>'Email SIC4'!H27</f>
        <v>3</v>
      </c>
      <c r="I127" s="36">
        <f>'Email SIC4'!I27</f>
        <v>2.7522935779816515E-2</v>
      </c>
      <c r="J127" s="36">
        <f>'Email SIC4'!J27</f>
        <v>1</v>
      </c>
      <c r="K127" s="36">
        <f>'Email SIC4'!K27</f>
        <v>0.33333333333333331</v>
      </c>
      <c r="L127" s="36">
        <f>'Email SIC4'!L27</f>
        <v>1</v>
      </c>
      <c r="M127" s="36">
        <f>'Email SIC4'!M27</f>
        <v>0.33333333333333331</v>
      </c>
      <c r="N127" s="36">
        <f>'Email SIC4'!N27</f>
        <v>0</v>
      </c>
      <c r="O127" s="36">
        <f>'Email SIC4'!O27</f>
        <v>0</v>
      </c>
      <c r="P127" s="36">
        <f>'Email SIC4'!R27</f>
        <v>0.98641480351886912</v>
      </c>
    </row>
    <row r="128" spans="2:16">
      <c r="B128" s="36">
        <f>IF(ISNA(VLOOKUP('Email SIC4'!B31,'Online SIC4'!B31:Z139,1,FALSE))=TRUE,'Email SIC4'!B31,"N")</f>
        <v>5947</v>
      </c>
      <c r="C128" s="36">
        <f>'Email SIC4'!C31</f>
        <v>72</v>
      </c>
      <c r="D128" s="36">
        <f>'Email SIC4'!D31</f>
        <v>13</v>
      </c>
      <c r="E128" s="36">
        <f>'Email SIC4'!E31</f>
        <v>22</v>
      </c>
      <c r="F128" s="36">
        <f>'Email SIC4'!F31</f>
        <v>0.30555555555555558</v>
      </c>
      <c r="G128" s="36">
        <f>'Email SIC4'!G31</f>
        <v>2</v>
      </c>
      <c r="H128" s="36">
        <f>'Email SIC4'!H31</f>
        <v>2</v>
      </c>
      <c r="I128" s="36">
        <f>'Email SIC4'!I31</f>
        <v>9.0909090909090912E-2</v>
      </c>
      <c r="J128" s="36">
        <f>'Email SIC4'!J31</f>
        <v>0</v>
      </c>
      <c r="K128" s="36">
        <f>'Email SIC4'!K31</f>
        <v>0</v>
      </c>
      <c r="L128" s="36">
        <f>'Email SIC4'!L31</f>
        <v>1</v>
      </c>
      <c r="M128" s="36">
        <f>'Email SIC4'!M31</f>
        <v>0.5</v>
      </c>
      <c r="N128" s="36">
        <f>'Email SIC4'!N31</f>
        <v>0</v>
      </c>
      <c r="O128" s="36">
        <f>'Email SIC4'!O31</f>
        <v>0</v>
      </c>
      <c r="P128" s="36">
        <f>'Email SIC4'!R31</f>
        <v>0.89646464646464652</v>
      </c>
    </row>
    <row r="129" spans="2:16">
      <c r="B129" s="36">
        <f>IF(ISNA(VLOOKUP('Email SIC4'!B32,'Online SIC4'!B32:Z140,1,FALSE))=TRUE,'Email SIC4'!B32,"N")</f>
        <v>6035</v>
      </c>
      <c r="C129" s="36">
        <f>'Email SIC4'!C32</f>
        <v>455</v>
      </c>
      <c r="D129" s="36">
        <f>'Email SIC4'!D32</f>
        <v>67</v>
      </c>
      <c r="E129" s="36">
        <f>'Email SIC4'!E32</f>
        <v>106</v>
      </c>
      <c r="F129" s="36">
        <f>'Email SIC4'!F32</f>
        <v>0.23296703296703297</v>
      </c>
      <c r="G129" s="36">
        <f>'Email SIC4'!G32</f>
        <v>5</v>
      </c>
      <c r="H129" s="36">
        <f>'Email SIC4'!H32</f>
        <v>5</v>
      </c>
      <c r="I129" s="36">
        <f>'Email SIC4'!I32</f>
        <v>4.716981132075472E-2</v>
      </c>
      <c r="J129" s="36">
        <f>'Email SIC4'!J32</f>
        <v>3</v>
      </c>
      <c r="K129" s="36">
        <f>'Email SIC4'!K32</f>
        <v>0.6</v>
      </c>
      <c r="L129" s="36">
        <f>'Email SIC4'!L32</f>
        <v>0</v>
      </c>
      <c r="M129" s="36">
        <f>'Email SIC4'!M32</f>
        <v>0</v>
      </c>
      <c r="N129" s="36">
        <f>'Email SIC4'!N32</f>
        <v>0</v>
      </c>
      <c r="O129" s="36">
        <f>'Email SIC4'!O32</f>
        <v>0</v>
      </c>
      <c r="P129" s="36">
        <f>'Email SIC4'!R32</f>
        <v>0.88013684428778771</v>
      </c>
    </row>
    <row r="130" spans="2:16">
      <c r="B130" s="36">
        <f>IF(ISNA(VLOOKUP('Email SIC4'!B36,'Online SIC4'!B36:Z144,1,FALSE))=TRUE,'Email SIC4'!B36,"N")</f>
        <v>4724</v>
      </c>
      <c r="C130" s="36">
        <f>'Email SIC4'!C36</f>
        <v>191</v>
      </c>
      <c r="D130" s="36">
        <f>'Email SIC4'!D36</f>
        <v>30</v>
      </c>
      <c r="E130" s="36">
        <f>'Email SIC4'!E36</f>
        <v>49</v>
      </c>
      <c r="F130" s="36">
        <f>'Email SIC4'!F36</f>
        <v>0.25654450261780104</v>
      </c>
      <c r="G130" s="36">
        <f>'Email SIC4'!G36</f>
        <v>4</v>
      </c>
      <c r="H130" s="36">
        <f>'Email SIC4'!H36</f>
        <v>5</v>
      </c>
      <c r="I130" s="36">
        <f>'Email SIC4'!I36</f>
        <v>0.10204081632653061</v>
      </c>
      <c r="J130" s="36">
        <f>'Email SIC4'!J36</f>
        <v>1</v>
      </c>
      <c r="K130" s="36">
        <f>'Email SIC4'!K36</f>
        <v>0.2</v>
      </c>
      <c r="L130" s="36">
        <f>'Email SIC4'!L36</f>
        <v>1</v>
      </c>
      <c r="M130" s="36">
        <f>'Email SIC4'!M36</f>
        <v>0.2</v>
      </c>
      <c r="N130" s="36">
        <f>'Email SIC4'!N36</f>
        <v>0</v>
      </c>
      <c r="O130" s="36">
        <f>'Email SIC4'!O36</f>
        <v>0</v>
      </c>
      <c r="P130" s="36">
        <f>'Email SIC4'!R36</f>
        <v>0.75858531894433168</v>
      </c>
    </row>
    <row r="131" spans="2:16">
      <c r="B131" s="36">
        <f>IF(ISNA(VLOOKUP('Email SIC4'!B37,'Online SIC4'!B37:Z145,1,FALSE))=TRUE,'Email SIC4'!B37,"N")</f>
        <v>8322</v>
      </c>
      <c r="C131" s="36">
        <f>'Email SIC4'!C37</f>
        <v>453</v>
      </c>
      <c r="D131" s="36">
        <f>'Email SIC4'!D37</f>
        <v>58</v>
      </c>
      <c r="E131" s="36">
        <f>'Email SIC4'!E37</f>
        <v>103</v>
      </c>
      <c r="F131" s="36">
        <f>'Email SIC4'!F37</f>
        <v>0.22737306843267108</v>
      </c>
      <c r="G131" s="36">
        <f>'Email SIC4'!G37</f>
        <v>7</v>
      </c>
      <c r="H131" s="36">
        <f>'Email SIC4'!H37</f>
        <v>7</v>
      </c>
      <c r="I131" s="36">
        <f>'Email SIC4'!I37</f>
        <v>6.7961165048543687E-2</v>
      </c>
      <c r="J131" s="36">
        <f>'Email SIC4'!J37</f>
        <v>1</v>
      </c>
      <c r="K131" s="36">
        <f>'Email SIC4'!K37</f>
        <v>0.14285714285714285</v>
      </c>
      <c r="L131" s="36">
        <f>'Email SIC4'!L37</f>
        <v>2</v>
      </c>
      <c r="M131" s="36">
        <f>'Email SIC4'!M37</f>
        <v>0.2857142857142857</v>
      </c>
      <c r="N131" s="36">
        <f>'Email SIC4'!N37</f>
        <v>0</v>
      </c>
      <c r="O131" s="36">
        <f>'Email SIC4'!O37</f>
        <v>0</v>
      </c>
      <c r="P131" s="36">
        <f>'Email SIC4'!R37</f>
        <v>0.72390566205264339</v>
      </c>
    </row>
    <row r="132" spans="2:16">
      <c r="B132" s="36">
        <f>IF(ISNA(VLOOKUP('Email SIC4'!B41,'Online SIC4'!B41:Z149,1,FALSE))=TRUE,'Email SIC4'!B41,"N")</f>
        <v>3661</v>
      </c>
      <c r="C132" s="36">
        <f>'Email SIC4'!C41</f>
        <v>331</v>
      </c>
      <c r="D132" s="36">
        <f>'Email SIC4'!D41</f>
        <v>41</v>
      </c>
      <c r="E132" s="36">
        <f>'Email SIC4'!E41</f>
        <v>53</v>
      </c>
      <c r="F132" s="36">
        <f>'Email SIC4'!F41</f>
        <v>0.16012084592145015</v>
      </c>
      <c r="G132" s="36">
        <f>'Email SIC4'!G41</f>
        <v>2</v>
      </c>
      <c r="H132" s="36">
        <f>'Email SIC4'!H41</f>
        <v>2</v>
      </c>
      <c r="I132" s="36">
        <f>'Email SIC4'!I41</f>
        <v>3.7735849056603772E-2</v>
      </c>
      <c r="J132" s="36">
        <f>'Email SIC4'!J41</f>
        <v>1</v>
      </c>
      <c r="K132" s="36">
        <f>'Email SIC4'!K41</f>
        <v>0.5</v>
      </c>
      <c r="L132" s="36">
        <f>'Email SIC4'!L41</f>
        <v>0</v>
      </c>
      <c r="M132" s="36">
        <f>'Email SIC4'!M41</f>
        <v>0</v>
      </c>
      <c r="N132" s="36">
        <f>'Email SIC4'!N41</f>
        <v>0</v>
      </c>
      <c r="O132" s="36">
        <f>'Email SIC4'!O41</f>
        <v>0</v>
      </c>
      <c r="P132" s="36">
        <f>'Email SIC4'!R41</f>
        <v>0.69785669497805392</v>
      </c>
    </row>
    <row r="133" spans="2:16">
      <c r="B133" s="36">
        <f>IF(ISNA(VLOOKUP('Email SIC4'!B45,'Online SIC4'!B45:Z153,1,FALSE))=TRUE,'Email SIC4'!B45,"N")</f>
        <v>3841</v>
      </c>
      <c r="C133" s="36">
        <f>'Email SIC4'!C45</f>
        <v>160</v>
      </c>
      <c r="D133" s="36">
        <f>'Email SIC4'!D45</f>
        <v>21</v>
      </c>
      <c r="E133" s="36">
        <f>'Email SIC4'!E45</f>
        <v>26</v>
      </c>
      <c r="F133" s="36">
        <f>'Email SIC4'!F45</f>
        <v>0.16250000000000001</v>
      </c>
      <c r="G133" s="36">
        <f>'Email SIC4'!G45</f>
        <v>2</v>
      </c>
      <c r="H133" s="36">
        <f>'Email SIC4'!H45</f>
        <v>3</v>
      </c>
      <c r="I133" s="36">
        <f>'Email SIC4'!I45</f>
        <v>0.11538461538461539</v>
      </c>
      <c r="J133" s="36">
        <f>'Email SIC4'!J45</f>
        <v>0</v>
      </c>
      <c r="K133" s="36">
        <f>'Email SIC4'!K45</f>
        <v>0</v>
      </c>
      <c r="L133" s="36">
        <f>'Email SIC4'!L45</f>
        <v>1</v>
      </c>
      <c r="M133" s="36">
        <f>'Email SIC4'!M45</f>
        <v>0.33333333333333331</v>
      </c>
      <c r="N133" s="36">
        <f>'Email SIC4'!N45</f>
        <v>0</v>
      </c>
      <c r="O133" s="36">
        <f>'Email SIC4'!O45</f>
        <v>0</v>
      </c>
      <c r="P133" s="36">
        <f>'Email SIC4'!R45</f>
        <v>0.61121794871794866</v>
      </c>
    </row>
    <row r="134" spans="2:16">
      <c r="B134" s="36" t="str">
        <f>IF(ISNA(VLOOKUP('Email SIC4'!B46,'Online SIC4'!B46:Z154,1,FALSE))=TRUE,'Email SIC4'!B46,"N")</f>
        <v>N</v>
      </c>
      <c r="C134" s="36">
        <f>'Email SIC4'!C46</f>
        <v>444</v>
      </c>
      <c r="D134" s="36">
        <f>'Email SIC4'!D46</f>
        <v>86</v>
      </c>
      <c r="E134" s="36">
        <f>'Email SIC4'!E46</f>
        <v>133</v>
      </c>
      <c r="F134" s="36">
        <f>'Email SIC4'!F46</f>
        <v>0.29954954954954954</v>
      </c>
      <c r="G134" s="36">
        <f>'Email SIC4'!G46</f>
        <v>7</v>
      </c>
      <c r="H134" s="36">
        <f>'Email SIC4'!H46</f>
        <v>8</v>
      </c>
      <c r="I134" s="36">
        <f>'Email SIC4'!I46</f>
        <v>6.0150375939849621E-2</v>
      </c>
      <c r="J134" s="36">
        <f>'Email SIC4'!J46</f>
        <v>2</v>
      </c>
      <c r="K134" s="36">
        <f>'Email SIC4'!K46</f>
        <v>0.25</v>
      </c>
      <c r="L134" s="36">
        <f>'Email SIC4'!L46</f>
        <v>0</v>
      </c>
      <c r="M134" s="36">
        <f>'Email SIC4'!M46</f>
        <v>0</v>
      </c>
      <c r="N134" s="36">
        <f>'Email SIC4'!N46</f>
        <v>0</v>
      </c>
      <c r="O134" s="36">
        <f>'Email SIC4'!O46</f>
        <v>0</v>
      </c>
      <c r="P134" s="36">
        <f>'Email SIC4'!R46</f>
        <v>0.60969992548939911</v>
      </c>
    </row>
    <row r="135" spans="2:16">
      <c r="B135" s="36">
        <f>IF(ISNA(VLOOKUP('Email SIC4'!B48,'Online SIC4'!B48:Z156,1,FALSE))=TRUE,'Email SIC4'!B48,"N")</f>
        <v>9411</v>
      </c>
      <c r="C135" s="36">
        <f>'Email SIC4'!C48</f>
        <v>525</v>
      </c>
      <c r="D135" s="36">
        <f>'Email SIC4'!D48</f>
        <v>100</v>
      </c>
      <c r="E135" s="36">
        <f>'Email SIC4'!E48</f>
        <v>140</v>
      </c>
      <c r="F135" s="36">
        <f>'Email SIC4'!F48</f>
        <v>0.26666666666666666</v>
      </c>
      <c r="G135" s="36">
        <f>'Email SIC4'!G48</f>
        <v>9</v>
      </c>
      <c r="H135" s="36">
        <f>'Email SIC4'!H48</f>
        <v>12</v>
      </c>
      <c r="I135" s="36">
        <f>'Email SIC4'!I48</f>
        <v>8.5714285714285715E-2</v>
      </c>
      <c r="J135" s="36">
        <f>'Email SIC4'!J48</f>
        <v>3</v>
      </c>
      <c r="K135" s="36">
        <f>'Email SIC4'!K48</f>
        <v>0.25</v>
      </c>
      <c r="L135" s="36">
        <f>'Email SIC4'!L48</f>
        <v>0</v>
      </c>
      <c r="M135" s="36">
        <f>'Email SIC4'!M48</f>
        <v>0</v>
      </c>
      <c r="N135" s="36">
        <f>'Email SIC4'!N48</f>
        <v>0</v>
      </c>
      <c r="O135" s="36">
        <f>'Email SIC4'!O48</f>
        <v>0</v>
      </c>
      <c r="P135" s="36">
        <f>'Email SIC4'!R48</f>
        <v>0.60238095238095246</v>
      </c>
    </row>
    <row r="136" spans="2:16">
      <c r="B136" s="36">
        <f>IF(ISNA(VLOOKUP('Email SIC4'!B60,'Online SIC4'!B60:Z168,1,FALSE))=TRUE,'Email SIC4'!B60,"N")</f>
        <v>1731</v>
      </c>
      <c r="C136" s="36">
        <f>'Email SIC4'!C60</f>
        <v>227</v>
      </c>
      <c r="D136" s="36">
        <f>'Email SIC4'!D60</f>
        <v>37</v>
      </c>
      <c r="E136" s="36">
        <f>'Email SIC4'!E60</f>
        <v>48</v>
      </c>
      <c r="F136" s="36">
        <f>'Email SIC4'!F60</f>
        <v>0.21145374449339208</v>
      </c>
      <c r="G136" s="36">
        <f>'Email SIC4'!G60</f>
        <v>4</v>
      </c>
      <c r="H136" s="36">
        <f>'Email SIC4'!H60</f>
        <v>6</v>
      </c>
      <c r="I136" s="36">
        <f>'Email SIC4'!I60</f>
        <v>0.125</v>
      </c>
      <c r="J136" s="36">
        <f>'Email SIC4'!J60</f>
        <v>1</v>
      </c>
      <c r="K136" s="36">
        <f>'Email SIC4'!K60</f>
        <v>0.16666666666666666</v>
      </c>
      <c r="L136" s="36">
        <f>'Email SIC4'!L60</f>
        <v>0</v>
      </c>
      <c r="M136" s="36">
        <f>'Email SIC4'!M60</f>
        <v>0</v>
      </c>
      <c r="N136" s="36">
        <f>'Email SIC4'!N60</f>
        <v>0</v>
      </c>
      <c r="O136" s="36">
        <f>'Email SIC4'!O60</f>
        <v>0</v>
      </c>
      <c r="P136" s="36">
        <f>'Email SIC4'!R60</f>
        <v>0.50312041116005868</v>
      </c>
    </row>
    <row r="137" spans="2:16">
      <c r="B137" s="36">
        <f>IF(ISNA(VLOOKUP('Email SIC4'!B62,'Online SIC4'!B62:Z170,1,FALSE))=TRUE,'Email SIC4'!B62,"N")</f>
        <v>9631</v>
      </c>
      <c r="C137" s="36">
        <f>'Email SIC4'!C62</f>
        <v>616</v>
      </c>
      <c r="D137" s="36">
        <f>'Email SIC4'!D62</f>
        <v>117</v>
      </c>
      <c r="E137" s="36">
        <f>'Email SIC4'!E62</f>
        <v>208</v>
      </c>
      <c r="F137" s="36">
        <f>'Email SIC4'!F62</f>
        <v>0.33766233766233766</v>
      </c>
      <c r="G137" s="36">
        <f>'Email SIC4'!G62</f>
        <v>9</v>
      </c>
      <c r="H137" s="36">
        <f>'Email SIC4'!H62</f>
        <v>13</v>
      </c>
      <c r="I137" s="36">
        <f>'Email SIC4'!I62</f>
        <v>6.25E-2</v>
      </c>
      <c r="J137" s="36">
        <f>'Email SIC4'!J62</f>
        <v>1</v>
      </c>
      <c r="K137" s="36">
        <f>'Email SIC4'!K62</f>
        <v>7.6923076923076927E-2</v>
      </c>
      <c r="L137" s="36">
        <f>'Email SIC4'!L62</f>
        <v>0</v>
      </c>
      <c r="M137" s="36">
        <f>'Email SIC4'!M62</f>
        <v>0</v>
      </c>
      <c r="N137" s="36">
        <f>'Email SIC4'!N62</f>
        <v>0</v>
      </c>
      <c r="O137" s="36">
        <f>'Email SIC4'!O62</f>
        <v>0</v>
      </c>
      <c r="P137" s="36">
        <f>'Email SIC4'!R62</f>
        <v>0.47708541458541459</v>
      </c>
    </row>
    <row r="138" spans="2:16">
      <c r="B138" s="36">
        <f>IF(ISNA(VLOOKUP('Email SIC4'!B64,'Online SIC4'!B64:Z172,1,FALSE))=TRUE,'Email SIC4'!B64,"N")</f>
        <v>8231</v>
      </c>
      <c r="C138" s="36">
        <f>'Email SIC4'!C64</f>
        <v>332</v>
      </c>
      <c r="D138" s="36">
        <f>'Email SIC4'!D64</f>
        <v>58</v>
      </c>
      <c r="E138" s="36">
        <f>'Email SIC4'!E64</f>
        <v>82</v>
      </c>
      <c r="F138" s="36">
        <f>'Email SIC4'!F64</f>
        <v>0.24698795180722891</v>
      </c>
      <c r="G138" s="36">
        <f>'Email SIC4'!G64</f>
        <v>5</v>
      </c>
      <c r="H138" s="36">
        <f>'Email SIC4'!H64</f>
        <v>7</v>
      </c>
      <c r="I138" s="36">
        <f>'Email SIC4'!I64</f>
        <v>8.5365853658536592E-2</v>
      </c>
      <c r="J138" s="36">
        <f>'Email SIC4'!J64</f>
        <v>1</v>
      </c>
      <c r="K138" s="36">
        <f>'Email SIC4'!K64</f>
        <v>0.14285714285714285</v>
      </c>
      <c r="L138" s="36">
        <f>'Email SIC4'!L64</f>
        <v>0</v>
      </c>
      <c r="M138" s="36">
        <f>'Email SIC4'!M64</f>
        <v>0</v>
      </c>
      <c r="N138" s="36">
        <f>'Email SIC4'!N64</f>
        <v>0</v>
      </c>
      <c r="O138" s="36">
        <f>'Email SIC4'!O64</f>
        <v>0</v>
      </c>
      <c r="P138" s="36">
        <f>'Email SIC4'!R64</f>
        <v>0.47521094832290833</v>
      </c>
    </row>
    <row r="139" spans="2:16">
      <c r="B139" s="36" t="str">
        <f>IF(ISNA(VLOOKUP('Email SIC4'!B65,'Online SIC4'!B65:Z173,1,FALSE))=TRUE,'Email SIC4'!B65,"N")</f>
        <v>N</v>
      </c>
      <c r="C139" s="36">
        <f>'Email SIC4'!C65</f>
        <v>770</v>
      </c>
      <c r="D139" s="36">
        <f>'Email SIC4'!D65</f>
        <v>130</v>
      </c>
      <c r="E139" s="36">
        <f>'Email SIC4'!E65</f>
        <v>194</v>
      </c>
      <c r="F139" s="36">
        <f>'Email SIC4'!F65</f>
        <v>0.25194805194805192</v>
      </c>
      <c r="G139" s="36">
        <f>'Email SIC4'!G65</f>
        <v>14</v>
      </c>
      <c r="H139" s="36">
        <f>'Email SIC4'!H65</f>
        <v>15</v>
      </c>
      <c r="I139" s="36">
        <f>'Email SIC4'!I65</f>
        <v>7.7319587628865982E-2</v>
      </c>
      <c r="J139" s="36">
        <f>'Email SIC4'!J65</f>
        <v>1</v>
      </c>
      <c r="K139" s="36">
        <f>'Email SIC4'!K65</f>
        <v>6.6666666666666666E-2</v>
      </c>
      <c r="L139" s="36">
        <f>'Email SIC4'!L65</f>
        <v>1</v>
      </c>
      <c r="M139" s="36">
        <f>'Email SIC4'!M65</f>
        <v>6.6666666666666666E-2</v>
      </c>
      <c r="N139" s="36">
        <f>'Email SIC4'!N65</f>
        <v>0</v>
      </c>
      <c r="O139" s="36">
        <f>'Email SIC4'!O65</f>
        <v>0</v>
      </c>
      <c r="P139" s="36">
        <f>'Email SIC4'!R65</f>
        <v>0.46260097291025126</v>
      </c>
    </row>
    <row r="140" spans="2:16">
      <c r="B140" s="36">
        <f>IF(ISNA(VLOOKUP('Email SIC4'!B77,'Online SIC4'!B77:Z185,1,FALSE))=TRUE,'Email SIC4'!B77,"N")</f>
        <v>8062</v>
      </c>
      <c r="C140" s="36">
        <f>'Email SIC4'!C77</f>
        <v>5364</v>
      </c>
      <c r="D140" s="36">
        <f>'Email SIC4'!D77</f>
        <v>800</v>
      </c>
      <c r="E140" s="36">
        <f>'Email SIC4'!E77</f>
        <v>1294</v>
      </c>
      <c r="F140" s="36">
        <f>'Email SIC4'!F77</f>
        <v>0.24123788217747949</v>
      </c>
      <c r="G140" s="36">
        <f>'Email SIC4'!G77</f>
        <v>64</v>
      </c>
      <c r="H140" s="36">
        <f>'Email SIC4'!H77</f>
        <v>76</v>
      </c>
      <c r="I140" s="36">
        <f>'Email SIC4'!I77</f>
        <v>5.8732612055641419E-2</v>
      </c>
      <c r="J140" s="36">
        <f>'Email SIC4'!J77</f>
        <v>7</v>
      </c>
      <c r="K140" s="36">
        <f>'Email SIC4'!K77</f>
        <v>9.2105263157894732E-2</v>
      </c>
      <c r="L140" s="36">
        <f>'Email SIC4'!L77</f>
        <v>2</v>
      </c>
      <c r="M140" s="36">
        <f>'Email SIC4'!M77</f>
        <v>2.6315789473684209E-2</v>
      </c>
      <c r="N140" s="36">
        <f>'Email SIC4'!N77</f>
        <v>0</v>
      </c>
      <c r="O140" s="36">
        <f>'Email SIC4'!O77</f>
        <v>0</v>
      </c>
      <c r="P140" s="36">
        <f>'Email SIC4'!R77</f>
        <v>0.41839154686469981</v>
      </c>
    </row>
    <row r="141" spans="2:16">
      <c r="B141" s="36">
        <f>IF(ISNA(VLOOKUP('Email SIC4'!B80,'Online SIC4'!B80:Z188,1,FALSE))=TRUE,'Email SIC4'!B80,"N")</f>
        <v>7812</v>
      </c>
      <c r="C141" s="36">
        <f>'Email SIC4'!C80</f>
        <v>202</v>
      </c>
      <c r="D141" s="36">
        <f>'Email SIC4'!D80</f>
        <v>34</v>
      </c>
      <c r="E141" s="36">
        <f>'Email SIC4'!E80</f>
        <v>50</v>
      </c>
      <c r="F141" s="36">
        <f>'Email SIC4'!F80</f>
        <v>0.24752475247524752</v>
      </c>
      <c r="G141" s="36">
        <f>'Email SIC4'!G80</f>
        <v>7</v>
      </c>
      <c r="H141" s="36">
        <f>'Email SIC4'!H80</f>
        <v>8</v>
      </c>
      <c r="I141" s="36">
        <f>'Email SIC4'!I80</f>
        <v>0.16</v>
      </c>
      <c r="J141" s="36">
        <f>'Email SIC4'!J80</f>
        <v>0</v>
      </c>
      <c r="K141" s="36">
        <f>'Email SIC4'!K80</f>
        <v>0</v>
      </c>
      <c r="L141" s="36">
        <f>'Email SIC4'!L80</f>
        <v>0</v>
      </c>
      <c r="M141" s="36">
        <f>'Email SIC4'!M80</f>
        <v>0</v>
      </c>
      <c r="N141" s="36">
        <f>'Email SIC4'!N80</f>
        <v>0</v>
      </c>
      <c r="O141" s="36">
        <f>'Email SIC4'!O80</f>
        <v>0</v>
      </c>
      <c r="P141" s="36">
        <f>'Email SIC4'!R80</f>
        <v>0.40752475247524755</v>
      </c>
    </row>
    <row r="142" spans="2:16">
      <c r="B142" s="36" t="str">
        <f>IF(ISNA(VLOOKUP('Email SIC4'!B81,'Online SIC4'!B81:Z189,1,FALSE))=TRUE,'Email SIC4'!B81,"N")</f>
        <v>N</v>
      </c>
      <c r="C142" s="36">
        <f>'Email SIC4'!C81</f>
        <v>2054</v>
      </c>
      <c r="D142" s="36">
        <f>'Email SIC4'!D81</f>
        <v>238</v>
      </c>
      <c r="E142" s="36">
        <f>'Email SIC4'!E81</f>
        <v>369</v>
      </c>
      <c r="F142" s="36">
        <f>'Email SIC4'!F81</f>
        <v>0.17964946445959104</v>
      </c>
      <c r="G142" s="36">
        <f>'Email SIC4'!G81</f>
        <v>24</v>
      </c>
      <c r="H142" s="36">
        <f>'Email SIC4'!H81</f>
        <v>27</v>
      </c>
      <c r="I142" s="36">
        <f>'Email SIC4'!I81</f>
        <v>7.3170731707317069E-2</v>
      </c>
      <c r="J142" s="36">
        <f>'Email SIC4'!J81</f>
        <v>3</v>
      </c>
      <c r="K142" s="36">
        <f>'Email SIC4'!K81</f>
        <v>0.1111111111111111</v>
      </c>
      <c r="L142" s="36">
        <f>'Email SIC4'!L81</f>
        <v>1</v>
      </c>
      <c r="M142" s="36">
        <f>'Email SIC4'!M81</f>
        <v>3.7037037037037035E-2</v>
      </c>
      <c r="N142" s="36">
        <f>'Email SIC4'!N81</f>
        <v>0</v>
      </c>
      <c r="O142" s="36">
        <f>'Email SIC4'!O81</f>
        <v>0</v>
      </c>
      <c r="P142" s="36">
        <f>'Email SIC4'!R81</f>
        <v>0.40096834431505624</v>
      </c>
    </row>
    <row r="143" spans="2:16">
      <c r="B143" s="36" t="str">
        <f>IF(ISNA(VLOOKUP('Email SIC4'!B96,'Online SIC4'!B96:Z204,1,FALSE))=TRUE,'Email SIC4'!B96,"N")</f>
        <v>N</v>
      </c>
      <c r="C143" s="36">
        <f>'Email SIC4'!C96</f>
        <v>2481</v>
      </c>
      <c r="D143" s="36">
        <f>'Email SIC4'!D96</f>
        <v>372</v>
      </c>
      <c r="E143" s="36">
        <f>'Email SIC4'!E96</f>
        <v>559</v>
      </c>
      <c r="F143" s="36">
        <f>'Email SIC4'!F96</f>
        <v>0.22531237404272469</v>
      </c>
      <c r="G143" s="36">
        <f>'Email SIC4'!G96</f>
        <v>30</v>
      </c>
      <c r="H143" s="36">
        <f>'Email SIC4'!H96</f>
        <v>33</v>
      </c>
      <c r="I143" s="36">
        <f>'Email SIC4'!I96</f>
        <v>5.9033989266547404E-2</v>
      </c>
      <c r="J143" s="36">
        <f>'Email SIC4'!J96</f>
        <v>1</v>
      </c>
      <c r="K143" s="36">
        <f>'Email SIC4'!K96</f>
        <v>3.0303030303030304E-2</v>
      </c>
      <c r="L143" s="36">
        <f>'Email SIC4'!L96</f>
        <v>1</v>
      </c>
      <c r="M143" s="36">
        <f>'Email SIC4'!M96</f>
        <v>3.0303030303030304E-2</v>
      </c>
      <c r="N143" s="36">
        <f>'Email SIC4'!N96</f>
        <v>0</v>
      </c>
      <c r="O143" s="36">
        <f>'Email SIC4'!O96</f>
        <v>0</v>
      </c>
      <c r="P143" s="36">
        <f>'Email SIC4'!R96</f>
        <v>0.34495242391533271</v>
      </c>
    </row>
    <row r="144" spans="2:16">
      <c r="B144" s="36" t="str">
        <f>IF(ISNA(VLOOKUP('Email SIC4'!B97,'Online SIC4'!B97:Z205,1,FALSE))=TRUE,'Email SIC4'!B97,"N")</f>
        <v>N</v>
      </c>
      <c r="C144" s="36">
        <f>'Email SIC4'!C97</f>
        <v>2479</v>
      </c>
      <c r="D144" s="36">
        <f>'Email SIC4'!D97</f>
        <v>364</v>
      </c>
      <c r="E144" s="36">
        <f>'Email SIC4'!E97</f>
        <v>557</v>
      </c>
      <c r="F144" s="36">
        <f>'Email SIC4'!F97</f>
        <v>0.22468737394110527</v>
      </c>
      <c r="G144" s="36">
        <f>'Email SIC4'!G97</f>
        <v>31</v>
      </c>
      <c r="H144" s="36">
        <f>'Email SIC4'!H97</f>
        <v>34</v>
      </c>
      <c r="I144" s="36">
        <f>'Email SIC4'!I97</f>
        <v>6.1041292639138239E-2</v>
      </c>
      <c r="J144" s="36">
        <f>'Email SIC4'!J97</f>
        <v>2</v>
      </c>
      <c r="K144" s="36">
        <f>'Email SIC4'!K97</f>
        <v>5.8823529411764705E-2</v>
      </c>
      <c r="L144" s="36">
        <f>'Email SIC4'!L97</f>
        <v>0</v>
      </c>
      <c r="M144" s="36">
        <f>'Email SIC4'!M97</f>
        <v>0</v>
      </c>
      <c r="N144" s="36">
        <f>'Email SIC4'!N97</f>
        <v>0</v>
      </c>
      <c r="O144" s="36">
        <f>'Email SIC4'!O97</f>
        <v>0</v>
      </c>
      <c r="P144" s="36">
        <f>'Email SIC4'!R97</f>
        <v>0.3445521959920082</v>
      </c>
    </row>
    <row r="146" spans="2:16">
      <c r="B146" s="36" t="s">
        <v>25</v>
      </c>
      <c r="C146" s="36" t="str">
        <f>'Online SIC4'!C1</f>
        <v>Total</v>
      </c>
      <c r="D146" s="36" t="str">
        <f>'Online SIC4'!E1</f>
        <v>Opens Count</v>
      </c>
      <c r="E146" s="36" t="str">
        <f>'Online SIC4'!G1</f>
        <v>Opens</v>
      </c>
      <c r="F146" s="36" t="str">
        <f>'Online SIC4'!H1</f>
        <v>Opens/total</v>
      </c>
      <c r="G146" s="36" t="str">
        <f>'Online SIC4'!J1</f>
        <v>Clicks Count</v>
      </c>
      <c r="H146" s="36" t="str">
        <f>'Online SIC4'!L1</f>
        <v>Clicks</v>
      </c>
      <c r="I146" s="36" t="str">
        <f>'Online SIC4'!M1</f>
        <v>Clicks/Opens</v>
      </c>
      <c r="J146" s="36" t="str">
        <f>'Online SIC4'!O1</f>
        <v>LP Count</v>
      </c>
      <c r="K146" s="36" t="str">
        <f>'Online SIC4'!P1</f>
        <v>LP Count/Clicks</v>
      </c>
      <c r="L146" s="36" t="str">
        <f>'Online SIC4'!R1</f>
        <v>Reg Count</v>
      </c>
      <c r="M146" s="36" t="str">
        <f>'Online SIC4'!S1</f>
        <v>Reg Count/Clicks</v>
      </c>
      <c r="N146" s="36" t="str">
        <f>'Online SIC4'!U1</f>
        <v>Qual Count</v>
      </c>
      <c r="O146" s="36" t="str">
        <f>'Online SIC4'!V1</f>
        <v>Qual Count/Reg Count</v>
      </c>
      <c r="P146" s="36" t="str">
        <f>'Online SIC4'!Z1</f>
        <v>Activity Score</v>
      </c>
    </row>
    <row r="147" spans="2:16">
      <c r="B147" s="36">
        <f>IF(ISNA(VLOOKUP('Online SIC4'!B51,'Email SIC4'!B$2:R$144,1,FALSE))=TRUE,'Online SIC4'!B51,"N")</f>
        <v>2842</v>
      </c>
      <c r="C147">
        <f>'Online SIC4'!C51</f>
        <v>182</v>
      </c>
      <c r="D147" s="36">
        <f>'Online SIC4'!E51</f>
        <v>33</v>
      </c>
      <c r="E147" s="36">
        <f>'Online SIC4'!G51</f>
        <v>93</v>
      </c>
      <c r="F147" s="36">
        <f>'Online SIC4'!H51</f>
        <v>0.51098901098901095</v>
      </c>
      <c r="G147" s="36">
        <f>'Online SIC4'!J51</f>
        <v>6</v>
      </c>
      <c r="H147" s="36">
        <f>'Online SIC4'!L51</f>
        <v>5</v>
      </c>
      <c r="I147" s="36">
        <f>'Online SIC4'!M51</f>
        <v>5.3763440860215055E-2</v>
      </c>
      <c r="J147" s="36">
        <f>'Online SIC4'!O51</f>
        <v>1</v>
      </c>
      <c r="K147" s="36">
        <f>'Online SIC4'!P51</f>
        <v>0.2</v>
      </c>
      <c r="L147" s="36">
        <f>'Online SIC4'!R51</f>
        <v>1</v>
      </c>
      <c r="M147" s="36">
        <f>'Online SIC4'!S51</f>
        <v>0.2</v>
      </c>
      <c r="N147" s="36">
        <f>'Online SIC4'!U51</f>
        <v>0</v>
      </c>
      <c r="O147" s="36">
        <f>'Online SIC4'!V51</f>
        <v>0</v>
      </c>
      <c r="P147" s="36">
        <f>'Online SIC4'!Z51</f>
        <v>0.96475245184922609</v>
      </c>
    </row>
    <row r="148" spans="2:16">
      <c r="B148" s="36" t="str">
        <f>IF(ISNA(VLOOKUP('Online SIC4'!B70,'Email SIC4'!B$2:R$144,1,FALSE))=TRUE,'Online SIC4'!B70,"N")</f>
        <v>N</v>
      </c>
      <c r="C148" s="36">
        <f>'Online SIC4'!C70</f>
        <v>6847</v>
      </c>
      <c r="D148" s="36">
        <f>'Online SIC4'!E70</f>
        <v>1024</v>
      </c>
      <c r="E148" s="36">
        <f>'Online SIC4'!G70</f>
        <v>2406</v>
      </c>
      <c r="F148" s="36">
        <f>'Online SIC4'!H70</f>
        <v>0.35139477143274428</v>
      </c>
      <c r="G148" s="36">
        <f>'Online SIC4'!J70</f>
        <v>162</v>
      </c>
      <c r="H148" s="36">
        <f>'Online SIC4'!L70</f>
        <v>150</v>
      </c>
      <c r="I148" s="36">
        <f>'Online SIC4'!M70</f>
        <v>6.2344139650872821E-2</v>
      </c>
      <c r="J148" s="36">
        <f>'Online SIC4'!O70</f>
        <v>18</v>
      </c>
      <c r="K148" s="36">
        <f>'Online SIC4'!P70</f>
        <v>0.12</v>
      </c>
      <c r="L148" s="36">
        <f>'Online SIC4'!R70</f>
        <v>29</v>
      </c>
      <c r="M148" s="36">
        <f>'Online SIC4'!S70</f>
        <v>0.19333333333333333</v>
      </c>
      <c r="N148" s="36">
        <f>'Online SIC4'!U70</f>
        <v>0</v>
      </c>
      <c r="O148" s="36">
        <f>'Online SIC4'!V70</f>
        <v>0</v>
      </c>
      <c r="P148" s="36">
        <f>'Online SIC4'!Z70</f>
        <v>0.7270722444169504</v>
      </c>
    </row>
    <row r="149" spans="2:16">
      <c r="B149" s="36">
        <f>IF(ISNA(VLOOKUP('Online SIC4'!B85,'Email SIC4'!B$2:R$144,1,FALSE))=TRUE,'Online SIC4'!B85,"N")</f>
        <v>1611</v>
      </c>
      <c r="C149" s="36">
        <f>'Online SIC4'!C85</f>
        <v>239</v>
      </c>
      <c r="D149" s="36">
        <f>'Online SIC4'!E85</f>
        <v>30</v>
      </c>
      <c r="E149" s="36">
        <f>'Online SIC4'!G85</f>
        <v>62</v>
      </c>
      <c r="F149" s="36">
        <f>'Online SIC4'!H85</f>
        <v>0.2594142259414226</v>
      </c>
      <c r="G149" s="36">
        <f>'Online SIC4'!J85</f>
        <v>12</v>
      </c>
      <c r="H149" s="36">
        <f>'Online SIC4'!L85</f>
        <v>11</v>
      </c>
      <c r="I149" s="36">
        <f>'Online SIC4'!M85</f>
        <v>0.17741935483870969</v>
      </c>
      <c r="J149" s="36">
        <f>'Online SIC4'!O85</f>
        <v>0</v>
      </c>
      <c r="K149" s="36">
        <f>'Online SIC4'!P85</f>
        <v>0</v>
      </c>
      <c r="L149" s="36">
        <f>'Online SIC4'!R85</f>
        <v>1</v>
      </c>
      <c r="M149" s="36">
        <f>'Online SIC4'!S85</f>
        <v>9.0909090909090912E-2</v>
      </c>
      <c r="N149" s="36">
        <f>'Online SIC4'!U85</f>
        <v>0</v>
      </c>
      <c r="O149" s="36">
        <f>'Online SIC4'!V85</f>
        <v>0</v>
      </c>
      <c r="P149" s="36">
        <f>'Online SIC4'!Z85</f>
        <v>0.52774267168922318</v>
      </c>
    </row>
    <row r="150" spans="2:16">
      <c r="B150" s="36">
        <f>IF(ISNA(VLOOKUP('Online SIC4'!B49,'Email SIC4'!B$2:R$144,1,FALSE))=TRUE,'Online SIC4'!B49,"N")</f>
        <v>5251</v>
      </c>
      <c r="C150" s="36">
        <f>'Online SIC4'!C49</f>
        <v>290</v>
      </c>
      <c r="D150" s="36">
        <f>'Online SIC4'!E49</f>
        <v>63</v>
      </c>
      <c r="E150" s="36">
        <f>'Online SIC4'!G49</f>
        <v>162</v>
      </c>
      <c r="F150" s="36">
        <f>'Online SIC4'!H49</f>
        <v>0.55862068965517242</v>
      </c>
      <c r="G150" s="36">
        <f>'Online SIC4'!J49</f>
        <v>10</v>
      </c>
      <c r="H150" s="36">
        <f>'Online SIC4'!L49</f>
        <v>12</v>
      </c>
      <c r="I150" s="36">
        <f>'Online SIC4'!M49</f>
        <v>7.407407407407407E-2</v>
      </c>
      <c r="J150" s="36">
        <f>'Online SIC4'!O49</f>
        <v>3</v>
      </c>
      <c r="K150" s="36">
        <f>'Online SIC4'!P49</f>
        <v>0.25</v>
      </c>
      <c r="L150" s="36">
        <f>'Online SIC4'!R49</f>
        <v>1</v>
      </c>
      <c r="M150" s="36">
        <f>'Online SIC4'!S49</f>
        <v>8.3333333333333329E-2</v>
      </c>
      <c r="N150" s="36">
        <f>'Online SIC4'!U49</f>
        <v>0</v>
      </c>
      <c r="O150" s="36">
        <f>'Online SIC4'!V49</f>
        <v>0</v>
      </c>
      <c r="P150" s="36">
        <f>'Online SIC4'!Z49</f>
        <v>0.96602809706257986</v>
      </c>
    </row>
    <row r="151" spans="2:16">
      <c r="B151" s="36" t="str">
        <f>IF(ISNA(VLOOKUP('Online SIC4'!B57,'Email SIC4'!B$2:R$144,1,FALSE))=TRUE,'Online SIC4'!B57,"N")</f>
        <v>N</v>
      </c>
      <c r="C151" s="36">
        <f>'Online SIC4'!C57</f>
        <v>599</v>
      </c>
      <c r="D151" s="36">
        <f>'Online SIC4'!E57</f>
        <v>67</v>
      </c>
      <c r="E151" s="36">
        <f>'Online SIC4'!G57</f>
        <v>199</v>
      </c>
      <c r="F151" s="36">
        <f>'Online SIC4'!H57</f>
        <v>0.332220367278798</v>
      </c>
      <c r="G151" s="36">
        <f>'Online SIC4'!J57</f>
        <v>9</v>
      </c>
      <c r="H151" s="36">
        <f>'Online SIC4'!L57</f>
        <v>11</v>
      </c>
      <c r="I151" s="36">
        <f>'Online SIC4'!M57</f>
        <v>5.5276381909547742E-2</v>
      </c>
      <c r="J151" s="36">
        <f>'Online SIC4'!O57</f>
        <v>4</v>
      </c>
      <c r="K151" s="36">
        <f>'Online SIC4'!P57</f>
        <v>0.36363636363636365</v>
      </c>
      <c r="L151" s="36">
        <f>'Online SIC4'!R57</f>
        <v>1</v>
      </c>
      <c r="M151" s="36">
        <f>'Online SIC4'!S57</f>
        <v>9.0909090909090912E-2</v>
      </c>
      <c r="N151" s="36">
        <f>'Online SIC4'!U57</f>
        <v>0</v>
      </c>
      <c r="O151" s="36">
        <f>'Online SIC4'!V57</f>
        <v>0</v>
      </c>
      <c r="P151" s="36">
        <f>'Online SIC4'!Z57</f>
        <v>0.84204220373380034</v>
      </c>
    </row>
    <row r="152" spans="2:16">
      <c r="B152" s="36">
        <f>IF(ISNA(VLOOKUP('Online SIC4'!B98,'Email SIC4'!B$2:R$144,1,FALSE))=TRUE,'Online SIC4'!B98,"N")</f>
        <v>2321</v>
      </c>
      <c r="C152" s="36">
        <f>'Online SIC4'!C98</f>
        <v>15</v>
      </c>
      <c r="D152" s="36">
        <f>'Online SIC4'!E98</f>
        <v>2</v>
      </c>
      <c r="E152" s="36">
        <f>'Online SIC4'!G98</f>
        <v>6</v>
      </c>
      <c r="F152" s="36">
        <f>'Online SIC4'!H98</f>
        <v>0.4</v>
      </c>
      <c r="G152" s="36">
        <f>'Online SIC4'!J98</f>
        <v>1</v>
      </c>
      <c r="H152" s="36">
        <f>'Online SIC4'!L98</f>
        <v>0</v>
      </c>
      <c r="I152" s="36">
        <f>'Online SIC4'!M98</f>
        <v>0</v>
      </c>
      <c r="J152" s="36">
        <f>'Online SIC4'!O98</f>
        <v>0</v>
      </c>
      <c r="K152" s="36">
        <f>'Online SIC4'!P98</f>
        <v>0</v>
      </c>
      <c r="L152" s="36">
        <f>'Online SIC4'!R98</f>
        <v>1</v>
      </c>
      <c r="M152" s="36">
        <f>'Online SIC4'!S98</f>
        <v>0</v>
      </c>
      <c r="N152" s="36">
        <f>'Online SIC4'!U98</f>
        <v>0</v>
      </c>
      <c r="O152" s="36">
        <f>'Online SIC4'!V98</f>
        <v>0</v>
      </c>
      <c r="P152" s="36">
        <f>'Online SIC4'!Z98</f>
        <v>0.4</v>
      </c>
    </row>
    <row r="153" spans="2:16">
      <c r="B153" s="36">
        <f>IF(ISNA(VLOOKUP('Online SIC4'!B103,'Email SIC4'!B$2:R$144,1,FALSE))=TRUE,'Online SIC4'!B103,"N")</f>
        <v>2391</v>
      </c>
      <c r="C153" s="36">
        <f>'Online SIC4'!C103</f>
        <v>21</v>
      </c>
      <c r="D153" s="36">
        <f>'Online SIC4'!E103</f>
        <v>3</v>
      </c>
      <c r="E153" s="36">
        <f>'Online SIC4'!G103</f>
        <v>7</v>
      </c>
      <c r="F153" s="36">
        <f>'Online SIC4'!H103</f>
        <v>0.33333333333333331</v>
      </c>
      <c r="G153" s="36">
        <f>'Online SIC4'!J103</f>
        <v>1</v>
      </c>
      <c r="H153" s="36">
        <f>'Online SIC4'!L103</f>
        <v>0</v>
      </c>
      <c r="I153" s="36">
        <f>'Online SIC4'!M103</f>
        <v>0</v>
      </c>
      <c r="J153" s="36">
        <f>'Online SIC4'!O103</f>
        <v>0</v>
      </c>
      <c r="K153" s="36">
        <f>'Online SIC4'!P103</f>
        <v>0</v>
      </c>
      <c r="L153" s="36">
        <f>'Online SIC4'!R103</f>
        <v>1</v>
      </c>
      <c r="M153" s="36">
        <f>'Online SIC4'!S103</f>
        <v>0</v>
      </c>
      <c r="N153" s="36">
        <f>'Online SIC4'!U103</f>
        <v>0</v>
      </c>
      <c r="O153" s="36">
        <f>'Online SIC4'!V103</f>
        <v>0</v>
      </c>
      <c r="P153" s="36">
        <f>'Online SIC4'!Z103</f>
        <v>0.33333333333333331</v>
      </c>
    </row>
    <row r="154" spans="2:16">
      <c r="B154" s="36">
        <f>IF(ISNA(VLOOKUP('Online SIC4'!B108,'Email SIC4'!B$2:R$144,1,FALSE))=TRUE,'Online SIC4'!B108,"N")</f>
        <v>2591</v>
      </c>
      <c r="C154" s="36">
        <f>'Online SIC4'!C108</f>
        <v>56</v>
      </c>
      <c r="D154" s="36">
        <f>'Online SIC4'!E108</f>
        <v>5</v>
      </c>
      <c r="E154" s="36">
        <f>'Online SIC4'!G108</f>
        <v>11</v>
      </c>
      <c r="F154" s="36">
        <f>'Online SIC4'!H108</f>
        <v>0.19642857142857142</v>
      </c>
      <c r="G154" s="36">
        <f>'Online SIC4'!J108</f>
        <v>1</v>
      </c>
      <c r="H154" s="36">
        <f>'Online SIC4'!L108</f>
        <v>0</v>
      </c>
      <c r="I154" s="36">
        <f>'Online SIC4'!M108</f>
        <v>0</v>
      </c>
      <c r="J154" s="36">
        <f>'Online SIC4'!O108</f>
        <v>1</v>
      </c>
      <c r="K154" s="36">
        <f>'Online SIC4'!P108</f>
        <v>0</v>
      </c>
      <c r="L154" s="36">
        <f>'Online SIC4'!R108</f>
        <v>1</v>
      </c>
      <c r="M154" s="36">
        <f>'Online SIC4'!S108</f>
        <v>0</v>
      </c>
      <c r="N154" s="36">
        <f>'Online SIC4'!U108</f>
        <v>0</v>
      </c>
      <c r="O154" s="36">
        <f>'Online SIC4'!V108</f>
        <v>0</v>
      </c>
      <c r="P154" s="36">
        <f>'Online SIC4'!Z108</f>
        <v>0.19642857142857142</v>
      </c>
    </row>
    <row r="155" spans="2:16">
      <c r="B155" s="36">
        <f>IF(ISNA(VLOOKUP('Online SIC4'!B58,'Email SIC4'!B$2:R$144,1,FALSE))=TRUE,'Online SIC4'!B58,"N")</f>
        <v>1799</v>
      </c>
      <c r="C155" s="36">
        <f>'Online SIC4'!C58</f>
        <v>286</v>
      </c>
      <c r="D155" s="36">
        <f>'Online SIC4'!E58</f>
        <v>47</v>
      </c>
      <c r="E155" s="36">
        <f>'Online SIC4'!G58</f>
        <v>108</v>
      </c>
      <c r="F155" s="36">
        <f>'Online SIC4'!H58</f>
        <v>0.3776223776223776</v>
      </c>
      <c r="G155" s="36">
        <f>'Online SIC4'!J58</f>
        <v>6</v>
      </c>
      <c r="H155" s="36">
        <f>'Online SIC4'!L58</f>
        <v>5</v>
      </c>
      <c r="I155" s="36">
        <f>'Online SIC4'!M58</f>
        <v>4.6296296296296294E-2</v>
      </c>
      <c r="J155" s="36">
        <f>'Online SIC4'!O58</f>
        <v>1</v>
      </c>
      <c r="K155" s="36">
        <f>'Online SIC4'!P58</f>
        <v>0.2</v>
      </c>
      <c r="L155" s="36">
        <f>'Online SIC4'!R58</f>
        <v>1</v>
      </c>
      <c r="M155" s="36">
        <f>'Online SIC4'!S58</f>
        <v>0.2</v>
      </c>
      <c r="N155" s="36">
        <f>'Online SIC4'!U58</f>
        <v>0</v>
      </c>
      <c r="O155" s="36">
        <f>'Online SIC4'!V58</f>
        <v>0</v>
      </c>
      <c r="P155" s="36">
        <f>'Online SIC4'!Z58</f>
        <v>0.82391867391867391</v>
      </c>
    </row>
    <row r="156" spans="2:16">
      <c r="B156" s="36" t="str">
        <f>IF(ISNA(VLOOKUP('Online SIC4'!B23,'Email SIC4'!B$2:R$144,1,FALSE))=TRUE,'Online SIC4'!B23,"N")</f>
        <v>N</v>
      </c>
      <c r="C156" s="36">
        <f>'Online SIC4'!C23</f>
        <v>161</v>
      </c>
      <c r="D156" s="36">
        <f>'Online SIC4'!E23</f>
        <v>38</v>
      </c>
      <c r="E156" s="36">
        <f>'Online SIC4'!G23</f>
        <v>98</v>
      </c>
      <c r="F156" s="36">
        <f>'Online SIC4'!H23</f>
        <v>0.60869565217391308</v>
      </c>
      <c r="G156" s="36">
        <f>'Online SIC4'!J23</f>
        <v>4</v>
      </c>
      <c r="H156" s="36">
        <f>'Online SIC4'!L23</f>
        <v>3</v>
      </c>
      <c r="I156" s="36">
        <f>'Online SIC4'!M23</f>
        <v>3.0612244897959183E-2</v>
      </c>
      <c r="J156" s="36">
        <f>'Online SIC4'!O23</f>
        <v>2</v>
      </c>
      <c r="K156" s="36">
        <f>'Online SIC4'!P23</f>
        <v>0.66666666666666663</v>
      </c>
      <c r="L156" s="36">
        <f>'Online SIC4'!R23</f>
        <v>1</v>
      </c>
      <c r="M156" s="36">
        <f>'Online SIC4'!S23</f>
        <v>0.33333333333333331</v>
      </c>
      <c r="N156" s="36">
        <f>'Online SIC4'!U23</f>
        <v>0</v>
      </c>
      <c r="O156" s="36">
        <f>'Online SIC4'!V23</f>
        <v>0</v>
      </c>
      <c r="P156" s="36">
        <f>'Online SIC4'!Z23</f>
        <v>1.6393078970718722</v>
      </c>
    </row>
    <row r="157" spans="2:16">
      <c r="B157" s="36" t="str">
        <f>IF(ISNA(VLOOKUP('Online SIC4'!B26,'Email SIC4'!B$2:R$144,1,FALSE))=TRUE,'Online SIC4'!B26,"N")</f>
        <v>N</v>
      </c>
      <c r="C157" s="36">
        <f>'Online SIC4'!C26</f>
        <v>8883</v>
      </c>
      <c r="D157" s="36">
        <f>'Online SIC4'!E26</f>
        <v>701</v>
      </c>
      <c r="E157" s="36">
        <f>'Online SIC4'!G26</f>
        <v>1768</v>
      </c>
      <c r="F157" s="36">
        <f>'Online SIC4'!H26</f>
        <v>0.19903185860632669</v>
      </c>
      <c r="G157" s="36">
        <f>'Online SIC4'!J26</f>
        <v>99</v>
      </c>
      <c r="H157" s="36">
        <f>'Online SIC4'!L26</f>
        <v>99</v>
      </c>
      <c r="I157" s="36">
        <f>'Online SIC4'!M26</f>
        <v>5.5995475113122174E-2</v>
      </c>
      <c r="J157" s="36">
        <f>'Online SIC4'!O26</f>
        <v>14</v>
      </c>
      <c r="K157" s="36">
        <f>'Online SIC4'!P26</f>
        <v>0.14141414141414141</v>
      </c>
      <c r="L157" s="36">
        <f>'Online SIC4'!R26</f>
        <v>12</v>
      </c>
      <c r="M157" s="36">
        <f>'Online SIC4'!S26</f>
        <v>0.12121212121212122</v>
      </c>
      <c r="N157" s="36">
        <f>'Online SIC4'!U26</f>
        <v>1</v>
      </c>
      <c r="O157" s="36">
        <f>'Online SIC4'!V26</f>
        <v>8.3333333333333329E-2</v>
      </c>
      <c r="P157" s="36">
        <f>'Online SIC4'!Z26</f>
        <v>1.6009869296790447</v>
      </c>
    </row>
    <row r="158" spans="2:16">
      <c r="B158" s="36" t="str">
        <f>IF(ISNA(VLOOKUP('Online SIC4'!B63,'Email SIC4'!B$2:R$144,1,FALSE))=TRUE,'Online SIC4'!B63,"N")</f>
        <v>N</v>
      </c>
      <c r="C158" s="36">
        <f>'Online SIC4'!C63</f>
        <v>705</v>
      </c>
      <c r="D158" s="36">
        <f>'Online SIC4'!E63</f>
        <v>46</v>
      </c>
      <c r="E158" s="36">
        <f>'Online SIC4'!G63</f>
        <v>106</v>
      </c>
      <c r="F158" s="36">
        <f>'Online SIC4'!H63</f>
        <v>0.15035460992907801</v>
      </c>
      <c r="G158" s="36">
        <f>'Online SIC4'!J63</f>
        <v>6</v>
      </c>
      <c r="H158" s="36">
        <f>'Online SIC4'!L63</f>
        <v>5</v>
      </c>
      <c r="I158" s="36">
        <f>'Online SIC4'!M63</f>
        <v>4.716981132075472E-2</v>
      </c>
      <c r="J158" s="36">
        <f>'Online SIC4'!O63</f>
        <v>2</v>
      </c>
      <c r="K158" s="36">
        <f>'Online SIC4'!P63</f>
        <v>0.4</v>
      </c>
      <c r="L158" s="36">
        <f>'Online SIC4'!R63</f>
        <v>1</v>
      </c>
      <c r="M158" s="36">
        <f>'Online SIC4'!S63</f>
        <v>0.2</v>
      </c>
      <c r="N158" s="36">
        <f>'Online SIC4'!U63</f>
        <v>0</v>
      </c>
      <c r="O158" s="36">
        <f>'Online SIC4'!V63</f>
        <v>0</v>
      </c>
      <c r="P158" s="36">
        <f>'Online SIC4'!Z63</f>
        <v>0.7975244212498328</v>
      </c>
    </row>
    <row r="159" spans="2:16">
      <c r="B159" s="36">
        <f>IF(ISNA(VLOOKUP('Online SIC4'!B48,'Email SIC4'!B$2:R$144,1,FALSE))=TRUE,'Online SIC4'!B48,"N")</f>
        <v>5047</v>
      </c>
      <c r="C159" s="36">
        <f>'Online SIC4'!C48</f>
        <v>838</v>
      </c>
      <c r="D159" s="36">
        <f>'Online SIC4'!E48</f>
        <v>175</v>
      </c>
      <c r="E159" s="36">
        <f>'Online SIC4'!G48</f>
        <v>454</v>
      </c>
      <c r="F159" s="36">
        <f>'Online SIC4'!H48</f>
        <v>0.5417661097852029</v>
      </c>
      <c r="G159" s="36">
        <f>'Online SIC4'!J48</f>
        <v>24</v>
      </c>
      <c r="H159" s="36">
        <f>'Online SIC4'!L48</f>
        <v>24</v>
      </c>
      <c r="I159" s="36">
        <f>'Online SIC4'!M48</f>
        <v>5.2863436123348019E-2</v>
      </c>
      <c r="J159" s="36">
        <f>'Online SIC4'!O48</f>
        <v>5</v>
      </c>
      <c r="K159" s="36">
        <f>'Online SIC4'!P48</f>
        <v>0.20833333333333334</v>
      </c>
      <c r="L159" s="36">
        <f>'Online SIC4'!R48</f>
        <v>4</v>
      </c>
      <c r="M159" s="36">
        <f>'Online SIC4'!S48</f>
        <v>0.16666666666666666</v>
      </c>
      <c r="N159" s="36">
        <f>'Online SIC4'!U48</f>
        <v>0</v>
      </c>
      <c r="O159" s="36">
        <f>'Online SIC4'!V48</f>
        <v>0</v>
      </c>
      <c r="P159" s="36">
        <f>'Online SIC4'!Z48</f>
        <v>0.96962954590855088</v>
      </c>
    </row>
    <row r="160" spans="2:16">
      <c r="B160" s="36">
        <f>IF(ISNA(VLOOKUP('Online SIC4'!B47,'Email SIC4'!B$2:R$144,1,FALSE))=TRUE,'Online SIC4'!B47,"N")</f>
        <v>5099</v>
      </c>
      <c r="C160" s="36">
        <f>'Online SIC4'!C47</f>
        <v>279</v>
      </c>
      <c r="D160" s="36">
        <f>'Online SIC4'!E47</f>
        <v>66</v>
      </c>
      <c r="E160" s="36">
        <f>'Online SIC4'!G47</f>
        <v>168</v>
      </c>
      <c r="F160" s="36">
        <f>'Online SIC4'!H47</f>
        <v>0.60215053763440862</v>
      </c>
      <c r="G160" s="36">
        <f>'Online SIC4'!J47</f>
        <v>10</v>
      </c>
      <c r="H160" s="36">
        <f>'Online SIC4'!L47</f>
        <v>9</v>
      </c>
      <c r="I160" s="36">
        <f>'Online SIC4'!M47</f>
        <v>5.3571428571428568E-2</v>
      </c>
      <c r="J160" s="36">
        <f>'Online SIC4'!O47</f>
        <v>2</v>
      </c>
      <c r="K160" s="36">
        <f>'Online SIC4'!P47</f>
        <v>0.22222222222222221</v>
      </c>
      <c r="L160" s="36">
        <f>'Online SIC4'!R47</f>
        <v>1</v>
      </c>
      <c r="M160" s="36">
        <f>'Online SIC4'!S47</f>
        <v>0.1111111111111111</v>
      </c>
      <c r="N160" s="36">
        <f>'Online SIC4'!U47</f>
        <v>0</v>
      </c>
      <c r="O160" s="36">
        <f>'Online SIC4'!V47</f>
        <v>0</v>
      </c>
      <c r="P160" s="36">
        <f>'Online SIC4'!Z47</f>
        <v>0.98905529953917048</v>
      </c>
    </row>
    <row r="161" spans="2:16">
      <c r="B161" s="36">
        <f>IF(ISNA(VLOOKUP('Online SIC4'!B2,'Email SIC4'!B$2:R$144,1,FALSE))=TRUE,'Online SIC4'!B2,"N")</f>
        <v>3448</v>
      </c>
      <c r="C161" s="36">
        <f>'Online SIC4'!C2</f>
        <v>7</v>
      </c>
      <c r="D161" s="36">
        <f>'Online SIC4'!E2</f>
        <v>2</v>
      </c>
      <c r="E161" s="36">
        <f>'Online SIC4'!G2</f>
        <v>2</v>
      </c>
      <c r="F161" s="36">
        <f>'Online SIC4'!H2</f>
        <v>0.2857142857142857</v>
      </c>
      <c r="G161" s="36">
        <f>'Online SIC4'!J2</f>
        <v>1</v>
      </c>
      <c r="H161" s="36">
        <f>'Online SIC4'!L2</f>
        <v>1</v>
      </c>
      <c r="I161" s="36">
        <f>'Online SIC4'!M2</f>
        <v>0.5</v>
      </c>
      <c r="J161" s="36">
        <f>'Online SIC4'!O2</f>
        <v>1</v>
      </c>
      <c r="K161" s="36">
        <f>'Online SIC4'!P2</f>
        <v>1</v>
      </c>
      <c r="L161" s="36">
        <f>'Online SIC4'!R2</f>
        <v>1</v>
      </c>
      <c r="M161" s="36">
        <f>'Online SIC4'!S2</f>
        <v>1</v>
      </c>
      <c r="N161" s="36">
        <f>'Online SIC4'!U2</f>
        <v>0</v>
      </c>
      <c r="O161" s="36">
        <f>'Online SIC4'!V2</f>
        <v>0</v>
      </c>
      <c r="P161" s="36">
        <f>'Online SIC4'!Z2</f>
        <v>2.7857142857142856</v>
      </c>
    </row>
    <row r="162" spans="2:16">
      <c r="B162" s="36">
        <f>IF(ISNA(VLOOKUP('Online SIC4'!B4,'Email SIC4'!B$2:R$144,1,FALSE))=TRUE,'Online SIC4'!B4,"N")</f>
        <v>5094</v>
      </c>
      <c r="C162" s="36">
        <f>'Online SIC4'!C4</f>
        <v>30</v>
      </c>
      <c r="D162" s="36">
        <f>'Online SIC4'!E4</f>
        <v>8</v>
      </c>
      <c r="E162" s="36">
        <f>'Online SIC4'!G4</f>
        <v>14</v>
      </c>
      <c r="F162" s="36">
        <f>'Online SIC4'!H4</f>
        <v>0.46666666666666667</v>
      </c>
      <c r="G162" s="36">
        <f>'Online SIC4'!J4</f>
        <v>2</v>
      </c>
      <c r="H162" s="36">
        <f>'Online SIC4'!L4</f>
        <v>1</v>
      </c>
      <c r="I162" s="36">
        <f>'Online SIC4'!M4</f>
        <v>7.1428571428571425E-2</v>
      </c>
      <c r="J162" s="36">
        <f>'Online SIC4'!O4</f>
        <v>1</v>
      </c>
      <c r="K162" s="36">
        <f>'Online SIC4'!P4</f>
        <v>1</v>
      </c>
      <c r="L162" s="36">
        <f>'Online SIC4'!R4</f>
        <v>1</v>
      </c>
      <c r="M162" s="36">
        <f>'Online SIC4'!S4</f>
        <v>1</v>
      </c>
      <c r="N162" s="36">
        <f>'Online SIC4'!U4</f>
        <v>0</v>
      </c>
      <c r="O162" s="36">
        <f>'Online SIC4'!V4</f>
        <v>0</v>
      </c>
      <c r="P162" s="36">
        <f>'Online SIC4'!Z4</f>
        <v>2.5380952380952384</v>
      </c>
    </row>
    <row r="163" spans="2:16">
      <c r="B163" s="36">
        <f>IF(ISNA(VLOOKUP('Online SIC4'!B32,'Email SIC4'!B$2:R$144,1,FALSE))=TRUE,'Online SIC4'!B32,"N")</f>
        <v>3931</v>
      </c>
      <c r="C163" s="36">
        <f>'Online SIC4'!C32</f>
        <v>66</v>
      </c>
      <c r="D163" s="36">
        <f>'Online SIC4'!E32</f>
        <v>14</v>
      </c>
      <c r="E163" s="36">
        <f>'Online SIC4'!G32</f>
        <v>37</v>
      </c>
      <c r="F163" s="36">
        <f>'Online SIC4'!H32</f>
        <v>0.56060606060606055</v>
      </c>
      <c r="G163" s="36">
        <f>'Online SIC4'!J32</f>
        <v>2</v>
      </c>
      <c r="H163" s="36">
        <f>'Online SIC4'!L32</f>
        <v>3</v>
      </c>
      <c r="I163" s="36">
        <f>'Online SIC4'!M32</f>
        <v>8.1081081081081086E-2</v>
      </c>
      <c r="J163" s="36">
        <f>'Online SIC4'!O32</f>
        <v>1</v>
      </c>
      <c r="K163" s="36">
        <f>'Online SIC4'!P32</f>
        <v>0.33333333333333331</v>
      </c>
      <c r="L163" s="36">
        <f>'Online SIC4'!R32</f>
        <v>1</v>
      </c>
      <c r="M163" s="36">
        <f>'Online SIC4'!S32</f>
        <v>0.33333333333333331</v>
      </c>
      <c r="N163" s="36">
        <f>'Online SIC4'!U32</f>
        <v>0</v>
      </c>
      <c r="O163" s="36">
        <f>'Online SIC4'!V32</f>
        <v>0</v>
      </c>
      <c r="P163" s="36">
        <f>'Online SIC4'!Z32</f>
        <v>1.3083538083538082</v>
      </c>
    </row>
    <row r="164" spans="2:16">
      <c r="B164" s="36">
        <f>IF(ISNA(VLOOKUP('Online SIC4'!B27,'Email SIC4'!B$2:R$144,1,FALSE))=TRUE,'Online SIC4'!B27,"N")</f>
        <v>8021</v>
      </c>
      <c r="C164" s="36">
        <f>'Online SIC4'!C27</f>
        <v>178</v>
      </c>
      <c r="D164" s="36">
        <f>'Online SIC4'!E27</f>
        <v>38</v>
      </c>
      <c r="E164" s="36">
        <f>'Online SIC4'!G27</f>
        <v>88</v>
      </c>
      <c r="F164" s="36">
        <f>'Online SIC4'!H27</f>
        <v>0.4943820224719101</v>
      </c>
      <c r="G164" s="36">
        <f>'Online SIC4'!J27</f>
        <v>2</v>
      </c>
      <c r="H164" s="36">
        <f>'Online SIC4'!L27</f>
        <v>1</v>
      </c>
      <c r="I164" s="36">
        <f>'Online SIC4'!M27</f>
        <v>1.1363636363636364E-2</v>
      </c>
      <c r="J164" s="36">
        <f>'Online SIC4'!O27</f>
        <v>0</v>
      </c>
      <c r="K164" s="36">
        <f>'Online SIC4'!P27</f>
        <v>0</v>
      </c>
      <c r="L164" s="36">
        <f>'Online SIC4'!R27</f>
        <v>1</v>
      </c>
      <c r="M164" s="36">
        <f>'Online SIC4'!S27</f>
        <v>1</v>
      </c>
      <c r="N164" s="36">
        <f>'Online SIC4'!U27</f>
        <v>0</v>
      </c>
      <c r="O164" s="36">
        <f>'Online SIC4'!V27</f>
        <v>0</v>
      </c>
      <c r="P164" s="36">
        <f>'Online SIC4'!Z27</f>
        <v>1.5057456588355467</v>
      </c>
    </row>
    <row r="165" spans="2:16">
      <c r="B165" s="36" t="str">
        <f>IF(ISNA(VLOOKUP('Online SIC4'!B78,'Email SIC4'!B$2:R$144,1,FALSE))=TRUE,'Online SIC4'!B78,"N")</f>
        <v>N</v>
      </c>
      <c r="C165" s="36">
        <f>'Online SIC4'!C78</f>
        <v>3994</v>
      </c>
      <c r="D165" s="36">
        <f>'Online SIC4'!E78</f>
        <v>498</v>
      </c>
      <c r="E165" s="36">
        <f>'Online SIC4'!G78</f>
        <v>1193</v>
      </c>
      <c r="F165" s="36">
        <f>'Online SIC4'!H78</f>
        <v>0.29869804707060593</v>
      </c>
      <c r="G165" s="36">
        <f>'Online SIC4'!J78</f>
        <v>46</v>
      </c>
      <c r="H165" s="36">
        <f>'Online SIC4'!L78</f>
        <v>42</v>
      </c>
      <c r="I165" s="36">
        <f>'Online SIC4'!M78</f>
        <v>3.5205364626990782E-2</v>
      </c>
      <c r="J165" s="36">
        <f>'Online SIC4'!O78</f>
        <v>7</v>
      </c>
      <c r="K165" s="36">
        <f>'Online SIC4'!P78</f>
        <v>0.16666666666666666</v>
      </c>
      <c r="L165" s="36">
        <f>'Online SIC4'!R78</f>
        <v>6</v>
      </c>
      <c r="M165" s="36">
        <f>'Online SIC4'!S78</f>
        <v>0.14285714285714285</v>
      </c>
      <c r="N165" s="36">
        <f>'Online SIC4'!U78</f>
        <v>0</v>
      </c>
      <c r="O165" s="36">
        <f>'Online SIC4'!V78</f>
        <v>0</v>
      </c>
      <c r="P165" s="36">
        <f>'Online SIC4'!Z78</f>
        <v>0.64342722122140628</v>
      </c>
    </row>
    <row r="166" spans="2:16">
      <c r="B166" s="36" t="str">
        <f>IF(ISNA(VLOOKUP('Online SIC4'!B74,'Email SIC4'!B$2:R$144,1,FALSE))=TRUE,'Online SIC4'!B74,"N")</f>
        <v>N</v>
      </c>
      <c r="C166" s="36">
        <f>'Online SIC4'!C74</f>
        <v>5764</v>
      </c>
      <c r="D166" s="36">
        <f>'Online SIC4'!E74</f>
        <v>497</v>
      </c>
      <c r="E166" s="36">
        <f>'Online SIC4'!G74</f>
        <v>1256</v>
      </c>
      <c r="F166" s="36">
        <f>'Online SIC4'!H74</f>
        <v>0.21790423317140875</v>
      </c>
      <c r="G166" s="36">
        <f>'Online SIC4'!J74</f>
        <v>60</v>
      </c>
      <c r="H166" s="36">
        <f>'Online SIC4'!L74</f>
        <v>55</v>
      </c>
      <c r="I166" s="36">
        <f>'Online SIC4'!M74</f>
        <v>4.3789808917197449E-2</v>
      </c>
      <c r="J166" s="36">
        <f>'Online SIC4'!O74</f>
        <v>8</v>
      </c>
      <c r="K166" s="36">
        <f>'Online SIC4'!P74</f>
        <v>0.14545454545454545</v>
      </c>
      <c r="L166" s="36">
        <f>'Online SIC4'!R74</f>
        <v>8</v>
      </c>
      <c r="M166" s="36">
        <f>'Online SIC4'!S74</f>
        <v>0.14545454545454545</v>
      </c>
      <c r="N166" s="36">
        <f>'Online SIC4'!U74</f>
        <v>1</v>
      </c>
      <c r="O166" s="36">
        <f>'Online SIC4'!V74</f>
        <v>0.125</v>
      </c>
      <c r="P166" s="36">
        <f>'Online SIC4'!Z74</f>
        <v>0.67760313299769714</v>
      </c>
    </row>
    <row r="167" spans="2:16">
      <c r="B167" s="36">
        <f>IF(ISNA(VLOOKUP('Online SIC4'!B29,'Email SIC4'!B$2:R$144,1,FALSE))=TRUE,'Online SIC4'!B29,"N")</f>
        <v>5087</v>
      </c>
      <c r="C167" s="36">
        <f>'Online SIC4'!C29</f>
        <v>88</v>
      </c>
      <c r="D167" s="36">
        <f>'Online SIC4'!E29</f>
        <v>23</v>
      </c>
      <c r="E167" s="36">
        <f>'Online SIC4'!G29</f>
        <v>64</v>
      </c>
      <c r="F167" s="36">
        <f>'Online SIC4'!H29</f>
        <v>0.72727272727272729</v>
      </c>
      <c r="G167" s="36">
        <f>'Online SIC4'!J29</f>
        <v>5</v>
      </c>
      <c r="H167" s="36">
        <f>'Online SIC4'!L29</f>
        <v>5</v>
      </c>
      <c r="I167" s="36">
        <f>'Online SIC4'!M29</f>
        <v>7.8125E-2</v>
      </c>
      <c r="J167" s="36">
        <f>'Online SIC4'!O29</f>
        <v>2</v>
      </c>
      <c r="K167" s="36">
        <f>'Online SIC4'!P29</f>
        <v>0.4</v>
      </c>
      <c r="L167" s="36">
        <f>'Online SIC4'!R29</f>
        <v>1</v>
      </c>
      <c r="M167" s="36">
        <f>'Online SIC4'!S29</f>
        <v>0.2</v>
      </c>
      <c r="N167" s="36">
        <f>'Online SIC4'!U29</f>
        <v>0</v>
      </c>
      <c r="O167" s="36">
        <f>'Online SIC4'!V29</f>
        <v>0</v>
      </c>
      <c r="P167" s="36">
        <f>'Online SIC4'!Z29</f>
        <v>1.4053977272727274</v>
      </c>
    </row>
    <row r="168" spans="2:16">
      <c r="B168" s="36">
        <f>IF(ISNA(VLOOKUP('Online SIC4'!B45,'Email SIC4'!B$2:R$144,1,FALSE))=TRUE,'Online SIC4'!B45,"N")</f>
        <v>5521</v>
      </c>
      <c r="C168" s="36">
        <f>'Online SIC4'!C45</f>
        <v>82</v>
      </c>
      <c r="D168" s="36">
        <f>'Online SIC4'!E45</f>
        <v>14</v>
      </c>
      <c r="E168" s="36">
        <f>'Online SIC4'!G45</f>
        <v>39</v>
      </c>
      <c r="F168" s="36">
        <f>'Online SIC4'!H45</f>
        <v>0.47560975609756095</v>
      </c>
      <c r="G168" s="36">
        <f>'Online SIC4'!J45</f>
        <v>3</v>
      </c>
      <c r="H168" s="36">
        <f>'Online SIC4'!L45</f>
        <v>2</v>
      </c>
      <c r="I168" s="36">
        <f>'Online SIC4'!M45</f>
        <v>5.128205128205128E-2</v>
      </c>
      <c r="J168" s="36">
        <f>'Online SIC4'!O45</f>
        <v>0</v>
      </c>
      <c r="K168" s="36">
        <f>'Online SIC4'!P45</f>
        <v>0</v>
      </c>
      <c r="L168" s="36">
        <f>'Online SIC4'!R45</f>
        <v>1</v>
      </c>
      <c r="M168" s="36">
        <f>'Online SIC4'!S45</f>
        <v>0.5</v>
      </c>
      <c r="N168" s="36">
        <f>'Online SIC4'!U45</f>
        <v>0</v>
      </c>
      <c r="O168" s="36">
        <f>'Online SIC4'!V45</f>
        <v>0</v>
      </c>
      <c r="P168" s="36">
        <f>'Online SIC4'!Z45</f>
        <v>1.0268918073796123</v>
      </c>
    </row>
    <row r="169" spans="2:16">
      <c r="B169" s="36" t="str">
        <f>IF(ISNA(VLOOKUP('Online SIC4'!B68,'Email SIC4'!B$2:R$144,1,FALSE))=TRUE,'Online SIC4'!B68,"N")</f>
        <v>N</v>
      </c>
      <c r="C169" s="36">
        <f>'Online SIC4'!C68</f>
        <v>386</v>
      </c>
      <c r="D169" s="36">
        <f>'Online SIC4'!E68</f>
        <v>68</v>
      </c>
      <c r="E169" s="36">
        <f>'Online SIC4'!G68</f>
        <v>173</v>
      </c>
      <c r="F169" s="36">
        <f>'Online SIC4'!H68</f>
        <v>0.44818652849740931</v>
      </c>
      <c r="G169" s="36">
        <f>'Online SIC4'!J68</f>
        <v>8</v>
      </c>
      <c r="H169" s="36">
        <f>'Online SIC4'!L68</f>
        <v>8</v>
      </c>
      <c r="I169" s="36">
        <f>'Online SIC4'!M68</f>
        <v>4.6242774566473986E-2</v>
      </c>
      <c r="J169" s="36">
        <f>'Online SIC4'!O68</f>
        <v>1</v>
      </c>
      <c r="K169" s="36">
        <f>'Online SIC4'!P68</f>
        <v>0.125</v>
      </c>
      <c r="L169" s="36">
        <f>'Online SIC4'!R68</f>
        <v>1</v>
      </c>
      <c r="M169" s="36">
        <f>'Online SIC4'!S68</f>
        <v>0.125</v>
      </c>
      <c r="N169" s="36">
        <f>'Online SIC4'!U68</f>
        <v>0</v>
      </c>
      <c r="O169" s="36">
        <f>'Online SIC4'!V68</f>
        <v>0</v>
      </c>
      <c r="P169" s="36">
        <f>'Online SIC4'!Z68</f>
        <v>0.74442930306388333</v>
      </c>
    </row>
    <row r="170" spans="2:16">
      <c r="B170" s="36" t="str">
        <f>IF(ISNA(VLOOKUP('Online SIC4'!B24,'Email SIC4'!B$2:R$144,1,FALSE))=TRUE,'Online SIC4'!B24,"N")</f>
        <v>N</v>
      </c>
      <c r="C170" s="36">
        <f>'Online SIC4'!C24</f>
        <v>457</v>
      </c>
      <c r="D170" s="36">
        <f>'Online SIC4'!E24</f>
        <v>62</v>
      </c>
      <c r="E170" s="36">
        <f>'Online SIC4'!G24</f>
        <v>184</v>
      </c>
      <c r="F170" s="36">
        <f>'Online SIC4'!H24</f>
        <v>0.40262582056892782</v>
      </c>
      <c r="G170" s="36">
        <f>'Online SIC4'!J24</f>
        <v>7</v>
      </c>
      <c r="H170" s="36">
        <f>'Online SIC4'!L24</f>
        <v>5</v>
      </c>
      <c r="I170" s="36">
        <f>'Online SIC4'!M24</f>
        <v>2.717391304347826E-2</v>
      </c>
      <c r="J170" s="36">
        <f>'Online SIC4'!O24</f>
        <v>3</v>
      </c>
      <c r="K170" s="36">
        <f>'Online SIC4'!P24</f>
        <v>0.6</v>
      </c>
      <c r="L170" s="36">
        <f>'Online SIC4'!R24</f>
        <v>3</v>
      </c>
      <c r="M170" s="36">
        <f>'Online SIC4'!S24</f>
        <v>0.6</v>
      </c>
      <c r="N170" s="36">
        <f>'Online SIC4'!U24</f>
        <v>0</v>
      </c>
      <c r="O170" s="36">
        <f>'Online SIC4'!V24</f>
        <v>0</v>
      </c>
      <c r="P170" s="36">
        <f>'Online SIC4'!Z24</f>
        <v>1.6297997336124062</v>
      </c>
    </row>
    <row r="171" spans="2:16">
      <c r="B171" s="36" t="str">
        <f>IF(ISNA(VLOOKUP('Online SIC4'!B3,'Email SIC4'!B$2:R$144,1,FALSE))=TRUE,'Online SIC4'!B3,"N")</f>
        <v>N</v>
      </c>
      <c r="C171" s="36">
        <f>'Online SIC4'!C3</f>
        <v>519</v>
      </c>
      <c r="D171" s="36">
        <f>'Online SIC4'!E3</f>
        <v>19</v>
      </c>
      <c r="E171" s="36">
        <f>'Online SIC4'!G3</f>
        <v>57</v>
      </c>
      <c r="F171" s="36">
        <f>'Online SIC4'!H3</f>
        <v>0.10982658959537572</v>
      </c>
      <c r="G171" s="36">
        <f>'Online SIC4'!J3</f>
        <v>4</v>
      </c>
      <c r="H171" s="36">
        <f>'Online SIC4'!L3</f>
        <v>4</v>
      </c>
      <c r="I171" s="36">
        <f>'Online SIC4'!M3</f>
        <v>7.0175438596491224E-2</v>
      </c>
      <c r="J171" s="36">
        <f>'Online SIC4'!O3</f>
        <v>1</v>
      </c>
      <c r="K171" s="36">
        <f>'Online SIC4'!P3</f>
        <v>0.25</v>
      </c>
      <c r="L171" s="36">
        <f>'Online SIC4'!R3</f>
        <v>1</v>
      </c>
      <c r="M171" s="36">
        <f>'Online SIC4'!S3</f>
        <v>0.25</v>
      </c>
      <c r="N171" s="36">
        <f>'Online SIC4'!U3</f>
        <v>1</v>
      </c>
      <c r="O171" s="36">
        <f>'Online SIC4'!V3</f>
        <v>1</v>
      </c>
      <c r="P171" s="36">
        <f>'Online SIC4'!Z3</f>
        <v>2.6800020281918671</v>
      </c>
    </row>
    <row r="172" spans="2:16">
      <c r="B172" s="36" t="str">
        <f>IF(ISNA(VLOOKUP('Online SIC4'!B44,'Email SIC4'!B$2:R$144,1,FALSE))=TRUE,'Online SIC4'!B44,"N")</f>
        <v>N</v>
      </c>
      <c r="C172" s="36">
        <f>'Online SIC4'!C44</f>
        <v>1141</v>
      </c>
      <c r="D172" s="36">
        <f>'Online SIC4'!E44</f>
        <v>94</v>
      </c>
      <c r="E172" s="36">
        <f>'Online SIC4'!G44</f>
        <v>217</v>
      </c>
      <c r="F172" s="36">
        <f>'Online SIC4'!H44</f>
        <v>0.19018404907975461</v>
      </c>
      <c r="G172" s="36">
        <f>'Online SIC4'!J44</f>
        <v>12</v>
      </c>
      <c r="H172" s="36">
        <f>'Online SIC4'!L44</f>
        <v>13</v>
      </c>
      <c r="I172" s="36">
        <f>'Online SIC4'!M44</f>
        <v>5.9907834101382486E-2</v>
      </c>
      <c r="J172" s="36">
        <f>'Online SIC4'!O44</f>
        <v>2</v>
      </c>
      <c r="K172" s="36">
        <f>'Online SIC4'!P44</f>
        <v>0.15384615384615385</v>
      </c>
      <c r="L172" s="36">
        <f>'Online SIC4'!R44</f>
        <v>2</v>
      </c>
      <c r="M172" s="36">
        <f>'Online SIC4'!S44</f>
        <v>0.15384615384615385</v>
      </c>
      <c r="N172" s="36">
        <f>'Online SIC4'!U44</f>
        <v>1</v>
      </c>
      <c r="O172" s="36">
        <f>'Online SIC4'!V44</f>
        <v>0.5</v>
      </c>
      <c r="P172" s="36">
        <f>'Online SIC4'!Z44</f>
        <v>1.0577841908734449</v>
      </c>
    </row>
    <row r="173" spans="2:16">
      <c r="B173" s="36" t="str">
        <f>IF(ISNA(VLOOKUP('Online SIC4'!B14,'Email SIC4'!B$2:R$144,1,FALSE))=TRUE,'Online SIC4'!B14,"N")</f>
        <v>N</v>
      </c>
      <c r="C173" s="36">
        <f>'Online SIC4'!C14</f>
        <v>778</v>
      </c>
      <c r="D173" s="36">
        <f>'Online SIC4'!E14</f>
        <v>28</v>
      </c>
      <c r="E173" s="36">
        <f>'Online SIC4'!G14</f>
        <v>74</v>
      </c>
      <c r="F173" s="36">
        <f>'Online SIC4'!H14</f>
        <v>9.5115681233933158E-2</v>
      </c>
      <c r="G173" s="36">
        <f>'Online SIC4'!J14</f>
        <v>1</v>
      </c>
      <c r="H173" s="36">
        <f>'Online SIC4'!L14</f>
        <v>1</v>
      </c>
      <c r="I173" s="36">
        <f>'Online SIC4'!M14</f>
        <v>1.3513513513513514E-2</v>
      </c>
      <c r="J173" s="36">
        <f>'Online SIC4'!O14</f>
        <v>1</v>
      </c>
      <c r="K173" s="36">
        <f>'Online SIC4'!P14</f>
        <v>1</v>
      </c>
      <c r="L173" s="36">
        <f>'Online SIC4'!R14</f>
        <v>1</v>
      </c>
      <c r="M173" s="36">
        <f>'Online SIC4'!S14</f>
        <v>1</v>
      </c>
      <c r="N173" s="36">
        <f>'Online SIC4'!U14</f>
        <v>0</v>
      </c>
      <c r="O173" s="36">
        <f>'Online SIC4'!V14</f>
        <v>0</v>
      </c>
      <c r="P173" s="36">
        <f>'Online SIC4'!Z14</f>
        <v>2.1086291947474467</v>
      </c>
    </row>
    <row r="174" spans="2:16">
      <c r="B174" s="36">
        <f>IF(ISNA(VLOOKUP('Online SIC4'!B9,'Email SIC4'!B$2:R$144,1,FALSE))=TRUE,'Online SIC4'!B9,"N")</f>
        <v>7217</v>
      </c>
      <c r="C174" s="36">
        <f>'Online SIC4'!C9</f>
        <v>39</v>
      </c>
      <c r="D174" s="36">
        <f>'Online SIC4'!E9</f>
        <v>7</v>
      </c>
      <c r="E174" s="36">
        <f>'Online SIC4'!G9</f>
        <v>13</v>
      </c>
      <c r="F174" s="36">
        <f>'Online SIC4'!H9</f>
        <v>0.33333333333333331</v>
      </c>
      <c r="G174" s="36">
        <f>'Online SIC4'!J9</f>
        <v>1</v>
      </c>
      <c r="H174" s="36">
        <f>'Online SIC4'!L9</f>
        <v>1</v>
      </c>
      <c r="I174" s="36">
        <f>'Online SIC4'!M9</f>
        <v>7.6923076923076927E-2</v>
      </c>
      <c r="J174" s="36">
        <f>'Online SIC4'!O9</f>
        <v>0</v>
      </c>
      <c r="K174" s="36">
        <f>'Online SIC4'!P9</f>
        <v>0</v>
      </c>
      <c r="L174" s="36">
        <f>'Online SIC4'!R9</f>
        <v>1</v>
      </c>
      <c r="M174" s="36">
        <f>'Online SIC4'!S9</f>
        <v>1</v>
      </c>
      <c r="N174" s="36">
        <f>'Online SIC4'!U9</f>
        <v>1</v>
      </c>
      <c r="O174" s="36">
        <f>'Online SIC4'!V9</f>
        <v>1</v>
      </c>
      <c r="P174" s="36">
        <f>'Online SIC4'!Z9</f>
        <v>2.4102564102564106</v>
      </c>
    </row>
    <row r="175" spans="2:16">
      <c r="B175" s="36" t="str">
        <f>IF(ISNA(VLOOKUP('Online SIC4'!B25,'Email SIC4'!B$2:R$144,1,FALSE))=TRUE,'Online SIC4'!B25,"N")</f>
        <v>N</v>
      </c>
      <c r="C175" s="36">
        <f>'Online SIC4'!C25</f>
        <v>940</v>
      </c>
      <c r="D175" s="36">
        <f>'Online SIC4'!E25</f>
        <v>163</v>
      </c>
      <c r="E175" s="36">
        <f>'Online SIC4'!G25</f>
        <v>402</v>
      </c>
      <c r="F175" s="36">
        <f>'Online SIC4'!H25</f>
        <v>0.42765957446808511</v>
      </c>
      <c r="G175" s="36">
        <f>'Online SIC4'!J25</f>
        <v>27</v>
      </c>
      <c r="H175" s="36">
        <f>'Online SIC4'!L25</f>
        <v>28</v>
      </c>
      <c r="I175" s="36">
        <f>'Online SIC4'!M25</f>
        <v>6.965174129353234E-2</v>
      </c>
      <c r="J175" s="36">
        <f>'Online SIC4'!O25</f>
        <v>2</v>
      </c>
      <c r="K175" s="36">
        <f>'Online SIC4'!P25</f>
        <v>7.1428571428571425E-2</v>
      </c>
      <c r="L175" s="36">
        <f>'Online SIC4'!R25</f>
        <v>1</v>
      </c>
      <c r="M175" s="36">
        <f>'Online SIC4'!S25</f>
        <v>3.5714285714285712E-2</v>
      </c>
      <c r="N175" s="36">
        <f>'Online SIC4'!U25</f>
        <v>1</v>
      </c>
      <c r="O175" s="36">
        <f>'Online SIC4'!V25</f>
        <v>1</v>
      </c>
      <c r="P175" s="36">
        <f>'Online SIC4'!Z25</f>
        <v>1.6044541729044746</v>
      </c>
    </row>
    <row r="176" spans="2:16">
      <c r="B176" s="36">
        <f>IF(ISNA(VLOOKUP('Online SIC4'!B5,'Email SIC4'!B$2:R$144,1,FALSE))=TRUE,'Online SIC4'!B5,"N")</f>
        <v>3799</v>
      </c>
      <c r="C176" s="36">
        <f>'Online SIC4'!C5</f>
        <v>71</v>
      </c>
      <c r="D176" s="36">
        <f>'Online SIC4'!E5</f>
        <v>14</v>
      </c>
      <c r="E176" s="36">
        <f>'Online SIC4'!G5</f>
        <v>33</v>
      </c>
      <c r="F176" s="36">
        <f>'Online SIC4'!H5</f>
        <v>0.46478873239436619</v>
      </c>
      <c r="G176" s="36">
        <f>'Online SIC4'!J5</f>
        <v>2</v>
      </c>
      <c r="H176" s="36">
        <f>'Online SIC4'!L5</f>
        <v>1</v>
      </c>
      <c r="I176" s="36">
        <f>'Online SIC4'!M5</f>
        <v>3.0303030303030304E-2</v>
      </c>
      <c r="J176" s="36">
        <f>'Online SIC4'!O5</f>
        <v>1</v>
      </c>
      <c r="K176" s="36">
        <f>'Online SIC4'!P5</f>
        <v>1</v>
      </c>
      <c r="L176" s="36">
        <f>'Online SIC4'!R5</f>
        <v>1</v>
      </c>
      <c r="M176" s="36">
        <f>'Online SIC4'!S5</f>
        <v>1</v>
      </c>
      <c r="N176" s="36">
        <f>'Online SIC4'!U5</f>
        <v>0</v>
      </c>
      <c r="O176" s="36">
        <f>'Online SIC4'!V5</f>
        <v>0</v>
      </c>
      <c r="P176" s="36">
        <f>'Online SIC4'!Z5</f>
        <v>2.4950917626973963</v>
      </c>
    </row>
    <row r="177" spans="2:16">
      <c r="B177" s="36">
        <f>IF(ISNA(VLOOKUP('Online SIC4'!B30,'Email SIC4'!B$2:R$144,1,FALSE))=TRUE,'Online SIC4'!B30,"N")</f>
        <v>5136</v>
      </c>
      <c r="C177" s="36">
        <f>'Online SIC4'!C30</f>
        <v>24</v>
      </c>
      <c r="D177" s="36">
        <f>'Online SIC4'!E30</f>
        <v>6</v>
      </c>
      <c r="E177" s="36">
        <f>'Online SIC4'!G30</f>
        <v>19</v>
      </c>
      <c r="F177" s="36">
        <f>'Online SIC4'!H30</f>
        <v>0.79166666666666663</v>
      </c>
      <c r="G177" s="36">
        <f>'Online SIC4'!J30</f>
        <v>1</v>
      </c>
      <c r="H177" s="36">
        <f>'Online SIC4'!L30</f>
        <v>2</v>
      </c>
      <c r="I177" s="36">
        <f>'Online SIC4'!M30</f>
        <v>0.10526315789473684</v>
      </c>
      <c r="J177" s="36">
        <f>'Online SIC4'!O30</f>
        <v>0</v>
      </c>
      <c r="K177" s="36">
        <f>'Online SIC4'!P30</f>
        <v>0</v>
      </c>
      <c r="L177" s="36">
        <f>'Online SIC4'!R30</f>
        <v>1</v>
      </c>
      <c r="M177" s="36">
        <f>'Online SIC4'!S30</f>
        <v>0.5</v>
      </c>
      <c r="N177" s="36">
        <f>'Online SIC4'!U30</f>
        <v>0</v>
      </c>
      <c r="O177" s="36">
        <f>'Online SIC4'!V30</f>
        <v>0</v>
      </c>
      <c r="P177" s="36">
        <f>'Online SIC4'!Z30</f>
        <v>1.3969298245614035</v>
      </c>
    </row>
    <row r="178" spans="2:16">
      <c r="B178" s="36">
        <f>IF(ISNA(VLOOKUP('Online SIC4'!B52,'Email SIC4'!B$2:R$144,1,FALSE))=TRUE,'Online SIC4'!B52,"N")</f>
        <v>1711</v>
      </c>
      <c r="C178" s="36">
        <f>'Online SIC4'!C52</f>
        <v>322</v>
      </c>
      <c r="D178" s="36">
        <f>'Online SIC4'!E52</f>
        <v>56</v>
      </c>
      <c r="E178" s="36">
        <f>'Online SIC4'!G52</f>
        <v>150</v>
      </c>
      <c r="F178" s="36">
        <f>'Online SIC4'!H52</f>
        <v>0.46583850931677018</v>
      </c>
      <c r="G178" s="36">
        <f>'Online SIC4'!J52</f>
        <v>8</v>
      </c>
      <c r="H178" s="36">
        <f>'Online SIC4'!L52</f>
        <v>10</v>
      </c>
      <c r="I178" s="36">
        <f>'Online SIC4'!M52</f>
        <v>6.6666666666666666E-2</v>
      </c>
      <c r="J178" s="36">
        <f>'Online SIC4'!O52</f>
        <v>3</v>
      </c>
      <c r="K178" s="36">
        <f>'Online SIC4'!P52</f>
        <v>0.3</v>
      </c>
      <c r="L178" s="36">
        <f>'Online SIC4'!R52</f>
        <v>1</v>
      </c>
      <c r="M178" s="36">
        <f>'Online SIC4'!S52</f>
        <v>0.1</v>
      </c>
      <c r="N178" s="36">
        <f>'Online SIC4'!U52</f>
        <v>0</v>
      </c>
      <c r="O178" s="36">
        <f>'Online SIC4'!V52</f>
        <v>0</v>
      </c>
      <c r="P178" s="36">
        <f>'Online SIC4'!Z52</f>
        <v>0.93250517598343685</v>
      </c>
    </row>
    <row r="179" spans="2:16">
      <c r="B179" s="36">
        <f>IF(ISNA(VLOOKUP('Online SIC4'!B59,'Email SIC4'!B$2:R$144,1,FALSE))=TRUE,'Online SIC4'!B59,"N")</f>
        <v>2631</v>
      </c>
      <c r="C179" s="36">
        <f>'Online SIC4'!C59</f>
        <v>17</v>
      </c>
      <c r="D179" s="36">
        <f>'Online SIC4'!E59</f>
        <v>4</v>
      </c>
      <c r="E179" s="36">
        <f>'Online SIC4'!G59</f>
        <v>14</v>
      </c>
      <c r="F179" s="36">
        <f>'Online SIC4'!H59</f>
        <v>0.82352941176470584</v>
      </c>
      <c r="G179" s="36">
        <f>'Online SIC4'!J59</f>
        <v>1</v>
      </c>
      <c r="H179" s="36">
        <f>'Online SIC4'!L59</f>
        <v>0</v>
      </c>
      <c r="I179" s="36">
        <f>'Online SIC4'!M59</f>
        <v>0</v>
      </c>
      <c r="J179" s="36">
        <f>'Online SIC4'!O59</f>
        <v>0</v>
      </c>
      <c r="K179" s="36">
        <f>'Online SIC4'!P59</f>
        <v>0</v>
      </c>
      <c r="L179" s="36">
        <f>'Online SIC4'!R59</f>
        <v>1</v>
      </c>
      <c r="M179" s="36">
        <f>'Online SIC4'!S59</f>
        <v>0</v>
      </c>
      <c r="N179" s="36">
        <f>'Online SIC4'!U59</f>
        <v>0</v>
      </c>
      <c r="O179" s="36">
        <f>'Online SIC4'!V59</f>
        <v>0</v>
      </c>
      <c r="P179" s="36">
        <f>'Online SIC4'!Z59</f>
        <v>0.82352941176470584</v>
      </c>
    </row>
    <row r="180" spans="2:16">
      <c r="B180" s="36">
        <f>IF(ISNA(VLOOKUP('Online SIC4'!B46,'Email SIC4'!B$2:R$144,1,FALSE))=TRUE,'Online SIC4'!B46,"N")</f>
        <v>7334</v>
      </c>
      <c r="C180" s="36">
        <f>'Online SIC4'!C46</f>
        <v>374</v>
      </c>
      <c r="D180" s="36">
        <f>'Online SIC4'!E46</f>
        <v>78</v>
      </c>
      <c r="E180" s="36">
        <f>'Online SIC4'!G46</f>
        <v>228</v>
      </c>
      <c r="F180" s="36">
        <f>'Online SIC4'!H46</f>
        <v>0.60962566844919786</v>
      </c>
      <c r="G180" s="36">
        <f>'Online SIC4'!J46</f>
        <v>14</v>
      </c>
      <c r="H180" s="36">
        <f>'Online SIC4'!L46</f>
        <v>15</v>
      </c>
      <c r="I180" s="36">
        <f>'Online SIC4'!M46</f>
        <v>6.5789473684210523E-2</v>
      </c>
      <c r="J180" s="36">
        <f>'Online SIC4'!O46</f>
        <v>4</v>
      </c>
      <c r="K180" s="36">
        <f>'Online SIC4'!P46</f>
        <v>0.26666666666666666</v>
      </c>
      <c r="L180" s="36">
        <f>'Online SIC4'!R46</f>
        <v>1</v>
      </c>
      <c r="M180" s="36">
        <f>'Online SIC4'!S46</f>
        <v>6.6666666666666666E-2</v>
      </c>
      <c r="N180" s="36">
        <f>'Online SIC4'!U46</f>
        <v>0</v>
      </c>
      <c r="O180" s="36">
        <f>'Online SIC4'!V46</f>
        <v>0</v>
      </c>
      <c r="P180" s="36">
        <f>'Online SIC4'!Z46</f>
        <v>1.0087484754667417</v>
      </c>
    </row>
    <row r="181" spans="2:16">
      <c r="B181" s="36">
        <f>IF(ISNA(VLOOKUP('Online SIC4'!B17,'Email SIC4'!B$2:R$144,1,FALSE))=TRUE,'Online SIC4'!B17,"N")</f>
        <v>5731</v>
      </c>
      <c r="C181" s="36">
        <f>'Online SIC4'!C17</f>
        <v>376</v>
      </c>
      <c r="D181" s="36">
        <f>'Online SIC4'!E17</f>
        <v>82</v>
      </c>
      <c r="E181" s="36">
        <f>'Online SIC4'!G17</f>
        <v>209</v>
      </c>
      <c r="F181" s="36">
        <f>'Online SIC4'!H17</f>
        <v>0.55585106382978722</v>
      </c>
      <c r="G181" s="36">
        <f>'Online SIC4'!J17</f>
        <v>3</v>
      </c>
      <c r="H181" s="36">
        <f>'Online SIC4'!L17</f>
        <v>2</v>
      </c>
      <c r="I181" s="36">
        <f>'Online SIC4'!M17</f>
        <v>9.5693779904306216E-3</v>
      </c>
      <c r="J181" s="36">
        <f>'Online SIC4'!O17</f>
        <v>1</v>
      </c>
      <c r="K181" s="36">
        <f>'Online SIC4'!P17</f>
        <v>0.5</v>
      </c>
      <c r="L181" s="36">
        <f>'Online SIC4'!R17</f>
        <v>2</v>
      </c>
      <c r="M181" s="36">
        <f>'Online SIC4'!S17</f>
        <v>1</v>
      </c>
      <c r="N181" s="36">
        <f>'Online SIC4'!U17</f>
        <v>0</v>
      </c>
      <c r="O181" s="36">
        <f>'Online SIC4'!V17</f>
        <v>0</v>
      </c>
      <c r="P181" s="36">
        <f>'Online SIC4'!Z17</f>
        <v>2.0654204418202178</v>
      </c>
    </row>
    <row r="182" spans="2:16">
      <c r="B182" s="36" t="str">
        <f>IF(ISNA(VLOOKUP('Online SIC4'!B15,'Email SIC4'!B$2:R$144,1,FALSE))=TRUE,'Online SIC4'!B15,"N")</f>
        <v>N</v>
      </c>
      <c r="C182" s="36">
        <f>'Online SIC4'!C15</f>
        <v>1336</v>
      </c>
      <c r="D182" s="36">
        <f>'Online SIC4'!E15</f>
        <v>226</v>
      </c>
      <c r="E182" s="36">
        <f>'Online SIC4'!G15</f>
        <v>598</v>
      </c>
      <c r="F182" s="36">
        <f>'Online SIC4'!H15</f>
        <v>0.44760479041916168</v>
      </c>
      <c r="G182" s="36">
        <f>'Online SIC4'!J15</f>
        <v>35</v>
      </c>
      <c r="H182" s="36">
        <f>'Online SIC4'!L15</f>
        <v>42</v>
      </c>
      <c r="I182" s="36">
        <f>'Online SIC4'!M15</f>
        <v>7.0234113712374577E-2</v>
      </c>
      <c r="J182" s="36">
        <f>'Online SIC4'!O15</f>
        <v>10</v>
      </c>
      <c r="K182" s="36">
        <f>'Online SIC4'!P15</f>
        <v>0.23809523809523808</v>
      </c>
      <c r="L182" s="36">
        <f>'Online SIC4'!R15</f>
        <v>5</v>
      </c>
      <c r="M182" s="36">
        <f>'Online SIC4'!S15</f>
        <v>0.11904761904761904</v>
      </c>
      <c r="N182" s="36">
        <f>'Online SIC4'!U15</f>
        <v>1</v>
      </c>
      <c r="O182" s="36">
        <f>'Online SIC4'!V15</f>
        <v>0.2</v>
      </c>
      <c r="P182" s="36">
        <f>'Online SIC4'!Z15</f>
        <v>2.0749817612743935</v>
      </c>
    </row>
    <row r="183" spans="2:16">
      <c r="B183" s="36">
        <f>IF(ISNA(VLOOKUP('Online SIC4'!B50,'Email SIC4'!B$2:R$144,1,FALSE))=TRUE,'Online SIC4'!B50,"N")</f>
        <v>3272</v>
      </c>
      <c r="C183" s="36">
        <f>'Online SIC4'!C50</f>
        <v>47</v>
      </c>
      <c r="D183" s="36">
        <f>'Online SIC4'!E50</f>
        <v>6</v>
      </c>
      <c r="E183" s="36">
        <f>'Online SIC4'!G50</f>
        <v>16</v>
      </c>
      <c r="F183" s="36">
        <f>'Online SIC4'!H50</f>
        <v>0.34042553191489361</v>
      </c>
      <c r="G183" s="36">
        <f>'Online SIC4'!J50</f>
        <v>3</v>
      </c>
      <c r="H183" s="36">
        <f>'Online SIC4'!L50</f>
        <v>2</v>
      </c>
      <c r="I183" s="36">
        <f>'Online SIC4'!M50</f>
        <v>0.125</v>
      </c>
      <c r="J183" s="36">
        <f>'Online SIC4'!O50</f>
        <v>0</v>
      </c>
      <c r="K183" s="36">
        <f>'Online SIC4'!P50</f>
        <v>0</v>
      </c>
      <c r="L183" s="36">
        <f>'Online SIC4'!R50</f>
        <v>1</v>
      </c>
      <c r="M183" s="36">
        <f>'Online SIC4'!S50</f>
        <v>0.5</v>
      </c>
      <c r="N183" s="36">
        <f>'Online SIC4'!U50</f>
        <v>0</v>
      </c>
      <c r="O183" s="36">
        <f>'Online SIC4'!V50</f>
        <v>0</v>
      </c>
      <c r="P183" s="36">
        <f>'Online SIC4'!Z50</f>
        <v>0.96542553191489366</v>
      </c>
    </row>
    <row r="184" spans="2:16">
      <c r="B184" s="36" t="str">
        <f>IF(ISNA(VLOOKUP('Online SIC4'!B42,'Email SIC4'!B$2:R$144,1,FALSE))=TRUE,'Online SIC4'!B42,"N")</f>
        <v>N</v>
      </c>
      <c r="C184" s="36">
        <f>'Online SIC4'!C42</f>
        <v>1591</v>
      </c>
      <c r="D184" s="36">
        <f>'Online SIC4'!E42</f>
        <v>441</v>
      </c>
      <c r="E184" s="36">
        <f>'Online SIC4'!G42</f>
        <v>1210</v>
      </c>
      <c r="F184" s="36">
        <f>'Online SIC4'!H42</f>
        <v>0.76052796983029536</v>
      </c>
      <c r="G184" s="36">
        <f>'Online SIC4'!J42</f>
        <v>36</v>
      </c>
      <c r="H184" s="36">
        <f>'Online SIC4'!L42</f>
        <v>35</v>
      </c>
      <c r="I184" s="36">
        <f>'Online SIC4'!M42</f>
        <v>2.8925619834710745E-2</v>
      </c>
      <c r="J184" s="36">
        <f>'Online SIC4'!O42</f>
        <v>5</v>
      </c>
      <c r="K184" s="36">
        <f>'Online SIC4'!P42</f>
        <v>0.14285714285714285</v>
      </c>
      <c r="L184" s="36">
        <f>'Online SIC4'!R42</f>
        <v>5</v>
      </c>
      <c r="M184" s="36">
        <f>'Online SIC4'!S42</f>
        <v>0.14285714285714285</v>
      </c>
      <c r="N184" s="36">
        <f>'Online SIC4'!U42</f>
        <v>0</v>
      </c>
      <c r="O184" s="36">
        <f>'Online SIC4'!V42</f>
        <v>0</v>
      </c>
      <c r="P184" s="36">
        <f>'Online SIC4'!Z42</f>
        <v>1.0751678753792917</v>
      </c>
    </row>
    <row r="185" spans="2:16">
      <c r="B185" s="36">
        <f>IF(ISNA(VLOOKUP('Online SIC4'!B107,'Email SIC4'!B$2:R$144,1,FALSE))=TRUE,'Online SIC4'!B107,"N")</f>
        <v>5641</v>
      </c>
      <c r="C185" s="36">
        <f>'Online SIC4'!C107</f>
        <v>20</v>
      </c>
      <c r="D185" s="36">
        <f>'Online SIC4'!E107</f>
        <v>1</v>
      </c>
      <c r="E185" s="36">
        <f>'Online SIC4'!G107</f>
        <v>5</v>
      </c>
      <c r="F185" s="36">
        <f>'Online SIC4'!H107</f>
        <v>0.25</v>
      </c>
      <c r="G185" s="36">
        <f>'Online SIC4'!J107</f>
        <v>0</v>
      </c>
      <c r="H185" s="36">
        <f>'Online SIC4'!L107</f>
        <v>0</v>
      </c>
      <c r="I185" s="36">
        <f>'Online SIC4'!M107</f>
        <v>0</v>
      </c>
      <c r="J185" s="36">
        <f>'Online SIC4'!O107</f>
        <v>0</v>
      </c>
      <c r="K185" s="36">
        <f>'Online SIC4'!P107</f>
        <v>0</v>
      </c>
      <c r="L185" s="36">
        <f>'Online SIC4'!R107</f>
        <v>1</v>
      </c>
      <c r="M185" s="36">
        <f>'Online SIC4'!S107</f>
        <v>0</v>
      </c>
      <c r="N185" s="36">
        <f>'Online SIC4'!U107</f>
        <v>0</v>
      </c>
      <c r="O185" s="36">
        <f>'Online SIC4'!V107</f>
        <v>0</v>
      </c>
      <c r="P185" s="36">
        <f>'Online SIC4'!Z107</f>
        <v>0.25</v>
      </c>
    </row>
    <row r="186" spans="2:16">
      <c r="B186" s="36" t="str">
        <f>IF(ISNA(VLOOKUP('Online SIC4'!B13,'Email SIC4'!B$2:R$144,1,FALSE))=TRUE,'Online SIC4'!B13,"N")</f>
        <v>N</v>
      </c>
      <c r="C186" s="36">
        <f>'Online SIC4'!C13</f>
        <v>1780</v>
      </c>
      <c r="D186" s="36">
        <f>'Online SIC4'!E13</f>
        <v>107</v>
      </c>
      <c r="E186" s="36">
        <f>'Online SIC4'!G13</f>
        <v>267</v>
      </c>
      <c r="F186" s="36">
        <f>'Online SIC4'!H13</f>
        <v>0.15</v>
      </c>
      <c r="G186" s="36">
        <f>'Online SIC4'!J13</f>
        <v>10</v>
      </c>
      <c r="H186" s="36">
        <f>'Online SIC4'!L13</f>
        <v>12</v>
      </c>
      <c r="I186" s="36">
        <f>'Online SIC4'!M13</f>
        <v>4.49438202247191E-2</v>
      </c>
      <c r="J186" s="36">
        <f>'Online SIC4'!O13</f>
        <v>5</v>
      </c>
      <c r="K186" s="36">
        <f>'Online SIC4'!P13</f>
        <v>0.41666666666666669</v>
      </c>
      <c r="L186" s="36">
        <f>'Online SIC4'!R13</f>
        <v>2</v>
      </c>
      <c r="M186" s="36">
        <f>'Online SIC4'!S13</f>
        <v>0.16666666666666666</v>
      </c>
      <c r="N186" s="36">
        <f>'Online SIC4'!U13</f>
        <v>1</v>
      </c>
      <c r="O186" s="36">
        <f>'Online SIC4'!V13</f>
        <v>0.5</v>
      </c>
      <c r="P186" s="36">
        <f>'Online SIC4'!Z13</f>
        <v>2.2782771535580522</v>
      </c>
    </row>
    <row r="187" spans="2:16">
      <c r="B187" s="36">
        <f>IF(ISNA(VLOOKUP('Online SIC4'!B53,'Email SIC4'!B$2:R$144,1,FALSE))=TRUE,'Online SIC4'!B53,"N")</f>
        <v>5461</v>
      </c>
      <c r="C187" s="36">
        <f>'Online SIC4'!C53</f>
        <v>883</v>
      </c>
      <c r="D187" s="36">
        <f>'Online SIC4'!E53</f>
        <v>225</v>
      </c>
      <c r="E187" s="36">
        <f>'Online SIC4'!G53</f>
        <v>530</v>
      </c>
      <c r="F187" s="36">
        <f>'Online SIC4'!H53</f>
        <v>0.60022650056625138</v>
      </c>
      <c r="G187" s="36">
        <f>'Online SIC4'!J53</f>
        <v>43</v>
      </c>
      <c r="H187" s="36">
        <f>'Online SIC4'!L53</f>
        <v>47</v>
      </c>
      <c r="I187" s="36">
        <f>'Online SIC4'!M53</f>
        <v>8.8679245283018862E-2</v>
      </c>
      <c r="J187" s="36">
        <f>'Online SIC4'!O53</f>
        <v>9</v>
      </c>
      <c r="K187" s="36">
        <f>'Online SIC4'!P53</f>
        <v>0.19148936170212766</v>
      </c>
      <c r="L187" s="36">
        <f>'Online SIC4'!R53</f>
        <v>2</v>
      </c>
      <c r="M187" s="36">
        <f>'Online SIC4'!S53</f>
        <v>4.2553191489361701E-2</v>
      </c>
      <c r="N187" s="36">
        <f>'Online SIC4'!U53</f>
        <v>0</v>
      </c>
      <c r="O187" s="36">
        <f>'Online SIC4'!V53</f>
        <v>0</v>
      </c>
      <c r="P187" s="36">
        <f>'Online SIC4'!Z53</f>
        <v>0.92294829904075959</v>
      </c>
    </row>
    <row r="188" spans="2:16">
      <c r="B188" s="36">
        <f>IF(ISNA(VLOOKUP('Online SIC4'!B81,'Email SIC4'!B$2:R$144,1,FALSE))=TRUE,'Online SIC4'!B81,"N")</f>
        <v>5942</v>
      </c>
      <c r="C188" s="36">
        <f>'Online SIC4'!C81</f>
        <v>184</v>
      </c>
      <c r="D188" s="36">
        <f>'Online SIC4'!E81</f>
        <v>9</v>
      </c>
      <c r="E188" s="36">
        <f>'Online SIC4'!G81</f>
        <v>16</v>
      </c>
      <c r="F188" s="36">
        <f>'Online SIC4'!H81</f>
        <v>8.6956521739130432E-2</v>
      </c>
      <c r="G188" s="36">
        <f>'Online SIC4'!J81</f>
        <v>5</v>
      </c>
      <c r="H188" s="36">
        <f>'Online SIC4'!L81</f>
        <v>4</v>
      </c>
      <c r="I188" s="36">
        <f>'Online SIC4'!M81</f>
        <v>0.25</v>
      </c>
      <c r="J188" s="36">
        <f>'Online SIC4'!O81</f>
        <v>0</v>
      </c>
      <c r="K188" s="36">
        <f>'Online SIC4'!P81</f>
        <v>0</v>
      </c>
      <c r="L188" s="36">
        <f>'Online SIC4'!R81</f>
        <v>1</v>
      </c>
      <c r="M188" s="36">
        <f>'Online SIC4'!S81</f>
        <v>0.25</v>
      </c>
      <c r="N188" s="36">
        <f>'Online SIC4'!U81</f>
        <v>0</v>
      </c>
      <c r="O188" s="36">
        <f>'Online SIC4'!V81</f>
        <v>0</v>
      </c>
      <c r="P188" s="36">
        <f>'Online SIC4'!Z81</f>
        <v>0.58695652173913038</v>
      </c>
    </row>
    <row r="189" spans="2:16">
      <c r="B189" s="36">
        <f>IF(ISNA(VLOOKUP('Online SIC4'!B109,'Email SIC4'!B$2:R$144,1,FALSE))=TRUE,'Online SIC4'!B109,"N")</f>
        <v>6141</v>
      </c>
      <c r="C189" s="36">
        <f>'Online SIC4'!C109</f>
        <v>202</v>
      </c>
      <c r="D189" s="36">
        <f>'Online SIC4'!E109</f>
        <v>14</v>
      </c>
      <c r="E189" s="36">
        <f>'Online SIC4'!G109</f>
        <v>37</v>
      </c>
      <c r="F189" s="36">
        <f>'Online SIC4'!H109</f>
        <v>0.18316831683168316</v>
      </c>
      <c r="G189" s="36">
        <f>'Online SIC4'!J109</f>
        <v>1</v>
      </c>
      <c r="H189" s="36">
        <f>'Online SIC4'!L109</f>
        <v>0</v>
      </c>
      <c r="I189" s="36">
        <f>'Online SIC4'!M109</f>
        <v>0</v>
      </c>
      <c r="J189" s="36">
        <f>'Online SIC4'!O109</f>
        <v>1</v>
      </c>
      <c r="K189" s="36">
        <f>'Online SIC4'!P109</f>
        <v>0</v>
      </c>
      <c r="L189" s="36">
        <f>'Online SIC4'!R109</f>
        <v>1</v>
      </c>
      <c r="M189" s="36">
        <f>'Online SIC4'!S109</f>
        <v>0</v>
      </c>
      <c r="N189" s="36">
        <f>'Online SIC4'!U109</f>
        <v>0</v>
      </c>
      <c r="O189" s="36">
        <f>'Online SIC4'!V109</f>
        <v>0</v>
      </c>
      <c r="P189" s="36">
        <f>'Online SIC4'!Z109</f>
        <v>0.18316831683168316</v>
      </c>
    </row>
    <row r="190" spans="2:16">
      <c r="B190" s="36">
        <f>IF(ISNA(VLOOKUP('Online SIC4'!B7,'Email SIC4'!B$2:R$144,1,FALSE))=TRUE,'Online SIC4'!B7,"N")</f>
        <v>8000</v>
      </c>
      <c r="C190" s="36">
        <f>'Online SIC4'!C7</f>
        <v>23</v>
      </c>
      <c r="D190" s="36">
        <f>'Online SIC4'!E7</f>
        <v>2</v>
      </c>
      <c r="E190" s="36">
        <f>'Online SIC4'!G7</f>
        <v>7</v>
      </c>
      <c r="F190" s="36">
        <f>'Online SIC4'!H7</f>
        <v>0.30434782608695654</v>
      </c>
      <c r="G190" s="36">
        <f>'Online SIC4'!J7</f>
        <v>1</v>
      </c>
      <c r="H190" s="36">
        <f>'Online SIC4'!L7</f>
        <v>1</v>
      </c>
      <c r="I190" s="36">
        <f>'Online SIC4'!M7</f>
        <v>0.14285714285714285</v>
      </c>
      <c r="J190" s="36">
        <f>'Online SIC4'!O7</f>
        <v>1</v>
      </c>
      <c r="K190" s="36">
        <f>'Online SIC4'!P7</f>
        <v>1</v>
      </c>
      <c r="L190" s="36">
        <f>'Online SIC4'!R7</f>
        <v>1</v>
      </c>
      <c r="M190" s="36">
        <f>'Online SIC4'!S7</f>
        <v>1</v>
      </c>
      <c r="N190" s="36">
        <f>'Online SIC4'!U7</f>
        <v>0</v>
      </c>
      <c r="O190" s="36">
        <f>'Online SIC4'!V7</f>
        <v>0</v>
      </c>
      <c r="P190" s="36">
        <f>'Online SIC4'!Z7</f>
        <v>2.4472049689440993</v>
      </c>
    </row>
    <row r="191" spans="2:16">
      <c r="B191" s="36" t="str">
        <f>IF(ISNA(VLOOKUP('Online SIC4'!B8,'Email SIC4'!B$2:R$144,1,FALSE))=TRUE,'Online SIC4'!B8,"N")</f>
        <v>N</v>
      </c>
      <c r="C191" s="36">
        <f>'Online SIC4'!C8</f>
        <v>785</v>
      </c>
      <c r="D191" s="36">
        <f>'Online SIC4'!E8</f>
        <v>89</v>
      </c>
      <c r="E191" s="36">
        <f>'Online SIC4'!G8</f>
        <v>226</v>
      </c>
      <c r="F191" s="36">
        <f>'Online SIC4'!H8</f>
        <v>0.28789808917197451</v>
      </c>
      <c r="G191" s="36">
        <f>'Online SIC4'!J8</f>
        <v>10</v>
      </c>
      <c r="H191" s="36">
        <f>'Online SIC4'!L8</f>
        <v>10</v>
      </c>
      <c r="I191" s="36">
        <f>'Online SIC4'!M8</f>
        <v>4.4247787610619468E-2</v>
      </c>
      <c r="J191" s="36">
        <f>'Online SIC4'!O8</f>
        <v>0</v>
      </c>
      <c r="K191" s="36">
        <f>'Online SIC4'!P8</f>
        <v>0</v>
      </c>
      <c r="L191" s="36">
        <f>'Online SIC4'!R8</f>
        <v>1</v>
      </c>
      <c r="M191" s="36">
        <f>'Online SIC4'!S8</f>
        <v>0.1</v>
      </c>
      <c r="N191" s="36">
        <f>'Online SIC4'!U8</f>
        <v>1</v>
      </c>
      <c r="O191" s="36">
        <f>'Online SIC4'!V8</f>
        <v>1</v>
      </c>
      <c r="P191" s="36">
        <f>'Online SIC4'!Z8</f>
        <v>2.4321458767825943</v>
      </c>
    </row>
    <row r="192" spans="2:16">
      <c r="B192" s="36">
        <f>IF(ISNA(VLOOKUP('Online SIC4'!B80,'Email SIC4'!B$2:R$144,1,FALSE))=TRUE,'Online SIC4'!B80,"N")</f>
        <v>7313</v>
      </c>
      <c r="C192" s="36">
        <f>'Online SIC4'!C80</f>
        <v>222</v>
      </c>
      <c r="D192" s="36">
        <f>'Online SIC4'!E80</f>
        <v>27</v>
      </c>
      <c r="E192" s="36">
        <f>'Online SIC4'!G80</f>
        <v>63</v>
      </c>
      <c r="F192" s="36">
        <f>'Online SIC4'!H80</f>
        <v>0.28378378378378377</v>
      </c>
      <c r="G192" s="36">
        <f>'Online SIC4'!J80</f>
        <v>4</v>
      </c>
      <c r="H192" s="36">
        <f>'Online SIC4'!L80</f>
        <v>4</v>
      </c>
      <c r="I192" s="36">
        <f>'Online SIC4'!M80</f>
        <v>6.3492063492063489E-2</v>
      </c>
      <c r="J192" s="36">
        <f>'Online SIC4'!O80</f>
        <v>0</v>
      </c>
      <c r="K192" s="36">
        <f>'Online SIC4'!P80</f>
        <v>0</v>
      </c>
      <c r="L192" s="36">
        <f>'Online SIC4'!R80</f>
        <v>1</v>
      </c>
      <c r="M192" s="36">
        <f>'Online SIC4'!S80</f>
        <v>0.25</v>
      </c>
      <c r="N192" s="36">
        <f>'Online SIC4'!U80</f>
        <v>0</v>
      </c>
      <c r="O192" s="36">
        <f>'Online SIC4'!V80</f>
        <v>0</v>
      </c>
      <c r="P192" s="36">
        <f>'Online SIC4'!Z80</f>
        <v>0.59727584727584726</v>
      </c>
    </row>
    <row r="193" spans="2:16">
      <c r="B193" s="36">
        <f>IF(ISNA(VLOOKUP('Online SIC4'!B10,'Email SIC4'!B$2:R$144,1,FALSE))=TRUE,'Online SIC4'!B10,"N")</f>
        <v>7231</v>
      </c>
      <c r="C193" s="36">
        <f>'Online SIC4'!C10</f>
        <v>111</v>
      </c>
      <c r="D193" s="36">
        <f>'Online SIC4'!E10</f>
        <v>14</v>
      </c>
      <c r="E193" s="36">
        <f>'Online SIC4'!G10</f>
        <v>38</v>
      </c>
      <c r="F193" s="36">
        <f>'Online SIC4'!H10</f>
        <v>0.34234234234234234</v>
      </c>
      <c r="G193" s="36">
        <f>'Online SIC4'!J10</f>
        <v>2</v>
      </c>
      <c r="H193" s="36">
        <f>'Online SIC4'!L10</f>
        <v>1</v>
      </c>
      <c r="I193" s="36">
        <f>'Online SIC4'!M10</f>
        <v>2.6315789473684209E-2</v>
      </c>
      <c r="J193" s="36">
        <f>'Online SIC4'!O10</f>
        <v>1</v>
      </c>
      <c r="K193" s="36">
        <f>'Online SIC4'!P10</f>
        <v>1</v>
      </c>
      <c r="L193" s="36">
        <f>'Online SIC4'!R10</f>
        <v>1</v>
      </c>
      <c r="M193" s="36">
        <f>'Online SIC4'!S10</f>
        <v>1</v>
      </c>
      <c r="N193" s="36">
        <f>'Online SIC4'!U10</f>
        <v>0</v>
      </c>
      <c r="O193" s="36">
        <f>'Online SIC4'!V10</f>
        <v>0</v>
      </c>
      <c r="P193" s="36">
        <f>'Online SIC4'!Z10</f>
        <v>2.3686581318160265</v>
      </c>
    </row>
    <row r="194" spans="2:16">
      <c r="B194" s="36" t="str">
        <f>IF(ISNA(VLOOKUP('Online SIC4'!B43,'Email SIC4'!B$2:R$144,1,FALSE))=TRUE,'Online SIC4'!B43,"N")</f>
        <v>N</v>
      </c>
      <c r="C194" s="36">
        <f>'Online SIC4'!C43</f>
        <v>705</v>
      </c>
      <c r="D194" s="36">
        <f>'Online SIC4'!E43</f>
        <v>100</v>
      </c>
      <c r="E194" s="36">
        <f>'Online SIC4'!G43</f>
        <v>228</v>
      </c>
      <c r="F194" s="36">
        <f>'Online SIC4'!H43</f>
        <v>0.32340425531914896</v>
      </c>
      <c r="G194" s="36">
        <f>'Online SIC4'!J43</f>
        <v>11</v>
      </c>
      <c r="H194" s="36">
        <f>'Online SIC4'!L43</f>
        <v>10</v>
      </c>
      <c r="I194" s="36">
        <f>'Online SIC4'!M43</f>
        <v>4.3859649122807015E-2</v>
      </c>
      <c r="J194" s="36">
        <f>'Online SIC4'!O43</f>
        <v>3</v>
      </c>
      <c r="K194" s="36">
        <f>'Online SIC4'!P43</f>
        <v>0.3</v>
      </c>
      <c r="L194" s="36">
        <f>'Online SIC4'!R43</f>
        <v>4</v>
      </c>
      <c r="M194" s="36">
        <f>'Online SIC4'!S43</f>
        <v>0.4</v>
      </c>
      <c r="N194" s="36">
        <f>'Online SIC4'!U43</f>
        <v>1</v>
      </c>
      <c r="O194" s="36">
        <f>'Online SIC4'!V43</f>
        <v>1</v>
      </c>
      <c r="P194" s="36">
        <f>'Online SIC4'!Z43</f>
        <v>3.0672639044419601</v>
      </c>
    </row>
    <row r="195" spans="2:16">
      <c r="B195" s="36">
        <f>IF(ISNA(VLOOKUP('Online SIC4'!B31,'Email SIC4'!B$2:R$144,1,FALSE))=TRUE,'Online SIC4'!B31,"N")</f>
        <v>2711</v>
      </c>
      <c r="C195" s="36">
        <f>'Online SIC4'!C31</f>
        <v>260</v>
      </c>
      <c r="D195" s="36">
        <f>'Online SIC4'!E31</f>
        <v>61</v>
      </c>
      <c r="E195" s="36">
        <f>'Online SIC4'!G31</f>
        <v>173</v>
      </c>
      <c r="F195" s="36">
        <f>'Online SIC4'!H31</f>
        <v>0.66538461538461535</v>
      </c>
      <c r="G195" s="36">
        <f>'Online SIC4'!J31</f>
        <v>3</v>
      </c>
      <c r="H195" s="36">
        <f>'Online SIC4'!L31</f>
        <v>3</v>
      </c>
      <c r="I195" s="36">
        <f>'Online SIC4'!M31</f>
        <v>1.7341040462427744E-2</v>
      </c>
      <c r="J195" s="36">
        <f>'Online SIC4'!O31</f>
        <v>1</v>
      </c>
      <c r="K195" s="36">
        <f>'Online SIC4'!P31</f>
        <v>0.33333333333333331</v>
      </c>
      <c r="L195" s="36">
        <f>'Online SIC4'!R31</f>
        <v>1</v>
      </c>
      <c r="M195" s="36">
        <f>'Online SIC4'!S31</f>
        <v>0.33333333333333331</v>
      </c>
      <c r="N195" s="36">
        <f>'Online SIC4'!U31</f>
        <v>0</v>
      </c>
      <c r="O195" s="36">
        <f>'Online SIC4'!V31</f>
        <v>0</v>
      </c>
      <c r="P195" s="36">
        <f>'Online SIC4'!Z31</f>
        <v>1.3493923225137099</v>
      </c>
    </row>
    <row r="196" spans="2:16">
      <c r="B196" s="36">
        <f>IF(ISNA(VLOOKUP('Online SIC4'!B34,'Email SIC4'!B$2:R$144,1,FALSE))=TRUE,'Online SIC4'!B34,"N")</f>
        <v>5149</v>
      </c>
      <c r="C196" s="36">
        <f>'Online SIC4'!C34</f>
        <v>220</v>
      </c>
      <c r="D196" s="36">
        <f>'Online SIC4'!E34</f>
        <v>52</v>
      </c>
      <c r="E196" s="36">
        <f>'Online SIC4'!G34</f>
        <v>138</v>
      </c>
      <c r="F196" s="36">
        <f>'Online SIC4'!H34</f>
        <v>0.62727272727272732</v>
      </c>
      <c r="G196" s="36">
        <f>'Online SIC4'!J34</f>
        <v>11</v>
      </c>
      <c r="H196" s="36">
        <f>'Online SIC4'!L34</f>
        <v>11</v>
      </c>
      <c r="I196" s="36">
        <f>'Online SIC4'!M34</f>
        <v>7.9710144927536225E-2</v>
      </c>
      <c r="J196" s="36">
        <f>'Online SIC4'!O34</f>
        <v>4</v>
      </c>
      <c r="K196" s="36">
        <f>'Online SIC4'!P34</f>
        <v>0.36363636363636365</v>
      </c>
      <c r="L196" s="36">
        <f>'Online SIC4'!R34</f>
        <v>2</v>
      </c>
      <c r="M196" s="36">
        <f>'Online SIC4'!S34</f>
        <v>0.18181818181818182</v>
      </c>
      <c r="N196" s="36">
        <f>'Online SIC4'!U34</f>
        <v>0</v>
      </c>
      <c r="O196" s="36">
        <f>'Online SIC4'!V34</f>
        <v>0</v>
      </c>
      <c r="P196" s="36">
        <f>'Online SIC4'!Z34</f>
        <v>1.252437417654809</v>
      </c>
    </row>
    <row r="197" spans="2:16">
      <c r="B197" s="36">
        <f>IF(ISNA(VLOOKUP('Online SIC4'!B83,'Email SIC4'!B$2:R$144,1,FALSE))=TRUE,'Online SIC4'!B83,"N")</f>
        <v>7629</v>
      </c>
      <c r="C197" s="36">
        <f>'Online SIC4'!C83</f>
        <v>170</v>
      </c>
      <c r="D197" s="36">
        <f>'Online SIC4'!E83</f>
        <v>16</v>
      </c>
      <c r="E197" s="36">
        <f>'Online SIC4'!G83</f>
        <v>40</v>
      </c>
      <c r="F197" s="36">
        <f>'Online SIC4'!H83</f>
        <v>0.23529411764705882</v>
      </c>
      <c r="G197" s="36">
        <f>'Online SIC4'!J83</f>
        <v>7</v>
      </c>
      <c r="H197" s="36">
        <f>'Online SIC4'!L83</f>
        <v>6</v>
      </c>
      <c r="I197" s="36">
        <f>'Online SIC4'!M83</f>
        <v>0.15</v>
      </c>
      <c r="J197" s="36">
        <f>'Online SIC4'!O83</f>
        <v>0</v>
      </c>
      <c r="K197" s="36">
        <f>'Online SIC4'!P83</f>
        <v>0</v>
      </c>
      <c r="L197" s="36">
        <f>'Online SIC4'!R83</f>
        <v>1</v>
      </c>
      <c r="M197" s="36">
        <f>'Online SIC4'!S83</f>
        <v>0.16666666666666666</v>
      </c>
      <c r="N197" s="36">
        <f>'Online SIC4'!U83</f>
        <v>0</v>
      </c>
      <c r="O197" s="36">
        <f>'Online SIC4'!V83</f>
        <v>0</v>
      </c>
      <c r="P197" s="36">
        <f>'Online SIC4'!Z83</f>
        <v>0.55196078431372553</v>
      </c>
    </row>
    <row r="198" spans="2:16">
      <c r="B198" s="36">
        <f>IF(ISNA(VLOOKUP('Online SIC4'!B6,'Email SIC4'!B$2:R$144,1,FALSE))=TRUE,'Online SIC4'!B6,"N")</f>
        <v>5139</v>
      </c>
      <c r="C198" s="36">
        <f>'Online SIC4'!C6</f>
        <v>43</v>
      </c>
      <c r="D198" s="36">
        <f>'Online SIC4'!E6</f>
        <v>9</v>
      </c>
      <c r="E198" s="36">
        <f>'Online SIC4'!G6</f>
        <v>19</v>
      </c>
      <c r="F198" s="36">
        <f>'Online SIC4'!H6</f>
        <v>0.44186046511627908</v>
      </c>
      <c r="G198" s="36">
        <f>'Online SIC4'!J6</f>
        <v>2</v>
      </c>
      <c r="H198" s="36">
        <f>'Online SIC4'!L6</f>
        <v>1</v>
      </c>
      <c r="I198" s="36">
        <f>'Online SIC4'!M6</f>
        <v>5.2631578947368418E-2</v>
      </c>
      <c r="J198" s="36">
        <f>'Online SIC4'!O6</f>
        <v>1</v>
      </c>
      <c r="K198" s="36">
        <f>'Online SIC4'!P6</f>
        <v>1</v>
      </c>
      <c r="L198" s="36">
        <f>'Online SIC4'!R6</f>
        <v>1</v>
      </c>
      <c r="M198" s="36">
        <f>'Online SIC4'!S6</f>
        <v>1</v>
      </c>
      <c r="N198" s="36">
        <f>'Online SIC4'!U6</f>
        <v>0</v>
      </c>
      <c r="O198" s="36">
        <f>'Online SIC4'!V6</f>
        <v>0</v>
      </c>
      <c r="P198" s="36">
        <f>'Online SIC4'!Z6</f>
        <v>2.4944920440636476</v>
      </c>
    </row>
    <row r="199" spans="2:16">
      <c r="B199" s="36">
        <f>IF(ISNA(VLOOKUP('Online SIC4'!B21,'Email SIC4'!B$2:R$144,1,FALSE))=TRUE,'Online SIC4'!B21,"N")</f>
        <v>5441</v>
      </c>
      <c r="C199" s="36">
        <f>'Online SIC4'!C21</f>
        <v>28</v>
      </c>
      <c r="D199" s="36">
        <f>'Online SIC4'!E21</f>
        <v>9</v>
      </c>
      <c r="E199" s="36">
        <f>'Online SIC4'!G21</f>
        <v>21</v>
      </c>
      <c r="F199" s="36">
        <f>'Online SIC4'!H21</f>
        <v>0.75</v>
      </c>
      <c r="G199" s="36">
        <f>'Online SIC4'!J21</f>
        <v>2</v>
      </c>
      <c r="H199" s="36">
        <f>'Online SIC4'!L21</f>
        <v>1</v>
      </c>
      <c r="I199" s="36">
        <f>'Online SIC4'!M21</f>
        <v>4.7619047619047616E-2</v>
      </c>
      <c r="J199" s="36">
        <f>'Online SIC4'!O21</f>
        <v>0</v>
      </c>
      <c r="K199" s="36">
        <f>'Online SIC4'!P21</f>
        <v>0</v>
      </c>
      <c r="L199" s="36">
        <f>'Online SIC4'!R21</f>
        <v>1</v>
      </c>
      <c r="M199" s="36">
        <f>'Online SIC4'!S21</f>
        <v>1</v>
      </c>
      <c r="N199" s="36">
        <f>'Online SIC4'!U21</f>
        <v>0</v>
      </c>
      <c r="O199" s="36">
        <f>'Online SIC4'!V21</f>
        <v>0</v>
      </c>
      <c r="P199" s="36">
        <f>'Online SIC4'!Z21</f>
        <v>1.7976190476190477</v>
      </c>
    </row>
    <row r="200" spans="2:16">
      <c r="B200" s="36">
        <f>IF(ISNA(VLOOKUP('Online SIC4'!B110,'Email SIC4'!B$2:R$144,1,FALSE))=TRUE,'Online SIC4'!B110,"N")</f>
        <v>8351</v>
      </c>
      <c r="C200" s="36">
        <f>'Online SIC4'!C110</f>
        <v>178</v>
      </c>
      <c r="D200" s="36">
        <f>'Online SIC4'!E110</f>
        <v>9</v>
      </c>
      <c r="E200" s="36">
        <f>'Online SIC4'!G110</f>
        <v>19</v>
      </c>
      <c r="F200" s="36">
        <f>'Online SIC4'!H110</f>
        <v>0.10674157303370786</v>
      </c>
      <c r="G200" s="36">
        <f>'Online SIC4'!J110</f>
        <v>1</v>
      </c>
      <c r="H200" s="36">
        <f>'Online SIC4'!L110</f>
        <v>0</v>
      </c>
      <c r="I200" s="36">
        <f>'Online SIC4'!M110</f>
        <v>0</v>
      </c>
      <c r="J200" s="36">
        <f>'Online SIC4'!O110</f>
        <v>0</v>
      </c>
      <c r="K200" s="36">
        <f>'Online SIC4'!P110</f>
        <v>0</v>
      </c>
      <c r="L200" s="36">
        <f>'Online SIC4'!R110</f>
        <v>1</v>
      </c>
      <c r="M200" s="36">
        <f>'Online SIC4'!S110</f>
        <v>0</v>
      </c>
      <c r="N200" s="36">
        <f>'Online SIC4'!U110</f>
        <v>0</v>
      </c>
      <c r="O200" s="36">
        <f>'Online SIC4'!V110</f>
        <v>0</v>
      </c>
      <c r="P200" s="36">
        <f>'Online SIC4'!Z110</f>
        <v>0.10674157303370786</v>
      </c>
    </row>
    <row r="201" spans="2:16">
      <c r="B201" s="36">
        <f>IF(ISNA(VLOOKUP('Online SIC4'!B33,'Email SIC4'!B$2:R$144,1,FALSE))=TRUE,'Online SIC4'!B33,"N")</f>
        <v>5032</v>
      </c>
      <c r="C201" s="36">
        <f>'Online SIC4'!C33</f>
        <v>52</v>
      </c>
      <c r="D201" s="36">
        <f>'Online SIC4'!E33</f>
        <v>10</v>
      </c>
      <c r="E201" s="36">
        <f>'Online SIC4'!G33</f>
        <v>33</v>
      </c>
      <c r="F201" s="36">
        <f>'Online SIC4'!H33</f>
        <v>0.63461538461538458</v>
      </c>
      <c r="G201" s="36">
        <f>'Online SIC4'!J33</f>
        <v>2</v>
      </c>
      <c r="H201" s="36">
        <f>'Online SIC4'!L33</f>
        <v>4</v>
      </c>
      <c r="I201" s="36">
        <f>'Online SIC4'!M33</f>
        <v>0.12121212121212122</v>
      </c>
      <c r="J201" s="36">
        <f>'Online SIC4'!O33</f>
        <v>1</v>
      </c>
      <c r="K201" s="36">
        <f>'Online SIC4'!P33</f>
        <v>0.25</v>
      </c>
      <c r="L201" s="36">
        <f>'Online SIC4'!R33</f>
        <v>1</v>
      </c>
      <c r="M201" s="36">
        <f>'Online SIC4'!S33</f>
        <v>0.25</v>
      </c>
      <c r="N201" s="36">
        <f>'Online SIC4'!U33</f>
        <v>0</v>
      </c>
      <c r="O201" s="36">
        <f>'Online SIC4'!V33</f>
        <v>0</v>
      </c>
      <c r="P201" s="36">
        <f>'Online SIC4'!Z33</f>
        <v>1.2558275058275057</v>
      </c>
    </row>
    <row r="202" spans="2:16">
      <c r="B202" s="36">
        <f>IF(ISNA(VLOOKUP('Online SIC4'!B11,'Email SIC4'!B$2:R$144,1,FALSE))=TRUE,'Online SIC4'!B11,"N")</f>
        <v>5113</v>
      </c>
      <c r="C202" s="36">
        <f>'Online SIC4'!C11</f>
        <v>47</v>
      </c>
      <c r="D202" s="36">
        <f>'Online SIC4'!E11</f>
        <v>5</v>
      </c>
      <c r="E202" s="36">
        <f>'Online SIC4'!G11</f>
        <v>9</v>
      </c>
      <c r="F202" s="36">
        <f>'Online SIC4'!H11</f>
        <v>0.19148936170212766</v>
      </c>
      <c r="G202" s="36">
        <f>'Online SIC4'!J11</f>
        <v>2</v>
      </c>
      <c r="H202" s="36">
        <f>'Online SIC4'!L11</f>
        <v>1</v>
      </c>
      <c r="I202" s="36">
        <f>'Online SIC4'!M11</f>
        <v>0.1111111111111111</v>
      </c>
      <c r="J202" s="36">
        <f>'Online SIC4'!O11</f>
        <v>1</v>
      </c>
      <c r="K202" s="36">
        <f>'Online SIC4'!P11</f>
        <v>1</v>
      </c>
      <c r="L202" s="36">
        <f>'Online SIC4'!R11</f>
        <v>1</v>
      </c>
      <c r="M202" s="36">
        <f>'Online SIC4'!S11</f>
        <v>1</v>
      </c>
      <c r="N202" s="36">
        <f>'Online SIC4'!U11</f>
        <v>0</v>
      </c>
      <c r="O202" s="36">
        <f>'Online SIC4'!V11</f>
        <v>0</v>
      </c>
      <c r="P202" s="36">
        <f>'Online SIC4'!Z11</f>
        <v>2.3026004728132388</v>
      </c>
    </row>
    <row r="203" spans="2:16">
      <c r="B203" s="36">
        <f>IF(ISNA(VLOOKUP('Online SIC4'!B12,'Email SIC4'!B$2:R$144,1,FALSE))=TRUE,'Online SIC4'!B12,"N")</f>
        <v>7319</v>
      </c>
      <c r="C203" s="36">
        <f>'Online SIC4'!C12</f>
        <v>171</v>
      </c>
      <c r="D203" s="36">
        <f>'Online SIC4'!E12</f>
        <v>32</v>
      </c>
      <c r="E203" s="36">
        <f>'Online SIC4'!G12</f>
        <v>102</v>
      </c>
      <c r="F203" s="36">
        <f>'Online SIC4'!H12</f>
        <v>0.59649122807017541</v>
      </c>
      <c r="G203" s="36">
        <f>'Online SIC4'!J12</f>
        <v>4</v>
      </c>
      <c r="H203" s="36">
        <f>'Online SIC4'!L12</f>
        <v>3</v>
      </c>
      <c r="I203" s="36">
        <f>'Online SIC4'!M12</f>
        <v>2.9411764705882353E-2</v>
      </c>
      <c r="J203" s="36">
        <f>'Online SIC4'!O12</f>
        <v>1</v>
      </c>
      <c r="K203" s="36">
        <f>'Online SIC4'!P12</f>
        <v>0.33333333333333331</v>
      </c>
      <c r="L203" s="36">
        <f>'Online SIC4'!R12</f>
        <v>1</v>
      </c>
      <c r="M203" s="36">
        <f>'Online SIC4'!S12</f>
        <v>0.33333333333333331</v>
      </c>
      <c r="N203" s="36">
        <f>'Online SIC4'!U12</f>
        <v>1</v>
      </c>
      <c r="O203" s="36">
        <f>'Online SIC4'!V12</f>
        <v>1</v>
      </c>
      <c r="P203" s="36">
        <f>'Online SIC4'!Z12</f>
        <v>2.2925696594427243</v>
      </c>
    </row>
    <row r="204" spans="2:16">
      <c r="B204" s="36" t="str">
        <f>IF(ISNA(VLOOKUP('Online SIC4'!B16,'Email SIC4'!B$2:R$144,1,FALSE))=TRUE,'Online SIC4'!B16,"N")</f>
        <v>N</v>
      </c>
      <c r="C204" s="36">
        <f>'Online SIC4'!C16</f>
        <v>711</v>
      </c>
      <c r="D204" s="36">
        <f>'Online SIC4'!E16</f>
        <v>67</v>
      </c>
      <c r="E204" s="36">
        <f>'Online SIC4'!G16</f>
        <v>169</v>
      </c>
      <c r="F204" s="36">
        <f>'Online SIC4'!H16</f>
        <v>0.23769338959212377</v>
      </c>
      <c r="G204" s="36">
        <f>'Online SIC4'!J16</f>
        <v>7</v>
      </c>
      <c r="H204" s="36">
        <f>'Online SIC4'!L16</f>
        <v>5</v>
      </c>
      <c r="I204" s="36">
        <f>'Online SIC4'!M16</f>
        <v>2.9585798816568046E-2</v>
      </c>
      <c r="J204" s="36">
        <f>'Online SIC4'!O16</f>
        <v>7</v>
      </c>
      <c r="K204" s="36">
        <f>'Online SIC4'!P16</f>
        <v>1.4</v>
      </c>
      <c r="L204" s="36">
        <f>'Online SIC4'!R16</f>
        <v>2</v>
      </c>
      <c r="M204" s="36">
        <f>'Online SIC4'!S16</f>
        <v>0.4</v>
      </c>
      <c r="N204" s="36">
        <f>'Online SIC4'!U16</f>
        <v>0</v>
      </c>
      <c r="O204" s="36">
        <f>'Online SIC4'!V16</f>
        <v>0</v>
      </c>
      <c r="P204" s="36">
        <f>'Online SIC4'!Z16</f>
        <v>2.0672791884086914</v>
      </c>
    </row>
    <row r="205" spans="2:16">
      <c r="B205" s="36">
        <f>IF(ISNA(VLOOKUP('Online SIC4'!B18,'Email SIC4'!B$2:R$144,1,FALSE))=TRUE,'Online SIC4'!B18,"N")</f>
        <v>5112</v>
      </c>
      <c r="C205" s="36">
        <f>'Online SIC4'!C18</f>
        <v>118</v>
      </c>
      <c r="D205" s="36">
        <f>'Online SIC4'!E18</f>
        <v>27</v>
      </c>
      <c r="E205" s="36">
        <f>'Online SIC4'!G18</f>
        <v>66</v>
      </c>
      <c r="F205" s="36">
        <f>'Online SIC4'!H18</f>
        <v>0.55932203389830504</v>
      </c>
      <c r="G205" s="36">
        <f>'Online SIC4'!J18</f>
        <v>4</v>
      </c>
      <c r="H205" s="36">
        <f>'Online SIC4'!L18</f>
        <v>3</v>
      </c>
      <c r="I205" s="36">
        <f>'Online SIC4'!M18</f>
        <v>4.5454545454545456E-2</v>
      </c>
      <c r="J205" s="36">
        <f>'Online SIC4'!O18</f>
        <v>0</v>
      </c>
      <c r="K205" s="36">
        <f>'Online SIC4'!P18</f>
        <v>0</v>
      </c>
      <c r="L205" s="36">
        <f>'Online SIC4'!R18</f>
        <v>1</v>
      </c>
      <c r="M205" s="36">
        <f>'Online SIC4'!S18</f>
        <v>0.33333333333333331</v>
      </c>
      <c r="N205" s="36">
        <f>'Online SIC4'!U18</f>
        <v>1</v>
      </c>
      <c r="O205" s="36">
        <f>'Online SIC4'!V18</f>
        <v>1</v>
      </c>
      <c r="P205" s="36">
        <f>'Online SIC4'!Z18</f>
        <v>1.9381099126861838</v>
      </c>
    </row>
    <row r="206" spans="2:16">
      <c r="B206" s="36" t="str">
        <f>IF(ISNA(VLOOKUP('Online SIC4'!B19,'Email SIC4'!B$2:R$144,1,FALSE))=TRUE,'Online SIC4'!B19,"N")</f>
        <v>N</v>
      </c>
      <c r="C206" s="36">
        <f>'Online SIC4'!C19</f>
        <v>5242</v>
      </c>
      <c r="D206" s="36">
        <f>'Online SIC4'!E19</f>
        <v>463</v>
      </c>
      <c r="E206" s="36">
        <f>'Online SIC4'!G19</f>
        <v>1024</v>
      </c>
      <c r="F206" s="36">
        <f>'Online SIC4'!H19</f>
        <v>0.19534528805799314</v>
      </c>
      <c r="G206" s="36">
        <f>'Online SIC4'!J19</f>
        <v>62</v>
      </c>
      <c r="H206" s="36">
        <f>'Online SIC4'!L19</f>
        <v>63</v>
      </c>
      <c r="I206" s="36">
        <f>'Online SIC4'!M19</f>
        <v>6.15234375E-2</v>
      </c>
      <c r="J206" s="36">
        <f>'Online SIC4'!O19</f>
        <v>6</v>
      </c>
      <c r="K206" s="36">
        <f>'Online SIC4'!P19</f>
        <v>9.5238095238095233E-2</v>
      </c>
      <c r="L206" s="36">
        <f>'Online SIC4'!R19</f>
        <v>2</v>
      </c>
      <c r="M206" s="36">
        <f>'Online SIC4'!S19</f>
        <v>3.1746031746031744E-2</v>
      </c>
      <c r="N206" s="36">
        <f>'Online SIC4'!U19</f>
        <v>1</v>
      </c>
      <c r="O206" s="36">
        <f>'Online SIC4'!V19</f>
        <v>0.5</v>
      </c>
      <c r="P206" s="36">
        <f>'Online SIC4'!Z19</f>
        <v>1.8838528525421201</v>
      </c>
    </row>
    <row r="207" spans="2:16">
      <c r="B207" s="36" t="str">
        <f>IF(ISNA(VLOOKUP('Online SIC4'!B20,'Email SIC4'!B$2:R$144,1,FALSE))=TRUE,'Online SIC4'!B20,"N")</f>
        <v>N</v>
      </c>
      <c r="C207" s="36">
        <f>'Online SIC4'!C20</f>
        <v>2925</v>
      </c>
      <c r="D207" s="36">
        <f>'Online SIC4'!E20</f>
        <v>233</v>
      </c>
      <c r="E207" s="36">
        <f>'Online SIC4'!G20</f>
        <v>532</v>
      </c>
      <c r="F207" s="36">
        <f>'Online SIC4'!H20</f>
        <v>0.18188034188034188</v>
      </c>
      <c r="G207" s="36">
        <f>'Online SIC4'!J20</f>
        <v>23</v>
      </c>
      <c r="H207" s="36">
        <f>'Online SIC4'!L20</f>
        <v>23</v>
      </c>
      <c r="I207" s="36">
        <f>'Online SIC4'!M20</f>
        <v>4.3233082706766915E-2</v>
      </c>
      <c r="J207" s="36">
        <f>'Online SIC4'!O20</f>
        <v>4</v>
      </c>
      <c r="K207" s="36">
        <f>'Online SIC4'!P20</f>
        <v>0.17391304347826086</v>
      </c>
      <c r="L207" s="36">
        <f>'Online SIC4'!R20</f>
        <v>3</v>
      </c>
      <c r="M207" s="36">
        <f>'Online SIC4'!S20</f>
        <v>0.13043478260869565</v>
      </c>
      <c r="N207" s="36">
        <f>'Online SIC4'!U20</f>
        <v>1</v>
      </c>
      <c r="O207" s="36">
        <f>'Online SIC4'!V20</f>
        <v>0.33333333333333331</v>
      </c>
      <c r="P207" s="36">
        <f>'Online SIC4'!Z20</f>
        <v>1.8627945840073985</v>
      </c>
    </row>
    <row r="208" spans="2:16">
      <c r="B208" s="36">
        <f>IF(ISNA(VLOOKUP('Online SIC4'!B22,'Email SIC4'!B$2:R$144,1,FALSE))=TRUE,'Online SIC4'!B22,"N")</f>
        <v>5421</v>
      </c>
      <c r="C208" s="36">
        <f>'Online SIC4'!C22</f>
        <v>26</v>
      </c>
      <c r="D208" s="36">
        <f>'Online SIC4'!E22</f>
        <v>6</v>
      </c>
      <c r="E208" s="36">
        <f>'Online SIC4'!G22</f>
        <v>15</v>
      </c>
      <c r="F208" s="36">
        <f>'Online SIC4'!H22</f>
        <v>0.57692307692307687</v>
      </c>
      <c r="G208" s="36">
        <f>'Online SIC4'!J22</f>
        <v>2</v>
      </c>
      <c r="H208" s="36">
        <f>'Online SIC4'!L22</f>
        <v>1</v>
      </c>
      <c r="I208" s="36">
        <f>'Online SIC4'!M22</f>
        <v>6.6666666666666666E-2</v>
      </c>
      <c r="J208" s="36">
        <f>'Online SIC4'!O22</f>
        <v>0</v>
      </c>
      <c r="K208" s="36">
        <f>'Online SIC4'!P22</f>
        <v>0</v>
      </c>
      <c r="L208" s="36">
        <f>'Online SIC4'!R22</f>
        <v>1</v>
      </c>
      <c r="M208" s="36">
        <f>'Online SIC4'!S22</f>
        <v>1</v>
      </c>
      <c r="N208" s="36">
        <f>'Online SIC4'!U22</f>
        <v>0</v>
      </c>
      <c r="O208" s="36">
        <f>'Online SIC4'!V22</f>
        <v>0</v>
      </c>
      <c r="P208" s="36">
        <f>'Online SIC4'!Z22</f>
        <v>1.6435897435897435</v>
      </c>
    </row>
    <row r="209" spans="2:16">
      <c r="B209" s="36">
        <f>IF(ISNA(VLOOKUP('Online SIC4'!B28,'Email SIC4'!B$2:R$144,1,FALSE))=TRUE,'Online SIC4'!B28,"N")</f>
        <v>2679</v>
      </c>
      <c r="C209" s="36">
        <f>'Online SIC4'!C28</f>
        <v>69</v>
      </c>
      <c r="D209" s="36">
        <f>'Online SIC4'!E28</f>
        <v>8</v>
      </c>
      <c r="E209" s="36">
        <f>'Online SIC4'!G28</f>
        <v>24</v>
      </c>
      <c r="F209" s="36">
        <f>'Online SIC4'!H28</f>
        <v>0.34782608695652173</v>
      </c>
      <c r="G209" s="36">
        <f>'Online SIC4'!J28</f>
        <v>2</v>
      </c>
      <c r="H209" s="36">
        <f>'Online SIC4'!L28</f>
        <v>2</v>
      </c>
      <c r="I209" s="36">
        <f>'Online SIC4'!M28</f>
        <v>8.3333333333333329E-2</v>
      </c>
      <c r="J209" s="36">
        <f>'Online SIC4'!O28</f>
        <v>1</v>
      </c>
      <c r="K209" s="36">
        <f>'Online SIC4'!P28</f>
        <v>0.5</v>
      </c>
      <c r="L209" s="36">
        <f>'Online SIC4'!R28</f>
        <v>1</v>
      </c>
      <c r="M209" s="36">
        <f>'Online SIC4'!S28</f>
        <v>0.5</v>
      </c>
      <c r="N209" s="36">
        <f>'Online SIC4'!U28</f>
        <v>0</v>
      </c>
      <c r="O209" s="36">
        <f>'Online SIC4'!V28</f>
        <v>0</v>
      </c>
      <c r="P209" s="36">
        <f>'Online SIC4'!Z28</f>
        <v>1.431159420289855</v>
      </c>
    </row>
    <row r="210" spans="2:16">
      <c r="B210" s="36">
        <f>IF(ISNA(VLOOKUP('Online SIC4'!B35,'Email SIC4'!B$2:R$144,1,FALSE))=TRUE,'Online SIC4'!B35,"N")</f>
        <v>7532</v>
      </c>
      <c r="C210" s="36">
        <f>'Online SIC4'!C35</f>
        <v>133</v>
      </c>
      <c r="D210" s="36">
        <f>'Online SIC4'!E35</f>
        <v>26</v>
      </c>
      <c r="E210" s="36">
        <f>'Online SIC4'!G35</f>
        <v>72</v>
      </c>
      <c r="F210" s="36">
        <f>'Online SIC4'!H35</f>
        <v>0.54135338345864659</v>
      </c>
      <c r="G210" s="36">
        <f>'Online SIC4'!J35</f>
        <v>4</v>
      </c>
      <c r="H210" s="36">
        <f>'Online SIC4'!L35</f>
        <v>3</v>
      </c>
      <c r="I210" s="36">
        <f>'Online SIC4'!M35</f>
        <v>4.1666666666666664E-2</v>
      </c>
      <c r="J210" s="36">
        <f>'Online SIC4'!O35</f>
        <v>1</v>
      </c>
      <c r="K210" s="36">
        <f>'Online SIC4'!P35</f>
        <v>0.33333333333333331</v>
      </c>
      <c r="L210" s="36">
        <f>'Online SIC4'!R35</f>
        <v>1</v>
      </c>
      <c r="M210" s="36">
        <f>'Online SIC4'!S35</f>
        <v>0.33333333333333331</v>
      </c>
      <c r="N210" s="36">
        <f>'Online SIC4'!U35</f>
        <v>0</v>
      </c>
      <c r="O210" s="36">
        <f>'Online SIC4'!V35</f>
        <v>0</v>
      </c>
      <c r="P210" s="36">
        <f>'Online SIC4'!Z35</f>
        <v>1.2496867167919798</v>
      </c>
    </row>
    <row r="211" spans="2:16">
      <c r="B211" s="36">
        <f>IF(ISNA(VLOOKUP('Online SIC4'!B36,'Email SIC4'!B$2:R$144,1,FALSE))=TRUE,'Online SIC4'!B36,"N")</f>
        <v>3826</v>
      </c>
      <c r="C211" s="36">
        <f>'Online SIC4'!C36</f>
        <v>159</v>
      </c>
      <c r="D211" s="36">
        <f>'Online SIC4'!E36</f>
        <v>28</v>
      </c>
      <c r="E211" s="36">
        <f>'Online SIC4'!G36</f>
        <v>69</v>
      </c>
      <c r="F211" s="36">
        <f>'Online SIC4'!H36</f>
        <v>0.43396226415094341</v>
      </c>
      <c r="G211" s="36">
        <f>'Online SIC4'!J36</f>
        <v>5</v>
      </c>
      <c r="H211" s="36">
        <f>'Online SIC4'!L36</f>
        <v>4</v>
      </c>
      <c r="I211" s="36">
        <f>'Online SIC4'!M36</f>
        <v>5.7971014492753624E-2</v>
      </c>
      <c r="J211" s="36">
        <f>'Online SIC4'!O36</f>
        <v>2</v>
      </c>
      <c r="K211" s="36">
        <f>'Online SIC4'!P36</f>
        <v>0.5</v>
      </c>
      <c r="L211" s="36">
        <f>'Online SIC4'!R36</f>
        <v>1</v>
      </c>
      <c r="M211" s="36">
        <f>'Online SIC4'!S36</f>
        <v>0.25</v>
      </c>
      <c r="N211" s="36">
        <f>'Online SIC4'!U36</f>
        <v>0</v>
      </c>
      <c r="O211" s="36">
        <f>'Online SIC4'!V36</f>
        <v>0</v>
      </c>
      <c r="P211" s="36">
        <f>'Online SIC4'!Z36</f>
        <v>1.241933278643697</v>
      </c>
    </row>
    <row r="212" spans="2:16">
      <c r="B212" s="36">
        <f>IF(ISNA(VLOOKUP('Online SIC4'!B37,'Email SIC4'!B$2:R$144,1,FALSE))=TRUE,'Online SIC4'!B37,"N")</f>
        <v>9223</v>
      </c>
      <c r="C212" s="36">
        <f>'Online SIC4'!C37</f>
        <v>217</v>
      </c>
      <c r="D212" s="36">
        <f>'Online SIC4'!E37</f>
        <v>15</v>
      </c>
      <c r="E212" s="36">
        <f>'Online SIC4'!G37</f>
        <v>38</v>
      </c>
      <c r="F212" s="36">
        <f>'Online SIC4'!H37</f>
        <v>0.17511520737327188</v>
      </c>
      <c r="G212" s="36">
        <f>'Online SIC4'!J37</f>
        <v>3</v>
      </c>
      <c r="H212" s="36">
        <f>'Online SIC4'!L37</f>
        <v>2</v>
      </c>
      <c r="I212" s="36">
        <f>'Online SIC4'!M37</f>
        <v>5.2631578947368418E-2</v>
      </c>
      <c r="J212" s="36">
        <f>'Online SIC4'!O37</f>
        <v>1</v>
      </c>
      <c r="K212" s="36">
        <f>'Online SIC4'!P37</f>
        <v>0.5</v>
      </c>
      <c r="L212" s="36">
        <f>'Online SIC4'!R37</f>
        <v>1</v>
      </c>
      <c r="M212" s="36">
        <f>'Online SIC4'!S37</f>
        <v>0.5</v>
      </c>
      <c r="N212" s="36">
        <f>'Online SIC4'!U37</f>
        <v>0</v>
      </c>
      <c r="O212" s="36">
        <f>'Online SIC4'!V37</f>
        <v>0</v>
      </c>
      <c r="P212" s="36">
        <f>'Online SIC4'!Z37</f>
        <v>1.2277467863206402</v>
      </c>
    </row>
    <row r="213" spans="2:16">
      <c r="B213" s="36">
        <f>IF(ISNA(VLOOKUP('Online SIC4'!B38,'Email SIC4'!B$2:R$144,1,FALSE))=TRUE,'Online SIC4'!B38,"N")</f>
        <v>7538</v>
      </c>
      <c r="C213" s="36">
        <f>'Online SIC4'!C38</f>
        <v>365</v>
      </c>
      <c r="D213" s="36">
        <f>'Online SIC4'!E38</f>
        <v>62</v>
      </c>
      <c r="E213" s="36">
        <f>'Online SIC4'!G38</f>
        <v>174</v>
      </c>
      <c r="F213" s="36">
        <f>'Online SIC4'!H38</f>
        <v>0.47671232876712327</v>
      </c>
      <c r="G213" s="36">
        <f>'Online SIC4'!J38</f>
        <v>5</v>
      </c>
      <c r="H213" s="36">
        <f>'Online SIC4'!L38</f>
        <v>6</v>
      </c>
      <c r="I213" s="36">
        <f>'Online SIC4'!M38</f>
        <v>3.4482758620689655E-2</v>
      </c>
      <c r="J213" s="36">
        <f>'Online SIC4'!O38</f>
        <v>3</v>
      </c>
      <c r="K213" s="36">
        <f>'Online SIC4'!P38</f>
        <v>0.5</v>
      </c>
      <c r="L213" s="36">
        <f>'Online SIC4'!R38</f>
        <v>1</v>
      </c>
      <c r="M213" s="36">
        <f>'Online SIC4'!S38</f>
        <v>0.16666666666666666</v>
      </c>
      <c r="N213" s="36">
        <f>'Online SIC4'!U38</f>
        <v>0</v>
      </c>
      <c r="O213" s="36">
        <f>'Online SIC4'!V38</f>
        <v>0</v>
      </c>
      <c r="P213" s="36">
        <f>'Online SIC4'!Z38</f>
        <v>1.1778617540544796</v>
      </c>
    </row>
    <row r="214" spans="2:16">
      <c r="B214" s="36" t="str">
        <f>IF(ISNA(VLOOKUP('Online SIC4'!B39,'Email SIC4'!B$2:R$144,1,FALSE))=TRUE,'Online SIC4'!B39,"N")</f>
        <v>N</v>
      </c>
      <c r="C214" s="36">
        <f>'Online SIC4'!C39</f>
        <v>1393</v>
      </c>
      <c r="D214" s="36">
        <f>'Online SIC4'!E39</f>
        <v>298</v>
      </c>
      <c r="E214" s="36">
        <f>'Online SIC4'!G39</f>
        <v>750</v>
      </c>
      <c r="F214" s="36">
        <f>'Online SIC4'!H39</f>
        <v>0.53840631730078969</v>
      </c>
      <c r="G214" s="36">
        <f>'Online SIC4'!J39</f>
        <v>41</v>
      </c>
      <c r="H214" s="36">
        <f>'Online SIC4'!L39</f>
        <v>35</v>
      </c>
      <c r="I214" s="36">
        <f>'Online SIC4'!M39</f>
        <v>4.6666666666666669E-2</v>
      </c>
      <c r="J214" s="36">
        <f>'Online SIC4'!O39</f>
        <v>8</v>
      </c>
      <c r="K214" s="36">
        <f>'Online SIC4'!P39</f>
        <v>0.22857142857142856</v>
      </c>
      <c r="L214" s="36">
        <f>'Online SIC4'!R39</f>
        <v>11</v>
      </c>
      <c r="M214" s="36">
        <f>'Online SIC4'!S39</f>
        <v>0.31428571428571428</v>
      </c>
      <c r="N214" s="36">
        <f>'Online SIC4'!U39</f>
        <v>0</v>
      </c>
      <c r="O214" s="36">
        <f>'Online SIC4'!V39</f>
        <v>0</v>
      </c>
      <c r="P214" s="36">
        <f>'Online SIC4'!Z39</f>
        <v>1.1279301268245991</v>
      </c>
    </row>
    <row r="215" spans="2:16">
      <c r="B215" s="36" t="str">
        <f>IF(ISNA(VLOOKUP('Online SIC4'!B40,'Email SIC4'!B$2:R$144,1,FALSE))=TRUE,'Online SIC4'!B40,"N")</f>
        <v>N</v>
      </c>
      <c r="C215" s="36">
        <f>'Online SIC4'!C40</f>
        <v>930</v>
      </c>
      <c r="D215" s="36">
        <f>'Online SIC4'!E40</f>
        <v>175</v>
      </c>
      <c r="E215" s="36">
        <f>'Online SIC4'!G40</f>
        <v>446</v>
      </c>
      <c r="F215" s="36">
        <f>'Online SIC4'!H40</f>
        <v>0.47956989247311826</v>
      </c>
      <c r="G215" s="36">
        <f>'Online SIC4'!J40</f>
        <v>18</v>
      </c>
      <c r="H215" s="36">
        <f>'Online SIC4'!L40</f>
        <v>20</v>
      </c>
      <c r="I215" s="36">
        <f>'Online SIC4'!M40</f>
        <v>4.4843049327354258E-2</v>
      </c>
      <c r="J215" s="36">
        <f>'Online SIC4'!O40</f>
        <v>2</v>
      </c>
      <c r="K215" s="36">
        <f>'Online SIC4'!P40</f>
        <v>0.1</v>
      </c>
      <c r="L215" s="36">
        <f>'Online SIC4'!R40</f>
        <v>3</v>
      </c>
      <c r="M215" s="36">
        <f>'Online SIC4'!S40</f>
        <v>0.15</v>
      </c>
      <c r="N215" s="36">
        <f>'Online SIC4'!U40</f>
        <v>1</v>
      </c>
      <c r="O215" s="36">
        <f>'Online SIC4'!V40</f>
        <v>0.33333333333333331</v>
      </c>
      <c r="P215" s="36">
        <f>'Online SIC4'!Z40</f>
        <v>1.1077462751338059</v>
      </c>
    </row>
    <row r="216" spans="2:16">
      <c r="B216" s="36" t="str">
        <f>IF(ISNA(VLOOKUP('Online SIC4'!B41,'Email SIC4'!B$2:R$144,1,FALSE))=TRUE,'Online SIC4'!B41,"N")</f>
        <v>N</v>
      </c>
      <c r="C216" s="36">
        <f>'Online SIC4'!C41</f>
        <v>114</v>
      </c>
      <c r="D216" s="36">
        <f>'Online SIC4'!E41</f>
        <v>15</v>
      </c>
      <c r="E216" s="36">
        <f>'Online SIC4'!G41</f>
        <v>38</v>
      </c>
      <c r="F216" s="36">
        <f>'Online SIC4'!H41</f>
        <v>0.33333333333333331</v>
      </c>
      <c r="G216" s="36">
        <f>'Online SIC4'!J41</f>
        <v>3</v>
      </c>
      <c r="H216" s="36">
        <f>'Online SIC4'!L41</f>
        <v>3</v>
      </c>
      <c r="I216" s="36">
        <f>'Online SIC4'!M41</f>
        <v>7.8947368421052627E-2</v>
      </c>
      <c r="J216" s="36">
        <f>'Online SIC4'!O41</f>
        <v>0</v>
      </c>
      <c r="K216" s="36">
        <f>'Online SIC4'!P41</f>
        <v>0</v>
      </c>
      <c r="L216" s="36">
        <f>'Online SIC4'!R41</f>
        <v>2</v>
      </c>
      <c r="M216" s="36">
        <f>'Online SIC4'!S41</f>
        <v>0.66666666666666663</v>
      </c>
      <c r="N216" s="36">
        <f>'Online SIC4'!U41</f>
        <v>0</v>
      </c>
      <c r="O216" s="36">
        <f>'Online SIC4'!V41</f>
        <v>0</v>
      </c>
      <c r="P216" s="36">
        <f>'Online SIC4'!Z41</f>
        <v>1.0789473684210527</v>
      </c>
    </row>
    <row r="217" spans="2:16">
      <c r="B217" s="36">
        <f>IF(ISNA(VLOOKUP('Online SIC4'!B54,'Email SIC4'!B$2:R$144,1,FALSE))=TRUE,'Online SIC4'!B54,"N")</f>
        <v>1521</v>
      </c>
      <c r="C217" s="36">
        <f>'Online SIC4'!C54</f>
        <v>480</v>
      </c>
      <c r="D217" s="36">
        <f>'Online SIC4'!E54</f>
        <v>100</v>
      </c>
      <c r="E217" s="36">
        <f>'Online SIC4'!G54</f>
        <v>238</v>
      </c>
      <c r="F217" s="36">
        <f>'Online SIC4'!H54</f>
        <v>0.49583333333333335</v>
      </c>
      <c r="G217" s="36">
        <f>'Online SIC4'!J54</f>
        <v>13</v>
      </c>
      <c r="H217" s="36">
        <f>'Online SIC4'!L54</f>
        <v>14</v>
      </c>
      <c r="I217" s="36">
        <f>'Online SIC4'!M54</f>
        <v>5.8823529411764705E-2</v>
      </c>
      <c r="J217" s="36">
        <f>'Online SIC4'!O54</f>
        <v>3</v>
      </c>
      <c r="K217" s="36">
        <f>'Online SIC4'!P54</f>
        <v>0.21428571428571427</v>
      </c>
      <c r="L217" s="36">
        <f>'Online SIC4'!R54</f>
        <v>2</v>
      </c>
      <c r="M217" s="36">
        <f>'Online SIC4'!S54</f>
        <v>0.14285714285714285</v>
      </c>
      <c r="N217" s="36">
        <f>'Online SIC4'!U54</f>
        <v>0</v>
      </c>
      <c r="O217" s="36">
        <f>'Online SIC4'!V54</f>
        <v>0</v>
      </c>
      <c r="P217" s="36">
        <f>'Online SIC4'!Z54</f>
        <v>0.91179971988795516</v>
      </c>
    </row>
    <row r="218" spans="2:16">
      <c r="B218" s="36">
        <f>IF(ISNA(VLOOKUP('Online SIC4'!B55,'Email SIC4'!B$2:R$144,1,FALSE))=TRUE,'Online SIC4'!B55,"N")</f>
        <v>5199</v>
      </c>
      <c r="C218" s="36">
        <f>'Online SIC4'!C55</f>
        <v>173</v>
      </c>
      <c r="D218" s="36">
        <f>'Online SIC4'!E55</f>
        <v>40</v>
      </c>
      <c r="E218" s="36">
        <f>'Online SIC4'!G55</f>
        <v>85</v>
      </c>
      <c r="F218" s="36">
        <f>'Online SIC4'!H55</f>
        <v>0.4913294797687861</v>
      </c>
      <c r="G218" s="36">
        <f>'Online SIC4'!J55</f>
        <v>7</v>
      </c>
      <c r="H218" s="36">
        <f>'Online SIC4'!L55</f>
        <v>6</v>
      </c>
      <c r="I218" s="36">
        <f>'Online SIC4'!M55</f>
        <v>7.0588235294117646E-2</v>
      </c>
      <c r="J218" s="36">
        <f>'Online SIC4'!O55</f>
        <v>1</v>
      </c>
      <c r="K218" s="36">
        <f>'Online SIC4'!P55</f>
        <v>0.16666666666666666</v>
      </c>
      <c r="L218" s="36">
        <f>'Online SIC4'!R55</f>
        <v>1</v>
      </c>
      <c r="M218" s="36">
        <f>'Online SIC4'!S55</f>
        <v>0.16666666666666666</v>
      </c>
      <c r="N218" s="36">
        <f>'Online SIC4'!U55</f>
        <v>0</v>
      </c>
      <c r="O218" s="36">
        <f>'Online SIC4'!V55</f>
        <v>0</v>
      </c>
      <c r="P218" s="36">
        <f>'Online SIC4'!Z55</f>
        <v>0.89525104839623704</v>
      </c>
    </row>
    <row r="219" spans="2:16">
      <c r="B219" s="36">
        <f>IF(ISNA(VLOOKUP('Online SIC4'!B56,'Email SIC4'!B$2:R$144,1,FALSE))=TRUE,'Online SIC4'!B56,"N")</f>
        <v>5813</v>
      </c>
      <c r="C219" s="36">
        <f>'Online SIC4'!C56</f>
        <v>846</v>
      </c>
      <c r="D219" s="36">
        <f>'Online SIC4'!E56</f>
        <v>186</v>
      </c>
      <c r="E219" s="36">
        <f>'Online SIC4'!G56</f>
        <v>471</v>
      </c>
      <c r="F219" s="36">
        <f>'Online SIC4'!H56</f>
        <v>0.55673758865248224</v>
      </c>
      <c r="G219" s="36">
        <f>'Online SIC4'!J56</f>
        <v>24</v>
      </c>
      <c r="H219" s="36">
        <f>'Online SIC4'!L56</f>
        <v>25</v>
      </c>
      <c r="I219" s="36">
        <f>'Online SIC4'!M56</f>
        <v>5.3078556263269641E-2</v>
      </c>
      <c r="J219" s="36">
        <f>'Online SIC4'!O56</f>
        <v>4</v>
      </c>
      <c r="K219" s="36">
        <f>'Online SIC4'!P56</f>
        <v>0.16</v>
      </c>
      <c r="L219" s="36">
        <f>'Online SIC4'!R56</f>
        <v>3</v>
      </c>
      <c r="M219" s="36">
        <f>'Online SIC4'!S56</f>
        <v>0.12</v>
      </c>
      <c r="N219" s="36">
        <f>'Online SIC4'!U56</f>
        <v>0</v>
      </c>
      <c r="O219" s="36">
        <f>'Online SIC4'!V56</f>
        <v>0</v>
      </c>
      <c r="P219" s="36">
        <f>'Online SIC4'!Z56</f>
        <v>0.88981614491575189</v>
      </c>
    </row>
    <row r="220" spans="2:16">
      <c r="B220" s="36">
        <f>IF(ISNA(VLOOKUP('Online SIC4'!B60,'Email SIC4'!B$2:R$144,1,FALSE))=TRUE,'Online SIC4'!B60,"N")</f>
        <v>5211</v>
      </c>
      <c r="C220" s="36">
        <f>'Online SIC4'!C60</f>
        <v>418</v>
      </c>
      <c r="D220" s="36">
        <f>'Online SIC4'!E60</f>
        <v>90</v>
      </c>
      <c r="E220" s="36">
        <f>'Online SIC4'!G60</f>
        <v>234</v>
      </c>
      <c r="F220" s="36">
        <f>'Online SIC4'!H60</f>
        <v>0.55980861244019142</v>
      </c>
      <c r="G220" s="36">
        <f>'Online SIC4'!J60</f>
        <v>19</v>
      </c>
      <c r="H220" s="36">
        <f>'Online SIC4'!L60</f>
        <v>16</v>
      </c>
      <c r="I220" s="36">
        <f>'Online SIC4'!M60</f>
        <v>6.8376068376068383E-2</v>
      </c>
      <c r="J220" s="36">
        <f>'Online SIC4'!O60</f>
        <v>0</v>
      </c>
      <c r="K220" s="36">
        <f>'Online SIC4'!P60</f>
        <v>0</v>
      </c>
      <c r="L220" s="36">
        <f>'Online SIC4'!R60</f>
        <v>3</v>
      </c>
      <c r="M220" s="36">
        <f>'Online SIC4'!S60</f>
        <v>0.1875</v>
      </c>
      <c r="N220" s="36">
        <f>'Online SIC4'!U60</f>
        <v>0</v>
      </c>
      <c r="O220" s="36">
        <f>'Online SIC4'!V60</f>
        <v>0</v>
      </c>
      <c r="P220" s="36">
        <f>'Online SIC4'!Z60</f>
        <v>0.81568468081625978</v>
      </c>
    </row>
    <row r="221" spans="2:16">
      <c r="B221" s="36" t="str">
        <f>IF(ISNA(VLOOKUP('Online SIC4'!B61,'Email SIC4'!B$2:R$144,1,FALSE))=TRUE,'Online SIC4'!B61,"N")</f>
        <v>N</v>
      </c>
      <c r="C221" s="36">
        <f>'Online SIC4'!C61</f>
        <v>2174</v>
      </c>
      <c r="D221" s="36">
        <f>'Online SIC4'!E61</f>
        <v>406</v>
      </c>
      <c r="E221" s="36">
        <f>'Online SIC4'!G61</f>
        <v>1167</v>
      </c>
      <c r="F221" s="36">
        <f>'Online SIC4'!H61</f>
        <v>0.53679852805887762</v>
      </c>
      <c r="G221" s="36">
        <f>'Online SIC4'!J61</f>
        <v>52</v>
      </c>
      <c r="H221" s="36">
        <f>'Online SIC4'!L61</f>
        <v>52</v>
      </c>
      <c r="I221" s="36">
        <f>'Online SIC4'!M61</f>
        <v>4.4558697514995714E-2</v>
      </c>
      <c r="J221" s="36">
        <f>'Online SIC4'!O61</f>
        <v>7</v>
      </c>
      <c r="K221" s="36">
        <f>'Online SIC4'!P61</f>
        <v>0.13461538461538461</v>
      </c>
      <c r="L221" s="36">
        <f>'Online SIC4'!R61</f>
        <v>5</v>
      </c>
      <c r="M221" s="36">
        <f>'Online SIC4'!S61</f>
        <v>9.6153846153846159E-2</v>
      </c>
      <c r="N221" s="36">
        <f>'Online SIC4'!U61</f>
        <v>0</v>
      </c>
      <c r="O221" s="36">
        <f>'Online SIC4'!V61</f>
        <v>0</v>
      </c>
      <c r="P221" s="36">
        <f>'Online SIC4'!Z61</f>
        <v>0.8121264563431041</v>
      </c>
    </row>
    <row r="222" spans="2:16">
      <c r="B222" s="36" t="str">
        <f>IF(ISNA(VLOOKUP('Online SIC4'!B62,'Email SIC4'!B$2:R$144,1,FALSE))=TRUE,'Online SIC4'!B62,"N")</f>
        <v>N</v>
      </c>
      <c r="C222" s="36">
        <f>'Online SIC4'!C62</f>
        <v>668</v>
      </c>
      <c r="D222" s="36">
        <f>'Online SIC4'!E62</f>
        <v>92</v>
      </c>
      <c r="E222" s="36">
        <f>'Online SIC4'!G62</f>
        <v>218</v>
      </c>
      <c r="F222" s="36">
        <f>'Online SIC4'!H62</f>
        <v>0.32634730538922158</v>
      </c>
      <c r="G222" s="36">
        <f>'Online SIC4'!J62</f>
        <v>20</v>
      </c>
      <c r="H222" s="36">
        <f>'Online SIC4'!L62</f>
        <v>18</v>
      </c>
      <c r="I222" s="36">
        <f>'Online SIC4'!M62</f>
        <v>8.2568807339449546E-2</v>
      </c>
      <c r="J222" s="36">
        <f>'Online SIC4'!O62</f>
        <v>4</v>
      </c>
      <c r="K222" s="36">
        <f>'Online SIC4'!P62</f>
        <v>0.22222222222222221</v>
      </c>
      <c r="L222" s="36">
        <f>'Online SIC4'!R62</f>
        <v>3</v>
      </c>
      <c r="M222" s="36">
        <f>'Online SIC4'!S62</f>
        <v>0.16666666666666666</v>
      </c>
      <c r="N222" s="36">
        <f>'Online SIC4'!U62</f>
        <v>0</v>
      </c>
      <c r="O222" s="36">
        <f>'Online SIC4'!V62</f>
        <v>0</v>
      </c>
      <c r="P222" s="36">
        <f>'Online SIC4'!Z62</f>
        <v>0.79780500161755996</v>
      </c>
    </row>
    <row r="223" spans="2:16">
      <c r="B223" s="36">
        <f>IF(ISNA(VLOOKUP('Online SIC4'!B64,'Email SIC4'!B$2:R$144,1,FALSE))=TRUE,'Online SIC4'!B64,"N")</f>
        <v>2759</v>
      </c>
      <c r="C223" s="36">
        <f>'Online SIC4'!C64</f>
        <v>809</v>
      </c>
      <c r="D223" s="36">
        <f>'Online SIC4'!E64</f>
        <v>182</v>
      </c>
      <c r="E223" s="36">
        <f>'Online SIC4'!G64</f>
        <v>486</v>
      </c>
      <c r="F223" s="36">
        <f>'Online SIC4'!H64</f>
        <v>0.60074165636588384</v>
      </c>
      <c r="G223" s="36">
        <f>'Online SIC4'!J64</f>
        <v>13</v>
      </c>
      <c r="H223" s="36">
        <f>'Online SIC4'!L64</f>
        <v>12</v>
      </c>
      <c r="I223" s="36">
        <f>'Online SIC4'!M64</f>
        <v>2.4691358024691357E-2</v>
      </c>
      <c r="J223" s="36">
        <f>'Online SIC4'!O64</f>
        <v>1</v>
      </c>
      <c r="K223" s="36">
        <f>'Online SIC4'!P64</f>
        <v>8.3333333333333329E-2</v>
      </c>
      <c r="L223" s="36">
        <f>'Online SIC4'!R64</f>
        <v>1</v>
      </c>
      <c r="M223" s="36">
        <f>'Online SIC4'!S64</f>
        <v>8.3333333333333329E-2</v>
      </c>
      <c r="N223" s="36">
        <f>'Online SIC4'!U64</f>
        <v>0</v>
      </c>
      <c r="O223" s="36">
        <f>'Online SIC4'!V64</f>
        <v>0</v>
      </c>
      <c r="P223" s="36">
        <f>'Online SIC4'!Z64</f>
        <v>0.79209968105724182</v>
      </c>
    </row>
    <row r="224" spans="2:16">
      <c r="B224" s="36" t="str">
        <f>IF(ISNA(VLOOKUP('Online SIC4'!B65,'Email SIC4'!B$2:R$144,1,FALSE))=TRUE,'Online SIC4'!B65,"N")</f>
        <v>N</v>
      </c>
      <c r="C224" s="36">
        <f>'Online SIC4'!C65</f>
        <v>349</v>
      </c>
      <c r="D224" s="36">
        <f>'Online SIC4'!E65</f>
        <v>30</v>
      </c>
      <c r="E224" s="36">
        <f>'Online SIC4'!G65</f>
        <v>83</v>
      </c>
      <c r="F224" s="36">
        <f>'Online SIC4'!H65</f>
        <v>0.23782234957020057</v>
      </c>
      <c r="G224" s="36">
        <f>'Online SIC4'!J65</f>
        <v>4</v>
      </c>
      <c r="H224" s="36">
        <f>'Online SIC4'!L65</f>
        <v>4</v>
      </c>
      <c r="I224" s="36">
        <f>'Online SIC4'!M65</f>
        <v>4.8192771084337352E-2</v>
      </c>
      <c r="J224" s="36">
        <f>'Online SIC4'!O65</f>
        <v>1</v>
      </c>
      <c r="K224" s="36">
        <f>'Online SIC4'!P65</f>
        <v>0.25</v>
      </c>
      <c r="L224" s="36">
        <f>'Online SIC4'!R65</f>
        <v>1</v>
      </c>
      <c r="M224" s="36">
        <f>'Online SIC4'!S65</f>
        <v>0.25</v>
      </c>
      <c r="N224" s="36">
        <f>'Online SIC4'!U65</f>
        <v>0</v>
      </c>
      <c r="O224" s="36">
        <f>'Online SIC4'!V65</f>
        <v>0</v>
      </c>
      <c r="P224" s="36">
        <f>'Online SIC4'!Z65</f>
        <v>0.78601512065453794</v>
      </c>
    </row>
    <row r="225" spans="2:16">
      <c r="B225" s="36" t="str">
        <f>IF(ISNA(VLOOKUP('Online SIC4'!B66,'Email SIC4'!B$2:R$144,1,FALSE))=TRUE,'Online SIC4'!B66,"N")</f>
        <v>N</v>
      </c>
      <c r="C225" s="36">
        <f>'Online SIC4'!C66</f>
        <v>503</v>
      </c>
      <c r="D225" s="36">
        <f>'Online SIC4'!E66</f>
        <v>92</v>
      </c>
      <c r="E225" s="36">
        <f>'Online SIC4'!G66</f>
        <v>256</v>
      </c>
      <c r="F225" s="36">
        <f>'Online SIC4'!H66</f>
        <v>0.50894632206759438</v>
      </c>
      <c r="G225" s="36">
        <f>'Online SIC4'!J66</f>
        <v>19</v>
      </c>
      <c r="H225" s="36">
        <f>'Online SIC4'!L66</f>
        <v>21</v>
      </c>
      <c r="I225" s="36">
        <f>'Online SIC4'!M66</f>
        <v>8.203125E-2</v>
      </c>
      <c r="J225" s="36">
        <f>'Online SIC4'!O66</f>
        <v>3</v>
      </c>
      <c r="K225" s="36">
        <f>'Online SIC4'!P66</f>
        <v>0.14285714285714285</v>
      </c>
      <c r="L225" s="36">
        <f>'Online SIC4'!R66</f>
        <v>1</v>
      </c>
      <c r="M225" s="36">
        <f>'Online SIC4'!S66</f>
        <v>4.7619047619047616E-2</v>
      </c>
      <c r="N225" s="36">
        <f>'Online SIC4'!U66</f>
        <v>0</v>
      </c>
      <c r="O225" s="36">
        <f>'Online SIC4'!V66</f>
        <v>0</v>
      </c>
      <c r="P225" s="36">
        <f>'Online SIC4'!Z66</f>
        <v>0.78145376254378485</v>
      </c>
    </row>
    <row r="226" spans="2:16">
      <c r="B226" s="36" t="str">
        <f>IF(ISNA(VLOOKUP('Online SIC4'!B67,'Email SIC4'!B$2:R$144,1,FALSE))=TRUE,'Online SIC4'!B67,"N")</f>
        <v>N</v>
      </c>
      <c r="C226" s="36">
        <f>'Online SIC4'!C67</f>
        <v>588</v>
      </c>
      <c r="D226" s="36">
        <f>'Online SIC4'!E67</f>
        <v>81</v>
      </c>
      <c r="E226" s="36">
        <f>'Online SIC4'!G67</f>
        <v>194</v>
      </c>
      <c r="F226" s="36">
        <f>'Online SIC4'!H67</f>
        <v>0.32993197278911562</v>
      </c>
      <c r="G226" s="36">
        <f>'Online SIC4'!J67</f>
        <v>13</v>
      </c>
      <c r="H226" s="36">
        <f>'Online SIC4'!L67</f>
        <v>14</v>
      </c>
      <c r="I226" s="36">
        <f>'Online SIC4'!M67</f>
        <v>7.2164948453608241E-2</v>
      </c>
      <c r="J226" s="36">
        <f>'Online SIC4'!O67</f>
        <v>3</v>
      </c>
      <c r="K226" s="36">
        <f>'Online SIC4'!P67</f>
        <v>0.21428571428571427</v>
      </c>
      <c r="L226" s="36">
        <f>'Online SIC4'!R67</f>
        <v>2</v>
      </c>
      <c r="M226" s="36">
        <f>'Online SIC4'!S67</f>
        <v>0.14285714285714285</v>
      </c>
      <c r="N226" s="36">
        <f>'Online SIC4'!U67</f>
        <v>0</v>
      </c>
      <c r="O226" s="36">
        <f>'Online SIC4'!V67</f>
        <v>0</v>
      </c>
      <c r="P226" s="36">
        <f>'Online SIC4'!Z67</f>
        <v>0.75923977838558088</v>
      </c>
    </row>
    <row r="227" spans="2:16">
      <c r="B227" s="36">
        <f>IF(ISNA(VLOOKUP('Online SIC4'!B69,'Email SIC4'!B$2:R$144,1,FALSE))=TRUE,'Online SIC4'!B69,"N")</f>
        <v>5063</v>
      </c>
      <c r="C227" s="36">
        <f>'Online SIC4'!C69</f>
        <v>668</v>
      </c>
      <c r="D227" s="36">
        <f>'Online SIC4'!E69</f>
        <v>128</v>
      </c>
      <c r="E227" s="36">
        <f>'Online SIC4'!G69</f>
        <v>315</v>
      </c>
      <c r="F227" s="36">
        <f>'Online SIC4'!H69</f>
        <v>0.47155688622754494</v>
      </c>
      <c r="G227" s="36">
        <f>'Online SIC4'!J69</f>
        <v>19</v>
      </c>
      <c r="H227" s="36">
        <f>'Online SIC4'!L69</f>
        <v>19</v>
      </c>
      <c r="I227" s="36">
        <f>'Online SIC4'!M69</f>
        <v>6.0317460317460318E-2</v>
      </c>
      <c r="J227" s="36">
        <f>'Online SIC4'!O69</f>
        <v>3</v>
      </c>
      <c r="K227" s="36">
        <f>'Online SIC4'!P69</f>
        <v>0.15789473684210525</v>
      </c>
      <c r="L227" s="36">
        <f>'Online SIC4'!R69</f>
        <v>1</v>
      </c>
      <c r="M227" s="36">
        <f>'Online SIC4'!S69</f>
        <v>5.2631578947368418E-2</v>
      </c>
      <c r="N227" s="36">
        <f>'Online SIC4'!U69</f>
        <v>0</v>
      </c>
      <c r="O227" s="36">
        <f>'Online SIC4'!V69</f>
        <v>0</v>
      </c>
      <c r="P227" s="36">
        <f>'Online SIC4'!Z69</f>
        <v>0.74240066233447899</v>
      </c>
    </row>
    <row r="228" spans="2:16">
      <c r="B228" s="36">
        <f>IF(ISNA(VLOOKUP('Online SIC4'!B71,'Email SIC4'!B$2:R$144,1,FALSE))=TRUE,'Online SIC4'!B71,"N")</f>
        <v>1542</v>
      </c>
      <c r="C228" s="36">
        <f>'Online SIC4'!C71</f>
        <v>299</v>
      </c>
      <c r="D228" s="36">
        <f>'Online SIC4'!E71</f>
        <v>61</v>
      </c>
      <c r="E228" s="36">
        <f>'Online SIC4'!G71</f>
        <v>157</v>
      </c>
      <c r="F228" s="36">
        <f>'Online SIC4'!H71</f>
        <v>0.52508361204013376</v>
      </c>
      <c r="G228" s="36">
        <f>'Online SIC4'!J71</f>
        <v>8</v>
      </c>
      <c r="H228" s="36">
        <f>'Online SIC4'!L71</f>
        <v>8</v>
      </c>
      <c r="I228" s="36">
        <f>'Online SIC4'!M71</f>
        <v>5.0955414012738856E-2</v>
      </c>
      <c r="J228" s="36">
        <f>'Online SIC4'!O71</f>
        <v>0</v>
      </c>
      <c r="K228" s="36">
        <f>'Online SIC4'!P71</f>
        <v>0</v>
      </c>
      <c r="L228" s="36">
        <f>'Online SIC4'!R71</f>
        <v>1</v>
      </c>
      <c r="M228" s="36">
        <f>'Online SIC4'!S71</f>
        <v>0.125</v>
      </c>
      <c r="N228" s="36">
        <f>'Online SIC4'!U71</f>
        <v>0</v>
      </c>
      <c r="O228" s="36">
        <f>'Online SIC4'!V71</f>
        <v>0</v>
      </c>
      <c r="P228" s="36">
        <f>'Online SIC4'!Z71</f>
        <v>0.7010390260528726</v>
      </c>
    </row>
    <row r="229" spans="2:16">
      <c r="B229" s="36" t="str">
        <f>IF(ISNA(VLOOKUP('Online SIC4'!B72,'Email SIC4'!B$2:R$144,1,FALSE))=TRUE,'Online SIC4'!B72,"N")</f>
        <v>N</v>
      </c>
      <c r="C229" s="36">
        <f>'Online SIC4'!C72</f>
        <v>2077</v>
      </c>
      <c r="D229" s="36">
        <f>'Online SIC4'!E72</f>
        <v>329</v>
      </c>
      <c r="E229" s="36">
        <f>'Online SIC4'!G72</f>
        <v>850</v>
      </c>
      <c r="F229" s="36">
        <f>'Online SIC4'!H72</f>
        <v>0.40924410207029371</v>
      </c>
      <c r="G229" s="36">
        <f>'Online SIC4'!J72</f>
        <v>42</v>
      </c>
      <c r="H229" s="36">
        <f>'Online SIC4'!L72</f>
        <v>43</v>
      </c>
      <c r="I229" s="36">
        <f>'Online SIC4'!M72</f>
        <v>5.0588235294117649E-2</v>
      </c>
      <c r="J229" s="36">
        <f>'Online SIC4'!O72</f>
        <v>7</v>
      </c>
      <c r="K229" s="36">
        <f>'Online SIC4'!P72</f>
        <v>0.16279069767441862</v>
      </c>
      <c r="L229" s="36">
        <f>'Online SIC4'!R72</f>
        <v>3</v>
      </c>
      <c r="M229" s="36">
        <f>'Online SIC4'!S72</f>
        <v>6.9767441860465115E-2</v>
      </c>
      <c r="N229" s="36">
        <f>'Online SIC4'!U72</f>
        <v>0</v>
      </c>
      <c r="O229" s="36">
        <f>'Online SIC4'!V72</f>
        <v>0</v>
      </c>
      <c r="P229" s="36">
        <f>'Online SIC4'!Z72</f>
        <v>0.69239047689929512</v>
      </c>
    </row>
    <row r="230" spans="2:16">
      <c r="B230" s="36" t="str">
        <f>IF(ISNA(VLOOKUP('Online SIC4'!B73,'Email SIC4'!B$2:R$144,1,FALSE))=TRUE,'Online SIC4'!B73,"N")</f>
        <v>N</v>
      </c>
      <c r="C230" s="36">
        <f>'Online SIC4'!C73</f>
        <v>7507</v>
      </c>
      <c r="D230" s="36">
        <f>'Online SIC4'!E73</f>
        <v>1005</v>
      </c>
      <c r="E230" s="36">
        <f>'Online SIC4'!G73</f>
        <v>2622</v>
      </c>
      <c r="F230" s="36">
        <f>'Online SIC4'!H73</f>
        <v>0.34927401092313842</v>
      </c>
      <c r="G230" s="36">
        <f>'Online SIC4'!J73</f>
        <v>114</v>
      </c>
      <c r="H230" s="36">
        <f>'Online SIC4'!L73</f>
        <v>113</v>
      </c>
      <c r="I230" s="36">
        <f>'Online SIC4'!M73</f>
        <v>4.3096872616323417E-2</v>
      </c>
      <c r="J230" s="36">
        <f>'Online SIC4'!O73</f>
        <v>11</v>
      </c>
      <c r="K230" s="36">
        <f>'Online SIC4'!P73</f>
        <v>9.7345132743362831E-2</v>
      </c>
      <c r="L230" s="36">
        <f>'Online SIC4'!R73</f>
        <v>10</v>
      </c>
      <c r="M230" s="36">
        <f>'Online SIC4'!S73</f>
        <v>8.8495575221238937E-2</v>
      </c>
      <c r="N230" s="36">
        <f>'Online SIC4'!U73</f>
        <v>1</v>
      </c>
      <c r="O230" s="36">
        <f>'Online SIC4'!V73</f>
        <v>0.1</v>
      </c>
      <c r="P230" s="36">
        <f>'Online SIC4'!Z73</f>
        <v>0.67821159150406363</v>
      </c>
    </row>
    <row r="231" spans="2:16">
      <c r="B231" s="36">
        <f>IF(ISNA(VLOOKUP('Online SIC4'!B75,'Email SIC4'!B$2:R$144,1,FALSE))=TRUE,'Online SIC4'!B75,"N")</f>
        <v>4212</v>
      </c>
      <c r="C231" s="36">
        <f>'Online SIC4'!C75</f>
        <v>161</v>
      </c>
      <c r="D231" s="36">
        <f>'Online SIC4'!E75</f>
        <v>20</v>
      </c>
      <c r="E231" s="36">
        <f>'Online SIC4'!G75</f>
        <v>44</v>
      </c>
      <c r="F231" s="36">
        <f>'Online SIC4'!H75</f>
        <v>0.27329192546583853</v>
      </c>
      <c r="G231" s="36">
        <f>'Online SIC4'!J75</f>
        <v>3</v>
      </c>
      <c r="H231" s="36">
        <f>'Online SIC4'!L75</f>
        <v>3</v>
      </c>
      <c r="I231" s="36">
        <f>'Online SIC4'!M75</f>
        <v>6.8181818181818177E-2</v>
      </c>
      <c r="J231" s="36">
        <f>'Online SIC4'!O75</f>
        <v>0</v>
      </c>
      <c r="K231" s="36">
        <f>'Online SIC4'!P75</f>
        <v>0</v>
      </c>
      <c r="L231" s="36">
        <f>'Online SIC4'!R75</f>
        <v>1</v>
      </c>
      <c r="M231" s="36">
        <f>'Online SIC4'!S75</f>
        <v>0.33333333333333331</v>
      </c>
      <c r="N231" s="36">
        <f>'Online SIC4'!U75</f>
        <v>0</v>
      </c>
      <c r="O231" s="36">
        <f>'Online SIC4'!V75</f>
        <v>0</v>
      </c>
      <c r="P231" s="36">
        <f>'Online SIC4'!Z75</f>
        <v>0.67480707698098996</v>
      </c>
    </row>
    <row r="232" spans="2:16">
      <c r="B232" s="36" t="str">
        <f>IF(ISNA(VLOOKUP('Online SIC4'!B76,'Email SIC4'!B$2:R$144,1,FALSE))=TRUE,'Online SIC4'!B76,"N")</f>
        <v>N</v>
      </c>
      <c r="C232" s="36">
        <f>'Online SIC4'!C76</f>
        <v>1096</v>
      </c>
      <c r="D232" s="36">
        <f>'Online SIC4'!E76</f>
        <v>162</v>
      </c>
      <c r="E232" s="36">
        <f>'Online SIC4'!G76</f>
        <v>396</v>
      </c>
      <c r="F232" s="36">
        <f>'Online SIC4'!H76</f>
        <v>0.36131386861313869</v>
      </c>
      <c r="G232" s="36">
        <f>'Online SIC4'!J76</f>
        <v>15</v>
      </c>
      <c r="H232" s="36">
        <f>'Online SIC4'!L76</f>
        <v>15</v>
      </c>
      <c r="I232" s="36">
        <f>'Online SIC4'!M76</f>
        <v>3.787878787878788E-2</v>
      </c>
      <c r="J232" s="36">
        <f>'Online SIC4'!O76</f>
        <v>3</v>
      </c>
      <c r="K232" s="36">
        <f>'Online SIC4'!P76</f>
        <v>0.2</v>
      </c>
      <c r="L232" s="36">
        <f>'Online SIC4'!R76</f>
        <v>1</v>
      </c>
      <c r="M232" s="36">
        <f>'Online SIC4'!S76</f>
        <v>6.6666666666666666E-2</v>
      </c>
      <c r="N232" s="36">
        <f>'Online SIC4'!U76</f>
        <v>0</v>
      </c>
      <c r="O232" s="36">
        <f>'Online SIC4'!V76</f>
        <v>0</v>
      </c>
      <c r="P232" s="36">
        <f>'Online SIC4'!Z76</f>
        <v>0.6658593231585932</v>
      </c>
    </row>
    <row r="233" spans="2:16">
      <c r="B233" s="36" t="str">
        <f>IF(ISNA(VLOOKUP('Online SIC4'!B77,'Email SIC4'!B$2:R$144,1,FALSE))=TRUE,'Online SIC4'!B77,"N")</f>
        <v>N</v>
      </c>
      <c r="C233" s="36">
        <f>'Online SIC4'!C77</f>
        <v>677</v>
      </c>
      <c r="D233" s="36">
        <f>'Online SIC4'!E77</f>
        <v>87</v>
      </c>
      <c r="E233" s="36">
        <f>'Online SIC4'!G77</f>
        <v>214</v>
      </c>
      <c r="F233" s="36">
        <f>'Online SIC4'!H77</f>
        <v>0.31610044313146235</v>
      </c>
      <c r="G233" s="36">
        <f>'Online SIC4'!J77</f>
        <v>11</v>
      </c>
      <c r="H233" s="36">
        <f>'Online SIC4'!L77</f>
        <v>10</v>
      </c>
      <c r="I233" s="36">
        <f>'Online SIC4'!M77</f>
        <v>4.6728971962616821E-2</v>
      </c>
      <c r="J233" s="36">
        <f>'Online SIC4'!O77</f>
        <v>2</v>
      </c>
      <c r="K233" s="36">
        <f>'Online SIC4'!P77</f>
        <v>0.2</v>
      </c>
      <c r="L233" s="36">
        <f>'Online SIC4'!R77</f>
        <v>1</v>
      </c>
      <c r="M233" s="36">
        <f>'Online SIC4'!S77</f>
        <v>0.1</v>
      </c>
      <c r="N233" s="36">
        <f>'Online SIC4'!U77</f>
        <v>0</v>
      </c>
      <c r="O233" s="36">
        <f>'Online SIC4'!V77</f>
        <v>0</v>
      </c>
      <c r="P233" s="36">
        <f>'Online SIC4'!Z77</f>
        <v>0.66282941509407922</v>
      </c>
    </row>
    <row r="234" spans="2:16">
      <c r="B234" s="36">
        <f>IF(ISNA(VLOOKUP('Online SIC4'!B79,'Email SIC4'!B$2:R$144,1,FALSE))=TRUE,'Online SIC4'!B79,"N")</f>
        <v>3999</v>
      </c>
      <c r="C234" s="36">
        <f>'Online SIC4'!C79</f>
        <v>265</v>
      </c>
      <c r="D234" s="36">
        <f>'Online SIC4'!E79</f>
        <v>52</v>
      </c>
      <c r="E234" s="36">
        <f>'Online SIC4'!G79</f>
        <v>109</v>
      </c>
      <c r="F234" s="36">
        <f>'Online SIC4'!H79</f>
        <v>0.41132075471698115</v>
      </c>
      <c r="G234" s="36">
        <f>'Online SIC4'!J79</f>
        <v>7</v>
      </c>
      <c r="H234" s="36">
        <f>'Online SIC4'!L79</f>
        <v>6</v>
      </c>
      <c r="I234" s="36">
        <f>'Online SIC4'!M79</f>
        <v>5.5045871559633031E-2</v>
      </c>
      <c r="J234" s="36">
        <f>'Online SIC4'!O79</f>
        <v>0</v>
      </c>
      <c r="K234" s="36">
        <f>'Online SIC4'!P79</f>
        <v>0</v>
      </c>
      <c r="L234" s="36">
        <f>'Online SIC4'!R79</f>
        <v>1</v>
      </c>
      <c r="M234" s="36">
        <f>'Online SIC4'!S79</f>
        <v>0.16666666666666666</v>
      </c>
      <c r="N234" s="36">
        <f>'Online SIC4'!U79</f>
        <v>0</v>
      </c>
      <c r="O234" s="36">
        <f>'Online SIC4'!V79</f>
        <v>0</v>
      </c>
      <c r="P234" s="36">
        <f>'Online SIC4'!Z79</f>
        <v>0.63303329294328081</v>
      </c>
    </row>
    <row r="235" spans="2:16">
      <c r="B235" s="36" t="str">
        <f>IF(ISNA(VLOOKUP('Online SIC4'!B82,'Email SIC4'!B$2:R$144,1,FALSE))=TRUE,'Online SIC4'!B82,"N")</f>
        <v>N</v>
      </c>
      <c r="C235" s="36">
        <f>'Online SIC4'!C82</f>
        <v>1705</v>
      </c>
      <c r="D235" s="36">
        <f>'Online SIC4'!E82</f>
        <v>100</v>
      </c>
      <c r="E235" s="36">
        <f>'Online SIC4'!G82</f>
        <v>234</v>
      </c>
      <c r="F235" s="36">
        <f>'Online SIC4'!H82</f>
        <v>0.13724340175953079</v>
      </c>
      <c r="G235" s="36">
        <f>'Online SIC4'!J82</f>
        <v>13</v>
      </c>
      <c r="H235" s="36">
        <f>'Online SIC4'!L82</f>
        <v>13</v>
      </c>
      <c r="I235" s="36">
        <f>'Online SIC4'!M82</f>
        <v>5.5555555555555552E-2</v>
      </c>
      <c r="J235" s="36">
        <f>'Online SIC4'!O82</f>
        <v>4</v>
      </c>
      <c r="K235" s="36">
        <f>'Online SIC4'!P82</f>
        <v>0.30769230769230771</v>
      </c>
      <c r="L235" s="36">
        <f>'Online SIC4'!R82</f>
        <v>1</v>
      </c>
      <c r="M235" s="36">
        <f>'Online SIC4'!S82</f>
        <v>7.6923076923076927E-2</v>
      </c>
      <c r="N235" s="36">
        <f>'Online SIC4'!U82</f>
        <v>0</v>
      </c>
      <c r="O235" s="36">
        <f>'Online SIC4'!V82</f>
        <v>0</v>
      </c>
      <c r="P235" s="36">
        <f>'Online SIC4'!Z82</f>
        <v>0.57741434193047092</v>
      </c>
    </row>
    <row r="236" spans="2:16">
      <c r="B236" s="36" t="str">
        <f>IF(ISNA(VLOOKUP('Online SIC4'!B84,'Email SIC4'!B$2:R$144,1,FALSE))=TRUE,'Online SIC4'!B84,"N")</f>
        <v>N</v>
      </c>
      <c r="C236" s="36">
        <f>'Online SIC4'!C84</f>
        <v>1265</v>
      </c>
      <c r="D236" s="36">
        <f>'Online SIC4'!E84</f>
        <v>54</v>
      </c>
      <c r="E236" s="36">
        <f>'Online SIC4'!G84</f>
        <v>119</v>
      </c>
      <c r="F236" s="36">
        <f>'Online SIC4'!H84</f>
        <v>9.4071146245059287E-2</v>
      </c>
      <c r="G236" s="36">
        <f>'Online SIC4'!J84</f>
        <v>6</v>
      </c>
      <c r="H236" s="36">
        <f>'Online SIC4'!L84</f>
        <v>5</v>
      </c>
      <c r="I236" s="36">
        <f>'Online SIC4'!M84</f>
        <v>4.2016806722689079E-2</v>
      </c>
      <c r="J236" s="36">
        <f>'Online SIC4'!O84</f>
        <v>0</v>
      </c>
      <c r="K236" s="36">
        <f>'Online SIC4'!P84</f>
        <v>0</v>
      </c>
      <c r="L236" s="36">
        <f>'Online SIC4'!R84</f>
        <v>2</v>
      </c>
      <c r="M236" s="36">
        <f>'Online SIC4'!S84</f>
        <v>0.4</v>
      </c>
      <c r="N236" s="36">
        <f>'Online SIC4'!U84</f>
        <v>0</v>
      </c>
      <c r="O236" s="36">
        <f>'Online SIC4'!V84</f>
        <v>0</v>
      </c>
      <c r="P236" s="36">
        <f>'Online SIC4'!Z84</f>
        <v>0.53608795296774836</v>
      </c>
    </row>
    <row r="237" spans="2:16">
      <c r="B237" s="36" t="str">
        <f>IF(ISNA(VLOOKUP('Online SIC4'!B86,'Email SIC4'!B$2:R$144,1,FALSE))=TRUE,'Online SIC4'!B86,"N")</f>
        <v>N</v>
      </c>
      <c r="C237" s="36">
        <f>'Online SIC4'!C86</f>
        <v>773</v>
      </c>
      <c r="D237" s="36">
        <f>'Online SIC4'!E86</f>
        <v>61</v>
      </c>
      <c r="E237" s="36">
        <f>'Online SIC4'!G86</f>
        <v>147</v>
      </c>
      <c r="F237" s="36">
        <f>'Online SIC4'!H86</f>
        <v>0.19016817593790428</v>
      </c>
      <c r="G237" s="36">
        <f>'Online SIC4'!J86</f>
        <v>8</v>
      </c>
      <c r="H237" s="36">
        <f>'Online SIC4'!L86</f>
        <v>7</v>
      </c>
      <c r="I237" s="36">
        <f>'Online SIC4'!M86</f>
        <v>4.7619047619047616E-2</v>
      </c>
      <c r="J237" s="36">
        <f>'Online SIC4'!O86</f>
        <v>1</v>
      </c>
      <c r="K237" s="36">
        <f>'Online SIC4'!P86</f>
        <v>0.14285714285714285</v>
      </c>
      <c r="L237" s="36">
        <f>'Online SIC4'!R86</f>
        <v>1</v>
      </c>
      <c r="M237" s="36">
        <f>'Online SIC4'!S86</f>
        <v>0.14285714285714285</v>
      </c>
      <c r="N237" s="36">
        <f>'Online SIC4'!U86</f>
        <v>0</v>
      </c>
      <c r="O237" s="36">
        <f>'Online SIC4'!V86</f>
        <v>0</v>
      </c>
      <c r="P237" s="36">
        <f>'Online SIC4'!Z86</f>
        <v>0.52350150927123762</v>
      </c>
    </row>
    <row r="238" spans="2:16">
      <c r="B238" s="36" t="str">
        <f>IF(ISNA(VLOOKUP('Online SIC4'!B87,'Email SIC4'!B$2:R$144,1,FALSE))=TRUE,'Online SIC4'!B87,"N")</f>
        <v>N</v>
      </c>
      <c r="C238" s="36">
        <f>'Online SIC4'!C87</f>
        <v>632</v>
      </c>
      <c r="D238" s="36">
        <f>'Online SIC4'!E87</f>
        <v>57</v>
      </c>
      <c r="E238" s="36">
        <f>'Online SIC4'!G87</f>
        <v>149</v>
      </c>
      <c r="F238" s="36">
        <f>'Online SIC4'!H87</f>
        <v>0.23575949367088608</v>
      </c>
      <c r="G238" s="36">
        <f>'Online SIC4'!J87</f>
        <v>5</v>
      </c>
      <c r="H238" s="36">
        <f>'Online SIC4'!L87</f>
        <v>4</v>
      </c>
      <c r="I238" s="36">
        <f>'Online SIC4'!M87</f>
        <v>2.6845637583892617E-2</v>
      </c>
      <c r="J238" s="36">
        <f>'Online SIC4'!O87</f>
        <v>0</v>
      </c>
      <c r="K238" s="36">
        <f>'Online SIC4'!P87</f>
        <v>0</v>
      </c>
      <c r="L238" s="36">
        <f>'Online SIC4'!R87</f>
        <v>1</v>
      </c>
      <c r="M238" s="36">
        <f>'Online SIC4'!S87</f>
        <v>0.25</v>
      </c>
      <c r="N238" s="36">
        <f>'Online SIC4'!U87</f>
        <v>0</v>
      </c>
      <c r="O238" s="36">
        <f>'Online SIC4'!V87</f>
        <v>0</v>
      </c>
      <c r="P238" s="36">
        <f>'Online SIC4'!Z87</f>
        <v>0.51260513125477869</v>
      </c>
    </row>
    <row r="239" spans="2:16">
      <c r="B239" s="36" t="str">
        <f>IF(ISNA(VLOOKUP('Online SIC4'!B88,'Email SIC4'!B$2:R$144,1,FALSE))=TRUE,'Online SIC4'!B88,"N")</f>
        <v>N</v>
      </c>
      <c r="C239" s="36">
        <f>'Online SIC4'!C88</f>
        <v>5275</v>
      </c>
      <c r="D239" s="36">
        <f>'Online SIC4'!E88</f>
        <v>643</v>
      </c>
      <c r="E239" s="36">
        <f>'Online SIC4'!G88</f>
        <v>1636</v>
      </c>
      <c r="F239" s="36">
        <f>'Online SIC4'!H88</f>
        <v>0.31014218009478672</v>
      </c>
      <c r="G239" s="36">
        <f>'Online SIC4'!J88</f>
        <v>60</v>
      </c>
      <c r="H239" s="36">
        <f>'Online SIC4'!L88</f>
        <v>64</v>
      </c>
      <c r="I239" s="36">
        <f>'Online SIC4'!M88</f>
        <v>3.9119804400977995E-2</v>
      </c>
      <c r="J239" s="36">
        <f>'Online SIC4'!O88</f>
        <v>7</v>
      </c>
      <c r="K239" s="36">
        <f>'Online SIC4'!P88</f>
        <v>0.109375</v>
      </c>
      <c r="L239" s="36">
        <f>'Online SIC4'!R88</f>
        <v>3</v>
      </c>
      <c r="M239" s="36">
        <f>'Online SIC4'!S88</f>
        <v>4.6875E-2</v>
      </c>
      <c r="N239" s="36">
        <f>'Online SIC4'!U88</f>
        <v>0</v>
      </c>
      <c r="O239" s="36">
        <f>'Online SIC4'!V88</f>
        <v>0</v>
      </c>
      <c r="P239" s="36">
        <f>'Online SIC4'!Z88</f>
        <v>0.50551198449576473</v>
      </c>
    </row>
    <row r="240" spans="2:16">
      <c r="B240" s="36" t="str">
        <f>IF(ISNA(VLOOKUP('Online SIC4'!B89,'Email SIC4'!B$2:R$144,1,FALSE))=TRUE,'Online SIC4'!B89,"N")</f>
        <v>N</v>
      </c>
      <c r="C240" s="36">
        <f>'Online SIC4'!C89</f>
        <v>882</v>
      </c>
      <c r="D240" s="36">
        <f>'Online SIC4'!E89</f>
        <v>142</v>
      </c>
      <c r="E240" s="36">
        <f>'Online SIC4'!G89</f>
        <v>341</v>
      </c>
      <c r="F240" s="36">
        <f>'Online SIC4'!H89</f>
        <v>0.38662131519274379</v>
      </c>
      <c r="G240" s="36">
        <f>'Online SIC4'!J89</f>
        <v>15</v>
      </c>
      <c r="H240" s="36">
        <f>'Online SIC4'!L89</f>
        <v>14</v>
      </c>
      <c r="I240" s="36">
        <f>'Online SIC4'!M89</f>
        <v>4.1055718475073312E-2</v>
      </c>
      <c r="J240" s="36">
        <f>'Online SIC4'!O89</f>
        <v>0</v>
      </c>
      <c r="K240" s="36">
        <f>'Online SIC4'!P89</f>
        <v>0</v>
      </c>
      <c r="L240" s="36">
        <f>'Online SIC4'!R89</f>
        <v>1</v>
      </c>
      <c r="M240" s="36">
        <f>'Online SIC4'!S89</f>
        <v>7.1428571428571425E-2</v>
      </c>
      <c r="N240" s="36">
        <f>'Online SIC4'!U89</f>
        <v>0</v>
      </c>
      <c r="O240" s="36">
        <f>'Online SIC4'!V89</f>
        <v>0</v>
      </c>
      <c r="P240" s="36">
        <f>'Online SIC4'!Z89</f>
        <v>0.49910560509638852</v>
      </c>
    </row>
    <row r="241" spans="2:16">
      <c r="B241" s="36" t="str">
        <f>IF(ISNA(VLOOKUP('Online SIC4'!B90,'Email SIC4'!B$2:R$144,1,FALSE))=TRUE,'Online SIC4'!B90,"N")</f>
        <v>N</v>
      </c>
      <c r="C241" s="36">
        <f>'Online SIC4'!C90</f>
        <v>1233</v>
      </c>
      <c r="D241" s="36">
        <f>'Online SIC4'!E90</f>
        <v>110</v>
      </c>
      <c r="E241" s="36">
        <f>'Online SIC4'!G90</f>
        <v>257</v>
      </c>
      <c r="F241" s="36">
        <f>'Online SIC4'!H90</f>
        <v>0.20843471208434713</v>
      </c>
      <c r="G241" s="36">
        <f>'Online SIC4'!J90</f>
        <v>20</v>
      </c>
      <c r="H241" s="36">
        <f>'Online SIC4'!L90</f>
        <v>19</v>
      </c>
      <c r="I241" s="36">
        <f>'Online SIC4'!M90</f>
        <v>7.3929961089494164E-2</v>
      </c>
      <c r="J241" s="36">
        <f>'Online SIC4'!O90</f>
        <v>3</v>
      </c>
      <c r="K241" s="36">
        <f>'Online SIC4'!P90</f>
        <v>0.15789473684210525</v>
      </c>
      <c r="L241" s="36">
        <f>'Online SIC4'!R90</f>
        <v>1</v>
      </c>
      <c r="M241" s="36">
        <f>'Online SIC4'!S90</f>
        <v>5.2631578947368418E-2</v>
      </c>
      <c r="N241" s="36">
        <f>'Online SIC4'!U90</f>
        <v>0</v>
      </c>
      <c r="O241" s="36">
        <f>'Online SIC4'!V90</f>
        <v>0</v>
      </c>
      <c r="P241" s="36">
        <f>'Online SIC4'!Z90</f>
        <v>0.49289098896331496</v>
      </c>
    </row>
    <row r="242" spans="2:16">
      <c r="B242" s="36" t="str">
        <f>IF(ISNA(VLOOKUP('Online SIC4'!B91,'Email SIC4'!B$2:R$144,1,FALSE))=TRUE,'Online SIC4'!B91,"N")</f>
        <v>N</v>
      </c>
      <c r="C242" s="36">
        <f>'Online SIC4'!C91</f>
        <v>2176</v>
      </c>
      <c r="D242" s="36">
        <f>'Online SIC4'!E91</f>
        <v>292</v>
      </c>
      <c r="E242" s="36">
        <f>'Online SIC4'!G91</f>
        <v>703</v>
      </c>
      <c r="F242" s="36">
        <f>'Online SIC4'!H91</f>
        <v>0.32306985294117646</v>
      </c>
      <c r="G242" s="36">
        <f>'Online SIC4'!J91</f>
        <v>31</v>
      </c>
      <c r="H242" s="36">
        <f>'Online SIC4'!L91</f>
        <v>31</v>
      </c>
      <c r="I242" s="36">
        <f>'Online SIC4'!M91</f>
        <v>4.4096728307254626E-2</v>
      </c>
      <c r="J242" s="36">
        <f>'Online SIC4'!O91</f>
        <v>2</v>
      </c>
      <c r="K242" s="36">
        <f>'Online SIC4'!P91</f>
        <v>6.4516129032258063E-2</v>
      </c>
      <c r="L242" s="36">
        <f>'Online SIC4'!R91</f>
        <v>1</v>
      </c>
      <c r="M242" s="36">
        <f>'Online SIC4'!S91</f>
        <v>3.2258064516129031E-2</v>
      </c>
      <c r="N242" s="36">
        <f>'Online SIC4'!U91</f>
        <v>0</v>
      </c>
      <c r="O242" s="36">
        <f>'Online SIC4'!V91</f>
        <v>0</v>
      </c>
      <c r="P242" s="36">
        <f>'Online SIC4'!Z91</f>
        <v>0.46394077479681817</v>
      </c>
    </row>
    <row r="243" spans="2:16">
      <c r="B243" s="36" t="str">
        <f>IF(ISNA(VLOOKUP('Online SIC4'!B92,'Email SIC4'!B$2:R$144,1,FALSE))=TRUE,'Online SIC4'!B92,"N")</f>
        <v>N</v>
      </c>
      <c r="C243" s="36">
        <f>'Online SIC4'!C92</f>
        <v>1153</v>
      </c>
      <c r="D243" s="36">
        <f>'Online SIC4'!E92</f>
        <v>140</v>
      </c>
      <c r="E243" s="36">
        <f>'Online SIC4'!G92</f>
        <v>360</v>
      </c>
      <c r="F243" s="36">
        <f>'Online SIC4'!H92</f>
        <v>0.31222896790980054</v>
      </c>
      <c r="G243" s="36">
        <f>'Online SIC4'!J92</f>
        <v>25</v>
      </c>
      <c r="H243" s="36">
        <f>'Online SIC4'!L92</f>
        <v>25</v>
      </c>
      <c r="I243" s="36">
        <f>'Online SIC4'!M92</f>
        <v>6.9444444444444448E-2</v>
      </c>
      <c r="J243" s="36">
        <f>'Online SIC4'!O92</f>
        <v>1</v>
      </c>
      <c r="K243" s="36">
        <f>'Online SIC4'!P92</f>
        <v>0.04</v>
      </c>
      <c r="L243" s="36">
        <f>'Online SIC4'!R92</f>
        <v>1</v>
      </c>
      <c r="M243" s="36">
        <f>'Online SIC4'!S92</f>
        <v>0.04</v>
      </c>
      <c r="N243" s="36">
        <f>'Online SIC4'!U92</f>
        <v>0</v>
      </c>
      <c r="O243" s="36">
        <f>'Online SIC4'!V92</f>
        <v>0</v>
      </c>
      <c r="P243" s="36">
        <f>'Online SIC4'!Z92</f>
        <v>0.46167341235424497</v>
      </c>
    </row>
    <row r="244" spans="2:16">
      <c r="B244" s="36" t="str">
        <f>IF(ISNA(VLOOKUP('Online SIC4'!B93,'Email SIC4'!B$2:R$144,1,FALSE))=TRUE,'Online SIC4'!B93,"N")</f>
        <v>N</v>
      </c>
      <c r="C244" s="36">
        <f>'Online SIC4'!C93</f>
        <v>3965</v>
      </c>
      <c r="D244" s="36">
        <f>'Online SIC4'!E93</f>
        <v>375</v>
      </c>
      <c r="E244" s="36">
        <f>'Online SIC4'!G93</f>
        <v>992</v>
      </c>
      <c r="F244" s="36">
        <f>'Online SIC4'!H93</f>
        <v>0.25018915510718792</v>
      </c>
      <c r="G244" s="36">
        <f>'Online SIC4'!J93</f>
        <v>47</v>
      </c>
      <c r="H244" s="36">
        <f>'Online SIC4'!L93</f>
        <v>52</v>
      </c>
      <c r="I244" s="36">
        <f>'Online SIC4'!M93</f>
        <v>5.2419354838709679E-2</v>
      </c>
      <c r="J244" s="36">
        <f>'Online SIC4'!O93</f>
        <v>7</v>
      </c>
      <c r="K244" s="36">
        <f>'Online SIC4'!P93</f>
        <v>0.13461538461538461</v>
      </c>
      <c r="L244" s="36">
        <f>'Online SIC4'!R93</f>
        <v>1</v>
      </c>
      <c r="M244" s="36">
        <f>'Online SIC4'!S93</f>
        <v>1.9230769230769232E-2</v>
      </c>
      <c r="N244" s="36">
        <f>'Online SIC4'!U93</f>
        <v>0</v>
      </c>
      <c r="O244" s="36">
        <f>'Online SIC4'!V93</f>
        <v>0</v>
      </c>
      <c r="P244" s="36">
        <f>'Online SIC4'!Z93</f>
        <v>0.45645466379205146</v>
      </c>
    </row>
    <row r="245" spans="2:16">
      <c r="B245" s="36" t="str">
        <f>IF(ISNA(VLOOKUP('Online SIC4'!B94,'Email SIC4'!B$2:R$144,1,FALSE))=TRUE,'Online SIC4'!B94,"N")</f>
        <v>N</v>
      </c>
      <c r="C245" s="36">
        <f>'Online SIC4'!C94</f>
        <v>3441</v>
      </c>
      <c r="D245" s="36">
        <f>'Online SIC4'!E94</f>
        <v>279</v>
      </c>
      <c r="E245" s="36">
        <f>'Online SIC4'!G94</f>
        <v>631</v>
      </c>
      <c r="F245" s="36">
        <f>'Online SIC4'!H94</f>
        <v>0.18337692531240918</v>
      </c>
      <c r="G245" s="36">
        <f>'Online SIC4'!J94</f>
        <v>35</v>
      </c>
      <c r="H245" s="36">
        <f>'Online SIC4'!L94</f>
        <v>36</v>
      </c>
      <c r="I245" s="36">
        <f>'Online SIC4'!M94</f>
        <v>5.7052297939778132E-2</v>
      </c>
      <c r="J245" s="36">
        <f>'Online SIC4'!O94</f>
        <v>4</v>
      </c>
      <c r="K245" s="36">
        <f>'Online SIC4'!P94</f>
        <v>0.1111111111111111</v>
      </c>
      <c r="L245" s="36">
        <f>'Online SIC4'!R94</f>
        <v>3</v>
      </c>
      <c r="M245" s="36">
        <f>'Online SIC4'!S94</f>
        <v>8.3333333333333329E-2</v>
      </c>
      <c r="N245" s="36">
        <f>'Online SIC4'!U94</f>
        <v>0</v>
      </c>
      <c r="O245" s="36">
        <f>'Online SIC4'!V94</f>
        <v>0</v>
      </c>
      <c r="P245" s="36">
        <f>'Online SIC4'!Z94</f>
        <v>0.43487366769663172</v>
      </c>
    </row>
    <row r="246" spans="2:16">
      <c r="B246" s="36" t="str">
        <f>IF(ISNA(VLOOKUP('Online SIC4'!B95,'Email SIC4'!B$2:R$144,1,FALSE))=TRUE,'Online SIC4'!B95,"N")</f>
        <v>N</v>
      </c>
      <c r="C246" s="36">
        <f>'Online SIC4'!C95</f>
        <v>943</v>
      </c>
      <c r="D246" s="36">
        <f>'Online SIC4'!E95</f>
        <v>125</v>
      </c>
      <c r="E246" s="36">
        <f>'Online SIC4'!G95</f>
        <v>275</v>
      </c>
      <c r="F246" s="36">
        <f>'Online SIC4'!H95</f>
        <v>0.29162248144220571</v>
      </c>
      <c r="G246" s="36">
        <f>'Online SIC4'!J95</f>
        <v>12</v>
      </c>
      <c r="H246" s="36">
        <f>'Online SIC4'!L95</f>
        <v>12</v>
      </c>
      <c r="I246" s="36">
        <f>'Online SIC4'!M95</f>
        <v>4.363636363636364E-2</v>
      </c>
      <c r="J246" s="36">
        <f>'Online SIC4'!O95</f>
        <v>0</v>
      </c>
      <c r="K246" s="36">
        <f>'Online SIC4'!P95</f>
        <v>0</v>
      </c>
      <c r="L246" s="36">
        <f>'Online SIC4'!R95</f>
        <v>1</v>
      </c>
      <c r="M246" s="36">
        <f>'Online SIC4'!S95</f>
        <v>8.3333333333333329E-2</v>
      </c>
      <c r="N246" s="36">
        <f>'Online SIC4'!U95</f>
        <v>0</v>
      </c>
      <c r="O246" s="36">
        <f>'Online SIC4'!V95</f>
        <v>0</v>
      </c>
      <c r="P246" s="36">
        <f>'Online SIC4'!Z95</f>
        <v>0.41859217841190266</v>
      </c>
    </row>
    <row r="247" spans="2:16">
      <c r="B247" s="36" t="str">
        <f>IF(ISNA(VLOOKUP('Online SIC4'!B96,'Email SIC4'!B$2:R$144,1,FALSE))=TRUE,'Online SIC4'!B96,"N")</f>
        <v>N</v>
      </c>
      <c r="C247" s="36">
        <f>'Online SIC4'!C96</f>
        <v>1992</v>
      </c>
      <c r="D247" s="36">
        <f>'Online SIC4'!E96</f>
        <v>159</v>
      </c>
      <c r="E247" s="36">
        <f>'Online SIC4'!G96</f>
        <v>388</v>
      </c>
      <c r="F247" s="36">
        <f>'Online SIC4'!H96</f>
        <v>0.19477911646586346</v>
      </c>
      <c r="G247" s="36">
        <f>'Online SIC4'!J96</f>
        <v>19</v>
      </c>
      <c r="H247" s="36">
        <f>'Online SIC4'!L96</f>
        <v>18</v>
      </c>
      <c r="I247" s="36">
        <f>'Online SIC4'!M96</f>
        <v>4.6391752577319589E-2</v>
      </c>
      <c r="J247" s="36">
        <f>'Online SIC4'!O96</f>
        <v>2</v>
      </c>
      <c r="K247" s="36">
        <f>'Online SIC4'!P96</f>
        <v>0.1111111111111111</v>
      </c>
      <c r="L247" s="36">
        <f>'Online SIC4'!R96</f>
        <v>1</v>
      </c>
      <c r="M247" s="36">
        <f>'Online SIC4'!S96</f>
        <v>5.5555555555555552E-2</v>
      </c>
      <c r="N247" s="36">
        <f>'Online SIC4'!U96</f>
        <v>0</v>
      </c>
      <c r="O247" s="36">
        <f>'Online SIC4'!V96</f>
        <v>0</v>
      </c>
      <c r="P247" s="36">
        <f>'Online SIC4'!Z96</f>
        <v>0.40783753570984971</v>
      </c>
    </row>
    <row r="248" spans="2:16">
      <c r="B248" s="36" t="str">
        <f>IF(ISNA(VLOOKUP('Online SIC4'!B97,'Email SIC4'!B$2:R$144,1,FALSE))=TRUE,'Online SIC4'!B97,"N")</f>
        <v>N</v>
      </c>
      <c r="C248" s="36">
        <f>'Online SIC4'!C97</f>
        <v>10414</v>
      </c>
      <c r="D248" s="36">
        <f>'Online SIC4'!E97</f>
        <v>1165</v>
      </c>
      <c r="E248" s="36">
        <f>'Online SIC4'!G97</f>
        <v>2795</v>
      </c>
      <c r="F248" s="36">
        <f>'Online SIC4'!H97</f>
        <v>0.26838870750912236</v>
      </c>
      <c r="G248" s="36">
        <f>'Online SIC4'!J97</f>
        <v>124</v>
      </c>
      <c r="H248" s="36">
        <f>'Online SIC4'!L97</f>
        <v>126</v>
      </c>
      <c r="I248" s="36">
        <f>'Online SIC4'!M97</f>
        <v>4.5080500894454381E-2</v>
      </c>
      <c r="J248" s="36">
        <f>'Online SIC4'!O97</f>
        <v>8</v>
      </c>
      <c r="K248" s="36">
        <f>'Online SIC4'!P97</f>
        <v>6.3492063492063489E-2</v>
      </c>
      <c r="L248" s="36">
        <f>'Online SIC4'!R97</f>
        <v>3</v>
      </c>
      <c r="M248" s="36">
        <f>'Online SIC4'!S97</f>
        <v>2.3809523809523808E-2</v>
      </c>
      <c r="N248" s="36">
        <f>'Online SIC4'!U97</f>
        <v>0</v>
      </c>
      <c r="O248" s="36">
        <f>'Online SIC4'!V97</f>
        <v>0</v>
      </c>
      <c r="P248" s="36">
        <f>'Online SIC4'!Z97</f>
        <v>0.40077079570516405</v>
      </c>
    </row>
    <row r="249" spans="2:16">
      <c r="B249" s="36" t="str">
        <f>IF(ISNA(VLOOKUP('Online SIC4'!B99,'Email SIC4'!B$2:R$144,1,FALSE))=TRUE,'Online SIC4'!B99,"N")</f>
        <v>N</v>
      </c>
      <c r="C249" s="36">
        <f>'Online SIC4'!C99</f>
        <v>3409</v>
      </c>
      <c r="D249" s="36">
        <f>'Online SIC4'!E99</f>
        <v>238</v>
      </c>
      <c r="E249" s="36">
        <f>'Online SIC4'!G99</f>
        <v>533</v>
      </c>
      <c r="F249" s="36">
        <f>'Online SIC4'!H99</f>
        <v>0.15635083602229394</v>
      </c>
      <c r="G249" s="36">
        <f>'Online SIC4'!J99</f>
        <v>22</v>
      </c>
      <c r="H249" s="36">
        <f>'Online SIC4'!L99</f>
        <v>22</v>
      </c>
      <c r="I249" s="36">
        <f>'Online SIC4'!M99</f>
        <v>4.1275797373358347E-2</v>
      </c>
      <c r="J249" s="36">
        <f>'Online SIC4'!O99</f>
        <v>3</v>
      </c>
      <c r="K249" s="36">
        <f>'Online SIC4'!P99</f>
        <v>0.13636363636363635</v>
      </c>
      <c r="L249" s="36">
        <f>'Online SIC4'!R99</f>
        <v>1</v>
      </c>
      <c r="M249" s="36">
        <f>'Online SIC4'!S99</f>
        <v>4.5454545454545456E-2</v>
      </c>
      <c r="N249" s="36">
        <f>'Online SIC4'!U99</f>
        <v>0</v>
      </c>
      <c r="O249" s="36">
        <f>'Online SIC4'!V99</f>
        <v>0</v>
      </c>
      <c r="P249" s="36">
        <f>'Online SIC4'!Z99</f>
        <v>0.37944481521383411</v>
      </c>
    </row>
    <row r="250" spans="2:16">
      <c r="B250" s="36" t="str">
        <f>IF(ISNA(VLOOKUP('Online SIC4'!B100,'Email SIC4'!B$2:R$144,1,FALSE))=TRUE,'Online SIC4'!B100,"N")</f>
        <v>N</v>
      </c>
      <c r="C250" s="36">
        <f>'Online SIC4'!C100</f>
        <v>1041</v>
      </c>
      <c r="D250" s="36">
        <f>'Online SIC4'!E100</f>
        <v>93</v>
      </c>
      <c r="E250" s="36">
        <f>'Online SIC4'!G100</f>
        <v>234</v>
      </c>
      <c r="F250" s="36">
        <f>'Online SIC4'!H100</f>
        <v>0.22478386167146974</v>
      </c>
      <c r="G250" s="36">
        <f>'Online SIC4'!J100</f>
        <v>14</v>
      </c>
      <c r="H250" s="36">
        <f>'Online SIC4'!L100</f>
        <v>14</v>
      </c>
      <c r="I250" s="36">
        <f>'Online SIC4'!M100</f>
        <v>5.9829059829059832E-2</v>
      </c>
      <c r="J250" s="36">
        <f>'Online SIC4'!O100</f>
        <v>0</v>
      </c>
      <c r="K250" s="36">
        <f>'Online SIC4'!P100</f>
        <v>0</v>
      </c>
      <c r="L250" s="36">
        <f>'Online SIC4'!R100</f>
        <v>1</v>
      </c>
      <c r="M250" s="36">
        <f>'Online SIC4'!S100</f>
        <v>7.1428571428571425E-2</v>
      </c>
      <c r="N250" s="36">
        <f>'Online SIC4'!U100</f>
        <v>0</v>
      </c>
      <c r="O250" s="36">
        <f>'Online SIC4'!V100</f>
        <v>0</v>
      </c>
      <c r="P250" s="36">
        <f>'Online SIC4'!Z100</f>
        <v>0.35604149292910103</v>
      </c>
    </row>
    <row r="251" spans="2:16">
      <c r="B251" s="36" t="str">
        <f>IF(ISNA(VLOOKUP('Online SIC4'!B101,'Email SIC4'!B$2:R$144,1,FALSE))=TRUE,'Online SIC4'!B101,"N")</f>
        <v>N</v>
      </c>
      <c r="C251" s="36">
        <f>'Online SIC4'!C101</f>
        <v>4489</v>
      </c>
      <c r="D251" s="36">
        <f>'Online SIC4'!E101</f>
        <v>408</v>
      </c>
      <c r="E251" s="36">
        <f>'Online SIC4'!G101</f>
        <v>972</v>
      </c>
      <c r="F251" s="36">
        <f>'Online SIC4'!H101</f>
        <v>0.21652929382936065</v>
      </c>
      <c r="G251" s="36">
        <f>'Online SIC4'!J101</f>
        <v>44</v>
      </c>
      <c r="H251" s="36">
        <f>'Online SIC4'!L101</f>
        <v>44</v>
      </c>
      <c r="I251" s="36">
        <f>'Online SIC4'!M101</f>
        <v>4.5267489711934158E-2</v>
      </c>
      <c r="J251" s="36">
        <f>'Online SIC4'!O101</f>
        <v>3</v>
      </c>
      <c r="K251" s="36">
        <f>'Online SIC4'!P101</f>
        <v>6.8181818181818177E-2</v>
      </c>
      <c r="L251" s="36">
        <f>'Online SIC4'!R101</f>
        <v>1</v>
      </c>
      <c r="M251" s="36">
        <f>'Online SIC4'!S101</f>
        <v>2.2727272727272728E-2</v>
      </c>
      <c r="N251" s="36">
        <f>'Online SIC4'!U101</f>
        <v>0</v>
      </c>
      <c r="O251" s="36">
        <f>'Online SIC4'!V101</f>
        <v>0</v>
      </c>
      <c r="P251" s="36">
        <f>'Online SIC4'!Z101</f>
        <v>0.3527058744503857</v>
      </c>
    </row>
    <row r="252" spans="2:16">
      <c r="B252" s="36" t="str">
        <f>IF(ISNA(VLOOKUP('Online SIC4'!B102,'Email SIC4'!B$2:R$144,1,FALSE))=TRUE,'Online SIC4'!B102,"N")</f>
        <v>N</v>
      </c>
      <c r="C252" s="36">
        <f>'Online SIC4'!C102</f>
        <v>1818</v>
      </c>
      <c r="D252" s="36">
        <f>'Online SIC4'!E102</f>
        <v>71</v>
      </c>
      <c r="E252" s="36">
        <f>'Online SIC4'!G102</f>
        <v>165</v>
      </c>
      <c r="F252" s="36">
        <f>'Online SIC4'!H102</f>
        <v>9.0759075907590761E-2</v>
      </c>
      <c r="G252" s="36">
        <f>'Online SIC4'!J102</f>
        <v>10</v>
      </c>
      <c r="H252" s="36">
        <f>'Online SIC4'!L102</f>
        <v>10</v>
      </c>
      <c r="I252" s="36">
        <f>'Online SIC4'!M102</f>
        <v>6.0606060606060608E-2</v>
      </c>
      <c r="J252" s="36">
        <f>'Online SIC4'!O102</f>
        <v>1</v>
      </c>
      <c r="K252" s="36">
        <f>'Online SIC4'!P102</f>
        <v>0.1</v>
      </c>
      <c r="L252" s="36">
        <f>'Online SIC4'!R102</f>
        <v>1</v>
      </c>
      <c r="M252" s="36">
        <f>'Online SIC4'!S102</f>
        <v>0.1</v>
      </c>
      <c r="N252" s="36">
        <f>'Online SIC4'!U102</f>
        <v>0</v>
      </c>
      <c r="O252" s="36">
        <f>'Online SIC4'!V102</f>
        <v>0</v>
      </c>
      <c r="P252" s="36">
        <f>'Online SIC4'!Z102</f>
        <v>0.35136513651365137</v>
      </c>
    </row>
    <row r="253" spans="2:16">
      <c r="B253" s="36" t="str">
        <f>IF(ISNA(VLOOKUP('Online SIC4'!B104,'Email SIC4'!B$2:R$144,1,FALSE))=TRUE,'Online SIC4'!B104,"N")</f>
        <v>N</v>
      </c>
      <c r="C253" s="36">
        <f>'Online SIC4'!C104</f>
        <v>3426</v>
      </c>
      <c r="D253" s="36">
        <f>'Online SIC4'!E104</f>
        <v>262</v>
      </c>
      <c r="E253" s="36">
        <f>'Online SIC4'!G104</f>
        <v>592</v>
      </c>
      <c r="F253" s="36">
        <f>'Online SIC4'!H104</f>
        <v>0.17279626386456509</v>
      </c>
      <c r="G253" s="36">
        <f>'Online SIC4'!J104</f>
        <v>29</v>
      </c>
      <c r="H253" s="36">
        <f>'Online SIC4'!L104</f>
        <v>27</v>
      </c>
      <c r="I253" s="36">
        <f>'Online SIC4'!M104</f>
        <v>4.5608108108108107E-2</v>
      </c>
      <c r="J253" s="36">
        <f>'Online SIC4'!O104</f>
        <v>1</v>
      </c>
      <c r="K253" s="36">
        <f>'Online SIC4'!P104</f>
        <v>3.7037037037037035E-2</v>
      </c>
      <c r="L253" s="36">
        <f>'Online SIC4'!R104</f>
        <v>2</v>
      </c>
      <c r="M253" s="36">
        <f>'Online SIC4'!S104</f>
        <v>7.407407407407407E-2</v>
      </c>
      <c r="N253" s="36">
        <f>'Online SIC4'!U104</f>
        <v>0</v>
      </c>
      <c r="O253" s="36">
        <f>'Online SIC4'!V104</f>
        <v>0</v>
      </c>
      <c r="P253" s="36">
        <f>'Online SIC4'!Z104</f>
        <v>0.32951548308378431</v>
      </c>
    </row>
    <row r="254" spans="2:16">
      <c r="B254" s="36" t="str">
        <f>IF(ISNA(VLOOKUP('Online SIC4'!B105,'Email SIC4'!B$2:R$144,1,FALSE))=TRUE,'Online SIC4'!B105,"N")</f>
        <v>N</v>
      </c>
      <c r="C254" s="36">
        <f>'Online SIC4'!C105</f>
        <v>8665</v>
      </c>
      <c r="D254" s="36">
        <f>'Online SIC4'!E105</f>
        <v>507</v>
      </c>
      <c r="E254" s="36">
        <f>'Online SIC4'!G105</f>
        <v>1192</v>
      </c>
      <c r="F254" s="36">
        <f>'Online SIC4'!H105</f>
        <v>0.13756491633006349</v>
      </c>
      <c r="G254" s="36">
        <f>'Online SIC4'!J105</f>
        <v>48</v>
      </c>
      <c r="H254" s="36">
        <f>'Online SIC4'!L105</f>
        <v>49</v>
      </c>
      <c r="I254" s="36">
        <f>'Online SIC4'!M105</f>
        <v>4.1107382550335574E-2</v>
      </c>
      <c r="J254" s="36">
        <f>'Online SIC4'!O105</f>
        <v>3</v>
      </c>
      <c r="K254" s="36">
        <f>'Online SIC4'!P105</f>
        <v>6.1224489795918366E-2</v>
      </c>
      <c r="L254" s="36">
        <f>'Online SIC4'!R105</f>
        <v>2</v>
      </c>
      <c r="M254" s="36">
        <f>'Online SIC4'!S105</f>
        <v>4.0816326530612242E-2</v>
      </c>
      <c r="N254" s="36">
        <f>'Online SIC4'!U105</f>
        <v>0</v>
      </c>
      <c r="O254" s="36">
        <f>'Online SIC4'!V105</f>
        <v>0</v>
      </c>
      <c r="P254" s="36">
        <f>'Online SIC4'!Z105</f>
        <v>0.28071311520692965</v>
      </c>
    </row>
    <row r="255" spans="2:16">
      <c r="B255" s="36" t="str">
        <f>IF(ISNA(VLOOKUP('Online SIC4'!B106,'Email SIC4'!B$2:R$144,1,FALSE))=TRUE,'Online SIC4'!B106,"N")</f>
        <v>N</v>
      </c>
      <c r="C255" s="36">
        <f>'Online SIC4'!C106</f>
        <v>55</v>
      </c>
      <c r="D255" s="36">
        <f>'Online SIC4'!E106</f>
        <v>5</v>
      </c>
      <c r="E255" s="36">
        <f>'Online SIC4'!G106</f>
        <v>14</v>
      </c>
      <c r="F255" s="36">
        <f>'Online SIC4'!H106</f>
        <v>0.25454545454545452</v>
      </c>
      <c r="G255" s="36">
        <f>'Online SIC4'!J106</f>
        <v>1</v>
      </c>
      <c r="H255" s="36">
        <f>'Online SIC4'!L106</f>
        <v>0</v>
      </c>
      <c r="I255" s="36">
        <f>'Online SIC4'!M106</f>
        <v>0</v>
      </c>
      <c r="J255" s="36">
        <f>'Online SIC4'!O106</f>
        <v>0</v>
      </c>
      <c r="K255" s="36">
        <f>'Online SIC4'!P106</f>
        <v>0</v>
      </c>
      <c r="L255" s="36">
        <f>'Online SIC4'!R106</f>
        <v>1</v>
      </c>
      <c r="M255" s="36">
        <f>'Online SIC4'!S106</f>
        <v>0</v>
      </c>
      <c r="N255" s="36">
        <f>'Online SIC4'!U106</f>
        <v>0</v>
      </c>
      <c r="O255" s="36">
        <f>'Online SIC4'!V106</f>
        <v>0</v>
      </c>
      <c r="P255" s="36">
        <f>'Online SIC4'!Z106</f>
        <v>0.25454545454545452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S145"/>
  <sheetViews>
    <sheetView workbookViewId="0">
      <selection activeCell="M38" sqref="M38"/>
    </sheetView>
  </sheetViews>
  <sheetFormatPr defaultRowHeight="15"/>
  <cols>
    <col min="1" max="1" width="6.28515625" style="36" bestFit="1" customWidth="1"/>
    <col min="2" max="2" width="6.28515625" bestFit="1" customWidth="1"/>
    <col min="3" max="3" width="5.42578125" bestFit="1" customWidth="1"/>
    <col min="4" max="4" width="12.42578125" bestFit="1" customWidth="1"/>
    <col min="5" max="5" width="6.7109375" bestFit="1" customWidth="1"/>
    <col min="6" max="6" width="11.7109375" style="37" bestFit="1" customWidth="1"/>
    <col min="7" max="7" width="11.7109375" bestFit="1" customWidth="1"/>
    <col min="8" max="8" width="6" bestFit="1" customWidth="1"/>
    <col min="9" max="9" width="12.5703125" style="37" bestFit="1" customWidth="1"/>
    <col min="10" max="10" width="8.7109375" bestFit="1" customWidth="1"/>
    <col min="11" max="11" width="14.7109375" style="37" bestFit="1" customWidth="1"/>
    <col min="12" max="12" width="10" bestFit="1" customWidth="1"/>
    <col min="13" max="13" width="16" style="37" bestFit="1" customWidth="1"/>
    <col min="14" max="14" width="10.85546875" bestFit="1" customWidth="1"/>
    <col min="15" max="15" width="21" bestFit="1" customWidth="1"/>
    <col min="16" max="16" width="13.140625" style="37" bestFit="1" customWidth="1"/>
  </cols>
  <sheetData>
    <row r="1" spans="1:19">
      <c r="A1" s="36" t="s">
        <v>40</v>
      </c>
      <c r="B1" s="36" t="s">
        <v>39</v>
      </c>
      <c r="C1" t="s">
        <v>0</v>
      </c>
      <c r="D1" t="s">
        <v>22</v>
      </c>
      <c r="E1" t="s">
        <v>2</v>
      </c>
      <c r="F1" s="37" t="s">
        <v>3</v>
      </c>
      <c r="G1" t="s">
        <v>4</v>
      </c>
      <c r="H1" t="s">
        <v>5</v>
      </c>
      <c r="I1" s="37" t="s">
        <v>6</v>
      </c>
      <c r="J1" t="s">
        <v>23</v>
      </c>
      <c r="K1" s="37" t="s">
        <v>8</v>
      </c>
      <c r="L1" t="s">
        <v>9</v>
      </c>
      <c r="M1" s="37" t="s">
        <v>10</v>
      </c>
      <c r="N1" t="s">
        <v>11</v>
      </c>
      <c r="O1" t="s">
        <v>12</v>
      </c>
      <c r="P1" s="37" t="s">
        <v>13</v>
      </c>
      <c r="R1" s="254" t="s">
        <v>38</v>
      </c>
      <c r="S1" s="255"/>
    </row>
    <row r="2" spans="1:19">
      <c r="A2" s="36" t="s">
        <v>41</v>
      </c>
      <c r="B2" s="36">
        <v>7832</v>
      </c>
      <c r="C2" s="36">
        <v>33</v>
      </c>
      <c r="D2" s="36">
        <v>3</v>
      </c>
      <c r="E2" s="36">
        <v>5</v>
      </c>
      <c r="F2" s="37">
        <v>0.15151515151515152</v>
      </c>
      <c r="G2" s="36">
        <v>1</v>
      </c>
      <c r="H2" s="36">
        <v>1</v>
      </c>
      <c r="I2" s="37">
        <v>0.2</v>
      </c>
      <c r="J2" s="36">
        <v>1</v>
      </c>
      <c r="K2" s="37">
        <v>1</v>
      </c>
      <c r="L2" s="36">
        <v>1</v>
      </c>
      <c r="M2" s="37">
        <v>1</v>
      </c>
      <c r="N2" s="36">
        <v>1</v>
      </c>
      <c r="O2" s="36">
        <v>1</v>
      </c>
      <c r="P2" s="37">
        <v>3.3515151515151516</v>
      </c>
      <c r="R2" s="256" t="s">
        <v>25</v>
      </c>
      <c r="S2" s="257"/>
    </row>
    <row r="3" spans="1:19" ht="15.75" thickBot="1">
      <c r="A3" s="36" t="s">
        <v>42</v>
      </c>
      <c r="B3" s="36">
        <v>9999</v>
      </c>
      <c r="C3" s="36">
        <v>14</v>
      </c>
      <c r="D3" s="36">
        <v>1</v>
      </c>
      <c r="E3" s="36">
        <v>1</v>
      </c>
      <c r="F3" s="37">
        <v>7.1428571428571425E-2</v>
      </c>
      <c r="G3" s="36">
        <v>1</v>
      </c>
      <c r="H3" s="36">
        <v>1</v>
      </c>
      <c r="I3" s="37">
        <v>1</v>
      </c>
      <c r="J3" s="36">
        <v>1</v>
      </c>
      <c r="K3" s="37">
        <v>1</v>
      </c>
      <c r="L3" s="36">
        <v>1</v>
      </c>
      <c r="M3" s="37">
        <v>1</v>
      </c>
      <c r="N3" s="36">
        <v>0</v>
      </c>
      <c r="O3" s="36">
        <v>0</v>
      </c>
      <c r="P3" s="37">
        <v>3.0714285714285716</v>
      </c>
      <c r="R3" s="258" t="s">
        <v>24</v>
      </c>
      <c r="S3" s="259"/>
    </row>
    <row r="4" spans="1:19">
      <c r="A4" s="36" t="s">
        <v>49</v>
      </c>
      <c r="B4" s="36">
        <v>7336</v>
      </c>
      <c r="C4" s="36">
        <v>138</v>
      </c>
      <c r="D4" s="36">
        <v>22</v>
      </c>
      <c r="E4" s="36">
        <v>41</v>
      </c>
      <c r="F4" s="37">
        <v>0.29710144927536231</v>
      </c>
      <c r="G4" s="36">
        <v>2</v>
      </c>
      <c r="H4" s="36">
        <v>2</v>
      </c>
      <c r="I4" s="37">
        <v>4.878048780487805E-2</v>
      </c>
      <c r="J4" s="36">
        <v>0</v>
      </c>
      <c r="K4" s="37">
        <v>0</v>
      </c>
      <c r="L4" s="36">
        <v>1</v>
      </c>
      <c r="M4" s="37">
        <v>0.5</v>
      </c>
      <c r="N4" s="36">
        <v>1</v>
      </c>
      <c r="O4" s="36">
        <v>1</v>
      </c>
      <c r="P4" s="37">
        <v>2.84588193708024</v>
      </c>
    </row>
    <row r="5" spans="1:19">
      <c r="A5" s="36" t="s">
        <v>43</v>
      </c>
      <c r="B5" s="42">
        <v>3448</v>
      </c>
      <c r="C5" s="42">
        <v>7</v>
      </c>
      <c r="D5" s="42">
        <v>2</v>
      </c>
      <c r="E5" s="42">
        <v>2</v>
      </c>
      <c r="F5" s="43">
        <v>0.2857142857142857</v>
      </c>
      <c r="G5" s="42">
        <v>1</v>
      </c>
      <c r="H5" s="42">
        <v>1</v>
      </c>
      <c r="I5" s="43">
        <v>0.5</v>
      </c>
      <c r="J5" s="42">
        <v>1</v>
      </c>
      <c r="K5" s="43">
        <v>1</v>
      </c>
      <c r="L5" s="42">
        <v>1</v>
      </c>
      <c r="M5" s="43">
        <v>1</v>
      </c>
      <c r="N5" s="42">
        <v>0</v>
      </c>
      <c r="O5" s="42">
        <v>0</v>
      </c>
      <c r="P5" s="43">
        <v>2.7857142857142856</v>
      </c>
    </row>
    <row r="6" spans="1:19">
      <c r="A6" s="36" t="s">
        <v>44</v>
      </c>
      <c r="B6" s="42">
        <v>5094</v>
      </c>
      <c r="C6" s="42">
        <v>30</v>
      </c>
      <c r="D6" s="42">
        <v>8</v>
      </c>
      <c r="E6" s="42">
        <v>14</v>
      </c>
      <c r="F6" s="43">
        <v>0.46666666666666667</v>
      </c>
      <c r="G6" s="42">
        <v>2</v>
      </c>
      <c r="H6" s="42">
        <v>1</v>
      </c>
      <c r="I6" s="43">
        <v>7.1428571428571425E-2</v>
      </c>
      <c r="J6" s="42">
        <v>1</v>
      </c>
      <c r="K6" s="43">
        <v>1</v>
      </c>
      <c r="L6" s="42">
        <v>1</v>
      </c>
      <c r="M6" s="43">
        <v>1</v>
      </c>
      <c r="N6" s="42">
        <v>0</v>
      </c>
      <c r="O6" s="42">
        <v>0</v>
      </c>
      <c r="P6" s="43">
        <v>2.5380952380952384</v>
      </c>
    </row>
    <row r="7" spans="1:19">
      <c r="A7" s="36" t="s">
        <v>45</v>
      </c>
      <c r="B7" s="42">
        <v>3799</v>
      </c>
      <c r="C7" s="42">
        <v>71</v>
      </c>
      <c r="D7" s="42">
        <v>14</v>
      </c>
      <c r="E7" s="42">
        <v>33</v>
      </c>
      <c r="F7" s="43">
        <v>0.46478873239436619</v>
      </c>
      <c r="G7" s="42">
        <v>2</v>
      </c>
      <c r="H7" s="42">
        <v>1</v>
      </c>
      <c r="I7" s="43">
        <v>3.0303030303030304E-2</v>
      </c>
      <c r="J7" s="42">
        <v>1</v>
      </c>
      <c r="K7" s="43">
        <v>1</v>
      </c>
      <c r="L7" s="42">
        <v>1</v>
      </c>
      <c r="M7" s="43">
        <v>1</v>
      </c>
      <c r="N7" s="42">
        <v>0</v>
      </c>
      <c r="O7" s="42">
        <v>0</v>
      </c>
      <c r="P7" s="43">
        <v>2.4950917626973963</v>
      </c>
    </row>
    <row r="8" spans="1:19">
      <c r="A8" s="36" t="s">
        <v>46</v>
      </c>
      <c r="B8" s="42">
        <v>5139</v>
      </c>
      <c r="C8" s="42">
        <v>43</v>
      </c>
      <c r="D8" s="42">
        <v>9</v>
      </c>
      <c r="E8" s="42">
        <v>19</v>
      </c>
      <c r="F8" s="43">
        <v>0.44186046511627908</v>
      </c>
      <c r="G8" s="42">
        <v>2</v>
      </c>
      <c r="H8" s="42">
        <v>1</v>
      </c>
      <c r="I8" s="43">
        <v>5.2631578947368418E-2</v>
      </c>
      <c r="J8" s="42">
        <v>1</v>
      </c>
      <c r="K8" s="43">
        <v>1</v>
      </c>
      <c r="L8" s="42">
        <v>1</v>
      </c>
      <c r="M8" s="43">
        <v>1</v>
      </c>
      <c r="N8" s="42">
        <v>0</v>
      </c>
      <c r="O8" s="42">
        <v>0</v>
      </c>
      <c r="P8" s="43">
        <v>2.4944920440636476</v>
      </c>
    </row>
    <row r="9" spans="1:19">
      <c r="A9" s="36" t="s">
        <v>47</v>
      </c>
      <c r="B9" s="42">
        <v>8000</v>
      </c>
      <c r="C9" s="42">
        <v>23</v>
      </c>
      <c r="D9" s="42">
        <v>2</v>
      </c>
      <c r="E9" s="42">
        <v>7</v>
      </c>
      <c r="F9" s="43">
        <v>0.30434782608695654</v>
      </c>
      <c r="G9" s="42">
        <v>1</v>
      </c>
      <c r="H9" s="42">
        <v>1</v>
      </c>
      <c r="I9" s="43">
        <v>0.14285714285714285</v>
      </c>
      <c r="J9" s="42">
        <v>1</v>
      </c>
      <c r="K9" s="43">
        <v>1</v>
      </c>
      <c r="L9" s="42">
        <v>1</v>
      </c>
      <c r="M9" s="43">
        <v>1</v>
      </c>
      <c r="N9" s="42">
        <v>0</v>
      </c>
      <c r="O9" s="42">
        <v>0</v>
      </c>
      <c r="P9" s="43">
        <v>2.4472049689440993</v>
      </c>
    </row>
    <row r="10" spans="1:19">
      <c r="A10" s="36" t="s">
        <v>48</v>
      </c>
      <c r="B10" s="42">
        <v>7217</v>
      </c>
      <c r="C10" s="42">
        <v>39</v>
      </c>
      <c r="D10" s="42">
        <v>7</v>
      </c>
      <c r="E10" s="42">
        <v>13</v>
      </c>
      <c r="F10" s="43">
        <v>0.33333333333333331</v>
      </c>
      <c r="G10" s="42">
        <v>1</v>
      </c>
      <c r="H10" s="42">
        <v>1</v>
      </c>
      <c r="I10" s="43">
        <v>7.6923076923076927E-2</v>
      </c>
      <c r="J10" s="42">
        <v>0</v>
      </c>
      <c r="K10" s="43">
        <v>0</v>
      </c>
      <c r="L10" s="42">
        <v>1</v>
      </c>
      <c r="M10" s="43">
        <v>1</v>
      </c>
      <c r="N10" s="42">
        <v>1</v>
      </c>
      <c r="O10" s="42">
        <v>1</v>
      </c>
      <c r="P10" s="43">
        <v>2.4102564102564106</v>
      </c>
    </row>
    <row r="11" spans="1:19">
      <c r="A11" s="36" t="s">
        <v>48</v>
      </c>
      <c r="B11" s="42">
        <v>7231</v>
      </c>
      <c r="C11" s="42">
        <v>111</v>
      </c>
      <c r="D11" s="42">
        <v>14</v>
      </c>
      <c r="E11" s="42">
        <v>38</v>
      </c>
      <c r="F11" s="43">
        <v>0.34234234234234234</v>
      </c>
      <c r="G11" s="42">
        <v>2</v>
      </c>
      <c r="H11" s="42">
        <v>1</v>
      </c>
      <c r="I11" s="43">
        <v>2.6315789473684209E-2</v>
      </c>
      <c r="J11" s="42">
        <v>1</v>
      </c>
      <c r="K11" s="43">
        <v>1</v>
      </c>
      <c r="L11" s="42">
        <v>1</v>
      </c>
      <c r="M11" s="43">
        <v>1</v>
      </c>
      <c r="N11" s="42">
        <v>0</v>
      </c>
      <c r="O11" s="42">
        <v>0</v>
      </c>
      <c r="P11" s="43">
        <v>2.3686581318160265</v>
      </c>
    </row>
    <row r="12" spans="1:19">
      <c r="A12" s="36" t="s">
        <v>46</v>
      </c>
      <c r="B12" s="42">
        <v>5113</v>
      </c>
      <c r="C12" s="42">
        <v>47</v>
      </c>
      <c r="D12" s="42">
        <v>5</v>
      </c>
      <c r="E12" s="42">
        <v>9</v>
      </c>
      <c r="F12" s="43">
        <v>0.19148936170212766</v>
      </c>
      <c r="G12" s="42">
        <v>2</v>
      </c>
      <c r="H12" s="42">
        <v>1</v>
      </c>
      <c r="I12" s="43">
        <v>0.1111111111111111</v>
      </c>
      <c r="J12" s="42">
        <v>1</v>
      </c>
      <c r="K12" s="43">
        <v>1</v>
      </c>
      <c r="L12" s="42">
        <v>1</v>
      </c>
      <c r="M12" s="43">
        <v>1</v>
      </c>
      <c r="N12" s="42">
        <v>0</v>
      </c>
      <c r="O12" s="42">
        <v>0</v>
      </c>
      <c r="P12" s="43">
        <v>2.3026004728132388</v>
      </c>
    </row>
    <row r="13" spans="1:19">
      <c r="A13" s="36" t="s">
        <v>49</v>
      </c>
      <c r="B13" s="42">
        <v>7319</v>
      </c>
      <c r="C13" s="42">
        <v>171</v>
      </c>
      <c r="D13" s="42">
        <v>32</v>
      </c>
      <c r="E13" s="42">
        <v>102</v>
      </c>
      <c r="F13" s="43">
        <v>0.59649122807017541</v>
      </c>
      <c r="G13" s="42">
        <v>4</v>
      </c>
      <c r="H13" s="42">
        <v>3</v>
      </c>
      <c r="I13" s="43">
        <v>2.9411764705882353E-2</v>
      </c>
      <c r="J13" s="42">
        <v>1</v>
      </c>
      <c r="K13" s="43">
        <v>0.33333333333333331</v>
      </c>
      <c r="L13" s="42">
        <v>1</v>
      </c>
      <c r="M13" s="43">
        <v>0.33333333333333331</v>
      </c>
      <c r="N13" s="42">
        <v>1</v>
      </c>
      <c r="O13" s="42">
        <v>1</v>
      </c>
      <c r="P13" s="43">
        <v>2.2925696594427243</v>
      </c>
    </row>
    <row r="14" spans="1:19">
      <c r="A14" s="36" t="s">
        <v>50</v>
      </c>
      <c r="B14" s="36">
        <v>4581</v>
      </c>
      <c r="C14" s="36">
        <v>257</v>
      </c>
      <c r="D14" s="36">
        <v>45</v>
      </c>
      <c r="E14" s="36">
        <v>69</v>
      </c>
      <c r="F14" s="37">
        <v>0.26848249027237353</v>
      </c>
      <c r="G14" s="36">
        <v>1</v>
      </c>
      <c r="H14" s="36">
        <v>1</v>
      </c>
      <c r="I14" s="37">
        <v>1.4492753623188406E-2</v>
      </c>
      <c r="J14" s="36">
        <v>0</v>
      </c>
      <c r="K14" s="37">
        <v>0</v>
      </c>
      <c r="L14" s="36">
        <v>1</v>
      </c>
      <c r="M14" s="37">
        <v>1</v>
      </c>
      <c r="N14" s="36">
        <v>1</v>
      </c>
      <c r="O14" s="36">
        <v>1</v>
      </c>
      <c r="P14" s="37">
        <v>2.2829752438955619</v>
      </c>
    </row>
    <row r="15" spans="1:19">
      <c r="A15" s="36" t="s">
        <v>41</v>
      </c>
      <c r="B15" s="36">
        <v>7841</v>
      </c>
      <c r="C15" s="36">
        <v>22</v>
      </c>
      <c r="D15" s="36">
        <v>11</v>
      </c>
      <c r="E15" s="36">
        <v>14</v>
      </c>
      <c r="F15" s="37">
        <v>0.63636363636363635</v>
      </c>
      <c r="G15" s="36">
        <v>2</v>
      </c>
      <c r="H15" s="36">
        <v>2</v>
      </c>
      <c r="I15" s="37">
        <v>0.14285714285714285</v>
      </c>
      <c r="J15" s="36">
        <v>0</v>
      </c>
      <c r="K15" s="37">
        <v>0</v>
      </c>
      <c r="L15" s="36">
        <v>1</v>
      </c>
      <c r="M15" s="37">
        <v>0.5</v>
      </c>
      <c r="N15" s="36">
        <v>1</v>
      </c>
      <c r="O15" s="36">
        <v>1</v>
      </c>
      <c r="P15" s="37">
        <v>2.279220779220779</v>
      </c>
    </row>
    <row r="16" spans="1:19">
      <c r="A16" s="36" t="s">
        <v>65</v>
      </c>
      <c r="B16" s="36">
        <v>6552</v>
      </c>
      <c r="C16" s="36">
        <v>452</v>
      </c>
      <c r="D16" s="36">
        <v>89</v>
      </c>
      <c r="E16" s="36">
        <v>145</v>
      </c>
      <c r="F16" s="37">
        <v>0.32079646017699115</v>
      </c>
      <c r="G16" s="36">
        <v>7</v>
      </c>
      <c r="H16" s="36">
        <v>9</v>
      </c>
      <c r="I16" s="37">
        <v>6.2068965517241378E-2</v>
      </c>
      <c r="J16" s="36">
        <v>0</v>
      </c>
      <c r="K16" s="37">
        <v>0</v>
      </c>
      <c r="L16" s="36">
        <v>2</v>
      </c>
      <c r="M16" s="37">
        <v>0.22222222222222221</v>
      </c>
      <c r="N16" s="36">
        <v>1</v>
      </c>
      <c r="O16" s="36">
        <v>0.5</v>
      </c>
      <c r="P16" s="37">
        <v>2.10508764791645</v>
      </c>
    </row>
    <row r="17" spans="1:16">
      <c r="A17" s="36" t="s">
        <v>51</v>
      </c>
      <c r="B17" s="42">
        <v>5731</v>
      </c>
      <c r="C17" s="42">
        <v>376</v>
      </c>
      <c r="D17" s="42">
        <v>82</v>
      </c>
      <c r="E17" s="42">
        <v>209</v>
      </c>
      <c r="F17" s="43">
        <v>0.55585106382978722</v>
      </c>
      <c r="G17" s="42">
        <v>3</v>
      </c>
      <c r="H17" s="42">
        <v>2</v>
      </c>
      <c r="I17" s="43">
        <v>9.5693779904306216E-3</v>
      </c>
      <c r="J17" s="42">
        <v>1</v>
      </c>
      <c r="K17" s="43">
        <v>0.5</v>
      </c>
      <c r="L17" s="42">
        <v>2</v>
      </c>
      <c r="M17" s="43">
        <v>1</v>
      </c>
      <c r="N17" s="42">
        <v>0</v>
      </c>
      <c r="O17" s="42">
        <v>0</v>
      </c>
      <c r="P17" s="43">
        <v>2.0654204418202178</v>
      </c>
    </row>
    <row r="18" spans="1:16">
      <c r="A18" s="36" t="s">
        <v>68</v>
      </c>
      <c r="B18" s="36">
        <v>8222</v>
      </c>
      <c r="C18" s="36">
        <v>3003</v>
      </c>
      <c r="D18" s="36">
        <v>498</v>
      </c>
      <c r="E18" s="36">
        <v>761</v>
      </c>
      <c r="F18" s="37">
        <v>0.25341325341325344</v>
      </c>
      <c r="G18" s="36">
        <v>45</v>
      </c>
      <c r="H18" s="36">
        <v>57</v>
      </c>
      <c r="I18" s="37">
        <v>7.4901445466491454E-2</v>
      </c>
      <c r="J18" s="36">
        <v>6</v>
      </c>
      <c r="K18" s="37">
        <v>0.10526315789473684</v>
      </c>
      <c r="L18" s="36">
        <v>2</v>
      </c>
      <c r="M18" s="37">
        <v>3.5087719298245612E-2</v>
      </c>
      <c r="N18" s="36">
        <v>1</v>
      </c>
      <c r="O18" s="36">
        <v>0.5</v>
      </c>
      <c r="P18" s="37">
        <v>1.9686655760727201</v>
      </c>
    </row>
    <row r="19" spans="1:16">
      <c r="A19" s="36" t="s">
        <v>46</v>
      </c>
      <c r="B19" s="42">
        <v>5112</v>
      </c>
      <c r="C19" s="42">
        <v>118</v>
      </c>
      <c r="D19" s="42">
        <v>27</v>
      </c>
      <c r="E19" s="42">
        <v>66</v>
      </c>
      <c r="F19" s="43">
        <v>0.55932203389830504</v>
      </c>
      <c r="G19" s="42">
        <v>4</v>
      </c>
      <c r="H19" s="42">
        <v>3</v>
      </c>
      <c r="I19" s="43">
        <v>4.5454545454545456E-2</v>
      </c>
      <c r="J19" s="42">
        <v>0</v>
      </c>
      <c r="K19" s="43">
        <v>0</v>
      </c>
      <c r="L19" s="42">
        <v>1</v>
      </c>
      <c r="M19" s="43">
        <v>0.33333333333333331</v>
      </c>
      <c r="N19" s="42">
        <v>1</v>
      </c>
      <c r="O19" s="42">
        <v>1</v>
      </c>
      <c r="P19" s="43">
        <v>1.9381099126861838</v>
      </c>
    </row>
    <row r="20" spans="1:16">
      <c r="A20" s="36" t="s">
        <v>52</v>
      </c>
      <c r="B20" s="42">
        <v>5441</v>
      </c>
      <c r="C20" s="42">
        <v>28</v>
      </c>
      <c r="D20" s="42">
        <v>9</v>
      </c>
      <c r="E20" s="42">
        <v>21</v>
      </c>
      <c r="F20" s="43">
        <v>0.75</v>
      </c>
      <c r="G20" s="42">
        <v>2</v>
      </c>
      <c r="H20" s="42">
        <v>1</v>
      </c>
      <c r="I20" s="43">
        <v>4.7619047619047616E-2</v>
      </c>
      <c r="J20" s="42">
        <v>0</v>
      </c>
      <c r="K20" s="43">
        <v>0</v>
      </c>
      <c r="L20" s="42">
        <v>1</v>
      </c>
      <c r="M20" s="43">
        <v>1</v>
      </c>
      <c r="N20" s="42">
        <v>0</v>
      </c>
      <c r="O20" s="42">
        <v>0</v>
      </c>
      <c r="P20" s="43">
        <v>1.7976190476190477</v>
      </c>
    </row>
    <row r="21" spans="1:16">
      <c r="A21" s="36" t="s">
        <v>52</v>
      </c>
      <c r="B21" s="42">
        <v>5421</v>
      </c>
      <c r="C21" s="42">
        <v>26</v>
      </c>
      <c r="D21" s="42">
        <v>6</v>
      </c>
      <c r="E21" s="42">
        <v>15</v>
      </c>
      <c r="F21" s="43">
        <v>0.57692307692307687</v>
      </c>
      <c r="G21" s="42">
        <v>2</v>
      </c>
      <c r="H21" s="42">
        <v>1</v>
      </c>
      <c r="I21" s="43">
        <v>6.6666666666666666E-2</v>
      </c>
      <c r="J21" s="42">
        <v>0</v>
      </c>
      <c r="K21" s="43">
        <v>0</v>
      </c>
      <c r="L21" s="42">
        <v>1</v>
      </c>
      <c r="M21" s="43">
        <v>1</v>
      </c>
      <c r="N21" s="42">
        <v>0</v>
      </c>
      <c r="O21" s="42">
        <v>0</v>
      </c>
      <c r="P21" s="43">
        <v>1.6435897435897435</v>
      </c>
    </row>
    <row r="22" spans="1:16">
      <c r="A22" s="36" t="s">
        <v>53</v>
      </c>
      <c r="B22" s="36">
        <v>9311</v>
      </c>
      <c r="C22" s="36">
        <v>547</v>
      </c>
      <c r="D22" s="36">
        <v>74</v>
      </c>
      <c r="E22" s="36">
        <v>108</v>
      </c>
      <c r="F22" s="37">
        <v>0.19744058500914077</v>
      </c>
      <c r="G22" s="36">
        <v>6</v>
      </c>
      <c r="H22" s="36">
        <v>7</v>
      </c>
      <c r="I22" s="37">
        <v>6.4814814814814811E-2</v>
      </c>
      <c r="J22" s="36">
        <v>1</v>
      </c>
      <c r="K22" s="37">
        <v>0.14285714285714285</v>
      </c>
      <c r="L22" s="36">
        <v>1</v>
      </c>
      <c r="M22" s="37">
        <v>0.14285714285714285</v>
      </c>
      <c r="N22" s="36">
        <v>1</v>
      </c>
      <c r="O22" s="36">
        <v>1</v>
      </c>
      <c r="P22" s="37">
        <v>1.5479696855382412</v>
      </c>
    </row>
    <row r="23" spans="1:16">
      <c r="A23" s="36" t="s">
        <v>54</v>
      </c>
      <c r="B23" s="36">
        <v>2325</v>
      </c>
      <c r="C23" s="36">
        <v>24</v>
      </c>
      <c r="D23" s="36">
        <v>5</v>
      </c>
      <c r="E23" s="36">
        <v>5</v>
      </c>
      <c r="F23" s="37">
        <v>0.20833333333333334</v>
      </c>
      <c r="G23" s="36">
        <v>3</v>
      </c>
      <c r="H23" s="36">
        <v>4</v>
      </c>
      <c r="I23" s="37">
        <v>0.8</v>
      </c>
      <c r="J23" s="36">
        <v>1</v>
      </c>
      <c r="K23" s="37">
        <v>0.25</v>
      </c>
      <c r="L23" s="36">
        <v>1</v>
      </c>
      <c r="M23" s="37">
        <v>0.25</v>
      </c>
      <c r="N23" s="36">
        <v>0</v>
      </c>
      <c r="O23" s="36">
        <v>0</v>
      </c>
      <c r="P23" s="37">
        <v>1.5083333333333333</v>
      </c>
    </row>
    <row r="24" spans="1:16">
      <c r="A24" s="36" t="s">
        <v>47</v>
      </c>
      <c r="B24" s="42">
        <v>8021</v>
      </c>
      <c r="C24" s="42">
        <v>178</v>
      </c>
      <c r="D24" s="42">
        <v>38</v>
      </c>
      <c r="E24" s="42">
        <v>88</v>
      </c>
      <c r="F24" s="43">
        <v>0.4943820224719101</v>
      </c>
      <c r="G24" s="42">
        <v>2</v>
      </c>
      <c r="H24" s="42">
        <v>1</v>
      </c>
      <c r="I24" s="43">
        <v>1.1363636363636364E-2</v>
      </c>
      <c r="J24" s="42">
        <v>0</v>
      </c>
      <c r="K24" s="43">
        <v>0</v>
      </c>
      <c r="L24" s="42">
        <v>1</v>
      </c>
      <c r="M24" s="43">
        <v>1</v>
      </c>
      <c r="N24" s="42">
        <v>0</v>
      </c>
      <c r="O24" s="42">
        <v>0</v>
      </c>
      <c r="P24" s="43">
        <v>1.5057456588355467</v>
      </c>
    </row>
    <row r="25" spans="1:16">
      <c r="A25" s="36" t="s">
        <v>55</v>
      </c>
      <c r="B25" s="42">
        <v>2679</v>
      </c>
      <c r="C25" s="42">
        <v>69</v>
      </c>
      <c r="D25" s="42">
        <v>8</v>
      </c>
      <c r="E25" s="42">
        <v>24</v>
      </c>
      <c r="F25" s="43">
        <v>0.34782608695652173</v>
      </c>
      <c r="G25" s="42">
        <v>2</v>
      </c>
      <c r="H25" s="42">
        <v>2</v>
      </c>
      <c r="I25" s="43">
        <v>8.3333333333333329E-2</v>
      </c>
      <c r="J25" s="42">
        <v>1</v>
      </c>
      <c r="K25" s="43">
        <v>0.5</v>
      </c>
      <c r="L25" s="42">
        <v>1</v>
      </c>
      <c r="M25" s="43">
        <v>0.5</v>
      </c>
      <c r="N25" s="42">
        <v>0</v>
      </c>
      <c r="O25" s="42">
        <v>0</v>
      </c>
      <c r="P25" s="43">
        <v>1.431159420289855</v>
      </c>
    </row>
    <row r="26" spans="1:16">
      <c r="A26" s="36" t="s">
        <v>44</v>
      </c>
      <c r="B26" s="42">
        <v>5087</v>
      </c>
      <c r="C26" s="42">
        <v>88</v>
      </c>
      <c r="D26" s="42">
        <v>23</v>
      </c>
      <c r="E26" s="42">
        <v>64</v>
      </c>
      <c r="F26" s="43">
        <v>0.72727272727272729</v>
      </c>
      <c r="G26" s="42">
        <v>5</v>
      </c>
      <c r="H26" s="42">
        <v>5</v>
      </c>
      <c r="I26" s="43">
        <v>7.8125E-2</v>
      </c>
      <c r="J26" s="42">
        <v>2</v>
      </c>
      <c r="K26" s="43">
        <v>0.4</v>
      </c>
      <c r="L26" s="42">
        <v>1</v>
      </c>
      <c r="M26" s="43">
        <v>0.2</v>
      </c>
      <c r="N26" s="42">
        <v>0</v>
      </c>
      <c r="O26" s="42">
        <v>0</v>
      </c>
      <c r="P26" s="43">
        <v>1.4053977272727274</v>
      </c>
    </row>
    <row r="27" spans="1:16">
      <c r="A27" s="36" t="s">
        <v>46</v>
      </c>
      <c r="B27" s="42">
        <v>5136</v>
      </c>
      <c r="C27" s="42">
        <v>24</v>
      </c>
      <c r="D27" s="42">
        <v>6</v>
      </c>
      <c r="E27" s="42">
        <v>19</v>
      </c>
      <c r="F27" s="43">
        <v>0.79166666666666663</v>
      </c>
      <c r="G27" s="42">
        <v>1</v>
      </c>
      <c r="H27" s="42">
        <v>2</v>
      </c>
      <c r="I27" s="43">
        <v>0.10526315789473684</v>
      </c>
      <c r="J27" s="42">
        <v>0</v>
      </c>
      <c r="K27" s="43">
        <v>0</v>
      </c>
      <c r="L27" s="42">
        <v>1</v>
      </c>
      <c r="M27" s="43">
        <v>0.5</v>
      </c>
      <c r="N27" s="42">
        <v>0</v>
      </c>
      <c r="O27" s="42">
        <v>0</v>
      </c>
      <c r="P27" s="43">
        <v>1.3969298245614035</v>
      </c>
    </row>
    <row r="28" spans="1:16">
      <c r="A28" s="36" t="s">
        <v>56</v>
      </c>
      <c r="B28" s="36">
        <v>5946</v>
      </c>
      <c r="C28" s="36">
        <v>11</v>
      </c>
      <c r="D28" s="36">
        <v>4</v>
      </c>
      <c r="E28" s="36">
        <v>4</v>
      </c>
      <c r="F28" s="37">
        <v>0.36363636363636365</v>
      </c>
      <c r="G28" s="36">
        <v>1</v>
      </c>
      <c r="H28" s="36">
        <v>2</v>
      </c>
      <c r="I28" s="37">
        <v>0.5</v>
      </c>
      <c r="J28" s="36">
        <v>0</v>
      </c>
      <c r="K28" s="37">
        <v>0</v>
      </c>
      <c r="L28" s="36">
        <v>1</v>
      </c>
      <c r="M28" s="37">
        <v>0.5</v>
      </c>
      <c r="N28" s="36">
        <v>0</v>
      </c>
      <c r="O28" s="36">
        <v>0</v>
      </c>
      <c r="P28" s="37">
        <v>1.3636363636363638</v>
      </c>
    </row>
    <row r="29" spans="1:16">
      <c r="A29" s="36" t="s">
        <v>49</v>
      </c>
      <c r="B29" s="36">
        <v>7374</v>
      </c>
      <c r="C29" s="36">
        <v>924</v>
      </c>
      <c r="D29" s="36">
        <v>119</v>
      </c>
      <c r="E29" s="36">
        <v>191</v>
      </c>
      <c r="F29" s="37">
        <v>0.2067099567099567</v>
      </c>
      <c r="G29" s="36">
        <v>10</v>
      </c>
      <c r="H29" s="36">
        <v>10</v>
      </c>
      <c r="I29" s="37">
        <v>5.2356020942408377E-2</v>
      </c>
      <c r="J29" s="36">
        <v>1</v>
      </c>
      <c r="K29" s="37">
        <v>0.1</v>
      </c>
      <c r="L29" s="36">
        <v>0</v>
      </c>
      <c r="M29" s="37">
        <v>0</v>
      </c>
      <c r="N29" s="36">
        <v>0</v>
      </c>
      <c r="O29" s="36">
        <v>0</v>
      </c>
      <c r="P29" s="37">
        <v>1.3590659776523599</v>
      </c>
    </row>
    <row r="30" spans="1:16">
      <c r="A30" s="36" t="s">
        <v>57</v>
      </c>
      <c r="B30" s="42">
        <v>2711</v>
      </c>
      <c r="C30" s="42">
        <v>260</v>
      </c>
      <c r="D30" s="42">
        <v>61</v>
      </c>
      <c r="E30" s="42">
        <v>173</v>
      </c>
      <c r="F30" s="43">
        <v>0.66538461538461535</v>
      </c>
      <c r="G30" s="42">
        <v>3</v>
      </c>
      <c r="H30" s="42">
        <v>3</v>
      </c>
      <c r="I30" s="43">
        <v>1.7341040462427744E-2</v>
      </c>
      <c r="J30" s="42">
        <v>1</v>
      </c>
      <c r="K30" s="43">
        <v>0.33333333333333331</v>
      </c>
      <c r="L30" s="42">
        <v>1</v>
      </c>
      <c r="M30" s="43">
        <v>0.33333333333333331</v>
      </c>
      <c r="N30" s="42">
        <v>0</v>
      </c>
      <c r="O30" s="42">
        <v>0</v>
      </c>
      <c r="P30" s="43">
        <v>1.3493923225137099</v>
      </c>
    </row>
    <row r="31" spans="1:16">
      <c r="A31" s="36" t="s">
        <v>58</v>
      </c>
      <c r="B31" s="42">
        <v>3931</v>
      </c>
      <c r="C31" s="42">
        <v>66</v>
      </c>
      <c r="D31" s="42">
        <v>14</v>
      </c>
      <c r="E31" s="42">
        <v>37</v>
      </c>
      <c r="F31" s="43">
        <v>0.56060606060606055</v>
      </c>
      <c r="G31" s="42">
        <v>2</v>
      </c>
      <c r="H31" s="42">
        <v>3</v>
      </c>
      <c r="I31" s="43">
        <v>8.1081081081081086E-2</v>
      </c>
      <c r="J31" s="42">
        <v>1</v>
      </c>
      <c r="K31" s="43">
        <v>0.33333333333333331</v>
      </c>
      <c r="L31" s="42">
        <v>1</v>
      </c>
      <c r="M31" s="43">
        <v>0.33333333333333331</v>
      </c>
      <c r="N31" s="42">
        <v>0</v>
      </c>
      <c r="O31" s="42">
        <v>0</v>
      </c>
      <c r="P31" s="43">
        <v>1.3083538083538082</v>
      </c>
    </row>
    <row r="32" spans="1:16">
      <c r="A32" s="36" t="s">
        <v>59</v>
      </c>
      <c r="B32" s="36">
        <v>3825</v>
      </c>
      <c r="C32" s="36">
        <v>284</v>
      </c>
      <c r="D32" s="36">
        <v>52</v>
      </c>
      <c r="E32" s="36">
        <v>72</v>
      </c>
      <c r="F32" s="37">
        <v>0.25352112676056338</v>
      </c>
      <c r="G32" s="36">
        <v>1</v>
      </c>
      <c r="H32" s="36">
        <v>2</v>
      </c>
      <c r="I32" s="37">
        <v>2.7777777777777776E-2</v>
      </c>
      <c r="J32" s="36">
        <v>2</v>
      </c>
      <c r="K32" s="37">
        <v>1</v>
      </c>
      <c r="L32" s="36">
        <v>0</v>
      </c>
      <c r="M32" s="37">
        <v>0</v>
      </c>
      <c r="N32" s="36">
        <v>0</v>
      </c>
      <c r="O32" s="36">
        <v>0</v>
      </c>
      <c r="P32" s="37">
        <v>1.2812989045383412</v>
      </c>
    </row>
    <row r="33" spans="1:16">
      <c r="A33" s="36" t="s">
        <v>60</v>
      </c>
      <c r="B33" s="36">
        <v>8111</v>
      </c>
      <c r="C33" s="36">
        <v>3488</v>
      </c>
      <c r="D33" s="36">
        <v>418</v>
      </c>
      <c r="E33" s="36">
        <v>687</v>
      </c>
      <c r="F33" s="37">
        <v>0.19696100917431192</v>
      </c>
      <c r="G33" s="36">
        <v>19</v>
      </c>
      <c r="H33" s="36">
        <v>22</v>
      </c>
      <c r="I33" s="37">
        <v>3.2023289665211063E-2</v>
      </c>
      <c r="J33" s="36">
        <v>0</v>
      </c>
      <c r="K33" s="37">
        <v>0</v>
      </c>
      <c r="L33" s="36">
        <v>1</v>
      </c>
      <c r="M33" s="37">
        <v>4.5454545454545456E-2</v>
      </c>
      <c r="N33" s="36">
        <v>1</v>
      </c>
      <c r="O33" s="36">
        <v>1</v>
      </c>
      <c r="P33" s="37">
        <v>1.2744388442940684</v>
      </c>
    </row>
    <row r="34" spans="1:16">
      <c r="A34" s="36" t="s">
        <v>61</v>
      </c>
      <c r="B34" s="36">
        <v>6162</v>
      </c>
      <c r="C34" s="36">
        <v>172</v>
      </c>
      <c r="D34" s="36">
        <v>19</v>
      </c>
      <c r="E34" s="36">
        <v>35</v>
      </c>
      <c r="F34" s="37">
        <v>0.20348837209302326</v>
      </c>
      <c r="G34" s="36">
        <v>2</v>
      </c>
      <c r="H34" s="36">
        <v>2</v>
      </c>
      <c r="I34" s="37">
        <v>5.7142857142857141E-2</v>
      </c>
      <c r="J34" s="36">
        <v>1</v>
      </c>
      <c r="K34" s="37">
        <v>0.5</v>
      </c>
      <c r="L34" s="36">
        <v>1</v>
      </c>
      <c r="M34" s="37">
        <v>0.5</v>
      </c>
      <c r="N34" s="36">
        <v>0</v>
      </c>
      <c r="O34" s="36">
        <v>0</v>
      </c>
      <c r="P34" s="37">
        <v>1.2606312292358803</v>
      </c>
    </row>
    <row r="35" spans="1:16">
      <c r="A35" s="36" t="s">
        <v>44</v>
      </c>
      <c r="B35" s="42">
        <v>5032</v>
      </c>
      <c r="C35" s="42">
        <v>52</v>
      </c>
      <c r="D35" s="42">
        <v>10</v>
      </c>
      <c r="E35" s="42">
        <v>33</v>
      </c>
      <c r="F35" s="43">
        <v>0.63461538461538458</v>
      </c>
      <c r="G35" s="42">
        <v>2</v>
      </c>
      <c r="H35" s="42">
        <v>4</v>
      </c>
      <c r="I35" s="43">
        <v>0.12121212121212122</v>
      </c>
      <c r="J35" s="42">
        <v>1</v>
      </c>
      <c r="K35" s="43">
        <v>0.25</v>
      </c>
      <c r="L35" s="42">
        <v>1</v>
      </c>
      <c r="M35" s="43">
        <v>0.25</v>
      </c>
      <c r="N35" s="42">
        <v>0</v>
      </c>
      <c r="O35" s="42">
        <v>0</v>
      </c>
      <c r="P35" s="43">
        <v>1.2558275058275057</v>
      </c>
    </row>
    <row r="36" spans="1:16">
      <c r="A36" s="36" t="s">
        <v>46</v>
      </c>
      <c r="B36" s="42">
        <v>5149</v>
      </c>
      <c r="C36" s="42">
        <v>220</v>
      </c>
      <c r="D36" s="42">
        <v>52</v>
      </c>
      <c r="E36" s="42">
        <v>138</v>
      </c>
      <c r="F36" s="43">
        <v>0.62727272727272732</v>
      </c>
      <c r="G36" s="42">
        <v>11</v>
      </c>
      <c r="H36" s="42">
        <v>11</v>
      </c>
      <c r="I36" s="43">
        <v>7.9710144927536225E-2</v>
      </c>
      <c r="J36" s="42">
        <v>4</v>
      </c>
      <c r="K36" s="43">
        <v>0.36363636363636365</v>
      </c>
      <c r="L36" s="42">
        <v>2</v>
      </c>
      <c r="M36" s="43">
        <v>0.18181818181818182</v>
      </c>
      <c r="N36" s="42">
        <v>0</v>
      </c>
      <c r="O36" s="42">
        <v>0</v>
      </c>
      <c r="P36" s="43">
        <v>1.252437417654809</v>
      </c>
    </row>
    <row r="37" spans="1:16">
      <c r="A37" s="36" t="s">
        <v>62</v>
      </c>
      <c r="B37" s="42">
        <v>7532</v>
      </c>
      <c r="C37" s="42">
        <v>133</v>
      </c>
      <c r="D37" s="42">
        <v>26</v>
      </c>
      <c r="E37" s="42">
        <v>72</v>
      </c>
      <c r="F37" s="43">
        <v>0.54135338345864659</v>
      </c>
      <c r="G37" s="42">
        <v>4</v>
      </c>
      <c r="H37" s="42">
        <v>3</v>
      </c>
      <c r="I37" s="43">
        <v>4.1666666666666664E-2</v>
      </c>
      <c r="J37" s="42">
        <v>1</v>
      </c>
      <c r="K37" s="43">
        <v>0.33333333333333331</v>
      </c>
      <c r="L37" s="42">
        <v>1</v>
      </c>
      <c r="M37" s="43">
        <v>0.33333333333333331</v>
      </c>
      <c r="N37" s="42">
        <v>0</v>
      </c>
      <c r="O37" s="42">
        <v>0</v>
      </c>
      <c r="P37" s="43">
        <v>1.2496867167919798</v>
      </c>
    </row>
    <row r="38" spans="1:16">
      <c r="A38" s="36" t="s">
        <v>59</v>
      </c>
      <c r="B38" s="42">
        <v>3826</v>
      </c>
      <c r="C38" s="42">
        <v>159</v>
      </c>
      <c r="D38" s="42">
        <v>28</v>
      </c>
      <c r="E38" s="42">
        <v>69</v>
      </c>
      <c r="F38" s="43">
        <v>0.43396226415094341</v>
      </c>
      <c r="G38" s="42">
        <v>5</v>
      </c>
      <c r="H38" s="42">
        <v>4</v>
      </c>
      <c r="I38" s="43">
        <v>5.7971014492753624E-2</v>
      </c>
      <c r="J38" s="42">
        <v>2</v>
      </c>
      <c r="K38" s="43">
        <v>0.5</v>
      </c>
      <c r="L38" s="42">
        <v>1</v>
      </c>
      <c r="M38" s="43">
        <v>0.25</v>
      </c>
      <c r="N38" s="42">
        <v>0</v>
      </c>
      <c r="O38" s="42">
        <v>0</v>
      </c>
      <c r="P38" s="43">
        <v>1.241933278643697</v>
      </c>
    </row>
    <row r="39" spans="1:16">
      <c r="A39" s="36" t="s">
        <v>63</v>
      </c>
      <c r="B39" s="42">
        <v>9223</v>
      </c>
      <c r="C39" s="42">
        <v>217</v>
      </c>
      <c r="D39" s="42">
        <v>15</v>
      </c>
      <c r="E39" s="42">
        <v>38</v>
      </c>
      <c r="F39" s="43">
        <v>0.17511520737327188</v>
      </c>
      <c r="G39" s="42">
        <v>3</v>
      </c>
      <c r="H39" s="42">
        <v>2</v>
      </c>
      <c r="I39" s="43">
        <v>5.2631578947368418E-2</v>
      </c>
      <c r="J39" s="42">
        <v>1</v>
      </c>
      <c r="K39" s="43">
        <v>0.5</v>
      </c>
      <c r="L39" s="42">
        <v>1</v>
      </c>
      <c r="M39" s="43">
        <v>0.5</v>
      </c>
      <c r="N39" s="42">
        <v>0</v>
      </c>
      <c r="O39" s="42">
        <v>0</v>
      </c>
      <c r="P39" s="43">
        <v>1.2277467863206402</v>
      </c>
    </row>
    <row r="40" spans="1:16">
      <c r="A40" s="36" t="s">
        <v>64</v>
      </c>
      <c r="B40" s="36">
        <v>2038</v>
      </c>
      <c r="C40" s="36">
        <v>78</v>
      </c>
      <c r="D40" s="36">
        <v>7</v>
      </c>
      <c r="E40" s="36">
        <v>9</v>
      </c>
      <c r="F40" s="37">
        <v>0.11538461538461539</v>
      </c>
      <c r="G40" s="36">
        <v>1</v>
      </c>
      <c r="H40" s="36">
        <v>1</v>
      </c>
      <c r="I40" s="37">
        <v>0.1111111111111111</v>
      </c>
      <c r="J40" s="36">
        <v>0</v>
      </c>
      <c r="K40" s="37">
        <v>0</v>
      </c>
      <c r="L40" s="36">
        <v>1</v>
      </c>
      <c r="M40" s="37">
        <v>1</v>
      </c>
      <c r="N40" s="36">
        <v>0</v>
      </c>
      <c r="O40" s="36">
        <v>0</v>
      </c>
      <c r="P40" s="37">
        <v>1.2264957264957266</v>
      </c>
    </row>
    <row r="41" spans="1:16">
      <c r="A41" s="36" t="s">
        <v>62</v>
      </c>
      <c r="B41" s="42">
        <v>7538</v>
      </c>
      <c r="C41" s="42">
        <v>365</v>
      </c>
      <c r="D41" s="42">
        <v>62</v>
      </c>
      <c r="E41" s="42">
        <v>174</v>
      </c>
      <c r="F41" s="43">
        <v>0.47671232876712327</v>
      </c>
      <c r="G41" s="42">
        <v>5</v>
      </c>
      <c r="H41" s="42">
        <v>6</v>
      </c>
      <c r="I41" s="43">
        <v>3.4482758620689655E-2</v>
      </c>
      <c r="J41" s="42">
        <v>3</v>
      </c>
      <c r="K41" s="43">
        <v>0.5</v>
      </c>
      <c r="L41" s="42">
        <v>1</v>
      </c>
      <c r="M41" s="43">
        <v>0.16666666666666666</v>
      </c>
      <c r="N41" s="42">
        <v>0</v>
      </c>
      <c r="O41" s="42">
        <v>0</v>
      </c>
      <c r="P41" s="43">
        <v>1.1778617540544796</v>
      </c>
    </row>
    <row r="42" spans="1:16">
      <c r="A42" s="36" t="s">
        <v>66</v>
      </c>
      <c r="B42" s="42">
        <v>5521</v>
      </c>
      <c r="C42" s="42">
        <v>82</v>
      </c>
      <c r="D42" s="42">
        <v>14</v>
      </c>
      <c r="E42" s="42">
        <v>39</v>
      </c>
      <c r="F42" s="43">
        <v>0.47560975609756095</v>
      </c>
      <c r="G42" s="42">
        <v>3</v>
      </c>
      <c r="H42" s="42">
        <v>2</v>
      </c>
      <c r="I42" s="43">
        <v>5.128205128205128E-2</v>
      </c>
      <c r="J42" s="42">
        <v>0</v>
      </c>
      <c r="K42" s="43">
        <v>0</v>
      </c>
      <c r="L42" s="42">
        <v>1</v>
      </c>
      <c r="M42" s="43">
        <v>0.5</v>
      </c>
      <c r="N42" s="42">
        <v>0</v>
      </c>
      <c r="O42" s="42">
        <v>0</v>
      </c>
      <c r="P42" s="43">
        <v>1.0268918073796123</v>
      </c>
    </row>
    <row r="43" spans="1:16">
      <c r="A43" s="36" t="s">
        <v>49</v>
      </c>
      <c r="B43" s="42">
        <v>7334</v>
      </c>
      <c r="C43" s="42">
        <v>374</v>
      </c>
      <c r="D43" s="42">
        <v>78</v>
      </c>
      <c r="E43" s="42">
        <v>228</v>
      </c>
      <c r="F43" s="43">
        <v>0.60962566844919786</v>
      </c>
      <c r="G43" s="42">
        <v>14</v>
      </c>
      <c r="H43" s="42">
        <v>15</v>
      </c>
      <c r="I43" s="43">
        <v>6.5789473684210523E-2</v>
      </c>
      <c r="J43" s="42">
        <v>4</v>
      </c>
      <c r="K43" s="43">
        <v>0.26666666666666666</v>
      </c>
      <c r="L43" s="42">
        <v>1</v>
      </c>
      <c r="M43" s="43">
        <v>6.6666666666666666E-2</v>
      </c>
      <c r="N43" s="42">
        <v>0</v>
      </c>
      <c r="O43" s="42">
        <v>0</v>
      </c>
      <c r="P43" s="43">
        <v>1.0087484754667417</v>
      </c>
    </row>
    <row r="44" spans="1:16">
      <c r="A44" s="36" t="s">
        <v>44</v>
      </c>
      <c r="B44" s="42">
        <v>5099</v>
      </c>
      <c r="C44" s="42">
        <v>279</v>
      </c>
      <c r="D44" s="42">
        <v>66</v>
      </c>
      <c r="E44" s="42">
        <v>168</v>
      </c>
      <c r="F44" s="43">
        <v>0.60215053763440862</v>
      </c>
      <c r="G44" s="42">
        <v>10</v>
      </c>
      <c r="H44" s="42">
        <v>9</v>
      </c>
      <c r="I44" s="43">
        <v>5.3571428571428568E-2</v>
      </c>
      <c r="J44" s="42">
        <v>2</v>
      </c>
      <c r="K44" s="43">
        <v>0.22222222222222221</v>
      </c>
      <c r="L44" s="42">
        <v>1</v>
      </c>
      <c r="M44" s="43">
        <v>0.1111111111111111</v>
      </c>
      <c r="N44" s="42">
        <v>0</v>
      </c>
      <c r="O44" s="42">
        <v>0</v>
      </c>
      <c r="P44" s="43">
        <v>0.98905529953917048</v>
      </c>
    </row>
    <row r="45" spans="1:16">
      <c r="A45" s="36" t="s">
        <v>67</v>
      </c>
      <c r="B45" s="36">
        <v>8743</v>
      </c>
      <c r="C45" s="36">
        <v>373</v>
      </c>
      <c r="D45" s="36">
        <v>62</v>
      </c>
      <c r="E45" s="36">
        <v>109</v>
      </c>
      <c r="F45" s="37">
        <v>0.29222520107238603</v>
      </c>
      <c r="G45" s="36">
        <v>2</v>
      </c>
      <c r="H45" s="36">
        <v>3</v>
      </c>
      <c r="I45" s="37">
        <v>2.7522935779816515E-2</v>
      </c>
      <c r="J45" s="36">
        <v>1</v>
      </c>
      <c r="K45" s="37">
        <v>0.33333333333333331</v>
      </c>
      <c r="L45" s="36">
        <v>1</v>
      </c>
      <c r="M45" s="37">
        <v>0.33333333333333331</v>
      </c>
      <c r="N45" s="36">
        <v>0</v>
      </c>
      <c r="O45" s="36">
        <v>0</v>
      </c>
      <c r="P45" s="37">
        <v>0.98641480351886912</v>
      </c>
    </row>
    <row r="46" spans="1:16">
      <c r="A46" s="36" t="s">
        <v>44</v>
      </c>
      <c r="B46" s="42">
        <v>5047</v>
      </c>
      <c r="C46" s="42">
        <v>838</v>
      </c>
      <c r="D46" s="42">
        <v>175</v>
      </c>
      <c r="E46" s="42">
        <v>454</v>
      </c>
      <c r="F46" s="43">
        <v>0.5417661097852029</v>
      </c>
      <c r="G46" s="42">
        <v>24</v>
      </c>
      <c r="H46" s="42">
        <v>24</v>
      </c>
      <c r="I46" s="43">
        <v>5.2863436123348019E-2</v>
      </c>
      <c r="J46" s="42">
        <v>5</v>
      </c>
      <c r="K46" s="43">
        <v>0.20833333333333334</v>
      </c>
      <c r="L46" s="42">
        <v>4</v>
      </c>
      <c r="M46" s="43">
        <v>0.16666666666666666</v>
      </c>
      <c r="N46" s="42">
        <v>0</v>
      </c>
      <c r="O46" s="42">
        <v>0</v>
      </c>
      <c r="P46" s="43">
        <v>0.96962954590855088</v>
      </c>
    </row>
    <row r="47" spans="1:16">
      <c r="A47" s="36" t="s">
        <v>69</v>
      </c>
      <c r="B47" s="42">
        <v>5251</v>
      </c>
      <c r="C47" s="42">
        <v>290</v>
      </c>
      <c r="D47" s="42">
        <v>63</v>
      </c>
      <c r="E47" s="42">
        <v>162</v>
      </c>
      <c r="F47" s="43">
        <v>0.55862068965517242</v>
      </c>
      <c r="G47" s="42">
        <v>10</v>
      </c>
      <c r="H47" s="42">
        <v>12</v>
      </c>
      <c r="I47" s="43">
        <v>7.407407407407407E-2</v>
      </c>
      <c r="J47" s="42">
        <v>3</v>
      </c>
      <c r="K47" s="43">
        <v>0.25</v>
      </c>
      <c r="L47" s="42">
        <v>1</v>
      </c>
      <c r="M47" s="43">
        <v>8.3333333333333329E-2</v>
      </c>
      <c r="N47" s="42">
        <v>0</v>
      </c>
      <c r="O47" s="42">
        <v>0</v>
      </c>
      <c r="P47" s="43">
        <v>0.96602809706257986</v>
      </c>
    </row>
    <row r="48" spans="1:16">
      <c r="A48" s="36" t="s">
        <v>70</v>
      </c>
      <c r="B48" s="42">
        <v>3272</v>
      </c>
      <c r="C48" s="42">
        <v>47</v>
      </c>
      <c r="D48" s="42">
        <v>6</v>
      </c>
      <c r="E48" s="42">
        <v>16</v>
      </c>
      <c r="F48" s="43">
        <v>0.34042553191489361</v>
      </c>
      <c r="G48" s="42">
        <v>3</v>
      </c>
      <c r="H48" s="42">
        <v>2</v>
      </c>
      <c r="I48" s="43">
        <v>0.125</v>
      </c>
      <c r="J48" s="42">
        <v>0</v>
      </c>
      <c r="K48" s="43">
        <v>0</v>
      </c>
      <c r="L48" s="42">
        <v>1</v>
      </c>
      <c r="M48" s="43">
        <v>0.5</v>
      </c>
      <c r="N48" s="42">
        <v>0</v>
      </c>
      <c r="O48" s="42">
        <v>0</v>
      </c>
      <c r="P48" s="43">
        <v>0.96542553191489366</v>
      </c>
    </row>
    <row r="49" spans="1:16">
      <c r="A49" s="36" t="s">
        <v>71</v>
      </c>
      <c r="B49" s="42">
        <v>2842</v>
      </c>
      <c r="C49" s="42">
        <v>182</v>
      </c>
      <c r="D49" s="42">
        <v>33</v>
      </c>
      <c r="E49" s="42">
        <v>93</v>
      </c>
      <c r="F49" s="43">
        <v>0.51098901098901095</v>
      </c>
      <c r="G49" s="42">
        <v>6</v>
      </c>
      <c r="H49" s="42">
        <v>5</v>
      </c>
      <c r="I49" s="43">
        <v>5.3763440860215055E-2</v>
      </c>
      <c r="J49" s="42">
        <v>1</v>
      </c>
      <c r="K49" s="43">
        <v>0.2</v>
      </c>
      <c r="L49" s="42">
        <v>1</v>
      </c>
      <c r="M49" s="43">
        <v>0.2</v>
      </c>
      <c r="N49" s="42">
        <v>0</v>
      </c>
      <c r="O49" s="42">
        <v>0</v>
      </c>
      <c r="P49" s="43">
        <v>0.96475245184922609</v>
      </c>
    </row>
    <row r="50" spans="1:16">
      <c r="A50" s="36" t="s">
        <v>72</v>
      </c>
      <c r="B50" s="42">
        <v>1711</v>
      </c>
      <c r="C50" s="42">
        <v>322</v>
      </c>
      <c r="D50" s="42">
        <v>56</v>
      </c>
      <c r="E50" s="42">
        <v>150</v>
      </c>
      <c r="F50" s="43">
        <v>0.46583850931677018</v>
      </c>
      <c r="G50" s="42">
        <v>8</v>
      </c>
      <c r="H50" s="42">
        <v>10</v>
      </c>
      <c r="I50" s="43">
        <v>6.6666666666666666E-2</v>
      </c>
      <c r="J50" s="42">
        <v>3</v>
      </c>
      <c r="K50" s="43">
        <v>0.3</v>
      </c>
      <c r="L50" s="42">
        <v>1</v>
      </c>
      <c r="M50" s="43">
        <v>0.1</v>
      </c>
      <c r="N50" s="42">
        <v>0</v>
      </c>
      <c r="O50" s="42">
        <v>0</v>
      </c>
      <c r="P50" s="43">
        <v>0.93250517598343685</v>
      </c>
    </row>
    <row r="51" spans="1:16">
      <c r="A51" s="36" t="s">
        <v>52</v>
      </c>
      <c r="B51" s="42">
        <v>5461</v>
      </c>
      <c r="C51" s="42">
        <v>883</v>
      </c>
      <c r="D51" s="42">
        <v>225</v>
      </c>
      <c r="E51" s="42">
        <v>530</v>
      </c>
      <c r="F51" s="43">
        <v>0.60022650056625138</v>
      </c>
      <c r="G51" s="42">
        <v>43</v>
      </c>
      <c r="H51" s="42">
        <v>47</v>
      </c>
      <c r="I51" s="43">
        <v>8.8679245283018862E-2</v>
      </c>
      <c r="J51" s="42">
        <v>9</v>
      </c>
      <c r="K51" s="43">
        <v>0.19148936170212766</v>
      </c>
      <c r="L51" s="42">
        <v>2</v>
      </c>
      <c r="M51" s="43">
        <v>4.2553191489361701E-2</v>
      </c>
      <c r="N51" s="42">
        <v>0</v>
      </c>
      <c r="O51" s="42">
        <v>0</v>
      </c>
      <c r="P51" s="43">
        <v>0.92294829904075959</v>
      </c>
    </row>
    <row r="52" spans="1:16">
      <c r="A52" s="36" t="s">
        <v>73</v>
      </c>
      <c r="B52" s="42">
        <v>1521</v>
      </c>
      <c r="C52" s="42">
        <v>480</v>
      </c>
      <c r="D52" s="42">
        <v>100</v>
      </c>
      <c r="E52" s="42">
        <v>238</v>
      </c>
      <c r="F52" s="43">
        <v>0.49583333333333335</v>
      </c>
      <c r="G52" s="42">
        <v>13</v>
      </c>
      <c r="H52" s="42">
        <v>14</v>
      </c>
      <c r="I52" s="43">
        <v>5.8823529411764705E-2</v>
      </c>
      <c r="J52" s="42">
        <v>3</v>
      </c>
      <c r="K52" s="43">
        <v>0.21428571428571427</v>
      </c>
      <c r="L52" s="42">
        <v>2</v>
      </c>
      <c r="M52" s="43">
        <v>0.14285714285714285</v>
      </c>
      <c r="N52" s="42">
        <v>0</v>
      </c>
      <c r="O52" s="42">
        <v>0</v>
      </c>
      <c r="P52" s="43">
        <v>0.91179971988795516</v>
      </c>
    </row>
    <row r="53" spans="1:16">
      <c r="A53" s="36" t="s">
        <v>56</v>
      </c>
      <c r="B53" s="36">
        <v>5947</v>
      </c>
      <c r="C53" s="36">
        <v>72</v>
      </c>
      <c r="D53" s="36">
        <v>13</v>
      </c>
      <c r="E53" s="36">
        <v>22</v>
      </c>
      <c r="F53" s="37">
        <v>0.30555555555555558</v>
      </c>
      <c r="G53" s="36">
        <v>2</v>
      </c>
      <c r="H53" s="36">
        <v>2</v>
      </c>
      <c r="I53" s="37">
        <v>9.0909090909090912E-2</v>
      </c>
      <c r="J53" s="36">
        <v>0</v>
      </c>
      <c r="K53" s="37">
        <v>0</v>
      </c>
      <c r="L53" s="36">
        <v>1</v>
      </c>
      <c r="M53" s="37">
        <v>0.5</v>
      </c>
      <c r="N53" s="36">
        <v>0</v>
      </c>
      <c r="O53" s="36">
        <v>0</v>
      </c>
      <c r="P53" s="37">
        <v>0.89646464646464652</v>
      </c>
    </row>
    <row r="54" spans="1:16">
      <c r="A54" s="36" t="s">
        <v>46</v>
      </c>
      <c r="B54" s="42">
        <v>5199</v>
      </c>
      <c r="C54" s="42">
        <v>173</v>
      </c>
      <c r="D54" s="42">
        <v>40</v>
      </c>
      <c r="E54" s="42">
        <v>85</v>
      </c>
      <c r="F54" s="43">
        <v>0.4913294797687861</v>
      </c>
      <c r="G54" s="42">
        <v>7</v>
      </c>
      <c r="H54" s="42">
        <v>6</v>
      </c>
      <c r="I54" s="43">
        <v>7.0588235294117646E-2</v>
      </c>
      <c r="J54" s="42">
        <v>1</v>
      </c>
      <c r="K54" s="43">
        <v>0.16666666666666666</v>
      </c>
      <c r="L54" s="42">
        <v>1</v>
      </c>
      <c r="M54" s="43">
        <v>0.16666666666666666</v>
      </c>
      <c r="N54" s="42">
        <v>0</v>
      </c>
      <c r="O54" s="42">
        <v>0</v>
      </c>
      <c r="P54" s="43">
        <v>0.89525104839623704</v>
      </c>
    </row>
    <row r="55" spans="1:16">
      <c r="A55" s="36" t="s">
        <v>74</v>
      </c>
      <c r="B55" s="42">
        <v>5813</v>
      </c>
      <c r="C55" s="42">
        <v>846</v>
      </c>
      <c r="D55" s="42">
        <v>186</v>
      </c>
      <c r="E55" s="42">
        <v>471</v>
      </c>
      <c r="F55" s="43">
        <v>0.55673758865248224</v>
      </c>
      <c r="G55" s="42">
        <v>24</v>
      </c>
      <c r="H55" s="42">
        <v>25</v>
      </c>
      <c r="I55" s="43">
        <v>5.3078556263269641E-2</v>
      </c>
      <c r="J55" s="42">
        <v>4</v>
      </c>
      <c r="K55" s="43">
        <v>0.16</v>
      </c>
      <c r="L55" s="42">
        <v>3</v>
      </c>
      <c r="M55" s="43">
        <v>0.12</v>
      </c>
      <c r="N55" s="42">
        <v>0</v>
      </c>
      <c r="O55" s="42">
        <v>0</v>
      </c>
      <c r="P55" s="43">
        <v>0.88981614491575189</v>
      </c>
    </row>
    <row r="56" spans="1:16">
      <c r="A56" s="36" t="s">
        <v>76</v>
      </c>
      <c r="B56" s="36">
        <v>8621</v>
      </c>
      <c r="C56" s="36">
        <v>602</v>
      </c>
      <c r="D56" s="36">
        <v>67</v>
      </c>
      <c r="E56" s="36">
        <v>107</v>
      </c>
      <c r="F56" s="37">
        <v>0.17774086378737541</v>
      </c>
      <c r="G56" s="36">
        <v>3</v>
      </c>
      <c r="H56" s="36">
        <v>3</v>
      </c>
      <c r="I56" s="37">
        <v>2.8037383177570093E-2</v>
      </c>
      <c r="J56" s="36">
        <v>1</v>
      </c>
      <c r="K56" s="37">
        <v>0.33333333333333331</v>
      </c>
      <c r="L56" s="36">
        <v>1</v>
      </c>
      <c r="M56" s="37">
        <v>0.33333333333333331</v>
      </c>
      <c r="N56" s="36">
        <v>0</v>
      </c>
      <c r="O56" s="36">
        <v>0</v>
      </c>
      <c r="P56" s="37">
        <v>0.87244491363161214</v>
      </c>
    </row>
    <row r="57" spans="1:16">
      <c r="A57" s="36" t="s">
        <v>72</v>
      </c>
      <c r="B57" s="42">
        <v>1799</v>
      </c>
      <c r="C57" s="42">
        <v>286</v>
      </c>
      <c r="D57" s="42">
        <v>47</v>
      </c>
      <c r="E57" s="42">
        <v>108</v>
      </c>
      <c r="F57" s="43">
        <v>0.3776223776223776</v>
      </c>
      <c r="G57" s="42">
        <v>6</v>
      </c>
      <c r="H57" s="42">
        <v>5</v>
      </c>
      <c r="I57" s="43">
        <v>4.6296296296296294E-2</v>
      </c>
      <c r="J57" s="42">
        <v>1</v>
      </c>
      <c r="K57" s="43">
        <v>0.2</v>
      </c>
      <c r="L57" s="42">
        <v>1</v>
      </c>
      <c r="M57" s="43">
        <v>0.2</v>
      </c>
      <c r="N57" s="42">
        <v>0</v>
      </c>
      <c r="O57" s="42">
        <v>0</v>
      </c>
      <c r="P57" s="43">
        <v>0.82391867391867391</v>
      </c>
    </row>
    <row r="58" spans="1:16">
      <c r="A58" s="36" t="s">
        <v>55</v>
      </c>
      <c r="B58" s="42">
        <v>2631</v>
      </c>
      <c r="C58" s="42">
        <v>17</v>
      </c>
      <c r="D58" s="42">
        <v>4</v>
      </c>
      <c r="E58" s="42">
        <v>14</v>
      </c>
      <c r="F58" s="43">
        <v>0.82352941176470584</v>
      </c>
      <c r="G58" s="42">
        <v>1</v>
      </c>
      <c r="H58" s="42">
        <v>0</v>
      </c>
      <c r="I58" s="43">
        <v>0</v>
      </c>
      <c r="J58" s="42">
        <v>0</v>
      </c>
      <c r="K58" s="43">
        <v>0</v>
      </c>
      <c r="L58" s="42">
        <v>1</v>
      </c>
      <c r="M58" s="43">
        <v>0</v>
      </c>
      <c r="N58" s="42">
        <v>0</v>
      </c>
      <c r="O58" s="42">
        <v>0</v>
      </c>
      <c r="P58" s="43">
        <v>0.82352941176470584</v>
      </c>
    </row>
    <row r="59" spans="1:16">
      <c r="A59" s="36" t="s">
        <v>69</v>
      </c>
      <c r="B59" s="42">
        <v>5211</v>
      </c>
      <c r="C59" s="42">
        <v>418</v>
      </c>
      <c r="D59" s="42">
        <v>90</v>
      </c>
      <c r="E59" s="42">
        <v>234</v>
      </c>
      <c r="F59" s="43">
        <v>0.55980861244019142</v>
      </c>
      <c r="G59" s="42">
        <v>19</v>
      </c>
      <c r="H59" s="42">
        <v>16</v>
      </c>
      <c r="I59" s="43">
        <v>6.8376068376068383E-2</v>
      </c>
      <c r="J59" s="42">
        <v>0</v>
      </c>
      <c r="K59" s="43">
        <v>0</v>
      </c>
      <c r="L59" s="42">
        <v>3</v>
      </c>
      <c r="M59" s="43">
        <v>0.1875</v>
      </c>
      <c r="N59" s="42">
        <v>0</v>
      </c>
      <c r="O59" s="42">
        <v>0</v>
      </c>
      <c r="P59" s="43">
        <v>0.81568468081625978</v>
      </c>
    </row>
    <row r="60" spans="1:16">
      <c r="A60" s="36" t="s">
        <v>57</v>
      </c>
      <c r="B60" s="42">
        <v>2759</v>
      </c>
      <c r="C60" s="42">
        <v>809</v>
      </c>
      <c r="D60" s="42">
        <v>182</v>
      </c>
      <c r="E60" s="42">
        <v>486</v>
      </c>
      <c r="F60" s="43">
        <v>0.60074165636588384</v>
      </c>
      <c r="G60" s="42">
        <v>13</v>
      </c>
      <c r="H60" s="42">
        <v>12</v>
      </c>
      <c r="I60" s="43">
        <v>2.4691358024691357E-2</v>
      </c>
      <c r="J60" s="42">
        <v>1</v>
      </c>
      <c r="K60" s="43">
        <v>8.3333333333333329E-2</v>
      </c>
      <c r="L60" s="42">
        <v>1</v>
      </c>
      <c r="M60" s="43">
        <v>8.3333333333333329E-2</v>
      </c>
      <c r="N60" s="42">
        <v>0</v>
      </c>
      <c r="O60" s="42">
        <v>0</v>
      </c>
      <c r="P60" s="43">
        <v>0.79209968105724182</v>
      </c>
    </row>
    <row r="61" spans="1:16">
      <c r="A61" s="36" t="s">
        <v>77</v>
      </c>
      <c r="B61" s="36">
        <v>4724</v>
      </c>
      <c r="C61" s="36">
        <v>191</v>
      </c>
      <c r="D61" s="36">
        <v>30</v>
      </c>
      <c r="E61" s="36">
        <v>49</v>
      </c>
      <c r="F61" s="37">
        <v>0.25654450261780104</v>
      </c>
      <c r="G61" s="36">
        <v>4</v>
      </c>
      <c r="H61" s="36">
        <v>5</v>
      </c>
      <c r="I61" s="37">
        <v>0.10204081632653061</v>
      </c>
      <c r="J61" s="36">
        <v>1</v>
      </c>
      <c r="K61" s="37">
        <v>0.2</v>
      </c>
      <c r="L61" s="36">
        <v>1</v>
      </c>
      <c r="M61" s="37">
        <v>0.2</v>
      </c>
      <c r="N61" s="36">
        <v>0</v>
      </c>
      <c r="O61" s="36">
        <v>0</v>
      </c>
      <c r="P61" s="37">
        <v>0.75858531894433168</v>
      </c>
    </row>
    <row r="62" spans="1:16">
      <c r="A62" s="36" t="s">
        <v>44</v>
      </c>
      <c r="B62" s="42">
        <v>5063</v>
      </c>
      <c r="C62" s="42">
        <v>668</v>
      </c>
      <c r="D62" s="42">
        <v>128</v>
      </c>
      <c r="E62" s="42">
        <v>315</v>
      </c>
      <c r="F62" s="43">
        <v>0.47155688622754494</v>
      </c>
      <c r="G62" s="42">
        <v>19</v>
      </c>
      <c r="H62" s="42">
        <v>19</v>
      </c>
      <c r="I62" s="43">
        <v>6.0317460317460318E-2</v>
      </c>
      <c r="J62" s="42">
        <v>3</v>
      </c>
      <c r="K62" s="43">
        <v>0.15789473684210525</v>
      </c>
      <c r="L62" s="42">
        <v>1</v>
      </c>
      <c r="M62" s="43">
        <v>5.2631578947368418E-2</v>
      </c>
      <c r="N62" s="42">
        <v>0</v>
      </c>
      <c r="O62" s="42">
        <v>0</v>
      </c>
      <c r="P62" s="43">
        <v>0.74240066233447899</v>
      </c>
    </row>
    <row r="63" spans="1:16">
      <c r="A63" s="36" t="s">
        <v>78</v>
      </c>
      <c r="B63" s="36">
        <v>8322</v>
      </c>
      <c r="C63" s="36">
        <v>453</v>
      </c>
      <c r="D63" s="36">
        <v>58</v>
      </c>
      <c r="E63" s="36">
        <v>103</v>
      </c>
      <c r="F63" s="37">
        <v>0.22737306843267108</v>
      </c>
      <c r="G63" s="36">
        <v>7</v>
      </c>
      <c r="H63" s="36">
        <v>7</v>
      </c>
      <c r="I63" s="37">
        <v>6.7961165048543687E-2</v>
      </c>
      <c r="J63" s="36">
        <v>1</v>
      </c>
      <c r="K63" s="37">
        <v>0.14285714285714285</v>
      </c>
      <c r="L63" s="36">
        <v>2</v>
      </c>
      <c r="M63" s="37">
        <v>0.2857142857142857</v>
      </c>
      <c r="N63" s="36">
        <v>0</v>
      </c>
      <c r="O63" s="36">
        <v>0</v>
      </c>
      <c r="P63" s="37">
        <v>0.72390566205264339</v>
      </c>
    </row>
    <row r="64" spans="1:16">
      <c r="A64" s="36" t="s">
        <v>68</v>
      </c>
      <c r="B64" s="36">
        <v>8249</v>
      </c>
      <c r="C64" s="36">
        <v>308</v>
      </c>
      <c r="D64" s="36">
        <v>42</v>
      </c>
      <c r="E64" s="36">
        <v>56</v>
      </c>
      <c r="F64" s="37">
        <v>0.18181818181818182</v>
      </c>
      <c r="G64" s="36">
        <v>2</v>
      </c>
      <c r="H64" s="36">
        <v>2</v>
      </c>
      <c r="I64" s="37">
        <v>3.5714285714285712E-2</v>
      </c>
      <c r="J64" s="36">
        <v>1</v>
      </c>
      <c r="K64" s="37">
        <v>0.5</v>
      </c>
      <c r="L64" s="36">
        <v>0</v>
      </c>
      <c r="M64" s="37">
        <v>0</v>
      </c>
      <c r="N64" s="36">
        <v>0</v>
      </c>
      <c r="O64" s="36">
        <v>0</v>
      </c>
      <c r="P64" s="37">
        <v>0.71753246753246747</v>
      </c>
    </row>
    <row r="65" spans="1:16">
      <c r="A65" s="36" t="s">
        <v>75</v>
      </c>
      <c r="B65" s="36">
        <v>6062</v>
      </c>
      <c r="C65" s="36">
        <v>321</v>
      </c>
      <c r="D65" s="36">
        <v>53</v>
      </c>
      <c r="E65" s="36">
        <v>78</v>
      </c>
      <c r="F65" s="37">
        <v>0.24299065420560748</v>
      </c>
      <c r="G65" s="36">
        <v>5</v>
      </c>
      <c r="H65" s="36">
        <v>5</v>
      </c>
      <c r="I65" s="37">
        <v>6.4102564102564097E-2</v>
      </c>
      <c r="J65" s="36">
        <v>1</v>
      </c>
      <c r="K65" s="37">
        <v>0.2</v>
      </c>
      <c r="L65" s="36">
        <v>1</v>
      </c>
      <c r="M65" s="37">
        <v>0.2</v>
      </c>
      <c r="N65" s="36">
        <v>0</v>
      </c>
      <c r="O65" s="36">
        <v>0</v>
      </c>
      <c r="P65" s="37">
        <v>0.70709321830817162</v>
      </c>
    </row>
    <row r="66" spans="1:16">
      <c r="A66" s="36" t="s">
        <v>73</v>
      </c>
      <c r="B66" s="42">
        <v>1542</v>
      </c>
      <c r="C66" s="42">
        <v>299</v>
      </c>
      <c r="D66" s="42">
        <v>61</v>
      </c>
      <c r="E66" s="42">
        <v>157</v>
      </c>
      <c r="F66" s="43">
        <v>0.52508361204013376</v>
      </c>
      <c r="G66" s="42">
        <v>8</v>
      </c>
      <c r="H66" s="42">
        <v>8</v>
      </c>
      <c r="I66" s="43">
        <v>5.0955414012738856E-2</v>
      </c>
      <c r="J66" s="42">
        <v>0</v>
      </c>
      <c r="K66" s="43">
        <v>0</v>
      </c>
      <c r="L66" s="42">
        <v>1</v>
      </c>
      <c r="M66" s="43">
        <v>0.125</v>
      </c>
      <c r="N66" s="42">
        <v>0</v>
      </c>
      <c r="O66" s="42">
        <v>0</v>
      </c>
      <c r="P66" s="43">
        <v>0.7010390260528726</v>
      </c>
    </row>
    <row r="67" spans="1:16">
      <c r="A67" s="36" t="s">
        <v>79</v>
      </c>
      <c r="B67" s="36">
        <v>3661</v>
      </c>
      <c r="C67" s="36">
        <v>331</v>
      </c>
      <c r="D67" s="36">
        <v>41</v>
      </c>
      <c r="E67" s="36">
        <v>53</v>
      </c>
      <c r="F67" s="37">
        <v>0.16012084592145015</v>
      </c>
      <c r="G67" s="36">
        <v>2</v>
      </c>
      <c r="H67" s="36">
        <v>2</v>
      </c>
      <c r="I67" s="37">
        <v>3.7735849056603772E-2</v>
      </c>
      <c r="J67" s="36">
        <v>1</v>
      </c>
      <c r="K67" s="37">
        <v>0.5</v>
      </c>
      <c r="L67" s="36">
        <v>0</v>
      </c>
      <c r="M67" s="37">
        <v>0</v>
      </c>
      <c r="N67" s="36">
        <v>0</v>
      </c>
      <c r="O67" s="36">
        <v>0</v>
      </c>
      <c r="P67" s="37">
        <v>0.69785669497805392</v>
      </c>
    </row>
    <row r="68" spans="1:16">
      <c r="A68" s="36" t="s">
        <v>80</v>
      </c>
      <c r="B68" s="42">
        <v>4212</v>
      </c>
      <c r="C68" s="42">
        <v>161</v>
      </c>
      <c r="D68" s="42">
        <v>20</v>
      </c>
      <c r="E68" s="42">
        <v>44</v>
      </c>
      <c r="F68" s="43">
        <v>0.27329192546583853</v>
      </c>
      <c r="G68" s="42">
        <v>3</v>
      </c>
      <c r="H68" s="42">
        <v>3</v>
      </c>
      <c r="I68" s="43">
        <v>6.8181818181818177E-2</v>
      </c>
      <c r="J68" s="42">
        <v>0</v>
      </c>
      <c r="K68" s="43">
        <v>0</v>
      </c>
      <c r="L68" s="42">
        <v>1</v>
      </c>
      <c r="M68" s="43">
        <v>0.33333333333333331</v>
      </c>
      <c r="N68" s="42">
        <v>0</v>
      </c>
      <c r="O68" s="42">
        <v>0</v>
      </c>
      <c r="P68" s="43">
        <v>0.67480707698098996</v>
      </c>
    </row>
    <row r="69" spans="1:16">
      <c r="A69" s="36" t="s">
        <v>43</v>
      </c>
      <c r="B69">
        <v>3469</v>
      </c>
      <c r="C69">
        <v>217</v>
      </c>
      <c r="D69">
        <v>27</v>
      </c>
      <c r="E69">
        <v>38</v>
      </c>
      <c r="F69" s="37">
        <v>0.17511520737327188</v>
      </c>
      <c r="G69">
        <v>4</v>
      </c>
      <c r="H69">
        <v>6</v>
      </c>
      <c r="I69" s="37">
        <v>0.15789473684210525</v>
      </c>
      <c r="J69">
        <v>2</v>
      </c>
      <c r="K69" s="37">
        <v>0.33333333333333331</v>
      </c>
      <c r="L69">
        <v>0</v>
      </c>
      <c r="M69" s="37">
        <v>0</v>
      </c>
      <c r="N69">
        <v>0</v>
      </c>
      <c r="O69">
        <v>0</v>
      </c>
      <c r="P69" s="37">
        <v>0.66634327754871048</v>
      </c>
    </row>
    <row r="70" spans="1:16">
      <c r="A70" s="36" t="s">
        <v>58</v>
      </c>
      <c r="B70" s="42">
        <v>3999</v>
      </c>
      <c r="C70" s="42">
        <v>265</v>
      </c>
      <c r="D70" s="42">
        <v>52</v>
      </c>
      <c r="E70" s="42">
        <v>109</v>
      </c>
      <c r="F70" s="43">
        <v>0.41132075471698115</v>
      </c>
      <c r="G70" s="42">
        <v>7</v>
      </c>
      <c r="H70" s="42">
        <v>6</v>
      </c>
      <c r="I70" s="43">
        <v>5.5045871559633031E-2</v>
      </c>
      <c r="J70" s="42">
        <v>0</v>
      </c>
      <c r="K70" s="43">
        <v>0</v>
      </c>
      <c r="L70" s="42">
        <v>1</v>
      </c>
      <c r="M70" s="43">
        <v>0.16666666666666666</v>
      </c>
      <c r="N70" s="42">
        <v>0</v>
      </c>
      <c r="O70" s="42">
        <v>0</v>
      </c>
      <c r="P70" s="43">
        <v>0.63303329294328081</v>
      </c>
    </row>
    <row r="71" spans="1:16">
      <c r="A71" s="36" t="s">
        <v>49</v>
      </c>
      <c r="B71">
        <v>7381</v>
      </c>
      <c r="C71">
        <v>340</v>
      </c>
      <c r="D71">
        <v>55</v>
      </c>
      <c r="E71">
        <v>86</v>
      </c>
      <c r="F71" s="37">
        <v>0.25294117647058822</v>
      </c>
      <c r="G71">
        <v>10</v>
      </c>
      <c r="H71">
        <v>16</v>
      </c>
      <c r="I71" s="37">
        <v>0.18604651162790697</v>
      </c>
      <c r="J71">
        <v>2</v>
      </c>
      <c r="K71" s="37">
        <v>0.125</v>
      </c>
      <c r="L71">
        <v>1</v>
      </c>
      <c r="M71" s="37">
        <v>6.25E-2</v>
      </c>
      <c r="N71">
        <v>0</v>
      </c>
      <c r="O71">
        <v>0</v>
      </c>
      <c r="P71" s="37">
        <v>0.6264876880984952</v>
      </c>
    </row>
    <row r="72" spans="1:16">
      <c r="A72" s="36" t="s">
        <v>81</v>
      </c>
      <c r="B72">
        <v>6331</v>
      </c>
      <c r="C72">
        <v>467</v>
      </c>
      <c r="D72">
        <v>65</v>
      </c>
      <c r="E72">
        <v>108</v>
      </c>
      <c r="F72" s="37">
        <v>0.23126338329764454</v>
      </c>
      <c r="G72">
        <v>8</v>
      </c>
      <c r="H72">
        <v>10</v>
      </c>
      <c r="I72" s="37">
        <v>9.2592592592592587E-2</v>
      </c>
      <c r="J72">
        <v>2</v>
      </c>
      <c r="K72" s="37">
        <v>0.2</v>
      </c>
      <c r="L72">
        <v>1</v>
      </c>
      <c r="M72" s="37">
        <v>0.1</v>
      </c>
      <c r="N72">
        <v>0</v>
      </c>
      <c r="O72">
        <v>0</v>
      </c>
      <c r="P72" s="37">
        <v>0.62385597589023711</v>
      </c>
    </row>
    <row r="73" spans="1:16">
      <c r="A73" s="36" t="s">
        <v>59</v>
      </c>
      <c r="B73">
        <v>3841</v>
      </c>
      <c r="C73">
        <v>160</v>
      </c>
      <c r="D73">
        <v>21</v>
      </c>
      <c r="E73">
        <v>26</v>
      </c>
      <c r="F73" s="37">
        <v>0.16250000000000001</v>
      </c>
      <c r="G73">
        <v>2</v>
      </c>
      <c r="H73">
        <v>3</v>
      </c>
      <c r="I73" s="37">
        <v>0.11538461538461539</v>
      </c>
      <c r="J73">
        <v>0</v>
      </c>
      <c r="K73" s="37">
        <v>0</v>
      </c>
      <c r="L73">
        <v>1</v>
      </c>
      <c r="M73" s="37">
        <v>0.33333333333333331</v>
      </c>
      <c r="N73">
        <v>0</v>
      </c>
      <c r="O73">
        <v>0</v>
      </c>
      <c r="P73" s="37">
        <v>0.61121794871794866</v>
      </c>
    </row>
    <row r="74" spans="1:16">
      <c r="A74" s="36" t="s">
        <v>82</v>
      </c>
      <c r="B74">
        <v>9411</v>
      </c>
      <c r="C74">
        <v>525</v>
      </c>
      <c r="D74">
        <v>100</v>
      </c>
      <c r="E74">
        <v>140</v>
      </c>
      <c r="F74" s="37">
        <v>0.26666666666666666</v>
      </c>
      <c r="G74">
        <v>9</v>
      </c>
      <c r="H74">
        <v>12</v>
      </c>
      <c r="I74" s="37">
        <v>8.5714285714285715E-2</v>
      </c>
      <c r="J74">
        <v>3</v>
      </c>
      <c r="K74" s="37">
        <v>0.25</v>
      </c>
      <c r="L74">
        <v>0</v>
      </c>
      <c r="M74" s="37">
        <v>0</v>
      </c>
      <c r="N74">
        <v>0</v>
      </c>
      <c r="O74">
        <v>0</v>
      </c>
      <c r="P74" s="37">
        <v>0.60238095238095246</v>
      </c>
    </row>
    <row r="75" spans="1:16">
      <c r="A75" s="36" t="s">
        <v>49</v>
      </c>
      <c r="B75" s="42">
        <v>7313</v>
      </c>
      <c r="C75" s="42">
        <v>222</v>
      </c>
      <c r="D75" s="42">
        <v>27</v>
      </c>
      <c r="E75" s="42">
        <v>63</v>
      </c>
      <c r="F75" s="43">
        <v>0.28378378378378377</v>
      </c>
      <c r="G75" s="42">
        <v>4</v>
      </c>
      <c r="H75" s="42">
        <v>4</v>
      </c>
      <c r="I75" s="43">
        <v>6.3492063492063489E-2</v>
      </c>
      <c r="J75" s="42">
        <v>0</v>
      </c>
      <c r="K75" s="43">
        <v>0</v>
      </c>
      <c r="L75" s="42">
        <v>1</v>
      </c>
      <c r="M75" s="43">
        <v>0.25</v>
      </c>
      <c r="N75" s="42">
        <v>0</v>
      </c>
      <c r="O75" s="42">
        <v>0</v>
      </c>
      <c r="P75" s="43">
        <v>0.59727584727584726</v>
      </c>
    </row>
    <row r="76" spans="1:16">
      <c r="A76" s="36" t="s">
        <v>56</v>
      </c>
      <c r="B76" s="36">
        <v>5961</v>
      </c>
      <c r="C76" s="36">
        <v>263</v>
      </c>
      <c r="D76" s="36">
        <v>51</v>
      </c>
      <c r="E76" s="36">
        <v>96</v>
      </c>
      <c r="F76" s="37">
        <v>0.36501901140684412</v>
      </c>
      <c r="G76" s="36">
        <v>6</v>
      </c>
      <c r="H76" s="36">
        <v>6</v>
      </c>
      <c r="I76" s="37">
        <v>6.25E-2</v>
      </c>
      <c r="J76" s="36">
        <v>1</v>
      </c>
      <c r="K76" s="37">
        <v>0.16666666666666666</v>
      </c>
      <c r="L76" s="36">
        <v>0</v>
      </c>
      <c r="M76" s="37">
        <v>0</v>
      </c>
      <c r="N76" s="36">
        <v>0</v>
      </c>
      <c r="O76" s="36">
        <v>0</v>
      </c>
      <c r="P76" s="37">
        <v>0.59418567807351075</v>
      </c>
    </row>
    <row r="77" spans="1:16">
      <c r="A77" s="36" t="s">
        <v>56</v>
      </c>
      <c r="B77" s="42">
        <v>5942</v>
      </c>
      <c r="C77" s="42">
        <v>184</v>
      </c>
      <c r="D77" s="42">
        <v>9</v>
      </c>
      <c r="E77" s="42">
        <v>16</v>
      </c>
      <c r="F77" s="43">
        <v>8.6956521739130432E-2</v>
      </c>
      <c r="G77" s="42">
        <v>5</v>
      </c>
      <c r="H77" s="42">
        <v>4</v>
      </c>
      <c r="I77" s="43">
        <v>0.25</v>
      </c>
      <c r="J77" s="42">
        <v>0</v>
      </c>
      <c r="K77" s="43">
        <v>0</v>
      </c>
      <c r="L77" s="42">
        <v>1</v>
      </c>
      <c r="M77" s="43">
        <v>0.25</v>
      </c>
      <c r="N77" s="42">
        <v>0</v>
      </c>
      <c r="O77" s="42">
        <v>0</v>
      </c>
      <c r="P77" s="43">
        <v>0.58695652173913038</v>
      </c>
    </row>
    <row r="78" spans="1:16">
      <c r="A78" s="36" t="s">
        <v>59</v>
      </c>
      <c r="B78" s="36">
        <v>3823</v>
      </c>
      <c r="C78" s="36">
        <v>257</v>
      </c>
      <c r="D78" s="36">
        <v>33</v>
      </c>
      <c r="E78" s="36">
        <v>49</v>
      </c>
      <c r="F78" s="37">
        <v>0.19066147859922178</v>
      </c>
      <c r="G78" s="36">
        <v>2</v>
      </c>
      <c r="H78" s="36">
        <v>3</v>
      </c>
      <c r="I78" s="37">
        <v>6.1224489795918366E-2</v>
      </c>
      <c r="J78" s="36">
        <v>1</v>
      </c>
      <c r="K78" s="37">
        <v>0.33333333333333331</v>
      </c>
      <c r="L78" s="36">
        <v>0</v>
      </c>
      <c r="M78" s="37">
        <v>0</v>
      </c>
      <c r="N78" s="36">
        <v>0</v>
      </c>
      <c r="O78" s="36">
        <v>0</v>
      </c>
      <c r="P78" s="37">
        <v>0.58521930172847347</v>
      </c>
    </row>
    <row r="79" spans="1:16">
      <c r="A79" s="36" t="s">
        <v>81</v>
      </c>
      <c r="B79">
        <v>6311</v>
      </c>
      <c r="C79">
        <v>376</v>
      </c>
      <c r="D79">
        <v>73</v>
      </c>
      <c r="E79">
        <v>125</v>
      </c>
      <c r="F79" s="37">
        <v>0.33244680851063829</v>
      </c>
      <c r="G79">
        <v>5</v>
      </c>
      <c r="H79">
        <v>5</v>
      </c>
      <c r="I79" s="37">
        <v>0.04</v>
      </c>
      <c r="J79">
        <v>1</v>
      </c>
      <c r="K79" s="37">
        <v>0.2</v>
      </c>
      <c r="L79">
        <v>0</v>
      </c>
      <c r="M79" s="37">
        <v>0</v>
      </c>
      <c r="N79">
        <v>0</v>
      </c>
      <c r="O79">
        <v>0</v>
      </c>
      <c r="P79" s="37">
        <v>0.57244680851063834</v>
      </c>
    </row>
    <row r="80" spans="1:16">
      <c r="A80" s="36" t="s">
        <v>75</v>
      </c>
      <c r="B80">
        <v>6061</v>
      </c>
      <c r="C80">
        <v>375</v>
      </c>
      <c r="D80">
        <v>64</v>
      </c>
      <c r="E80">
        <v>105</v>
      </c>
      <c r="F80" s="37">
        <v>0.28000000000000003</v>
      </c>
      <c r="G80">
        <v>8</v>
      </c>
      <c r="H80">
        <v>11</v>
      </c>
      <c r="I80" s="37">
        <v>0.10476190476190476</v>
      </c>
      <c r="J80">
        <v>2</v>
      </c>
      <c r="K80" s="37">
        <v>0.18181818181818182</v>
      </c>
      <c r="L80">
        <v>0</v>
      </c>
      <c r="M80" s="37">
        <v>0</v>
      </c>
      <c r="N80">
        <v>0</v>
      </c>
      <c r="O80">
        <v>0</v>
      </c>
      <c r="P80" s="37">
        <v>0.56658008658008663</v>
      </c>
    </row>
    <row r="81" spans="1:16">
      <c r="A81" s="36" t="s">
        <v>83</v>
      </c>
      <c r="B81">
        <v>4832</v>
      </c>
      <c r="C81">
        <v>631</v>
      </c>
      <c r="D81">
        <v>128</v>
      </c>
      <c r="E81">
        <v>196</v>
      </c>
      <c r="F81" s="37">
        <v>0.31061806656101426</v>
      </c>
      <c r="G81">
        <v>18</v>
      </c>
      <c r="H81">
        <v>19</v>
      </c>
      <c r="I81" s="37">
        <v>9.6938775510204078E-2</v>
      </c>
      <c r="J81">
        <v>2</v>
      </c>
      <c r="K81" s="37">
        <v>0.10526315789473684</v>
      </c>
      <c r="L81">
        <v>1</v>
      </c>
      <c r="M81" s="37">
        <v>5.2631578947368418E-2</v>
      </c>
      <c r="N81">
        <v>0</v>
      </c>
      <c r="O81">
        <v>0</v>
      </c>
      <c r="P81" s="37">
        <v>0.56545157891332365</v>
      </c>
    </row>
    <row r="82" spans="1:16">
      <c r="A82" s="36" t="s">
        <v>84</v>
      </c>
      <c r="B82" s="42">
        <v>7629</v>
      </c>
      <c r="C82" s="42">
        <v>170</v>
      </c>
      <c r="D82" s="42">
        <v>16</v>
      </c>
      <c r="E82" s="42">
        <v>40</v>
      </c>
      <c r="F82" s="43">
        <v>0.23529411764705882</v>
      </c>
      <c r="G82" s="42">
        <v>7</v>
      </c>
      <c r="H82" s="42">
        <v>6</v>
      </c>
      <c r="I82" s="43">
        <v>0.15</v>
      </c>
      <c r="J82" s="42">
        <v>0</v>
      </c>
      <c r="K82" s="43">
        <v>0</v>
      </c>
      <c r="L82" s="42">
        <v>1</v>
      </c>
      <c r="M82" s="43">
        <v>0.16666666666666666</v>
      </c>
      <c r="N82" s="42">
        <v>0</v>
      </c>
      <c r="O82" s="42">
        <v>0</v>
      </c>
      <c r="P82" s="43">
        <v>0.55196078431372553</v>
      </c>
    </row>
    <row r="83" spans="1:16">
      <c r="A83" s="36" t="s">
        <v>79</v>
      </c>
      <c r="B83" s="36">
        <v>3674</v>
      </c>
      <c r="C83" s="36">
        <v>1221</v>
      </c>
      <c r="D83" s="36">
        <v>176</v>
      </c>
      <c r="E83" s="36">
        <v>266</v>
      </c>
      <c r="F83" s="37">
        <v>0.21785421785421785</v>
      </c>
      <c r="G83" s="36">
        <v>8</v>
      </c>
      <c r="H83" s="36">
        <v>11</v>
      </c>
      <c r="I83" s="37">
        <v>4.1353383458646614E-2</v>
      </c>
      <c r="J83" s="36">
        <v>3</v>
      </c>
      <c r="K83" s="37">
        <v>0.27272727272727271</v>
      </c>
      <c r="L83" s="36">
        <v>0</v>
      </c>
      <c r="M83" s="37">
        <v>0</v>
      </c>
      <c r="N83" s="36">
        <v>0</v>
      </c>
      <c r="O83" s="36">
        <v>0</v>
      </c>
      <c r="P83" s="37">
        <v>0.53193487404013717</v>
      </c>
    </row>
    <row r="84" spans="1:16">
      <c r="A84" s="36" t="s">
        <v>76</v>
      </c>
      <c r="B84" s="36">
        <v>8699</v>
      </c>
      <c r="C84" s="36">
        <v>428</v>
      </c>
      <c r="D84" s="36">
        <v>68</v>
      </c>
      <c r="E84" s="36">
        <v>113</v>
      </c>
      <c r="F84" s="37">
        <v>0.26401869158878505</v>
      </c>
      <c r="G84" s="36">
        <v>13</v>
      </c>
      <c r="H84" s="36">
        <v>15</v>
      </c>
      <c r="I84" s="37">
        <v>0.13274336283185842</v>
      </c>
      <c r="J84" s="36">
        <v>0</v>
      </c>
      <c r="K84" s="37">
        <v>0</v>
      </c>
      <c r="L84" s="36">
        <v>2</v>
      </c>
      <c r="M84" s="37">
        <v>0.13333333333333333</v>
      </c>
      <c r="N84" s="36">
        <v>0</v>
      </c>
      <c r="O84" s="36">
        <v>0</v>
      </c>
      <c r="P84" s="37">
        <v>0.5300953877539768</v>
      </c>
    </row>
    <row r="85" spans="1:16">
      <c r="A85" s="36" t="s">
        <v>85</v>
      </c>
      <c r="B85" s="42">
        <v>1611</v>
      </c>
      <c r="C85" s="42">
        <v>239</v>
      </c>
      <c r="D85" s="42">
        <v>30</v>
      </c>
      <c r="E85" s="42">
        <v>62</v>
      </c>
      <c r="F85" s="43">
        <v>0.2594142259414226</v>
      </c>
      <c r="G85" s="42">
        <v>12</v>
      </c>
      <c r="H85" s="42">
        <v>11</v>
      </c>
      <c r="I85" s="43">
        <v>0.17741935483870969</v>
      </c>
      <c r="J85" s="42">
        <v>0</v>
      </c>
      <c r="K85" s="43">
        <v>0</v>
      </c>
      <c r="L85" s="42">
        <v>1</v>
      </c>
      <c r="M85" s="43">
        <v>9.0909090909090912E-2</v>
      </c>
      <c r="N85" s="42">
        <v>0</v>
      </c>
      <c r="O85" s="42">
        <v>0</v>
      </c>
      <c r="P85" s="43">
        <v>0.52774267168922318</v>
      </c>
    </row>
    <row r="86" spans="1:16">
      <c r="A86" s="36" t="s">
        <v>86</v>
      </c>
      <c r="B86" s="36">
        <v>9131</v>
      </c>
      <c r="C86" s="36">
        <v>215</v>
      </c>
      <c r="D86" s="36">
        <v>33</v>
      </c>
      <c r="E86" s="36">
        <v>52</v>
      </c>
      <c r="F86" s="37">
        <v>0.24186046511627907</v>
      </c>
      <c r="G86" s="36">
        <v>6</v>
      </c>
      <c r="H86" s="36">
        <v>6</v>
      </c>
      <c r="I86" s="37">
        <v>0.11538461538461539</v>
      </c>
      <c r="J86" s="36">
        <v>1</v>
      </c>
      <c r="K86" s="37">
        <v>0.16666666666666666</v>
      </c>
      <c r="L86" s="36">
        <v>0</v>
      </c>
      <c r="M86" s="37">
        <v>0</v>
      </c>
      <c r="N86" s="36">
        <v>0</v>
      </c>
      <c r="O86" s="36">
        <v>0</v>
      </c>
      <c r="P86" s="37">
        <v>0.52391174716756117</v>
      </c>
    </row>
    <row r="87" spans="1:16">
      <c r="A87" s="36" t="s">
        <v>87</v>
      </c>
      <c r="B87">
        <v>4941</v>
      </c>
      <c r="C87">
        <v>484</v>
      </c>
      <c r="D87">
        <v>64</v>
      </c>
      <c r="E87">
        <v>107</v>
      </c>
      <c r="F87" s="37">
        <v>0.22107438016528927</v>
      </c>
      <c r="G87">
        <v>9</v>
      </c>
      <c r="H87">
        <v>11</v>
      </c>
      <c r="I87" s="37">
        <v>0.10280373831775701</v>
      </c>
      <c r="J87">
        <v>2</v>
      </c>
      <c r="K87" s="37">
        <v>0.18181818181818182</v>
      </c>
      <c r="L87">
        <v>0</v>
      </c>
      <c r="M87" s="37">
        <v>0</v>
      </c>
      <c r="N87">
        <v>0</v>
      </c>
      <c r="O87">
        <v>0</v>
      </c>
      <c r="P87" s="37">
        <v>0.50569630030122814</v>
      </c>
    </row>
    <row r="88" spans="1:16">
      <c r="A88" s="36" t="s">
        <v>72</v>
      </c>
      <c r="B88" s="36">
        <v>1731</v>
      </c>
      <c r="C88" s="36">
        <v>227</v>
      </c>
      <c r="D88" s="36">
        <v>37</v>
      </c>
      <c r="E88" s="36">
        <v>48</v>
      </c>
      <c r="F88" s="37">
        <v>0.21145374449339208</v>
      </c>
      <c r="G88" s="36">
        <v>4</v>
      </c>
      <c r="H88" s="36">
        <v>6</v>
      </c>
      <c r="I88" s="37">
        <v>0.125</v>
      </c>
      <c r="J88" s="36">
        <v>1</v>
      </c>
      <c r="K88" s="37">
        <v>0.16666666666666666</v>
      </c>
      <c r="L88" s="36">
        <v>0</v>
      </c>
      <c r="M88" s="37">
        <v>0</v>
      </c>
      <c r="N88" s="36">
        <v>0</v>
      </c>
      <c r="O88" s="36">
        <v>0</v>
      </c>
      <c r="P88" s="37">
        <v>0.50312041116005868</v>
      </c>
    </row>
    <row r="89" spans="1:16">
      <c r="A89" s="36" t="s">
        <v>88</v>
      </c>
      <c r="B89">
        <v>9631</v>
      </c>
      <c r="C89">
        <v>616</v>
      </c>
      <c r="D89">
        <v>117</v>
      </c>
      <c r="E89">
        <v>208</v>
      </c>
      <c r="F89" s="37">
        <v>0.33766233766233766</v>
      </c>
      <c r="G89">
        <v>9</v>
      </c>
      <c r="H89">
        <v>13</v>
      </c>
      <c r="I89" s="37">
        <v>6.25E-2</v>
      </c>
      <c r="J89">
        <v>1</v>
      </c>
      <c r="K89" s="37">
        <v>7.6923076923076927E-2</v>
      </c>
      <c r="L89">
        <v>0</v>
      </c>
      <c r="M89" s="37">
        <v>0</v>
      </c>
      <c r="N89">
        <v>0</v>
      </c>
      <c r="O89">
        <v>0</v>
      </c>
      <c r="P89" s="37">
        <v>0.47708541458541459</v>
      </c>
    </row>
    <row r="90" spans="1:16">
      <c r="A90" s="36" t="s">
        <v>68</v>
      </c>
      <c r="B90">
        <v>8231</v>
      </c>
      <c r="C90">
        <v>332</v>
      </c>
      <c r="D90">
        <v>58</v>
      </c>
      <c r="E90">
        <v>82</v>
      </c>
      <c r="F90" s="37">
        <v>0.24698795180722891</v>
      </c>
      <c r="G90">
        <v>5</v>
      </c>
      <c r="H90">
        <v>7</v>
      </c>
      <c r="I90" s="37">
        <v>8.5365853658536592E-2</v>
      </c>
      <c r="J90">
        <v>1</v>
      </c>
      <c r="K90" s="37">
        <v>0.14285714285714285</v>
      </c>
      <c r="L90">
        <v>0</v>
      </c>
      <c r="M90" s="37">
        <v>0</v>
      </c>
      <c r="N90">
        <v>0</v>
      </c>
      <c r="O90">
        <v>0</v>
      </c>
      <c r="P90" s="37">
        <v>0.47521094832290833</v>
      </c>
    </row>
    <row r="91" spans="1:16">
      <c r="A91" s="36" t="s">
        <v>89</v>
      </c>
      <c r="B91">
        <v>9532</v>
      </c>
      <c r="C91">
        <v>329</v>
      </c>
      <c r="D91">
        <v>48</v>
      </c>
      <c r="E91">
        <v>73</v>
      </c>
      <c r="F91" s="37">
        <v>0.22188449848024316</v>
      </c>
      <c r="G91">
        <v>7</v>
      </c>
      <c r="H91">
        <v>7</v>
      </c>
      <c r="I91" s="37">
        <v>9.5890410958904104E-2</v>
      </c>
      <c r="J91">
        <v>0</v>
      </c>
      <c r="K91" s="37">
        <v>0</v>
      </c>
      <c r="L91">
        <v>1</v>
      </c>
      <c r="M91" s="37">
        <v>0.14285714285714285</v>
      </c>
      <c r="N91">
        <v>0</v>
      </c>
      <c r="O91">
        <v>0</v>
      </c>
      <c r="P91" s="37">
        <v>0.46063205229629012</v>
      </c>
    </row>
    <row r="92" spans="1:16">
      <c r="A92" s="36" t="s">
        <v>83</v>
      </c>
      <c r="B92" s="36">
        <v>4812</v>
      </c>
      <c r="C92" s="36">
        <v>318</v>
      </c>
      <c r="D92" s="36">
        <v>39</v>
      </c>
      <c r="E92" s="36">
        <v>68</v>
      </c>
      <c r="F92" s="37">
        <v>0.21383647798742139</v>
      </c>
      <c r="G92" s="36">
        <v>7</v>
      </c>
      <c r="H92" s="36">
        <v>8</v>
      </c>
      <c r="I92" s="37">
        <v>0.11764705882352941</v>
      </c>
      <c r="J92" s="36">
        <v>1</v>
      </c>
      <c r="K92" s="37">
        <v>0.125</v>
      </c>
      <c r="L92" s="36">
        <v>0</v>
      </c>
      <c r="M92" s="37">
        <v>0</v>
      </c>
      <c r="N92" s="36">
        <v>0</v>
      </c>
      <c r="O92" s="36">
        <v>0</v>
      </c>
      <c r="P92" s="37">
        <v>0.45648353681095077</v>
      </c>
    </row>
    <row r="93" spans="1:16">
      <c r="A93" s="36" t="s">
        <v>88</v>
      </c>
      <c r="B93">
        <v>9611</v>
      </c>
      <c r="C93">
        <v>327</v>
      </c>
      <c r="D93">
        <v>40</v>
      </c>
      <c r="E93">
        <v>63</v>
      </c>
      <c r="F93" s="37">
        <v>0.19266055045871561</v>
      </c>
      <c r="G93">
        <v>8</v>
      </c>
      <c r="H93">
        <v>9</v>
      </c>
      <c r="I93" s="37">
        <v>0.14285714285714285</v>
      </c>
      <c r="J93">
        <v>1</v>
      </c>
      <c r="K93" s="37">
        <v>0.1111111111111111</v>
      </c>
      <c r="L93">
        <v>0</v>
      </c>
      <c r="M93" s="37">
        <v>0</v>
      </c>
      <c r="N93">
        <v>0</v>
      </c>
      <c r="O93">
        <v>0</v>
      </c>
      <c r="P93" s="37">
        <v>0.44662880442696956</v>
      </c>
    </row>
    <row r="94" spans="1:16">
      <c r="A94" s="36" t="s">
        <v>88</v>
      </c>
      <c r="B94">
        <v>9621</v>
      </c>
      <c r="C94">
        <v>677</v>
      </c>
      <c r="D94">
        <v>123</v>
      </c>
      <c r="E94">
        <v>202</v>
      </c>
      <c r="F94" s="37">
        <v>0.2983751846381093</v>
      </c>
      <c r="G94">
        <v>11</v>
      </c>
      <c r="H94">
        <v>12</v>
      </c>
      <c r="I94" s="37">
        <v>5.9405940594059403E-2</v>
      </c>
      <c r="J94">
        <v>1</v>
      </c>
      <c r="K94" s="37">
        <v>8.3333333333333329E-2</v>
      </c>
      <c r="L94">
        <v>0</v>
      </c>
      <c r="M94" s="37">
        <v>0</v>
      </c>
      <c r="N94">
        <v>0</v>
      </c>
      <c r="O94">
        <v>0</v>
      </c>
      <c r="P94" s="37">
        <v>0.44111445856550202</v>
      </c>
    </row>
    <row r="95" spans="1:16">
      <c r="A95" s="36" t="s">
        <v>67</v>
      </c>
      <c r="B95">
        <v>8734</v>
      </c>
      <c r="C95">
        <v>497</v>
      </c>
      <c r="D95">
        <v>70</v>
      </c>
      <c r="E95">
        <v>93</v>
      </c>
      <c r="F95" s="37">
        <v>0.18712273641851107</v>
      </c>
      <c r="G95">
        <v>5</v>
      </c>
      <c r="H95">
        <v>5</v>
      </c>
      <c r="I95" s="37">
        <v>5.3763440860215055E-2</v>
      </c>
      <c r="J95">
        <v>1</v>
      </c>
      <c r="K95" s="37">
        <v>0.2</v>
      </c>
      <c r="L95">
        <v>0</v>
      </c>
      <c r="M95" s="37">
        <v>0</v>
      </c>
      <c r="N95">
        <v>0</v>
      </c>
      <c r="O95">
        <v>0</v>
      </c>
      <c r="P95" s="37">
        <v>0.44088617727872614</v>
      </c>
    </row>
    <row r="96" spans="1:16">
      <c r="A96" s="36" t="s">
        <v>82</v>
      </c>
      <c r="B96" s="36">
        <v>9431</v>
      </c>
      <c r="C96" s="36">
        <v>476</v>
      </c>
      <c r="D96" s="36">
        <v>67</v>
      </c>
      <c r="E96" s="36">
        <v>96</v>
      </c>
      <c r="F96" s="37">
        <v>0.20168067226890757</v>
      </c>
      <c r="G96" s="36">
        <v>4</v>
      </c>
      <c r="H96" s="36">
        <v>6</v>
      </c>
      <c r="I96" s="37">
        <v>6.25E-2</v>
      </c>
      <c r="J96" s="36">
        <v>1</v>
      </c>
      <c r="K96" s="37">
        <v>0.16666666666666666</v>
      </c>
      <c r="L96" s="36">
        <v>0</v>
      </c>
      <c r="M96" s="37">
        <v>0</v>
      </c>
      <c r="N96" s="36">
        <v>0</v>
      </c>
      <c r="O96" s="36">
        <v>0</v>
      </c>
      <c r="P96" s="37">
        <v>0.43084733893557425</v>
      </c>
    </row>
    <row r="97" spans="1:16">
      <c r="A97" s="36" t="s">
        <v>86</v>
      </c>
      <c r="B97" s="36">
        <v>9199</v>
      </c>
      <c r="C97" s="36">
        <v>1425</v>
      </c>
      <c r="D97" s="36">
        <v>258</v>
      </c>
      <c r="E97" s="36">
        <v>406</v>
      </c>
      <c r="F97" s="37">
        <v>0.28491228070175439</v>
      </c>
      <c r="G97" s="36">
        <v>21</v>
      </c>
      <c r="H97" s="36">
        <v>28</v>
      </c>
      <c r="I97" s="37">
        <v>6.8965517241379309E-2</v>
      </c>
      <c r="J97" s="36">
        <v>2</v>
      </c>
      <c r="K97" s="37">
        <v>7.1428571428571425E-2</v>
      </c>
      <c r="L97" s="36">
        <v>0</v>
      </c>
      <c r="M97" s="37">
        <v>0</v>
      </c>
      <c r="N97" s="36">
        <v>0</v>
      </c>
      <c r="O97" s="36">
        <v>0</v>
      </c>
      <c r="P97" s="37">
        <v>0.42530636937170513</v>
      </c>
    </row>
    <row r="98" spans="1:16">
      <c r="A98" s="36" t="s">
        <v>91</v>
      </c>
      <c r="B98" s="36">
        <v>6282</v>
      </c>
      <c r="C98" s="36">
        <v>395</v>
      </c>
      <c r="D98" s="36">
        <v>51</v>
      </c>
      <c r="E98" s="36">
        <v>73</v>
      </c>
      <c r="F98" s="37">
        <v>0.18481012658227849</v>
      </c>
      <c r="G98" s="36">
        <v>7</v>
      </c>
      <c r="H98" s="36">
        <v>10</v>
      </c>
      <c r="I98" s="37">
        <v>0.13698630136986301</v>
      </c>
      <c r="J98" s="36">
        <v>1</v>
      </c>
      <c r="K98" s="37">
        <v>0.1</v>
      </c>
      <c r="L98" s="36">
        <v>0</v>
      </c>
      <c r="M98" s="37">
        <v>0</v>
      </c>
      <c r="N98" s="36">
        <v>0</v>
      </c>
      <c r="O98" s="36">
        <v>0</v>
      </c>
      <c r="P98" s="37">
        <v>0.42179642795214151</v>
      </c>
    </row>
    <row r="99" spans="1:16">
      <c r="A99" s="36" t="s">
        <v>47</v>
      </c>
      <c r="B99">
        <v>8062</v>
      </c>
      <c r="C99">
        <v>5364</v>
      </c>
      <c r="D99">
        <v>800</v>
      </c>
      <c r="E99">
        <v>1294</v>
      </c>
      <c r="F99" s="37">
        <v>0.24123788217747949</v>
      </c>
      <c r="G99">
        <v>64</v>
      </c>
      <c r="H99">
        <v>76</v>
      </c>
      <c r="I99" s="37">
        <v>5.8732612055641419E-2</v>
      </c>
      <c r="J99">
        <v>7</v>
      </c>
      <c r="K99" s="37">
        <v>9.2105263157894732E-2</v>
      </c>
      <c r="L99">
        <v>2</v>
      </c>
      <c r="M99" s="37">
        <v>2.6315789473684209E-2</v>
      </c>
      <c r="N99">
        <v>0</v>
      </c>
      <c r="O99">
        <v>0</v>
      </c>
      <c r="P99" s="37">
        <v>0.41839154686469981</v>
      </c>
    </row>
    <row r="100" spans="1:16">
      <c r="A100" s="36" t="s">
        <v>47</v>
      </c>
      <c r="B100">
        <v>8099</v>
      </c>
      <c r="C100">
        <v>491</v>
      </c>
      <c r="D100">
        <v>68</v>
      </c>
      <c r="E100">
        <v>106</v>
      </c>
      <c r="F100" s="37">
        <v>0.21588594704684319</v>
      </c>
      <c r="G100">
        <v>8</v>
      </c>
      <c r="H100">
        <v>8</v>
      </c>
      <c r="I100" s="37">
        <v>7.5471698113207544E-2</v>
      </c>
      <c r="J100">
        <v>1</v>
      </c>
      <c r="K100" s="37">
        <v>0.125</v>
      </c>
      <c r="L100">
        <v>0</v>
      </c>
      <c r="M100" s="37">
        <v>0</v>
      </c>
      <c r="N100">
        <v>0</v>
      </c>
      <c r="O100">
        <v>0</v>
      </c>
      <c r="P100" s="37">
        <v>0.41635764516005069</v>
      </c>
    </row>
    <row r="101" spans="1:16">
      <c r="A101" s="36" t="s">
        <v>54</v>
      </c>
      <c r="B101" s="42">
        <v>2321</v>
      </c>
      <c r="C101" s="42">
        <v>15</v>
      </c>
      <c r="D101" s="42">
        <v>2</v>
      </c>
      <c r="E101" s="42">
        <v>6</v>
      </c>
      <c r="F101" s="43">
        <v>0.4</v>
      </c>
      <c r="G101" s="42">
        <v>1</v>
      </c>
      <c r="H101" s="42">
        <v>0</v>
      </c>
      <c r="I101" s="43">
        <v>0</v>
      </c>
      <c r="J101" s="42">
        <v>0</v>
      </c>
      <c r="K101" s="43">
        <v>0</v>
      </c>
      <c r="L101" s="42">
        <v>1</v>
      </c>
      <c r="M101" s="43">
        <v>0</v>
      </c>
      <c r="N101" s="42">
        <v>0</v>
      </c>
      <c r="O101" s="42">
        <v>0</v>
      </c>
      <c r="P101" s="43">
        <v>0.4</v>
      </c>
    </row>
    <row r="102" spans="1:16">
      <c r="A102" s="36" t="s">
        <v>82</v>
      </c>
      <c r="B102" s="36">
        <v>9441</v>
      </c>
      <c r="C102" s="36">
        <v>406</v>
      </c>
      <c r="D102" s="36">
        <v>95</v>
      </c>
      <c r="E102" s="36">
        <v>145</v>
      </c>
      <c r="F102" s="37">
        <v>0.35714285714285715</v>
      </c>
      <c r="G102" s="36">
        <v>5</v>
      </c>
      <c r="H102" s="36">
        <v>6</v>
      </c>
      <c r="I102" s="37">
        <v>4.1379310344827586E-2</v>
      </c>
      <c r="J102" s="36">
        <v>0</v>
      </c>
      <c r="K102" s="37">
        <v>0</v>
      </c>
      <c r="L102" s="36">
        <v>0</v>
      </c>
      <c r="M102" s="37">
        <v>0</v>
      </c>
      <c r="N102" s="36">
        <v>0</v>
      </c>
      <c r="O102" s="36">
        <v>0</v>
      </c>
      <c r="P102" s="37">
        <v>0.39852216748768476</v>
      </c>
    </row>
    <row r="103" spans="1:16">
      <c r="A103" s="36" t="s">
        <v>89</v>
      </c>
      <c r="B103">
        <v>9511</v>
      </c>
      <c r="C103">
        <v>806</v>
      </c>
      <c r="D103">
        <v>161</v>
      </c>
      <c r="E103">
        <v>282</v>
      </c>
      <c r="F103" s="37">
        <v>0.34987593052109184</v>
      </c>
      <c r="G103">
        <v>8</v>
      </c>
      <c r="H103">
        <v>10</v>
      </c>
      <c r="I103" s="37">
        <v>3.5460992907801421E-2</v>
      </c>
      <c r="J103">
        <v>0</v>
      </c>
      <c r="K103" s="37">
        <v>0</v>
      </c>
      <c r="L103">
        <v>0</v>
      </c>
      <c r="M103" s="37">
        <v>0</v>
      </c>
      <c r="N103">
        <v>0</v>
      </c>
      <c r="O103">
        <v>0</v>
      </c>
      <c r="P103" s="37">
        <v>0.38533692342889325</v>
      </c>
    </row>
    <row r="104" spans="1:16">
      <c r="A104" s="36" t="s">
        <v>67</v>
      </c>
      <c r="B104">
        <v>8732</v>
      </c>
      <c r="C104">
        <v>742</v>
      </c>
      <c r="D104">
        <v>110</v>
      </c>
      <c r="E104">
        <v>167</v>
      </c>
      <c r="F104" s="37">
        <v>0.22506738544474394</v>
      </c>
      <c r="G104">
        <v>14</v>
      </c>
      <c r="H104">
        <v>15</v>
      </c>
      <c r="I104" s="37">
        <v>8.9820359281437126E-2</v>
      </c>
      <c r="J104">
        <v>0</v>
      </c>
      <c r="K104" s="37">
        <v>0</v>
      </c>
      <c r="L104">
        <v>1</v>
      </c>
      <c r="M104" s="37">
        <v>6.6666666666666666E-2</v>
      </c>
      <c r="N104">
        <v>0</v>
      </c>
      <c r="O104">
        <v>0</v>
      </c>
      <c r="P104" s="37">
        <v>0.38155441139284774</v>
      </c>
    </row>
    <row r="105" spans="1:16">
      <c r="A105" s="36" t="s">
        <v>76</v>
      </c>
      <c r="B105" s="36">
        <v>8611</v>
      </c>
      <c r="C105" s="36">
        <v>616</v>
      </c>
      <c r="D105" s="36">
        <v>63</v>
      </c>
      <c r="E105" s="36">
        <v>89</v>
      </c>
      <c r="F105" s="37">
        <v>0.14448051948051949</v>
      </c>
      <c r="G105" s="36">
        <v>6</v>
      </c>
      <c r="H105" s="36">
        <v>6</v>
      </c>
      <c r="I105" s="37">
        <v>6.741573033707865E-2</v>
      </c>
      <c r="J105" s="36">
        <v>1</v>
      </c>
      <c r="K105" s="37">
        <v>0.16666666666666666</v>
      </c>
      <c r="L105" s="36">
        <v>0</v>
      </c>
      <c r="M105" s="37">
        <v>0</v>
      </c>
      <c r="N105" s="36">
        <v>0</v>
      </c>
      <c r="O105" s="36">
        <v>0</v>
      </c>
      <c r="P105" s="37">
        <v>0.37856291648426477</v>
      </c>
    </row>
    <row r="106" spans="1:16">
      <c r="A106" s="36" t="s">
        <v>67</v>
      </c>
      <c r="B106">
        <v>8731</v>
      </c>
      <c r="C106">
        <v>1712</v>
      </c>
      <c r="D106">
        <v>257</v>
      </c>
      <c r="E106">
        <v>383</v>
      </c>
      <c r="F106" s="37">
        <v>0.22371495327102803</v>
      </c>
      <c r="G106">
        <v>29</v>
      </c>
      <c r="H106">
        <v>34</v>
      </c>
      <c r="I106" s="37">
        <v>8.877284595300261E-2</v>
      </c>
      <c r="J106">
        <v>2</v>
      </c>
      <c r="K106" s="37">
        <v>5.8823529411764705E-2</v>
      </c>
      <c r="L106">
        <v>0</v>
      </c>
      <c r="M106" s="37">
        <v>0</v>
      </c>
      <c r="N106">
        <v>0</v>
      </c>
      <c r="O106">
        <v>0</v>
      </c>
      <c r="P106" s="37">
        <v>0.37131132863579536</v>
      </c>
    </row>
    <row r="107" spans="1:16">
      <c r="A107" s="36" t="s">
        <v>91</v>
      </c>
      <c r="B107">
        <v>6211</v>
      </c>
      <c r="C107">
        <v>335</v>
      </c>
      <c r="D107">
        <v>72</v>
      </c>
      <c r="E107">
        <v>100</v>
      </c>
      <c r="F107" s="37">
        <v>0.29850746268656714</v>
      </c>
      <c r="G107">
        <v>6</v>
      </c>
      <c r="H107">
        <v>7</v>
      </c>
      <c r="I107" s="37">
        <v>7.0000000000000007E-2</v>
      </c>
      <c r="J107">
        <v>0</v>
      </c>
      <c r="K107" s="37">
        <v>0</v>
      </c>
      <c r="L107">
        <v>0</v>
      </c>
      <c r="M107" s="37">
        <v>0</v>
      </c>
      <c r="N107">
        <v>0</v>
      </c>
      <c r="O107">
        <v>0</v>
      </c>
      <c r="P107" s="37">
        <v>0.36850746268656714</v>
      </c>
    </row>
    <row r="108" spans="1:16">
      <c r="A108" s="36" t="s">
        <v>89</v>
      </c>
      <c r="B108">
        <v>9531</v>
      </c>
      <c r="C108">
        <v>310</v>
      </c>
      <c r="D108">
        <v>45</v>
      </c>
      <c r="E108">
        <v>56</v>
      </c>
      <c r="F108" s="37">
        <v>0.18064516129032257</v>
      </c>
      <c r="G108">
        <v>8</v>
      </c>
      <c r="H108">
        <v>10</v>
      </c>
      <c r="I108" s="37">
        <v>0.17857142857142858</v>
      </c>
      <c r="J108">
        <v>0</v>
      </c>
      <c r="K108" s="37">
        <v>0</v>
      </c>
      <c r="L108">
        <v>0</v>
      </c>
      <c r="M108" s="37">
        <v>0</v>
      </c>
      <c r="N108">
        <v>0</v>
      </c>
      <c r="O108">
        <v>0</v>
      </c>
      <c r="P108" s="37">
        <v>0.35921658986175115</v>
      </c>
    </row>
    <row r="109" spans="1:16">
      <c r="A109" s="36" t="s">
        <v>49</v>
      </c>
      <c r="B109">
        <v>7363</v>
      </c>
      <c r="C109">
        <v>367</v>
      </c>
      <c r="D109">
        <v>73</v>
      </c>
      <c r="E109">
        <v>121</v>
      </c>
      <c r="F109" s="37">
        <v>0.32970027247956402</v>
      </c>
      <c r="G109">
        <v>3</v>
      </c>
      <c r="H109">
        <v>3</v>
      </c>
      <c r="I109" s="37">
        <v>2.4793388429752067E-2</v>
      </c>
      <c r="J109">
        <v>0</v>
      </c>
      <c r="K109" s="37">
        <v>0</v>
      </c>
      <c r="L109">
        <v>0</v>
      </c>
      <c r="M109" s="37">
        <v>0</v>
      </c>
      <c r="N109">
        <v>0</v>
      </c>
      <c r="O109">
        <v>0</v>
      </c>
      <c r="P109" s="37">
        <v>0.35449366090931611</v>
      </c>
    </row>
    <row r="110" spans="1:16">
      <c r="A110" s="36" t="s">
        <v>49</v>
      </c>
      <c r="B110">
        <v>7331</v>
      </c>
      <c r="C110">
        <v>274</v>
      </c>
      <c r="D110">
        <v>47</v>
      </c>
      <c r="E110">
        <v>79</v>
      </c>
      <c r="F110" s="37">
        <v>0.28832116788321166</v>
      </c>
      <c r="G110">
        <v>5</v>
      </c>
      <c r="H110">
        <v>5</v>
      </c>
      <c r="I110" s="37">
        <v>6.3291139240506333E-2</v>
      </c>
      <c r="J110">
        <v>0</v>
      </c>
      <c r="K110" s="37">
        <v>0</v>
      </c>
      <c r="L110">
        <v>0</v>
      </c>
      <c r="M110" s="37">
        <v>0</v>
      </c>
      <c r="N110">
        <v>0</v>
      </c>
      <c r="O110">
        <v>0</v>
      </c>
      <c r="P110" s="37">
        <v>0.35161230712371799</v>
      </c>
    </row>
    <row r="111" spans="1:16">
      <c r="A111" s="36" t="s">
        <v>83</v>
      </c>
      <c r="B111">
        <v>4813</v>
      </c>
      <c r="C111">
        <v>1613</v>
      </c>
      <c r="D111">
        <v>256</v>
      </c>
      <c r="E111">
        <v>391</v>
      </c>
      <c r="F111" s="37">
        <v>0.24240545567265964</v>
      </c>
      <c r="G111">
        <v>20</v>
      </c>
      <c r="H111">
        <v>24</v>
      </c>
      <c r="I111" s="37">
        <v>6.1381074168797956E-2</v>
      </c>
      <c r="J111">
        <v>1</v>
      </c>
      <c r="K111" s="37">
        <v>4.1666666666666664E-2</v>
      </c>
      <c r="L111">
        <v>0</v>
      </c>
      <c r="M111" s="37">
        <v>0</v>
      </c>
      <c r="N111">
        <v>0</v>
      </c>
      <c r="O111">
        <v>0</v>
      </c>
      <c r="P111" s="37">
        <v>0.34545319650812423</v>
      </c>
    </row>
    <row r="112" spans="1:16">
      <c r="A112" s="36" t="s">
        <v>44</v>
      </c>
      <c r="B112">
        <v>5084</v>
      </c>
      <c r="C112">
        <v>204</v>
      </c>
      <c r="D112">
        <v>44</v>
      </c>
      <c r="E112">
        <v>60</v>
      </c>
      <c r="F112" s="37">
        <v>0.29411764705882354</v>
      </c>
      <c r="G112">
        <v>3</v>
      </c>
      <c r="H112">
        <v>3</v>
      </c>
      <c r="I112" s="37">
        <v>0.05</v>
      </c>
      <c r="J112">
        <v>0</v>
      </c>
      <c r="K112" s="37">
        <v>0</v>
      </c>
      <c r="L112">
        <v>0</v>
      </c>
      <c r="M112" s="37">
        <v>0</v>
      </c>
      <c r="N112">
        <v>0</v>
      </c>
      <c r="O112">
        <v>0</v>
      </c>
      <c r="P112" s="37">
        <v>0.34411764705882353</v>
      </c>
    </row>
    <row r="113" spans="1:16">
      <c r="A113" s="36" t="s">
        <v>93</v>
      </c>
      <c r="B113">
        <v>3571</v>
      </c>
      <c r="C113">
        <v>214</v>
      </c>
      <c r="D113">
        <v>33</v>
      </c>
      <c r="E113">
        <v>53</v>
      </c>
      <c r="F113" s="37">
        <v>0.24766355140186916</v>
      </c>
      <c r="G113">
        <v>4</v>
      </c>
      <c r="H113">
        <v>5</v>
      </c>
      <c r="I113" s="37">
        <v>9.4339622641509441E-2</v>
      </c>
      <c r="J113">
        <v>0</v>
      </c>
      <c r="K113" s="37">
        <v>0</v>
      </c>
      <c r="L113">
        <v>0</v>
      </c>
      <c r="M113" s="37">
        <v>0</v>
      </c>
      <c r="N113">
        <v>0</v>
      </c>
      <c r="O113">
        <v>0</v>
      </c>
      <c r="P113" s="37">
        <v>0.3420031740433786</v>
      </c>
    </row>
    <row r="114" spans="1:16">
      <c r="A114" s="36" t="s">
        <v>54</v>
      </c>
      <c r="B114" s="42">
        <v>2391</v>
      </c>
      <c r="C114" s="42">
        <v>21</v>
      </c>
      <c r="D114" s="42">
        <v>3</v>
      </c>
      <c r="E114" s="42">
        <v>7</v>
      </c>
      <c r="F114" s="43">
        <v>0.33333333333333331</v>
      </c>
      <c r="G114" s="42">
        <v>1</v>
      </c>
      <c r="H114" s="42">
        <v>0</v>
      </c>
      <c r="I114" s="43">
        <v>0</v>
      </c>
      <c r="J114" s="42">
        <v>0</v>
      </c>
      <c r="K114" s="43">
        <v>0</v>
      </c>
      <c r="L114" s="42">
        <v>1</v>
      </c>
      <c r="M114" s="43">
        <v>0</v>
      </c>
      <c r="N114" s="42">
        <v>0</v>
      </c>
      <c r="O114" s="42">
        <v>0</v>
      </c>
      <c r="P114" s="43">
        <v>0.33333333333333331</v>
      </c>
    </row>
    <row r="115" spans="1:16">
      <c r="A115" s="36" t="s">
        <v>89</v>
      </c>
      <c r="B115" s="36">
        <v>9512</v>
      </c>
      <c r="C115" s="36">
        <v>619</v>
      </c>
      <c r="D115" s="36">
        <v>121</v>
      </c>
      <c r="E115" s="36">
        <v>190</v>
      </c>
      <c r="F115" s="37">
        <v>0.30694668820678511</v>
      </c>
      <c r="G115" s="36">
        <v>5</v>
      </c>
      <c r="H115" s="36">
        <v>5</v>
      </c>
      <c r="I115" s="37">
        <v>2.6315789473684209E-2</v>
      </c>
      <c r="J115" s="36">
        <v>0</v>
      </c>
      <c r="K115" s="37">
        <v>0</v>
      </c>
      <c r="L115" s="36">
        <v>0</v>
      </c>
      <c r="M115" s="37">
        <v>0</v>
      </c>
      <c r="N115" s="36">
        <v>0</v>
      </c>
      <c r="O115" s="36">
        <v>0</v>
      </c>
      <c r="P115" s="37">
        <v>0.33326247768046935</v>
      </c>
    </row>
    <row r="116" spans="1:16">
      <c r="A116" s="36" t="s">
        <v>49</v>
      </c>
      <c r="B116">
        <v>7349</v>
      </c>
      <c r="C116">
        <v>232</v>
      </c>
      <c r="D116">
        <v>29</v>
      </c>
      <c r="E116">
        <v>48</v>
      </c>
      <c r="F116" s="37">
        <v>0.20689655172413793</v>
      </c>
      <c r="G116">
        <v>5</v>
      </c>
      <c r="H116">
        <v>6</v>
      </c>
      <c r="I116" s="37">
        <v>0.125</v>
      </c>
      <c r="J116">
        <v>0</v>
      </c>
      <c r="K116" s="37">
        <v>0</v>
      </c>
      <c r="L116">
        <v>0</v>
      </c>
      <c r="M116" s="37">
        <v>0</v>
      </c>
      <c r="N116">
        <v>0</v>
      </c>
      <c r="O116">
        <v>0</v>
      </c>
      <c r="P116" s="37">
        <v>0.3318965517241379</v>
      </c>
    </row>
    <row r="117" spans="1:16">
      <c r="A117" s="36" t="s">
        <v>86</v>
      </c>
      <c r="B117">
        <v>9121</v>
      </c>
      <c r="C117">
        <v>424</v>
      </c>
      <c r="D117">
        <v>76</v>
      </c>
      <c r="E117">
        <v>118</v>
      </c>
      <c r="F117" s="37">
        <v>0.27830188679245282</v>
      </c>
      <c r="G117">
        <v>6</v>
      </c>
      <c r="H117">
        <v>6</v>
      </c>
      <c r="I117" s="37">
        <v>5.0847457627118647E-2</v>
      </c>
      <c r="J117">
        <v>0</v>
      </c>
      <c r="K117" s="37">
        <v>0</v>
      </c>
      <c r="L117">
        <v>0</v>
      </c>
      <c r="M117" s="37">
        <v>0</v>
      </c>
      <c r="N117">
        <v>0</v>
      </c>
      <c r="O117">
        <v>0</v>
      </c>
      <c r="P117" s="37">
        <v>0.32914934441957144</v>
      </c>
    </row>
    <row r="118" spans="1:16">
      <c r="A118" s="36" t="s">
        <v>79</v>
      </c>
      <c r="B118">
        <v>3669</v>
      </c>
      <c r="C118">
        <v>238</v>
      </c>
      <c r="D118">
        <v>35</v>
      </c>
      <c r="E118">
        <v>55</v>
      </c>
      <c r="F118" s="37">
        <v>0.23109243697478993</v>
      </c>
      <c r="G118">
        <v>4</v>
      </c>
      <c r="H118">
        <v>5</v>
      </c>
      <c r="I118" s="37">
        <v>9.0909090909090912E-2</v>
      </c>
      <c r="J118">
        <v>0</v>
      </c>
      <c r="K118" s="37">
        <v>0</v>
      </c>
      <c r="L118">
        <v>0</v>
      </c>
      <c r="M118" s="37">
        <v>0</v>
      </c>
      <c r="N118">
        <v>0</v>
      </c>
      <c r="O118">
        <v>0</v>
      </c>
      <c r="P118" s="37">
        <v>0.32200152788388081</v>
      </c>
    </row>
    <row r="119" spans="1:16">
      <c r="A119" s="36" t="s">
        <v>67</v>
      </c>
      <c r="B119">
        <v>8721</v>
      </c>
      <c r="C119">
        <v>1455</v>
      </c>
      <c r="D119">
        <v>175</v>
      </c>
      <c r="E119">
        <v>292</v>
      </c>
      <c r="F119" s="37">
        <v>0.20068728522336771</v>
      </c>
      <c r="G119">
        <v>15</v>
      </c>
      <c r="H119">
        <v>16</v>
      </c>
      <c r="I119" s="37">
        <v>5.4794520547945202E-2</v>
      </c>
      <c r="J119">
        <v>1</v>
      </c>
      <c r="K119" s="37">
        <v>6.25E-2</v>
      </c>
      <c r="L119">
        <v>0</v>
      </c>
      <c r="M119" s="37">
        <v>0</v>
      </c>
      <c r="N119">
        <v>0</v>
      </c>
      <c r="O119">
        <v>0</v>
      </c>
      <c r="P119" s="37">
        <v>0.31798180577131291</v>
      </c>
    </row>
    <row r="120" spans="1:16">
      <c r="A120" s="36" t="s">
        <v>79</v>
      </c>
      <c r="B120">
        <v>3679</v>
      </c>
      <c r="C120">
        <v>542</v>
      </c>
      <c r="D120">
        <v>81</v>
      </c>
      <c r="E120">
        <v>134</v>
      </c>
      <c r="F120" s="37">
        <v>0.24723247232472326</v>
      </c>
      <c r="G120">
        <v>7</v>
      </c>
      <c r="H120">
        <v>9</v>
      </c>
      <c r="I120" s="37">
        <v>6.7164179104477612E-2</v>
      </c>
      <c r="J120">
        <v>0</v>
      </c>
      <c r="K120" s="37">
        <v>0</v>
      </c>
      <c r="L120">
        <v>0</v>
      </c>
      <c r="M120" s="37">
        <v>0</v>
      </c>
      <c r="N120">
        <v>0</v>
      </c>
      <c r="O120">
        <v>0</v>
      </c>
      <c r="P120" s="37">
        <v>0.31439665142920087</v>
      </c>
    </row>
    <row r="121" spans="1:16">
      <c r="A121" s="36" t="s">
        <v>75</v>
      </c>
      <c r="B121">
        <v>6036</v>
      </c>
      <c r="C121">
        <v>252</v>
      </c>
      <c r="D121">
        <v>40</v>
      </c>
      <c r="E121">
        <v>63</v>
      </c>
      <c r="F121" s="37">
        <v>0.25</v>
      </c>
      <c r="G121">
        <v>4</v>
      </c>
      <c r="H121">
        <v>4</v>
      </c>
      <c r="I121" s="37">
        <v>6.3492063492063489E-2</v>
      </c>
      <c r="J121">
        <v>0</v>
      </c>
      <c r="K121" s="37">
        <v>0</v>
      </c>
      <c r="L121">
        <v>0</v>
      </c>
      <c r="M121" s="37">
        <v>0</v>
      </c>
      <c r="N121">
        <v>0</v>
      </c>
      <c r="O121">
        <v>0</v>
      </c>
      <c r="P121" s="37">
        <v>0.31349206349206349</v>
      </c>
    </row>
    <row r="122" spans="1:16">
      <c r="A122" s="36" t="s">
        <v>49</v>
      </c>
      <c r="B122">
        <v>7375</v>
      </c>
      <c r="C122">
        <v>415</v>
      </c>
      <c r="D122">
        <v>64</v>
      </c>
      <c r="E122">
        <v>106</v>
      </c>
      <c r="F122" s="37">
        <v>0.25542168674698795</v>
      </c>
      <c r="G122">
        <v>6</v>
      </c>
      <c r="H122">
        <v>6</v>
      </c>
      <c r="I122" s="37">
        <v>5.6603773584905662E-2</v>
      </c>
      <c r="J122">
        <v>0</v>
      </c>
      <c r="K122" s="37">
        <v>0</v>
      </c>
      <c r="L122">
        <v>0</v>
      </c>
      <c r="M122" s="37">
        <v>0</v>
      </c>
      <c r="N122">
        <v>0</v>
      </c>
      <c r="O122">
        <v>0</v>
      </c>
      <c r="P122" s="37">
        <v>0.3120254603318936</v>
      </c>
    </row>
    <row r="123" spans="1:16">
      <c r="A123" s="36" t="s">
        <v>94</v>
      </c>
      <c r="B123">
        <v>3089</v>
      </c>
      <c r="C123">
        <v>414</v>
      </c>
      <c r="D123">
        <v>59</v>
      </c>
      <c r="E123">
        <v>84</v>
      </c>
      <c r="F123" s="37">
        <v>0.20289855072463769</v>
      </c>
      <c r="G123">
        <v>7</v>
      </c>
      <c r="H123">
        <v>9</v>
      </c>
      <c r="I123" s="37">
        <v>0.10714285714285714</v>
      </c>
      <c r="J123">
        <v>0</v>
      </c>
      <c r="K123" s="37">
        <v>0</v>
      </c>
      <c r="L123">
        <v>0</v>
      </c>
      <c r="M123" s="37">
        <v>0</v>
      </c>
      <c r="N123">
        <v>0</v>
      </c>
      <c r="O123">
        <v>0</v>
      </c>
      <c r="P123" s="37">
        <v>0.31004140786749484</v>
      </c>
    </row>
    <row r="124" spans="1:16">
      <c r="A124" s="36" t="s">
        <v>49</v>
      </c>
      <c r="B124">
        <v>7353</v>
      </c>
      <c r="C124">
        <v>205</v>
      </c>
      <c r="D124">
        <v>35</v>
      </c>
      <c r="E124">
        <v>51</v>
      </c>
      <c r="F124" s="37">
        <v>0.24878048780487805</v>
      </c>
      <c r="G124">
        <v>2</v>
      </c>
      <c r="H124">
        <v>3</v>
      </c>
      <c r="I124" s="37">
        <v>5.8823529411764705E-2</v>
      </c>
      <c r="J124">
        <v>0</v>
      </c>
      <c r="K124" s="37">
        <v>0</v>
      </c>
      <c r="L124">
        <v>0</v>
      </c>
      <c r="M124" s="37">
        <v>0</v>
      </c>
      <c r="N124">
        <v>0</v>
      </c>
      <c r="O124">
        <v>0</v>
      </c>
      <c r="P124" s="37">
        <v>0.30760401721664277</v>
      </c>
    </row>
    <row r="125" spans="1:16">
      <c r="A125" s="36" t="s">
        <v>63</v>
      </c>
      <c r="B125">
        <v>9211</v>
      </c>
      <c r="C125">
        <v>271</v>
      </c>
      <c r="D125">
        <v>42</v>
      </c>
      <c r="E125">
        <v>72</v>
      </c>
      <c r="F125" s="37">
        <v>0.26568265682656828</v>
      </c>
      <c r="G125">
        <v>2</v>
      </c>
      <c r="H125">
        <v>2</v>
      </c>
      <c r="I125" s="37">
        <v>2.7777777777777776E-2</v>
      </c>
      <c r="J125">
        <v>0</v>
      </c>
      <c r="K125" s="37">
        <v>0</v>
      </c>
      <c r="L125">
        <v>0</v>
      </c>
      <c r="M125" s="37">
        <v>0</v>
      </c>
      <c r="N125">
        <v>0</v>
      </c>
      <c r="O125">
        <v>0</v>
      </c>
      <c r="P125" s="37">
        <v>0.29346043460434607</v>
      </c>
    </row>
    <row r="126" spans="1:16">
      <c r="A126" s="36" t="s">
        <v>47</v>
      </c>
      <c r="B126">
        <v>8063</v>
      </c>
      <c r="C126">
        <v>291</v>
      </c>
      <c r="D126">
        <v>44</v>
      </c>
      <c r="E126">
        <v>68</v>
      </c>
      <c r="F126" s="37">
        <v>0.23367697594501718</v>
      </c>
      <c r="G126">
        <v>4</v>
      </c>
      <c r="H126">
        <v>4</v>
      </c>
      <c r="I126" s="37">
        <v>5.8823529411764705E-2</v>
      </c>
      <c r="J126">
        <v>0</v>
      </c>
      <c r="K126" s="37">
        <v>0</v>
      </c>
      <c r="L126">
        <v>0</v>
      </c>
      <c r="M126" s="37">
        <v>0</v>
      </c>
      <c r="N126">
        <v>0</v>
      </c>
      <c r="O126">
        <v>0</v>
      </c>
      <c r="P126" s="37">
        <v>0.2925005053567819</v>
      </c>
    </row>
    <row r="127" spans="1:16">
      <c r="A127" s="36" t="s">
        <v>63</v>
      </c>
      <c r="B127">
        <v>9221</v>
      </c>
      <c r="C127">
        <v>919</v>
      </c>
      <c r="D127">
        <v>132</v>
      </c>
      <c r="E127">
        <v>210</v>
      </c>
      <c r="F127" s="37">
        <v>0.22850924918389554</v>
      </c>
      <c r="G127">
        <v>9</v>
      </c>
      <c r="H127">
        <v>13</v>
      </c>
      <c r="I127" s="37">
        <v>6.1904761904761907E-2</v>
      </c>
      <c r="J127">
        <v>0</v>
      </c>
      <c r="K127" s="37">
        <v>0</v>
      </c>
      <c r="L127">
        <v>0</v>
      </c>
      <c r="M127" s="37">
        <v>0</v>
      </c>
      <c r="N127">
        <v>0</v>
      </c>
      <c r="O127">
        <v>0</v>
      </c>
      <c r="P127" s="37">
        <v>0.29041401108865744</v>
      </c>
    </row>
    <row r="128" spans="1:16">
      <c r="A128" s="36" t="s">
        <v>47</v>
      </c>
      <c r="B128">
        <v>8071</v>
      </c>
      <c r="C128">
        <v>330</v>
      </c>
      <c r="D128">
        <v>54</v>
      </c>
      <c r="E128">
        <v>81</v>
      </c>
      <c r="F128" s="37">
        <v>0.24545454545454545</v>
      </c>
      <c r="G128">
        <v>3</v>
      </c>
      <c r="H128">
        <v>3</v>
      </c>
      <c r="I128" s="37">
        <v>3.7037037037037035E-2</v>
      </c>
      <c r="J128">
        <v>0</v>
      </c>
      <c r="K128" s="37">
        <v>0</v>
      </c>
      <c r="L128">
        <v>0</v>
      </c>
      <c r="M128" s="37">
        <v>0</v>
      </c>
      <c r="N128">
        <v>0</v>
      </c>
      <c r="O128">
        <v>0</v>
      </c>
      <c r="P128" s="37">
        <v>0.28249158249158246</v>
      </c>
    </row>
    <row r="129" spans="1:16">
      <c r="A129" s="36" t="s">
        <v>88</v>
      </c>
      <c r="B129">
        <v>9651</v>
      </c>
      <c r="C129">
        <v>246</v>
      </c>
      <c r="D129">
        <v>26</v>
      </c>
      <c r="E129">
        <v>49</v>
      </c>
      <c r="F129" s="37">
        <v>0.1991869918699187</v>
      </c>
      <c r="G129">
        <v>4</v>
      </c>
      <c r="H129">
        <v>4</v>
      </c>
      <c r="I129" s="37">
        <v>8.1632653061224483E-2</v>
      </c>
      <c r="J129">
        <v>0</v>
      </c>
      <c r="K129" s="37">
        <v>0</v>
      </c>
      <c r="L129">
        <v>0</v>
      </c>
      <c r="M129" s="37">
        <v>0</v>
      </c>
      <c r="N129">
        <v>0</v>
      </c>
      <c r="O129">
        <v>0</v>
      </c>
      <c r="P129" s="37">
        <v>0.2808196449311432</v>
      </c>
    </row>
    <row r="130" spans="1:16">
      <c r="A130" s="36" t="s">
        <v>75</v>
      </c>
      <c r="B130" s="36">
        <v>6021</v>
      </c>
      <c r="C130" s="36">
        <v>940</v>
      </c>
      <c r="D130" s="36">
        <v>139</v>
      </c>
      <c r="E130" s="36">
        <v>221</v>
      </c>
      <c r="F130" s="37">
        <v>0.23510638297872341</v>
      </c>
      <c r="G130" s="36">
        <v>10</v>
      </c>
      <c r="H130" s="36">
        <v>10</v>
      </c>
      <c r="I130" s="37">
        <v>4.5248868778280542E-2</v>
      </c>
      <c r="J130" s="36">
        <v>0</v>
      </c>
      <c r="K130" s="37">
        <v>0</v>
      </c>
      <c r="L130" s="36">
        <v>0</v>
      </c>
      <c r="M130" s="37">
        <v>0</v>
      </c>
      <c r="N130" s="36">
        <v>0</v>
      </c>
      <c r="O130" s="36">
        <v>0</v>
      </c>
      <c r="P130" s="37">
        <v>0.28035525175700393</v>
      </c>
    </row>
    <row r="131" spans="1:16">
      <c r="A131" s="36" t="s">
        <v>77</v>
      </c>
      <c r="B131">
        <v>4731</v>
      </c>
      <c r="C131">
        <v>444</v>
      </c>
      <c r="D131">
        <v>65</v>
      </c>
      <c r="E131">
        <v>106</v>
      </c>
      <c r="F131" s="37">
        <v>0.23873873873873874</v>
      </c>
      <c r="G131">
        <v>4</v>
      </c>
      <c r="H131">
        <v>4</v>
      </c>
      <c r="I131" s="37">
        <v>3.7735849056603772E-2</v>
      </c>
      <c r="J131">
        <v>0</v>
      </c>
      <c r="K131" s="37">
        <v>0</v>
      </c>
      <c r="L131">
        <v>0</v>
      </c>
      <c r="M131" s="37">
        <v>0</v>
      </c>
      <c r="N131">
        <v>0</v>
      </c>
      <c r="O131">
        <v>0</v>
      </c>
      <c r="P131" s="37">
        <v>0.27647458779534251</v>
      </c>
    </row>
    <row r="132" spans="1:16">
      <c r="A132" s="36" t="s">
        <v>64</v>
      </c>
      <c r="B132">
        <v>2099</v>
      </c>
      <c r="C132">
        <v>272</v>
      </c>
      <c r="D132">
        <v>34</v>
      </c>
      <c r="E132">
        <v>59</v>
      </c>
      <c r="F132" s="37">
        <v>0.21691176470588236</v>
      </c>
      <c r="G132">
        <v>3</v>
      </c>
      <c r="H132">
        <v>3</v>
      </c>
      <c r="I132" s="37">
        <v>5.0847457627118647E-2</v>
      </c>
      <c r="J132">
        <v>0</v>
      </c>
      <c r="K132" s="37">
        <v>0</v>
      </c>
      <c r="L132">
        <v>0</v>
      </c>
      <c r="M132" s="37">
        <v>0</v>
      </c>
      <c r="N132">
        <v>0</v>
      </c>
      <c r="O132">
        <v>0</v>
      </c>
      <c r="P132" s="37">
        <v>0.26775922233300098</v>
      </c>
    </row>
    <row r="133" spans="1:16">
      <c r="A133" s="36" t="s">
        <v>68</v>
      </c>
      <c r="B133">
        <v>8211</v>
      </c>
      <c r="C133">
        <v>5465</v>
      </c>
      <c r="D133">
        <v>704</v>
      </c>
      <c r="E133">
        <v>1072</v>
      </c>
      <c r="F133" s="37">
        <v>0.19615736505032022</v>
      </c>
      <c r="G133">
        <v>52</v>
      </c>
      <c r="H133">
        <v>55</v>
      </c>
      <c r="I133" s="37">
        <v>5.1305970149253734E-2</v>
      </c>
      <c r="J133">
        <v>1</v>
      </c>
      <c r="K133" s="37">
        <v>1.8181818181818181E-2</v>
      </c>
      <c r="L133">
        <v>0</v>
      </c>
      <c r="M133" s="37">
        <v>0</v>
      </c>
      <c r="N133">
        <v>0</v>
      </c>
      <c r="O133">
        <v>0</v>
      </c>
      <c r="P133" s="37">
        <v>0.26564515338139216</v>
      </c>
    </row>
    <row r="134" spans="1:16">
      <c r="A134" s="36" t="s">
        <v>67</v>
      </c>
      <c r="B134">
        <v>8744</v>
      </c>
      <c r="C134">
        <v>215</v>
      </c>
      <c r="D134">
        <v>28</v>
      </c>
      <c r="E134">
        <v>38</v>
      </c>
      <c r="F134" s="37">
        <v>0.17674418604651163</v>
      </c>
      <c r="G134">
        <v>2</v>
      </c>
      <c r="H134">
        <v>3</v>
      </c>
      <c r="I134" s="37">
        <v>7.8947368421052627E-2</v>
      </c>
      <c r="J134">
        <v>0</v>
      </c>
      <c r="K134" s="37">
        <v>0</v>
      </c>
      <c r="L134">
        <v>0</v>
      </c>
      <c r="M134" s="37">
        <v>0</v>
      </c>
      <c r="N134">
        <v>0</v>
      </c>
      <c r="O134">
        <v>0</v>
      </c>
      <c r="P134" s="37">
        <v>0.25569155446756425</v>
      </c>
    </row>
    <row r="135" spans="1:16">
      <c r="A135" s="36" t="s">
        <v>87</v>
      </c>
      <c r="B135" s="36">
        <v>4911</v>
      </c>
      <c r="C135" s="36">
        <v>2127</v>
      </c>
      <c r="D135" s="36">
        <v>282</v>
      </c>
      <c r="E135" s="36">
        <v>448</v>
      </c>
      <c r="F135" s="37">
        <v>0.21062529384109074</v>
      </c>
      <c r="G135" s="36">
        <v>17</v>
      </c>
      <c r="H135" s="36">
        <v>20</v>
      </c>
      <c r="I135" s="37">
        <v>4.4642857142857144E-2</v>
      </c>
      <c r="J135" s="36">
        <v>0</v>
      </c>
      <c r="K135" s="37">
        <v>0</v>
      </c>
      <c r="L135" s="36">
        <v>0</v>
      </c>
      <c r="M135" s="37">
        <v>0</v>
      </c>
      <c r="N135" s="36">
        <v>0</v>
      </c>
      <c r="O135" s="36">
        <v>0</v>
      </c>
      <c r="P135" s="37">
        <v>0.25526815098394789</v>
      </c>
    </row>
    <row r="136" spans="1:16">
      <c r="A136" s="36" t="s">
        <v>88</v>
      </c>
      <c r="B136">
        <v>9641</v>
      </c>
      <c r="C136">
        <v>224</v>
      </c>
      <c r="D136">
        <v>26</v>
      </c>
      <c r="E136">
        <v>39</v>
      </c>
      <c r="F136" s="37">
        <v>0.17410714285714285</v>
      </c>
      <c r="G136">
        <v>2</v>
      </c>
      <c r="H136">
        <v>3</v>
      </c>
      <c r="I136" s="37">
        <v>7.6923076923076927E-2</v>
      </c>
      <c r="J136">
        <v>0</v>
      </c>
      <c r="K136" s="37">
        <v>0</v>
      </c>
      <c r="L136">
        <v>0</v>
      </c>
      <c r="M136" s="37">
        <v>0</v>
      </c>
      <c r="N136">
        <v>0</v>
      </c>
      <c r="O136">
        <v>0</v>
      </c>
      <c r="P136" s="37">
        <v>0.25103021978021978</v>
      </c>
    </row>
    <row r="137" spans="1:16">
      <c r="A137" s="36" t="s">
        <v>95</v>
      </c>
      <c r="B137" s="42">
        <v>5641</v>
      </c>
      <c r="C137" s="42">
        <v>20</v>
      </c>
      <c r="D137" s="42">
        <v>1</v>
      </c>
      <c r="E137" s="42">
        <v>5</v>
      </c>
      <c r="F137" s="43">
        <v>0.25</v>
      </c>
      <c r="G137" s="42">
        <v>0</v>
      </c>
      <c r="H137" s="42">
        <v>0</v>
      </c>
      <c r="I137" s="43">
        <v>0</v>
      </c>
      <c r="J137" s="42">
        <v>0</v>
      </c>
      <c r="K137" s="43">
        <v>0</v>
      </c>
      <c r="L137" s="42">
        <v>1</v>
      </c>
      <c r="M137" s="43">
        <v>0</v>
      </c>
      <c r="N137" s="42">
        <v>0</v>
      </c>
      <c r="O137" s="42">
        <v>0</v>
      </c>
      <c r="P137" s="43">
        <v>0.25</v>
      </c>
    </row>
    <row r="138" spans="1:16">
      <c r="A138" s="36" t="s">
        <v>93</v>
      </c>
      <c r="B138">
        <v>3577</v>
      </c>
      <c r="C138">
        <v>302</v>
      </c>
      <c r="D138">
        <v>48</v>
      </c>
      <c r="E138">
        <v>66</v>
      </c>
      <c r="F138" s="37">
        <v>0.2185430463576159</v>
      </c>
      <c r="G138">
        <v>2</v>
      </c>
      <c r="H138">
        <v>2</v>
      </c>
      <c r="I138" s="37">
        <v>3.0303030303030304E-2</v>
      </c>
      <c r="J138">
        <v>0</v>
      </c>
      <c r="K138" s="37">
        <v>0</v>
      </c>
      <c r="L138">
        <v>0</v>
      </c>
      <c r="M138" s="37">
        <v>0</v>
      </c>
      <c r="N138">
        <v>0</v>
      </c>
      <c r="O138">
        <v>0</v>
      </c>
      <c r="P138" s="37">
        <v>0.2488460766606462</v>
      </c>
    </row>
    <row r="139" spans="1:16">
      <c r="A139" s="36" t="s">
        <v>47</v>
      </c>
      <c r="B139">
        <v>8093</v>
      </c>
      <c r="C139">
        <v>398</v>
      </c>
      <c r="D139">
        <v>36</v>
      </c>
      <c r="E139">
        <v>62</v>
      </c>
      <c r="F139" s="37">
        <v>0.15577889447236182</v>
      </c>
      <c r="G139">
        <v>5</v>
      </c>
      <c r="H139">
        <v>5</v>
      </c>
      <c r="I139" s="37">
        <v>8.0645161290322578E-2</v>
      </c>
      <c r="J139">
        <v>0</v>
      </c>
      <c r="K139" s="37">
        <v>0</v>
      </c>
      <c r="L139">
        <v>0</v>
      </c>
      <c r="M139" s="37">
        <v>0</v>
      </c>
      <c r="N139">
        <v>0</v>
      </c>
      <c r="O139">
        <v>0</v>
      </c>
      <c r="P139" s="37">
        <v>0.23642405576268438</v>
      </c>
    </row>
    <row r="140" spans="1:16">
      <c r="A140" s="36" t="s">
        <v>79</v>
      </c>
      <c r="B140">
        <v>3663</v>
      </c>
      <c r="C140">
        <v>518</v>
      </c>
      <c r="D140">
        <v>81</v>
      </c>
      <c r="E140">
        <v>116</v>
      </c>
      <c r="F140" s="37">
        <v>0.22393822393822393</v>
      </c>
      <c r="G140">
        <v>1</v>
      </c>
      <c r="H140">
        <v>1</v>
      </c>
      <c r="I140" s="37">
        <v>8.6206896551724137E-3</v>
      </c>
      <c r="J140">
        <v>0</v>
      </c>
      <c r="K140" s="37">
        <v>0</v>
      </c>
      <c r="L140">
        <v>0</v>
      </c>
      <c r="M140" s="37">
        <v>0</v>
      </c>
      <c r="N140">
        <v>0</v>
      </c>
      <c r="O140">
        <v>0</v>
      </c>
      <c r="P140" s="37">
        <v>0.23255891359339634</v>
      </c>
    </row>
    <row r="141" spans="1:16">
      <c r="A141" s="36" t="s">
        <v>47</v>
      </c>
      <c r="B141">
        <v>8069</v>
      </c>
      <c r="C141">
        <v>463</v>
      </c>
      <c r="D141">
        <v>62</v>
      </c>
      <c r="E141">
        <v>83</v>
      </c>
      <c r="F141" s="37">
        <v>0.17926565874730022</v>
      </c>
      <c r="G141">
        <v>3</v>
      </c>
      <c r="H141">
        <v>3</v>
      </c>
      <c r="I141" s="37">
        <v>3.614457831325301E-2</v>
      </c>
      <c r="J141">
        <v>0</v>
      </c>
      <c r="K141" s="37">
        <v>0</v>
      </c>
      <c r="L141">
        <v>0</v>
      </c>
      <c r="M141" s="37">
        <v>0</v>
      </c>
      <c r="N141">
        <v>0</v>
      </c>
      <c r="O141">
        <v>0</v>
      </c>
      <c r="P141" s="37">
        <v>0.21541023706055323</v>
      </c>
    </row>
    <row r="142" spans="1:16">
      <c r="A142" s="36" t="s">
        <v>96</v>
      </c>
      <c r="B142" s="42">
        <v>2591</v>
      </c>
      <c r="C142" s="42">
        <v>56</v>
      </c>
      <c r="D142" s="42">
        <v>5</v>
      </c>
      <c r="E142" s="42">
        <v>11</v>
      </c>
      <c r="F142" s="43">
        <v>0.19642857142857142</v>
      </c>
      <c r="G142" s="42">
        <v>1</v>
      </c>
      <c r="H142" s="42">
        <v>0</v>
      </c>
      <c r="I142" s="43">
        <v>0</v>
      </c>
      <c r="J142" s="42">
        <v>1</v>
      </c>
      <c r="K142" s="43">
        <v>0</v>
      </c>
      <c r="L142" s="42">
        <v>1</v>
      </c>
      <c r="M142" s="43">
        <v>0</v>
      </c>
      <c r="N142" s="42">
        <v>0</v>
      </c>
      <c r="O142" s="42">
        <v>0</v>
      </c>
      <c r="P142" s="43">
        <v>0.19642857142857142</v>
      </c>
    </row>
    <row r="143" spans="1:16">
      <c r="A143" s="36" t="s">
        <v>61</v>
      </c>
      <c r="B143" s="42">
        <v>6141</v>
      </c>
      <c r="C143" s="42">
        <v>202</v>
      </c>
      <c r="D143" s="42">
        <v>14</v>
      </c>
      <c r="E143" s="42">
        <v>37</v>
      </c>
      <c r="F143" s="43">
        <v>0.18316831683168316</v>
      </c>
      <c r="G143" s="42">
        <v>1</v>
      </c>
      <c r="H143" s="42">
        <v>0</v>
      </c>
      <c r="I143" s="43">
        <v>0</v>
      </c>
      <c r="J143" s="42">
        <v>1</v>
      </c>
      <c r="K143" s="43">
        <v>0</v>
      </c>
      <c r="L143" s="42">
        <v>1</v>
      </c>
      <c r="M143" s="43">
        <v>0</v>
      </c>
      <c r="N143" s="42">
        <v>0</v>
      </c>
      <c r="O143" s="42">
        <v>0</v>
      </c>
      <c r="P143" s="43">
        <v>0.18316831683168316</v>
      </c>
    </row>
    <row r="144" spans="1:16">
      <c r="A144" s="36" t="s">
        <v>97</v>
      </c>
      <c r="B144">
        <v>9711</v>
      </c>
      <c r="C144">
        <v>276</v>
      </c>
      <c r="D144">
        <v>26</v>
      </c>
      <c r="E144">
        <v>41</v>
      </c>
      <c r="F144" s="37">
        <v>0.14855072463768115</v>
      </c>
      <c r="G144">
        <v>1</v>
      </c>
      <c r="H144">
        <v>1</v>
      </c>
      <c r="I144" s="37">
        <v>2.4390243902439025E-2</v>
      </c>
      <c r="J144">
        <v>0</v>
      </c>
      <c r="K144" s="37">
        <v>0</v>
      </c>
      <c r="L144">
        <v>0</v>
      </c>
      <c r="M144" s="37">
        <v>0</v>
      </c>
      <c r="N144">
        <v>0</v>
      </c>
      <c r="O144">
        <v>0</v>
      </c>
      <c r="P144" s="37">
        <v>0.17294096854012017</v>
      </c>
    </row>
    <row r="145" spans="1:16">
      <c r="A145" s="36" t="s">
        <v>78</v>
      </c>
      <c r="B145" s="42">
        <v>8351</v>
      </c>
      <c r="C145" s="42">
        <v>178</v>
      </c>
      <c r="D145" s="42">
        <v>9</v>
      </c>
      <c r="E145" s="42">
        <v>19</v>
      </c>
      <c r="F145" s="43">
        <v>0.10674157303370786</v>
      </c>
      <c r="G145" s="42">
        <v>1</v>
      </c>
      <c r="H145" s="42">
        <v>0</v>
      </c>
      <c r="I145" s="43">
        <v>0</v>
      </c>
      <c r="J145" s="42">
        <v>0</v>
      </c>
      <c r="K145" s="43">
        <v>0</v>
      </c>
      <c r="L145" s="42">
        <v>1</v>
      </c>
      <c r="M145" s="43">
        <v>0</v>
      </c>
      <c r="N145" s="42">
        <v>0</v>
      </c>
      <c r="O145" s="42">
        <v>0</v>
      </c>
      <c r="P145" s="43">
        <v>0.10674157303370786</v>
      </c>
    </row>
  </sheetData>
  <mergeCells count="3">
    <mergeCell ref="R1:S1"/>
    <mergeCell ref="R2:S2"/>
    <mergeCell ref="R3:S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189"/>
  <sheetViews>
    <sheetView topLeftCell="A11" workbookViewId="0">
      <selection sqref="A1:R47"/>
    </sheetView>
  </sheetViews>
  <sheetFormatPr defaultRowHeight="15"/>
  <cols>
    <col min="1" max="2" width="6.28515625" bestFit="1" customWidth="1"/>
    <col min="3" max="3" width="6" bestFit="1" customWidth="1"/>
    <col min="4" max="4" width="11.5703125" bestFit="1" customWidth="1"/>
    <col min="5" max="5" width="6.7109375" bestFit="1" customWidth="1"/>
    <col min="6" max="7" width="11.7109375" bestFit="1" customWidth="1"/>
    <col min="8" max="8" width="6" bestFit="1" customWidth="1"/>
    <col min="9" max="9" width="12.5703125" bestFit="1" customWidth="1"/>
    <col min="10" max="10" width="9" bestFit="1" customWidth="1"/>
    <col min="11" max="11" width="14.7109375" bestFit="1" customWidth="1"/>
    <col min="12" max="12" width="10" bestFit="1" customWidth="1"/>
    <col min="13" max="13" width="16" bestFit="1" customWidth="1"/>
    <col min="14" max="14" width="10.85546875" bestFit="1" customWidth="1"/>
    <col min="15" max="15" width="21" bestFit="1" customWidth="1"/>
    <col min="16" max="16" width="13.5703125" bestFit="1" customWidth="1"/>
    <col min="17" max="17" width="24.5703125" bestFit="1" customWidth="1"/>
    <col min="18" max="18" width="13.140625" bestFit="1" customWidth="1"/>
  </cols>
  <sheetData>
    <row r="1" spans="1:18" s="4" customFormat="1" ht="15.75" thickBot="1">
      <c r="A1" s="64" t="s">
        <v>40</v>
      </c>
      <c r="B1" s="59" t="s">
        <v>39</v>
      </c>
      <c r="C1" s="21" t="s">
        <v>0</v>
      </c>
      <c r="D1" s="18" t="s">
        <v>1</v>
      </c>
      <c r="E1" s="18" t="s">
        <v>2</v>
      </c>
      <c r="F1" s="15" t="s">
        <v>3</v>
      </c>
      <c r="G1" s="18" t="s">
        <v>4</v>
      </c>
      <c r="H1" s="18" t="s">
        <v>5</v>
      </c>
      <c r="I1" s="15" t="s">
        <v>6</v>
      </c>
      <c r="J1" s="18" t="s">
        <v>7</v>
      </c>
      <c r="K1" s="15" t="s">
        <v>8</v>
      </c>
      <c r="L1" s="18" t="s">
        <v>9</v>
      </c>
      <c r="M1" s="15" t="s">
        <v>10</v>
      </c>
      <c r="N1" s="18" t="s">
        <v>11</v>
      </c>
      <c r="O1" s="15" t="s">
        <v>12</v>
      </c>
      <c r="P1" s="51" t="s">
        <v>101</v>
      </c>
      <c r="Q1" s="50" t="s">
        <v>102</v>
      </c>
      <c r="R1" s="12" t="s">
        <v>13</v>
      </c>
    </row>
    <row r="2" spans="1:18" s="36" customFormat="1">
      <c r="A2" s="107" t="s">
        <v>42</v>
      </c>
      <c r="B2" s="110">
        <v>9999</v>
      </c>
      <c r="C2" s="111">
        <v>14</v>
      </c>
      <c r="D2" s="112">
        <v>1</v>
      </c>
      <c r="E2" s="112">
        <v>1</v>
      </c>
      <c r="F2" s="93">
        <v>7.1428571428571425E-2</v>
      </c>
      <c r="G2" s="112">
        <v>1</v>
      </c>
      <c r="H2" s="112">
        <v>1</v>
      </c>
      <c r="I2" s="93">
        <v>1</v>
      </c>
      <c r="J2" s="112">
        <v>1</v>
      </c>
      <c r="K2" s="93">
        <v>1</v>
      </c>
      <c r="L2" s="112">
        <v>1</v>
      </c>
      <c r="M2" s="93">
        <v>1</v>
      </c>
      <c r="N2" s="112"/>
      <c r="O2" s="93">
        <v>0</v>
      </c>
      <c r="P2" s="97"/>
      <c r="Q2" s="93">
        <v>0</v>
      </c>
      <c r="R2" s="115">
        <v>3.0714285714285716</v>
      </c>
    </row>
    <row r="3" spans="1:18" s="36" customFormat="1">
      <c r="A3" s="107" t="s">
        <v>50</v>
      </c>
      <c r="B3" s="109">
        <v>4581</v>
      </c>
      <c r="C3" s="95">
        <v>257</v>
      </c>
      <c r="D3" s="96">
        <v>45</v>
      </c>
      <c r="E3" s="96">
        <v>69</v>
      </c>
      <c r="F3" s="93">
        <v>0.26848249027237353</v>
      </c>
      <c r="G3" s="96">
        <v>1</v>
      </c>
      <c r="H3" s="96">
        <v>1</v>
      </c>
      <c r="I3" s="93">
        <v>1.4492753623188406E-2</v>
      </c>
      <c r="J3" s="96"/>
      <c r="K3" s="93">
        <v>0</v>
      </c>
      <c r="L3" s="96">
        <v>1</v>
      </c>
      <c r="M3" s="93">
        <v>1</v>
      </c>
      <c r="N3" s="96">
        <v>1</v>
      </c>
      <c r="O3" s="93">
        <v>1</v>
      </c>
      <c r="P3" s="97"/>
      <c r="Q3" s="93">
        <v>0</v>
      </c>
      <c r="R3" s="98">
        <v>2.2829752438955619</v>
      </c>
    </row>
    <row r="4" spans="1:18" s="36" customFormat="1">
      <c r="A4" s="104">
        <v>59</v>
      </c>
      <c r="B4" s="62"/>
      <c r="C4" s="91">
        <v>1014</v>
      </c>
      <c r="D4" s="103">
        <v>164</v>
      </c>
      <c r="E4" s="103">
        <v>267</v>
      </c>
      <c r="F4" s="92">
        <v>0.26331360946745563</v>
      </c>
      <c r="G4" s="103">
        <v>23</v>
      </c>
      <c r="H4" s="103">
        <v>25</v>
      </c>
      <c r="I4" s="92">
        <v>9.3632958801498134E-2</v>
      </c>
      <c r="J4" s="103">
        <v>2</v>
      </c>
      <c r="K4" s="92">
        <v>0.08</v>
      </c>
      <c r="L4" s="103">
        <v>5</v>
      </c>
      <c r="M4" s="92">
        <v>0.2</v>
      </c>
      <c r="N4" s="103">
        <v>1</v>
      </c>
      <c r="O4" s="92">
        <v>0.2</v>
      </c>
      <c r="P4" s="103">
        <v>1</v>
      </c>
      <c r="Q4" s="93">
        <v>1</v>
      </c>
      <c r="R4" s="94">
        <v>1.8369465682689539</v>
      </c>
    </row>
    <row r="5" spans="1:18" s="36" customFormat="1">
      <c r="A5" s="104">
        <v>78</v>
      </c>
      <c r="B5" s="105"/>
      <c r="C5" s="91">
        <v>257</v>
      </c>
      <c r="D5" s="103">
        <v>48</v>
      </c>
      <c r="E5" s="103">
        <v>69</v>
      </c>
      <c r="F5" s="92">
        <v>0.26848249027237353</v>
      </c>
      <c r="G5" s="103">
        <v>10</v>
      </c>
      <c r="H5" s="103">
        <v>11</v>
      </c>
      <c r="I5" s="92">
        <v>0.15942028985507245</v>
      </c>
      <c r="J5" s="103">
        <v>1</v>
      </c>
      <c r="K5" s="92">
        <v>9.0909090909090912E-2</v>
      </c>
      <c r="L5" s="103">
        <v>2</v>
      </c>
      <c r="M5" s="92">
        <v>0.18181818181818182</v>
      </c>
      <c r="N5" s="103">
        <v>2</v>
      </c>
      <c r="O5" s="92">
        <v>1</v>
      </c>
      <c r="P5" s="103">
        <v>0</v>
      </c>
      <c r="Q5" s="93">
        <v>0</v>
      </c>
      <c r="R5" s="94">
        <v>1.7006300528547187</v>
      </c>
    </row>
    <row r="6" spans="1:18" s="36" customFormat="1">
      <c r="A6" s="104">
        <v>70</v>
      </c>
      <c r="B6" s="108"/>
      <c r="C6" s="91">
        <v>4929</v>
      </c>
      <c r="D6" s="103">
        <v>839</v>
      </c>
      <c r="E6" s="103">
        <v>1324</v>
      </c>
      <c r="F6" s="92">
        <v>0.26861432339216879</v>
      </c>
      <c r="G6" s="103">
        <v>83</v>
      </c>
      <c r="H6" s="103">
        <v>93</v>
      </c>
      <c r="I6" s="92">
        <v>7.02416918429003E-2</v>
      </c>
      <c r="J6" s="103">
        <v>7</v>
      </c>
      <c r="K6" s="92">
        <v>7.5268817204301078E-2</v>
      </c>
      <c r="L6" s="103">
        <v>5</v>
      </c>
      <c r="M6" s="92">
        <v>5.3763440860215055E-2</v>
      </c>
      <c r="N6" s="103">
        <v>1</v>
      </c>
      <c r="O6" s="92">
        <v>0.2</v>
      </c>
      <c r="P6" s="103">
        <v>1</v>
      </c>
      <c r="Q6" s="93">
        <v>1</v>
      </c>
      <c r="R6" s="94">
        <v>1.667888273299585</v>
      </c>
    </row>
    <row r="7" spans="1:18" s="106" customFormat="1">
      <c r="A7" s="104">
        <v>82</v>
      </c>
      <c r="B7" s="105"/>
      <c r="C7" s="91">
        <v>17009</v>
      </c>
      <c r="D7" s="91">
        <v>2640</v>
      </c>
      <c r="E7" s="91">
        <v>4062</v>
      </c>
      <c r="F7" s="92">
        <v>0.23881474513492856</v>
      </c>
      <c r="G7" s="91">
        <v>222</v>
      </c>
      <c r="H7" s="91">
        <v>253</v>
      </c>
      <c r="I7" s="92">
        <v>6.2284588872476614E-2</v>
      </c>
      <c r="J7" s="91">
        <v>20</v>
      </c>
      <c r="K7" s="92">
        <v>7.9051383399209488E-2</v>
      </c>
      <c r="L7" s="91">
        <v>8</v>
      </c>
      <c r="M7" s="92">
        <v>3.1620553359683792E-2</v>
      </c>
      <c r="N7" s="91">
        <v>2</v>
      </c>
      <c r="O7" s="92">
        <v>0.25</v>
      </c>
      <c r="P7" s="91">
        <v>2</v>
      </c>
      <c r="Q7" s="93">
        <v>1</v>
      </c>
      <c r="R7" s="94">
        <v>1.6617712707662984</v>
      </c>
    </row>
    <row r="8" spans="1:18" s="36" customFormat="1">
      <c r="A8" s="104" t="s">
        <v>53</v>
      </c>
      <c r="B8" s="105">
        <v>9311</v>
      </c>
      <c r="C8" s="91">
        <v>547</v>
      </c>
      <c r="D8" s="103">
        <v>74</v>
      </c>
      <c r="E8" s="103">
        <v>108</v>
      </c>
      <c r="F8" s="92">
        <v>0.19744058500914077</v>
      </c>
      <c r="G8" s="103">
        <v>6</v>
      </c>
      <c r="H8" s="103">
        <v>7</v>
      </c>
      <c r="I8" s="92">
        <v>6.4814814814814811E-2</v>
      </c>
      <c r="J8" s="103">
        <v>1</v>
      </c>
      <c r="K8" s="92">
        <v>0.14285714285714285</v>
      </c>
      <c r="L8" s="103">
        <v>1</v>
      </c>
      <c r="M8" s="92">
        <v>0.14285714285714285</v>
      </c>
      <c r="N8" s="103">
        <v>1</v>
      </c>
      <c r="O8" s="92">
        <v>1</v>
      </c>
      <c r="P8" s="101"/>
      <c r="Q8" s="93">
        <v>0</v>
      </c>
      <c r="R8" s="94">
        <v>1.5479696855382412</v>
      </c>
    </row>
    <row r="9" spans="1:18" s="36" customFormat="1">
      <c r="A9" s="104" t="s">
        <v>54</v>
      </c>
      <c r="B9" s="61">
        <v>2325</v>
      </c>
      <c r="C9" s="99">
        <v>24</v>
      </c>
      <c r="D9" s="100">
        <v>5</v>
      </c>
      <c r="E9" s="100">
        <v>5</v>
      </c>
      <c r="F9" s="92">
        <v>0.20833333333333334</v>
      </c>
      <c r="G9" s="100">
        <v>3</v>
      </c>
      <c r="H9" s="100">
        <v>4</v>
      </c>
      <c r="I9" s="92">
        <v>0.8</v>
      </c>
      <c r="J9" s="100">
        <v>1</v>
      </c>
      <c r="K9" s="92">
        <v>0.25</v>
      </c>
      <c r="L9" s="100">
        <v>1</v>
      </c>
      <c r="M9" s="92">
        <v>0.25</v>
      </c>
      <c r="N9" s="100"/>
      <c r="O9" s="92">
        <v>0</v>
      </c>
      <c r="P9" s="101"/>
      <c r="Q9" s="93">
        <v>0</v>
      </c>
      <c r="R9" s="102">
        <v>1.5083333333333333</v>
      </c>
    </row>
    <row r="10" spans="1:18" s="36" customFormat="1">
      <c r="A10" s="104">
        <v>65</v>
      </c>
      <c r="B10" s="105"/>
      <c r="C10" s="91">
        <v>2659</v>
      </c>
      <c r="D10" s="103">
        <v>434</v>
      </c>
      <c r="E10" s="103">
        <v>707</v>
      </c>
      <c r="F10" s="92">
        <v>0.26588943211733734</v>
      </c>
      <c r="G10" s="103">
        <v>43</v>
      </c>
      <c r="H10" s="103">
        <v>48</v>
      </c>
      <c r="I10" s="92">
        <v>6.7892503536067891E-2</v>
      </c>
      <c r="J10" s="103">
        <v>3</v>
      </c>
      <c r="K10" s="92">
        <v>6.25E-2</v>
      </c>
      <c r="L10" s="103">
        <v>4</v>
      </c>
      <c r="M10" s="92">
        <v>8.3333333333333329E-2</v>
      </c>
      <c r="N10" s="103">
        <v>2</v>
      </c>
      <c r="O10" s="92">
        <v>0.5</v>
      </c>
      <c r="P10" s="103">
        <v>1</v>
      </c>
      <c r="Q10" s="93">
        <v>0.5</v>
      </c>
      <c r="R10" s="94">
        <v>1.4796152689867383</v>
      </c>
    </row>
    <row r="11" spans="1:18" s="36" customFormat="1">
      <c r="A11" s="104">
        <v>73</v>
      </c>
      <c r="B11" s="105"/>
      <c r="C11" s="91">
        <v>16940</v>
      </c>
      <c r="D11" s="103">
        <v>2337</v>
      </c>
      <c r="E11" s="103">
        <v>3633</v>
      </c>
      <c r="F11" s="92">
        <v>0.21446280991735536</v>
      </c>
      <c r="G11" s="103">
        <v>207</v>
      </c>
      <c r="H11" s="103">
        <v>230</v>
      </c>
      <c r="I11" s="92">
        <v>6.3308560418387005E-2</v>
      </c>
      <c r="J11" s="103">
        <v>20</v>
      </c>
      <c r="K11" s="92">
        <v>8.6956521739130432E-2</v>
      </c>
      <c r="L11" s="103">
        <v>9</v>
      </c>
      <c r="M11" s="92">
        <v>3.9130434782608699E-2</v>
      </c>
      <c r="N11" s="103">
        <v>5</v>
      </c>
      <c r="O11" s="92">
        <v>0.55555555555555558</v>
      </c>
      <c r="P11" s="103">
        <v>2</v>
      </c>
      <c r="Q11" s="93">
        <v>0.4</v>
      </c>
      <c r="R11" s="94">
        <v>1.3594138824130371</v>
      </c>
    </row>
    <row r="12" spans="1:18" s="36" customFormat="1">
      <c r="A12" s="104" t="s">
        <v>62</v>
      </c>
      <c r="B12" s="108">
        <v>7539</v>
      </c>
      <c r="C12" s="99">
        <v>40</v>
      </c>
      <c r="D12" s="100">
        <v>4</v>
      </c>
      <c r="E12" s="100">
        <v>5</v>
      </c>
      <c r="F12" s="92">
        <v>0.125</v>
      </c>
      <c r="G12" s="100">
        <v>1</v>
      </c>
      <c r="H12" s="100">
        <v>1</v>
      </c>
      <c r="I12" s="92">
        <v>0.2</v>
      </c>
      <c r="J12" s="100"/>
      <c r="K12" s="92">
        <v>0</v>
      </c>
      <c r="L12" s="100">
        <v>1</v>
      </c>
      <c r="M12" s="92">
        <v>1</v>
      </c>
      <c r="N12" s="100"/>
      <c r="O12" s="92">
        <v>0</v>
      </c>
      <c r="P12" s="101"/>
      <c r="Q12" s="93">
        <v>0</v>
      </c>
      <c r="R12" s="102">
        <v>1.325</v>
      </c>
    </row>
    <row r="13" spans="1:18" s="36" customFormat="1">
      <c r="A13" s="104" t="s">
        <v>60</v>
      </c>
      <c r="B13" s="105">
        <v>8111</v>
      </c>
      <c r="C13" s="91">
        <v>3488</v>
      </c>
      <c r="D13" s="103">
        <v>418</v>
      </c>
      <c r="E13" s="103">
        <v>687</v>
      </c>
      <c r="F13" s="92">
        <v>0.19696100917431192</v>
      </c>
      <c r="G13" s="103">
        <v>19</v>
      </c>
      <c r="H13" s="103">
        <v>22</v>
      </c>
      <c r="I13" s="92">
        <v>3.2023289665211063E-2</v>
      </c>
      <c r="J13" s="103"/>
      <c r="K13" s="92">
        <v>0</v>
      </c>
      <c r="L13" s="103">
        <v>1</v>
      </c>
      <c r="M13" s="92">
        <v>4.5454545454545456E-2</v>
      </c>
      <c r="N13" s="103">
        <v>1</v>
      </c>
      <c r="O13" s="92">
        <v>1</v>
      </c>
      <c r="P13" s="101"/>
      <c r="Q13" s="93">
        <v>0</v>
      </c>
      <c r="R13" s="94">
        <v>1.2744388442940684</v>
      </c>
    </row>
    <row r="14" spans="1:18" s="106" customFormat="1">
      <c r="A14" s="104" t="s">
        <v>61</v>
      </c>
      <c r="B14" s="108">
        <v>6162</v>
      </c>
      <c r="C14" s="99">
        <v>172</v>
      </c>
      <c r="D14" s="99">
        <v>19</v>
      </c>
      <c r="E14" s="99">
        <v>35</v>
      </c>
      <c r="F14" s="92">
        <v>0.20348837209302326</v>
      </c>
      <c r="G14" s="99">
        <v>2</v>
      </c>
      <c r="H14" s="99">
        <v>2</v>
      </c>
      <c r="I14" s="92">
        <v>5.7142857142857141E-2</v>
      </c>
      <c r="J14" s="99">
        <v>1</v>
      </c>
      <c r="K14" s="92">
        <v>0.5</v>
      </c>
      <c r="L14" s="99">
        <v>1</v>
      </c>
      <c r="M14" s="92">
        <v>0.5</v>
      </c>
      <c r="N14" s="99"/>
      <c r="O14" s="92">
        <v>0</v>
      </c>
      <c r="P14" s="114"/>
      <c r="Q14" s="93">
        <v>0</v>
      </c>
      <c r="R14" s="102">
        <v>1.2606312292358803</v>
      </c>
    </row>
    <row r="15" spans="1:18" s="36" customFormat="1">
      <c r="A15" s="104">
        <v>79</v>
      </c>
      <c r="B15" s="105"/>
      <c r="C15" s="91">
        <v>835</v>
      </c>
      <c r="D15" s="103">
        <v>152</v>
      </c>
      <c r="E15" s="103">
        <v>227</v>
      </c>
      <c r="F15" s="92">
        <v>0.27185628742514972</v>
      </c>
      <c r="G15" s="103">
        <v>16</v>
      </c>
      <c r="H15" s="103">
        <v>18</v>
      </c>
      <c r="I15" s="92">
        <v>7.9295154185022032E-2</v>
      </c>
      <c r="J15" s="103">
        <v>2</v>
      </c>
      <c r="K15" s="92">
        <v>0.1111111111111111</v>
      </c>
      <c r="L15" s="103">
        <v>3</v>
      </c>
      <c r="M15" s="92">
        <v>0.16666666666666666</v>
      </c>
      <c r="N15" s="103">
        <v>1</v>
      </c>
      <c r="O15" s="92">
        <v>0.33333333333333331</v>
      </c>
      <c r="P15" s="103">
        <v>0</v>
      </c>
      <c r="Q15" s="93">
        <v>0</v>
      </c>
      <c r="R15" s="94">
        <v>0.96226255272128292</v>
      </c>
    </row>
    <row r="16" spans="1:18" s="36" customFormat="1">
      <c r="A16" s="104" t="s">
        <v>66</v>
      </c>
      <c r="B16" s="105">
        <v>5511</v>
      </c>
      <c r="C16" s="91">
        <v>508</v>
      </c>
      <c r="D16" s="103">
        <v>110</v>
      </c>
      <c r="E16" s="103">
        <v>183</v>
      </c>
      <c r="F16" s="92">
        <v>0.36023622047244097</v>
      </c>
      <c r="G16" s="103">
        <v>14</v>
      </c>
      <c r="H16" s="103">
        <v>14</v>
      </c>
      <c r="I16" s="92">
        <v>7.650273224043716E-2</v>
      </c>
      <c r="J16" s="103">
        <v>6</v>
      </c>
      <c r="K16" s="92">
        <v>0.42857142857142855</v>
      </c>
      <c r="L16" s="103">
        <v>1</v>
      </c>
      <c r="M16" s="92">
        <v>7.1428571428571425E-2</v>
      </c>
      <c r="N16" s="103"/>
      <c r="O16" s="92">
        <v>0</v>
      </c>
      <c r="P16" s="101"/>
      <c r="Q16" s="93">
        <v>0</v>
      </c>
      <c r="R16" s="94">
        <v>0.9367389527128781</v>
      </c>
    </row>
    <row r="17" spans="1:18" s="106" customFormat="1">
      <c r="A17" s="104" t="s">
        <v>84</v>
      </c>
      <c r="B17" s="108">
        <v>7699</v>
      </c>
      <c r="C17" s="99">
        <v>165</v>
      </c>
      <c r="D17" s="99">
        <v>34</v>
      </c>
      <c r="E17" s="99">
        <v>54</v>
      </c>
      <c r="F17" s="92">
        <v>0.32727272727272727</v>
      </c>
      <c r="G17" s="99">
        <v>7</v>
      </c>
      <c r="H17" s="99">
        <v>8</v>
      </c>
      <c r="I17" s="92">
        <v>0.14814814814814814</v>
      </c>
      <c r="J17" s="99">
        <v>2</v>
      </c>
      <c r="K17" s="92">
        <v>0.25</v>
      </c>
      <c r="L17" s="99">
        <v>1</v>
      </c>
      <c r="M17" s="92">
        <v>0.125</v>
      </c>
      <c r="N17" s="99"/>
      <c r="O17" s="92">
        <v>0</v>
      </c>
      <c r="P17" s="114"/>
      <c r="Q17" s="93">
        <v>0</v>
      </c>
      <c r="R17" s="102">
        <v>0.85042087542087541</v>
      </c>
    </row>
    <row r="18" spans="1:18" s="36" customFormat="1">
      <c r="A18" s="104" t="s">
        <v>48</v>
      </c>
      <c r="B18" s="108">
        <v>7299</v>
      </c>
      <c r="C18" s="99">
        <v>129</v>
      </c>
      <c r="D18" s="100">
        <v>22</v>
      </c>
      <c r="E18" s="100">
        <v>30</v>
      </c>
      <c r="F18" s="92">
        <v>0.23255813953488372</v>
      </c>
      <c r="G18" s="100">
        <v>1</v>
      </c>
      <c r="H18" s="100">
        <v>2</v>
      </c>
      <c r="I18" s="92">
        <v>6.6666666666666666E-2</v>
      </c>
      <c r="J18" s="100"/>
      <c r="K18" s="92">
        <v>0</v>
      </c>
      <c r="L18" s="100">
        <v>1</v>
      </c>
      <c r="M18" s="92">
        <v>0.5</v>
      </c>
      <c r="N18" s="100"/>
      <c r="O18" s="92">
        <v>0</v>
      </c>
      <c r="P18" s="101"/>
      <c r="Q18" s="93">
        <v>0</v>
      </c>
      <c r="R18" s="102">
        <v>0.79922480620155034</v>
      </c>
    </row>
    <row r="19" spans="1:18" s="36" customFormat="1">
      <c r="A19" s="104">
        <v>38</v>
      </c>
      <c r="B19" s="105"/>
      <c r="C19" s="91">
        <v>701</v>
      </c>
      <c r="D19" s="103">
        <v>106</v>
      </c>
      <c r="E19" s="103">
        <v>147</v>
      </c>
      <c r="F19" s="92">
        <v>0.20970042796005706</v>
      </c>
      <c r="G19" s="103">
        <v>5</v>
      </c>
      <c r="H19" s="103">
        <v>8</v>
      </c>
      <c r="I19" s="92">
        <v>5.4421768707482991E-2</v>
      </c>
      <c r="J19" s="103">
        <v>3</v>
      </c>
      <c r="K19" s="92">
        <v>0.375</v>
      </c>
      <c r="L19" s="103">
        <v>1</v>
      </c>
      <c r="M19" s="92">
        <v>0.125</v>
      </c>
      <c r="N19" s="103">
        <v>0</v>
      </c>
      <c r="O19" s="92">
        <v>0</v>
      </c>
      <c r="P19" s="103">
        <v>0</v>
      </c>
      <c r="Q19" s="93">
        <v>0</v>
      </c>
      <c r="R19" s="94">
        <v>0.76412219666754</v>
      </c>
    </row>
    <row r="20" spans="1:18" s="36" customFormat="1">
      <c r="A20" s="104">
        <v>80</v>
      </c>
      <c r="B20" s="105"/>
      <c r="C20" s="91">
        <v>10301</v>
      </c>
      <c r="D20" s="103">
        <v>1458</v>
      </c>
      <c r="E20" s="103">
        <v>2317</v>
      </c>
      <c r="F20" s="92">
        <v>0.22492961848364237</v>
      </c>
      <c r="G20" s="103">
        <v>118</v>
      </c>
      <c r="H20" s="103">
        <v>132</v>
      </c>
      <c r="I20" s="92">
        <v>5.6970220112214073E-2</v>
      </c>
      <c r="J20" s="103">
        <v>12</v>
      </c>
      <c r="K20" s="92">
        <v>9.0909090909090912E-2</v>
      </c>
      <c r="L20" s="103">
        <v>3</v>
      </c>
      <c r="M20" s="92">
        <v>2.2727272727272728E-2</v>
      </c>
      <c r="N20" s="103">
        <v>1</v>
      </c>
      <c r="O20" s="92">
        <v>0.33333333333333331</v>
      </c>
      <c r="P20" s="103">
        <v>0</v>
      </c>
      <c r="Q20" s="93">
        <v>0</v>
      </c>
      <c r="R20" s="94">
        <v>0.72886953556555334</v>
      </c>
    </row>
    <row r="21" spans="1:18" s="36" customFormat="1">
      <c r="A21" s="104" t="s">
        <v>78</v>
      </c>
      <c r="B21" s="105">
        <v>8322</v>
      </c>
      <c r="C21" s="91">
        <v>453</v>
      </c>
      <c r="D21" s="103">
        <v>58</v>
      </c>
      <c r="E21" s="103">
        <v>103</v>
      </c>
      <c r="F21" s="92">
        <v>0.22737306843267108</v>
      </c>
      <c r="G21" s="103">
        <v>7</v>
      </c>
      <c r="H21" s="103">
        <v>7</v>
      </c>
      <c r="I21" s="92">
        <v>6.7961165048543687E-2</v>
      </c>
      <c r="J21" s="103">
        <v>1</v>
      </c>
      <c r="K21" s="92">
        <v>0.14285714285714285</v>
      </c>
      <c r="L21" s="103">
        <v>2</v>
      </c>
      <c r="M21" s="92">
        <v>0.2857142857142857</v>
      </c>
      <c r="N21" s="103"/>
      <c r="O21" s="92">
        <v>0</v>
      </c>
      <c r="P21" s="101"/>
      <c r="Q21" s="93">
        <v>0</v>
      </c>
      <c r="R21" s="94">
        <v>0.72390566205264339</v>
      </c>
    </row>
    <row r="22" spans="1:18" s="36" customFormat="1">
      <c r="A22" s="104" t="s">
        <v>52</v>
      </c>
      <c r="B22" s="105">
        <v>5411</v>
      </c>
      <c r="C22" s="91">
        <v>510</v>
      </c>
      <c r="D22" s="103">
        <v>81</v>
      </c>
      <c r="E22" s="103">
        <v>154</v>
      </c>
      <c r="F22" s="92">
        <v>0.30196078431372547</v>
      </c>
      <c r="G22" s="103">
        <v>7</v>
      </c>
      <c r="H22" s="103">
        <v>8</v>
      </c>
      <c r="I22" s="92">
        <v>5.1948051948051951E-2</v>
      </c>
      <c r="J22" s="103">
        <v>1</v>
      </c>
      <c r="K22" s="92">
        <v>0.125</v>
      </c>
      <c r="L22" s="103">
        <v>1</v>
      </c>
      <c r="M22" s="92">
        <v>0.125</v>
      </c>
      <c r="N22" s="103"/>
      <c r="O22" s="92">
        <v>0</v>
      </c>
      <c r="P22" s="101"/>
      <c r="Q22" s="93">
        <v>0</v>
      </c>
      <c r="R22" s="94">
        <v>0.60390883626177749</v>
      </c>
    </row>
    <row r="23" spans="1:18" s="106" customFormat="1">
      <c r="A23" s="104">
        <v>87</v>
      </c>
      <c r="B23" s="105"/>
      <c r="C23" s="91">
        <v>22728</v>
      </c>
      <c r="D23" s="91">
        <v>3301</v>
      </c>
      <c r="E23" s="91">
        <v>5048</v>
      </c>
      <c r="F23" s="92">
        <v>0.22210489264343541</v>
      </c>
      <c r="G23" s="91">
        <v>286</v>
      </c>
      <c r="H23" s="91">
        <v>323</v>
      </c>
      <c r="I23" s="92">
        <v>6.3985736925515055E-2</v>
      </c>
      <c r="J23" s="91">
        <v>20</v>
      </c>
      <c r="K23" s="92">
        <v>6.1919504643962849E-2</v>
      </c>
      <c r="L23" s="91">
        <v>6</v>
      </c>
      <c r="M23" s="92">
        <v>1.8575851393188854E-2</v>
      </c>
      <c r="N23" s="91">
        <v>1</v>
      </c>
      <c r="O23" s="92">
        <v>0.16666666666666666</v>
      </c>
      <c r="P23" s="91">
        <v>0</v>
      </c>
      <c r="Q23" s="93">
        <v>0</v>
      </c>
      <c r="R23" s="94">
        <v>0.53325265227276875</v>
      </c>
    </row>
    <row r="24" spans="1:18" s="36" customFormat="1">
      <c r="A24" s="104">
        <v>47</v>
      </c>
      <c r="B24" s="62"/>
      <c r="C24" s="91">
        <v>635</v>
      </c>
      <c r="D24" s="103">
        <v>95</v>
      </c>
      <c r="E24" s="103">
        <v>155</v>
      </c>
      <c r="F24" s="92">
        <v>0.24409448818897639</v>
      </c>
      <c r="G24" s="103">
        <v>8</v>
      </c>
      <c r="H24" s="103">
        <v>9</v>
      </c>
      <c r="I24" s="92">
        <v>5.8064516129032261E-2</v>
      </c>
      <c r="J24" s="103">
        <v>1</v>
      </c>
      <c r="K24" s="92">
        <v>0.1111111111111111</v>
      </c>
      <c r="L24" s="103">
        <v>1</v>
      </c>
      <c r="M24" s="92">
        <v>0.1111111111111111</v>
      </c>
      <c r="N24" s="103">
        <v>0</v>
      </c>
      <c r="O24" s="92">
        <v>0</v>
      </c>
      <c r="P24" s="103">
        <v>0</v>
      </c>
      <c r="Q24" s="93">
        <v>0</v>
      </c>
      <c r="R24" s="94">
        <v>0.52438122654023078</v>
      </c>
    </row>
    <row r="25" spans="1:18" s="36" customFormat="1">
      <c r="A25" s="104" t="s">
        <v>72</v>
      </c>
      <c r="B25" s="62">
        <v>1731</v>
      </c>
      <c r="C25" s="91">
        <v>227</v>
      </c>
      <c r="D25" s="103">
        <v>37</v>
      </c>
      <c r="E25" s="103">
        <v>48</v>
      </c>
      <c r="F25" s="92">
        <v>0.21145374449339208</v>
      </c>
      <c r="G25" s="103">
        <v>4</v>
      </c>
      <c r="H25" s="103">
        <v>6</v>
      </c>
      <c r="I25" s="92">
        <v>0.125</v>
      </c>
      <c r="J25" s="103">
        <v>1</v>
      </c>
      <c r="K25" s="92">
        <v>0.16666666666666666</v>
      </c>
      <c r="L25" s="103"/>
      <c r="M25" s="92">
        <v>0</v>
      </c>
      <c r="N25" s="103"/>
      <c r="O25" s="92">
        <v>0</v>
      </c>
      <c r="P25" s="101"/>
      <c r="Q25" s="93">
        <v>0</v>
      </c>
      <c r="R25" s="94">
        <v>0.50312041116005868</v>
      </c>
    </row>
    <row r="26" spans="1:18" s="36" customFormat="1">
      <c r="A26" s="104">
        <v>94</v>
      </c>
      <c r="B26" s="105"/>
      <c r="C26" s="91">
        <v>1407</v>
      </c>
      <c r="D26" s="103">
        <v>262</v>
      </c>
      <c r="E26" s="103">
        <v>381</v>
      </c>
      <c r="F26" s="92">
        <v>0.27078891257995735</v>
      </c>
      <c r="G26" s="103">
        <v>18</v>
      </c>
      <c r="H26" s="103">
        <v>24</v>
      </c>
      <c r="I26" s="92">
        <v>6.2992125984251968E-2</v>
      </c>
      <c r="J26" s="103">
        <v>4</v>
      </c>
      <c r="K26" s="92">
        <v>0.16666666666666666</v>
      </c>
      <c r="L26" s="103">
        <v>0</v>
      </c>
      <c r="M26" s="92">
        <v>0</v>
      </c>
      <c r="N26" s="103">
        <v>0</v>
      </c>
      <c r="O26" s="92">
        <v>0</v>
      </c>
      <c r="P26" s="103">
        <v>0</v>
      </c>
      <c r="Q26" s="93">
        <v>0</v>
      </c>
      <c r="R26" s="94">
        <v>0.50044770523087601</v>
      </c>
    </row>
    <row r="27" spans="1:18" s="36" customFormat="1">
      <c r="A27" s="104">
        <v>63</v>
      </c>
      <c r="B27" s="62"/>
      <c r="C27" s="91">
        <v>1461</v>
      </c>
      <c r="D27" s="103">
        <v>245</v>
      </c>
      <c r="E27" s="103">
        <v>401</v>
      </c>
      <c r="F27" s="92">
        <v>0.27446954140999313</v>
      </c>
      <c r="G27" s="103">
        <v>24</v>
      </c>
      <c r="H27" s="103">
        <v>26</v>
      </c>
      <c r="I27" s="92">
        <v>6.4837905236907731E-2</v>
      </c>
      <c r="J27" s="103">
        <v>3</v>
      </c>
      <c r="K27" s="92">
        <v>0.11538461538461539</v>
      </c>
      <c r="L27" s="103">
        <v>1</v>
      </c>
      <c r="M27" s="92">
        <v>3.8461538461538464E-2</v>
      </c>
      <c r="N27" s="103">
        <v>0</v>
      </c>
      <c r="O27" s="92">
        <v>0</v>
      </c>
      <c r="P27" s="103">
        <v>0</v>
      </c>
      <c r="Q27" s="93">
        <v>0</v>
      </c>
      <c r="R27" s="94">
        <v>0.49315360049305473</v>
      </c>
    </row>
    <row r="28" spans="1:18" s="36" customFormat="1">
      <c r="A28" s="104">
        <v>20</v>
      </c>
      <c r="B28" s="105"/>
      <c r="C28" s="91">
        <v>562</v>
      </c>
      <c r="D28" s="103">
        <v>81</v>
      </c>
      <c r="E28" s="103">
        <v>125</v>
      </c>
      <c r="F28" s="92">
        <v>0.22241992882562278</v>
      </c>
      <c r="G28" s="103">
        <v>5</v>
      </c>
      <c r="H28" s="103">
        <v>5</v>
      </c>
      <c r="I28" s="92">
        <v>0.04</v>
      </c>
      <c r="J28" s="103">
        <v>0</v>
      </c>
      <c r="K28" s="92">
        <v>0</v>
      </c>
      <c r="L28" s="103">
        <v>1</v>
      </c>
      <c r="M28" s="92">
        <v>0.2</v>
      </c>
      <c r="N28" s="103">
        <v>0</v>
      </c>
      <c r="O28" s="92">
        <v>0</v>
      </c>
      <c r="P28" s="103">
        <v>0</v>
      </c>
      <c r="Q28" s="93">
        <v>0</v>
      </c>
      <c r="R28" s="94">
        <v>0.46241992882562277</v>
      </c>
    </row>
    <row r="29" spans="1:18" s="36" customFormat="1">
      <c r="A29" s="104">
        <v>34</v>
      </c>
      <c r="B29" s="105"/>
      <c r="C29" s="91">
        <v>631</v>
      </c>
      <c r="D29" s="91">
        <v>86</v>
      </c>
      <c r="E29" s="91">
        <v>122</v>
      </c>
      <c r="F29" s="92">
        <v>0.19334389857369255</v>
      </c>
      <c r="G29" s="91">
        <v>11</v>
      </c>
      <c r="H29" s="91">
        <v>15</v>
      </c>
      <c r="I29" s="92">
        <v>0.12295081967213115</v>
      </c>
      <c r="J29" s="91">
        <v>2</v>
      </c>
      <c r="K29" s="92">
        <v>0.13333333333333333</v>
      </c>
      <c r="L29" s="91">
        <v>0</v>
      </c>
      <c r="M29" s="92">
        <v>0</v>
      </c>
      <c r="N29" s="91">
        <v>0</v>
      </c>
      <c r="O29" s="92">
        <v>0</v>
      </c>
      <c r="P29" s="91">
        <v>0</v>
      </c>
      <c r="Q29" s="93">
        <v>0</v>
      </c>
      <c r="R29" s="94">
        <v>0.44962805157915703</v>
      </c>
    </row>
    <row r="30" spans="1:18" s="106" customFormat="1">
      <c r="A30" s="104" t="s">
        <v>90</v>
      </c>
      <c r="B30" s="105">
        <v>6411</v>
      </c>
      <c r="C30" s="91">
        <v>1360</v>
      </c>
      <c r="D30" s="103">
        <v>215</v>
      </c>
      <c r="E30" s="103">
        <v>333</v>
      </c>
      <c r="F30" s="92">
        <v>0.24485294117647058</v>
      </c>
      <c r="G30" s="103">
        <v>24</v>
      </c>
      <c r="H30" s="103">
        <v>25</v>
      </c>
      <c r="I30" s="92">
        <v>7.5075075075075076E-2</v>
      </c>
      <c r="J30" s="103">
        <v>2</v>
      </c>
      <c r="K30" s="92">
        <v>0.08</v>
      </c>
      <c r="L30" s="103">
        <v>1</v>
      </c>
      <c r="M30" s="92">
        <v>0.04</v>
      </c>
      <c r="N30" s="103"/>
      <c r="O30" s="92">
        <v>0</v>
      </c>
      <c r="P30" s="101"/>
      <c r="Q30" s="93">
        <v>0</v>
      </c>
      <c r="R30" s="94">
        <v>0.43992801625154565</v>
      </c>
    </row>
    <row r="31" spans="1:18" s="36" customFormat="1">
      <c r="A31" s="104" t="s">
        <v>74</v>
      </c>
      <c r="B31" s="105">
        <v>5812</v>
      </c>
      <c r="C31" s="91">
        <v>1759</v>
      </c>
      <c r="D31" s="103">
        <v>251</v>
      </c>
      <c r="E31" s="103">
        <v>396</v>
      </c>
      <c r="F31" s="92">
        <v>0.2251279135872655</v>
      </c>
      <c r="G31" s="103">
        <v>32</v>
      </c>
      <c r="H31" s="103">
        <v>32</v>
      </c>
      <c r="I31" s="92">
        <v>8.0808080808080815E-2</v>
      </c>
      <c r="J31" s="103">
        <v>2</v>
      </c>
      <c r="K31" s="92">
        <v>6.25E-2</v>
      </c>
      <c r="L31" s="103">
        <v>2</v>
      </c>
      <c r="M31" s="92">
        <v>6.25E-2</v>
      </c>
      <c r="N31" s="103"/>
      <c r="O31" s="92">
        <v>0</v>
      </c>
      <c r="P31" s="101"/>
      <c r="Q31" s="93">
        <v>0</v>
      </c>
      <c r="R31" s="94">
        <v>0.43093599439534636</v>
      </c>
    </row>
    <row r="32" spans="1:18" s="36" customFormat="1">
      <c r="A32" s="104">
        <v>60</v>
      </c>
      <c r="B32" s="105"/>
      <c r="C32" s="91">
        <v>3883</v>
      </c>
      <c r="D32" s="103">
        <v>540</v>
      </c>
      <c r="E32" s="103">
        <v>848</v>
      </c>
      <c r="F32" s="92">
        <v>0.2183878444501674</v>
      </c>
      <c r="G32" s="103">
        <v>50</v>
      </c>
      <c r="H32" s="103">
        <v>54</v>
      </c>
      <c r="I32" s="92">
        <v>6.3679245283018868E-2</v>
      </c>
      <c r="J32" s="103">
        <v>7</v>
      </c>
      <c r="K32" s="92">
        <v>0.12962962962962962</v>
      </c>
      <c r="L32" s="103">
        <v>1</v>
      </c>
      <c r="M32" s="92">
        <v>1.8518518518518517E-2</v>
      </c>
      <c r="N32" s="103">
        <v>0</v>
      </c>
      <c r="O32" s="92">
        <v>0</v>
      </c>
      <c r="P32" s="103">
        <v>0</v>
      </c>
      <c r="Q32" s="93">
        <v>0</v>
      </c>
      <c r="R32" s="94">
        <v>0.43021523788133442</v>
      </c>
    </row>
    <row r="33" spans="1:18" s="36" customFormat="1">
      <c r="A33" s="104">
        <v>96</v>
      </c>
      <c r="B33" s="105"/>
      <c r="C33" s="91">
        <v>2090</v>
      </c>
      <c r="D33" s="103">
        <v>332</v>
      </c>
      <c r="E33" s="103">
        <v>561</v>
      </c>
      <c r="F33" s="92">
        <v>0.26842105263157895</v>
      </c>
      <c r="G33" s="103">
        <v>34</v>
      </c>
      <c r="H33" s="103">
        <v>41</v>
      </c>
      <c r="I33" s="92">
        <v>7.3083778966131913E-2</v>
      </c>
      <c r="J33" s="103">
        <v>3</v>
      </c>
      <c r="K33" s="92">
        <v>7.3170731707317069E-2</v>
      </c>
      <c r="L33" s="103">
        <v>0</v>
      </c>
      <c r="M33" s="92">
        <v>0</v>
      </c>
      <c r="N33" s="103">
        <v>0</v>
      </c>
      <c r="O33" s="92">
        <v>0</v>
      </c>
      <c r="P33" s="103">
        <v>0</v>
      </c>
      <c r="Q33" s="93">
        <v>0</v>
      </c>
      <c r="R33" s="94">
        <v>0.41467556330502792</v>
      </c>
    </row>
    <row r="34" spans="1:18" s="36" customFormat="1">
      <c r="A34" s="104">
        <v>36</v>
      </c>
      <c r="B34" s="105"/>
      <c r="C34" s="91">
        <v>2850</v>
      </c>
      <c r="D34" s="91">
        <v>414</v>
      </c>
      <c r="E34" s="91">
        <v>624</v>
      </c>
      <c r="F34" s="92">
        <v>0.21894736842105264</v>
      </c>
      <c r="G34" s="91">
        <v>22</v>
      </c>
      <c r="H34" s="91">
        <v>28</v>
      </c>
      <c r="I34" s="92">
        <v>4.4871794871794872E-2</v>
      </c>
      <c r="J34" s="91">
        <v>4</v>
      </c>
      <c r="K34" s="92">
        <v>0.14285714285714285</v>
      </c>
      <c r="L34" s="91">
        <v>0</v>
      </c>
      <c r="M34" s="92">
        <v>0</v>
      </c>
      <c r="N34" s="91">
        <v>0</v>
      </c>
      <c r="O34" s="92">
        <v>0</v>
      </c>
      <c r="P34" s="91">
        <v>0</v>
      </c>
      <c r="Q34" s="93">
        <v>0</v>
      </c>
      <c r="R34" s="94">
        <v>0.4066763061499904</v>
      </c>
    </row>
    <row r="35" spans="1:18" s="36" customFormat="1">
      <c r="A35" s="104">
        <v>48</v>
      </c>
      <c r="B35" s="105"/>
      <c r="C35" s="91">
        <v>4601</v>
      </c>
      <c r="D35" s="103">
        <v>724</v>
      </c>
      <c r="E35" s="103">
        <v>1121</v>
      </c>
      <c r="F35" s="92">
        <v>0.2436426863725277</v>
      </c>
      <c r="G35" s="103">
        <v>72</v>
      </c>
      <c r="H35" s="103">
        <v>79</v>
      </c>
      <c r="I35" s="92">
        <v>7.0472792149866195E-2</v>
      </c>
      <c r="J35" s="103">
        <v>5</v>
      </c>
      <c r="K35" s="92">
        <v>6.3291139240506333E-2</v>
      </c>
      <c r="L35" s="103">
        <v>2</v>
      </c>
      <c r="M35" s="92">
        <v>2.5316455696202531E-2</v>
      </c>
      <c r="N35" s="103">
        <v>0</v>
      </c>
      <c r="O35" s="92">
        <v>0</v>
      </c>
      <c r="P35" s="103">
        <v>0</v>
      </c>
      <c r="Q35" s="93">
        <v>0</v>
      </c>
      <c r="R35" s="94">
        <v>0.40272307345910274</v>
      </c>
    </row>
    <row r="36" spans="1:18" s="36" customFormat="1">
      <c r="A36" s="104">
        <v>62</v>
      </c>
      <c r="B36" s="62"/>
      <c r="C36" s="91">
        <v>730</v>
      </c>
      <c r="D36" s="103">
        <v>123</v>
      </c>
      <c r="E36" s="103">
        <v>173</v>
      </c>
      <c r="F36" s="92">
        <v>0.23698630136986301</v>
      </c>
      <c r="G36" s="103">
        <v>13</v>
      </c>
      <c r="H36" s="103">
        <v>17</v>
      </c>
      <c r="I36" s="92">
        <v>9.8265895953757232E-2</v>
      </c>
      <c r="J36" s="103">
        <v>1</v>
      </c>
      <c r="K36" s="92">
        <v>5.8823529411764705E-2</v>
      </c>
      <c r="L36" s="103">
        <v>0</v>
      </c>
      <c r="M36" s="92">
        <v>0</v>
      </c>
      <c r="N36" s="103">
        <v>0</v>
      </c>
      <c r="O36" s="92">
        <v>0</v>
      </c>
      <c r="P36" s="103">
        <v>0</v>
      </c>
      <c r="Q36" s="93">
        <v>0</v>
      </c>
      <c r="R36" s="94">
        <v>0.39407572673538493</v>
      </c>
    </row>
    <row r="37" spans="1:18" s="36" customFormat="1">
      <c r="A37" s="104" t="s">
        <v>57</v>
      </c>
      <c r="B37" s="62">
        <v>2752</v>
      </c>
      <c r="C37" s="91">
        <v>838</v>
      </c>
      <c r="D37" s="103">
        <v>145</v>
      </c>
      <c r="E37" s="103">
        <v>199</v>
      </c>
      <c r="F37" s="92">
        <v>0.23747016706443913</v>
      </c>
      <c r="G37" s="103">
        <v>23</v>
      </c>
      <c r="H37" s="103">
        <v>30</v>
      </c>
      <c r="I37" s="92">
        <v>0.15075376884422109</v>
      </c>
      <c r="J37" s="103"/>
      <c r="K37" s="92">
        <v>0</v>
      </c>
      <c r="L37" s="103"/>
      <c r="M37" s="92">
        <v>0</v>
      </c>
      <c r="N37" s="103"/>
      <c r="O37" s="92">
        <v>0</v>
      </c>
      <c r="P37" s="101"/>
      <c r="Q37" s="93">
        <v>0</v>
      </c>
      <c r="R37" s="94">
        <v>0.38822393590866022</v>
      </c>
    </row>
    <row r="38" spans="1:18" s="36" customFormat="1">
      <c r="A38" s="104">
        <v>95</v>
      </c>
      <c r="B38" s="105"/>
      <c r="C38" s="91">
        <v>2064</v>
      </c>
      <c r="D38" s="103">
        <v>375</v>
      </c>
      <c r="E38" s="103">
        <v>601</v>
      </c>
      <c r="F38" s="92">
        <v>0.29118217054263568</v>
      </c>
      <c r="G38" s="103">
        <v>28</v>
      </c>
      <c r="H38" s="103">
        <v>32</v>
      </c>
      <c r="I38" s="92">
        <v>5.3244592346089852E-2</v>
      </c>
      <c r="J38" s="103">
        <v>0</v>
      </c>
      <c r="K38" s="92">
        <v>0</v>
      </c>
      <c r="L38" s="103">
        <v>1</v>
      </c>
      <c r="M38" s="92">
        <v>3.125E-2</v>
      </c>
      <c r="N38" s="103">
        <v>0</v>
      </c>
      <c r="O38" s="92">
        <v>0</v>
      </c>
      <c r="P38" s="103">
        <v>0</v>
      </c>
      <c r="Q38" s="93">
        <v>0</v>
      </c>
      <c r="R38" s="94">
        <v>0.37567676288872554</v>
      </c>
    </row>
    <row r="39" spans="1:18" s="36" customFormat="1">
      <c r="A39" s="104">
        <v>91</v>
      </c>
      <c r="B39" s="105"/>
      <c r="C39" s="91">
        <v>4381</v>
      </c>
      <c r="D39" s="103">
        <v>701</v>
      </c>
      <c r="E39" s="103">
        <v>1132</v>
      </c>
      <c r="F39" s="92">
        <v>0.25838849577721984</v>
      </c>
      <c r="G39" s="103">
        <v>64</v>
      </c>
      <c r="H39" s="103">
        <v>74</v>
      </c>
      <c r="I39" s="92">
        <v>6.5371024734982339E-2</v>
      </c>
      <c r="J39" s="103">
        <v>3</v>
      </c>
      <c r="K39" s="92">
        <v>4.0540540540540543E-2</v>
      </c>
      <c r="L39" s="103">
        <v>0</v>
      </c>
      <c r="M39" s="92">
        <v>0</v>
      </c>
      <c r="N39" s="103">
        <v>0</v>
      </c>
      <c r="O39" s="92">
        <v>0</v>
      </c>
      <c r="P39" s="103">
        <v>0</v>
      </c>
      <c r="Q39" s="93">
        <v>0</v>
      </c>
      <c r="R39" s="94">
        <v>0.36430006105274271</v>
      </c>
    </row>
    <row r="40" spans="1:18" s="36" customFormat="1">
      <c r="A40" s="104">
        <v>92</v>
      </c>
      <c r="B40" s="105"/>
      <c r="C40" s="91">
        <v>2131</v>
      </c>
      <c r="D40" s="103">
        <v>338</v>
      </c>
      <c r="E40" s="103">
        <v>535</v>
      </c>
      <c r="F40" s="92">
        <v>0.25105584232754574</v>
      </c>
      <c r="G40" s="103">
        <v>26</v>
      </c>
      <c r="H40" s="103">
        <v>36</v>
      </c>
      <c r="I40" s="92">
        <v>6.7289719626168226E-2</v>
      </c>
      <c r="J40" s="103">
        <v>0</v>
      </c>
      <c r="K40" s="92">
        <v>0</v>
      </c>
      <c r="L40" s="103">
        <v>1</v>
      </c>
      <c r="M40" s="92">
        <v>2.7777777777777776E-2</v>
      </c>
      <c r="N40" s="103">
        <v>0</v>
      </c>
      <c r="O40" s="92">
        <v>0</v>
      </c>
      <c r="P40" s="103">
        <v>0</v>
      </c>
      <c r="Q40" s="93">
        <v>0</v>
      </c>
      <c r="R40" s="94">
        <v>0.34612333973149173</v>
      </c>
    </row>
    <row r="41" spans="1:18" s="106" customFormat="1">
      <c r="A41" s="104">
        <v>49</v>
      </c>
      <c r="B41" s="62"/>
      <c r="C41" s="91">
        <v>2611</v>
      </c>
      <c r="D41" s="91">
        <v>346</v>
      </c>
      <c r="E41" s="91">
        <v>555</v>
      </c>
      <c r="F41" s="92">
        <v>0.21256223669092303</v>
      </c>
      <c r="G41" s="91">
        <v>26</v>
      </c>
      <c r="H41" s="91">
        <v>31</v>
      </c>
      <c r="I41" s="92">
        <v>5.5855855855855854E-2</v>
      </c>
      <c r="J41" s="91">
        <v>2</v>
      </c>
      <c r="K41" s="92">
        <v>6.4516129032258063E-2</v>
      </c>
      <c r="L41" s="91">
        <v>0</v>
      </c>
      <c r="M41" s="92">
        <v>0</v>
      </c>
      <c r="N41" s="91">
        <v>0</v>
      </c>
      <c r="O41" s="92">
        <v>0</v>
      </c>
      <c r="P41" s="91">
        <v>0</v>
      </c>
      <c r="Q41" s="93">
        <v>0</v>
      </c>
      <c r="R41" s="94">
        <v>0.33293422157903696</v>
      </c>
    </row>
    <row r="42" spans="1:18" s="36" customFormat="1">
      <c r="A42" s="104">
        <v>50</v>
      </c>
      <c r="B42" s="62"/>
      <c r="C42" s="91">
        <v>897</v>
      </c>
      <c r="D42" s="103">
        <v>167</v>
      </c>
      <c r="E42" s="103">
        <v>226</v>
      </c>
      <c r="F42" s="92">
        <v>0.25195094760312153</v>
      </c>
      <c r="G42" s="103">
        <v>13</v>
      </c>
      <c r="H42" s="103">
        <v>15</v>
      </c>
      <c r="I42" s="92">
        <v>6.637168141592921E-2</v>
      </c>
      <c r="J42" s="103">
        <v>0</v>
      </c>
      <c r="K42" s="92">
        <v>0</v>
      </c>
      <c r="L42" s="103">
        <v>0</v>
      </c>
      <c r="M42" s="92">
        <v>0</v>
      </c>
      <c r="N42" s="103">
        <v>0</v>
      </c>
      <c r="O42" s="92">
        <v>0</v>
      </c>
      <c r="P42" s="103">
        <v>0</v>
      </c>
      <c r="Q42" s="93">
        <v>0</v>
      </c>
      <c r="R42" s="94">
        <v>0.31832262901905073</v>
      </c>
    </row>
    <row r="43" spans="1:18" s="36" customFormat="1">
      <c r="A43" s="104">
        <v>35</v>
      </c>
      <c r="B43" s="105"/>
      <c r="C43" s="91">
        <v>516</v>
      </c>
      <c r="D43" s="103">
        <v>81</v>
      </c>
      <c r="E43" s="103">
        <v>119</v>
      </c>
      <c r="F43" s="92">
        <v>0.23062015503875968</v>
      </c>
      <c r="G43" s="103">
        <v>6</v>
      </c>
      <c r="H43" s="103">
        <v>7</v>
      </c>
      <c r="I43" s="92">
        <v>5.8823529411764705E-2</v>
      </c>
      <c r="J43" s="103">
        <v>0</v>
      </c>
      <c r="K43" s="92">
        <v>0</v>
      </c>
      <c r="L43" s="103">
        <v>0</v>
      </c>
      <c r="M43" s="92">
        <v>0</v>
      </c>
      <c r="N43" s="103">
        <v>0</v>
      </c>
      <c r="O43" s="92">
        <v>0</v>
      </c>
      <c r="P43" s="103">
        <v>0</v>
      </c>
      <c r="Q43" s="93">
        <v>0</v>
      </c>
      <c r="R43" s="94">
        <v>0.28944368445052437</v>
      </c>
    </row>
    <row r="44" spans="1:18" s="36" customFormat="1">
      <c r="A44" s="104" t="s">
        <v>51</v>
      </c>
      <c r="B44" s="105">
        <v>5734</v>
      </c>
      <c r="C44" s="91">
        <v>214</v>
      </c>
      <c r="D44" s="91">
        <v>32</v>
      </c>
      <c r="E44" s="91">
        <v>46</v>
      </c>
      <c r="F44" s="92">
        <v>0.21495327102803738</v>
      </c>
      <c r="G44" s="91">
        <v>2</v>
      </c>
      <c r="H44" s="91">
        <v>2</v>
      </c>
      <c r="I44" s="92">
        <v>4.3478260869565216E-2</v>
      </c>
      <c r="J44" s="91"/>
      <c r="K44" s="92">
        <v>0</v>
      </c>
      <c r="L44" s="91"/>
      <c r="M44" s="92">
        <v>0</v>
      </c>
      <c r="N44" s="91"/>
      <c r="O44" s="92">
        <v>0</v>
      </c>
      <c r="P44" s="114"/>
      <c r="Q44" s="93">
        <v>0</v>
      </c>
      <c r="R44" s="94">
        <v>0.2584315318976026</v>
      </c>
    </row>
    <row r="45" spans="1:18" s="36" customFormat="1">
      <c r="A45" s="104" t="s">
        <v>45</v>
      </c>
      <c r="B45" s="62">
        <v>3714</v>
      </c>
      <c r="C45" s="91">
        <v>715</v>
      </c>
      <c r="D45" s="103">
        <v>92</v>
      </c>
      <c r="E45" s="103">
        <v>142</v>
      </c>
      <c r="F45" s="92">
        <v>0.19860139860139861</v>
      </c>
      <c r="G45" s="103">
        <v>5</v>
      </c>
      <c r="H45" s="103">
        <v>8</v>
      </c>
      <c r="I45" s="92">
        <v>5.6338028169014086E-2</v>
      </c>
      <c r="J45" s="103"/>
      <c r="K45" s="92">
        <v>0</v>
      </c>
      <c r="L45" s="103"/>
      <c r="M45" s="92">
        <v>0</v>
      </c>
      <c r="N45" s="103"/>
      <c r="O45" s="92">
        <v>0</v>
      </c>
      <c r="P45" s="101"/>
      <c r="Q45" s="93">
        <v>0</v>
      </c>
      <c r="R45" s="94">
        <v>0.2549394267704127</v>
      </c>
    </row>
    <row r="46" spans="1:18" s="36" customFormat="1">
      <c r="A46" s="104" t="s">
        <v>97</v>
      </c>
      <c r="B46" s="105">
        <v>9711</v>
      </c>
      <c r="C46" s="91">
        <v>276</v>
      </c>
      <c r="D46" s="103">
        <v>26</v>
      </c>
      <c r="E46" s="103">
        <v>41</v>
      </c>
      <c r="F46" s="92">
        <v>0.14855072463768115</v>
      </c>
      <c r="G46" s="103">
        <v>1</v>
      </c>
      <c r="H46" s="103">
        <v>1</v>
      </c>
      <c r="I46" s="92">
        <v>2.4390243902439025E-2</v>
      </c>
      <c r="J46" s="103"/>
      <c r="K46" s="92">
        <v>0</v>
      </c>
      <c r="L46" s="103"/>
      <c r="M46" s="92">
        <v>0</v>
      </c>
      <c r="N46" s="103"/>
      <c r="O46" s="92">
        <v>0</v>
      </c>
      <c r="P46" s="101"/>
      <c r="Q46" s="93">
        <v>0</v>
      </c>
      <c r="R46" s="94">
        <v>0.17294096854012017</v>
      </c>
    </row>
    <row r="47" spans="1:18" s="106" customFormat="1">
      <c r="A47" s="104">
        <v>86</v>
      </c>
      <c r="B47" s="105"/>
      <c r="C47" s="91">
        <v>2860</v>
      </c>
      <c r="D47" s="103">
        <v>414</v>
      </c>
      <c r="E47" s="103">
        <v>636</v>
      </c>
      <c r="F47" s="92">
        <v>0.22237762237762237</v>
      </c>
      <c r="G47" s="103">
        <v>43</v>
      </c>
      <c r="H47" s="103">
        <v>47</v>
      </c>
      <c r="I47" s="92">
        <v>7.3899371069182387E-2</v>
      </c>
      <c r="J47" s="103">
        <v>5</v>
      </c>
      <c r="K47" s="92">
        <v>0.10638297872340426</v>
      </c>
      <c r="L47" s="103">
        <v>4</v>
      </c>
      <c r="M47" s="92">
        <v>8.5106382978723402E-2</v>
      </c>
      <c r="N47" s="103">
        <v>0</v>
      </c>
      <c r="O47" s="92">
        <v>0</v>
      </c>
      <c r="P47" s="103">
        <v>0</v>
      </c>
      <c r="Q47" s="93">
        <v>0</v>
      </c>
      <c r="R47" s="94">
        <v>0.48776635514893241</v>
      </c>
    </row>
    <row r="48" spans="1:18" s="36" customFormat="1">
      <c r="A48" s="66"/>
      <c r="B48" s="62"/>
      <c r="C48" s="5"/>
      <c r="D48" s="1"/>
      <c r="E48" s="1"/>
      <c r="F48" s="39"/>
      <c r="G48" s="1"/>
      <c r="H48" s="1"/>
      <c r="I48" s="39"/>
      <c r="J48" s="1"/>
      <c r="K48" s="39"/>
      <c r="L48" s="1"/>
      <c r="M48" s="39"/>
      <c r="N48" s="1"/>
      <c r="O48" s="39"/>
      <c r="P48" s="53"/>
      <c r="Q48" s="38"/>
      <c r="R48" s="20"/>
    </row>
    <row r="49" spans="1:18" s="36" customFormat="1">
      <c r="A49" s="66" t="s">
        <v>64</v>
      </c>
      <c r="B49" s="61">
        <v>2038</v>
      </c>
      <c r="C49" s="2">
        <v>78</v>
      </c>
      <c r="D49" s="2">
        <v>7</v>
      </c>
      <c r="E49" s="2">
        <v>9</v>
      </c>
      <c r="F49" s="39">
        <v>0.11538461538461539</v>
      </c>
      <c r="G49" s="2">
        <v>1</v>
      </c>
      <c r="H49" s="2">
        <v>1</v>
      </c>
      <c r="I49" s="39">
        <v>0.1111111111111111</v>
      </c>
      <c r="J49" s="2"/>
      <c r="K49" s="39">
        <v>0</v>
      </c>
      <c r="L49" s="2">
        <v>1</v>
      </c>
      <c r="M49" s="39">
        <v>1</v>
      </c>
      <c r="N49" s="2"/>
      <c r="O49" s="39">
        <v>0</v>
      </c>
      <c r="P49" s="113"/>
      <c r="Q49" s="38">
        <v>0</v>
      </c>
      <c r="R49" s="7">
        <v>1.2264957264957266</v>
      </c>
    </row>
    <row r="50" spans="1:18" s="106" customFormat="1">
      <c r="A50" s="66" t="s">
        <v>64</v>
      </c>
      <c r="B50" s="62">
        <v>2051</v>
      </c>
      <c r="C50" s="5">
        <v>212</v>
      </c>
      <c r="D50" s="1">
        <v>40</v>
      </c>
      <c r="E50" s="1">
        <v>57</v>
      </c>
      <c r="F50" s="39">
        <v>0.26886792452830188</v>
      </c>
      <c r="G50" s="1">
        <v>1</v>
      </c>
      <c r="H50" s="1">
        <v>1</v>
      </c>
      <c r="I50" s="39">
        <v>1.7543859649122806E-2</v>
      </c>
      <c r="J50" s="1"/>
      <c r="K50" s="39">
        <v>0</v>
      </c>
      <c r="L50" s="1"/>
      <c r="M50" s="39">
        <v>0</v>
      </c>
      <c r="N50" s="1"/>
      <c r="O50" s="39">
        <v>0</v>
      </c>
      <c r="P50" s="53"/>
      <c r="Q50" s="38">
        <v>0</v>
      </c>
      <c r="R50" s="20">
        <v>0.28641178417742469</v>
      </c>
    </row>
    <row r="51" spans="1:18" s="36" customFormat="1">
      <c r="A51" s="66" t="s">
        <v>64</v>
      </c>
      <c r="B51" s="62">
        <v>2099</v>
      </c>
      <c r="C51" s="5">
        <v>272</v>
      </c>
      <c r="D51" s="1">
        <v>34</v>
      </c>
      <c r="E51" s="1">
        <v>59</v>
      </c>
      <c r="F51" s="39">
        <v>0.21691176470588236</v>
      </c>
      <c r="G51" s="1">
        <v>3</v>
      </c>
      <c r="H51" s="1">
        <v>3</v>
      </c>
      <c r="I51" s="39">
        <v>5.0847457627118647E-2</v>
      </c>
      <c r="J51" s="1"/>
      <c r="K51" s="39">
        <v>0</v>
      </c>
      <c r="L51" s="1"/>
      <c r="M51" s="39">
        <v>0</v>
      </c>
      <c r="N51" s="1"/>
      <c r="O51" s="39">
        <v>0</v>
      </c>
      <c r="P51" s="53"/>
      <c r="Q51" s="38">
        <v>0</v>
      </c>
      <c r="R51" s="20">
        <v>0.26775922233300098</v>
      </c>
    </row>
    <row r="52" spans="1:18" s="106" customFormat="1">
      <c r="A52" s="66"/>
      <c r="B52" s="61"/>
      <c r="C52" s="2"/>
      <c r="D52" s="3"/>
      <c r="E52" s="3"/>
      <c r="F52" s="39"/>
      <c r="G52" s="3"/>
      <c r="H52" s="3"/>
      <c r="I52" s="39"/>
      <c r="J52" s="3"/>
      <c r="K52" s="39"/>
      <c r="L52" s="3"/>
      <c r="M52" s="39"/>
      <c r="N52" s="3"/>
      <c r="O52" s="39"/>
      <c r="P52" s="53"/>
      <c r="Q52" s="38"/>
      <c r="R52" s="7"/>
    </row>
    <row r="53" spans="1:18" s="36" customFormat="1">
      <c r="A53" s="66"/>
      <c r="B53" s="62"/>
      <c r="C53" s="5"/>
      <c r="D53" s="1"/>
      <c r="E53" s="1"/>
      <c r="F53" s="39"/>
      <c r="G53" s="1"/>
      <c r="H53" s="1"/>
      <c r="I53" s="39"/>
      <c r="J53" s="1"/>
      <c r="K53" s="39"/>
      <c r="L53" s="1"/>
      <c r="M53" s="39"/>
      <c r="N53" s="1"/>
      <c r="O53" s="39"/>
      <c r="P53" s="53"/>
      <c r="Q53" s="38"/>
      <c r="R53" s="20"/>
    </row>
    <row r="54" spans="1:18" s="106" customFormat="1">
      <c r="A54" s="66" t="s">
        <v>94</v>
      </c>
      <c r="B54" s="62">
        <v>3089</v>
      </c>
      <c r="C54" s="5">
        <v>414</v>
      </c>
      <c r="D54" s="1">
        <v>59</v>
      </c>
      <c r="E54" s="1">
        <v>84</v>
      </c>
      <c r="F54" s="39">
        <v>0.20289855072463769</v>
      </c>
      <c r="G54" s="1">
        <v>7</v>
      </c>
      <c r="H54" s="1">
        <v>9</v>
      </c>
      <c r="I54" s="39">
        <v>0.10714285714285714</v>
      </c>
      <c r="J54" s="1"/>
      <c r="K54" s="39">
        <v>0</v>
      </c>
      <c r="L54" s="1"/>
      <c r="M54" s="39">
        <v>0</v>
      </c>
      <c r="N54" s="1"/>
      <c r="O54" s="39">
        <v>0</v>
      </c>
      <c r="P54" s="53"/>
      <c r="Q54" s="38">
        <v>0</v>
      </c>
      <c r="R54" s="20">
        <v>0.31004140786749484</v>
      </c>
    </row>
    <row r="55" spans="1:18" s="36" customFormat="1">
      <c r="A55" s="66" t="s">
        <v>43</v>
      </c>
      <c r="B55" s="62">
        <v>3469</v>
      </c>
      <c r="C55" s="5">
        <v>217</v>
      </c>
      <c r="D55" s="1">
        <v>27</v>
      </c>
      <c r="E55" s="1">
        <v>38</v>
      </c>
      <c r="F55" s="39">
        <v>0.17511520737327188</v>
      </c>
      <c r="G55" s="1">
        <v>4</v>
      </c>
      <c r="H55" s="1">
        <v>6</v>
      </c>
      <c r="I55" s="39">
        <v>0.15789473684210525</v>
      </c>
      <c r="J55" s="1">
        <v>2</v>
      </c>
      <c r="K55" s="39">
        <v>0.33333333333333331</v>
      </c>
      <c r="L55" s="1"/>
      <c r="M55" s="39">
        <v>0</v>
      </c>
      <c r="N55" s="1"/>
      <c r="O55" s="39">
        <v>0</v>
      </c>
      <c r="P55" s="53"/>
      <c r="Q55" s="38">
        <v>0</v>
      </c>
      <c r="R55" s="20">
        <v>0.66634327754871048</v>
      </c>
    </row>
    <row r="56" spans="1:18" s="106" customFormat="1">
      <c r="A56" s="66" t="s">
        <v>93</v>
      </c>
      <c r="B56" s="62">
        <v>3571</v>
      </c>
      <c r="C56" s="5">
        <v>214</v>
      </c>
      <c r="D56" s="1">
        <v>33</v>
      </c>
      <c r="E56" s="1">
        <v>53</v>
      </c>
      <c r="F56" s="39">
        <v>0.24766355140186916</v>
      </c>
      <c r="G56" s="1">
        <v>4</v>
      </c>
      <c r="H56" s="1">
        <v>5</v>
      </c>
      <c r="I56" s="39">
        <v>9.4339622641509441E-2</v>
      </c>
      <c r="J56" s="1"/>
      <c r="K56" s="39">
        <v>0</v>
      </c>
      <c r="L56" s="1"/>
      <c r="M56" s="39">
        <v>0</v>
      </c>
      <c r="N56" s="1"/>
      <c r="O56" s="39">
        <v>0</v>
      </c>
      <c r="P56" s="53"/>
      <c r="Q56" s="38">
        <v>0</v>
      </c>
      <c r="R56" s="20">
        <v>0.3420031740433786</v>
      </c>
    </row>
    <row r="57" spans="1:18" s="36" customFormat="1">
      <c r="A57" s="66" t="s">
        <v>93</v>
      </c>
      <c r="B57" s="62">
        <v>3577</v>
      </c>
      <c r="C57" s="5">
        <v>302</v>
      </c>
      <c r="D57" s="1">
        <v>48</v>
      </c>
      <c r="E57" s="1">
        <v>66</v>
      </c>
      <c r="F57" s="39">
        <v>0.2185430463576159</v>
      </c>
      <c r="G57" s="1">
        <v>2</v>
      </c>
      <c r="H57" s="1">
        <v>2</v>
      </c>
      <c r="I57" s="39">
        <v>3.0303030303030304E-2</v>
      </c>
      <c r="J57" s="1"/>
      <c r="K57" s="39">
        <v>0</v>
      </c>
      <c r="L57" s="1"/>
      <c r="M57" s="39">
        <v>0</v>
      </c>
      <c r="N57" s="1"/>
      <c r="O57" s="39">
        <v>0</v>
      </c>
      <c r="P57" s="53"/>
      <c r="Q57" s="38">
        <v>0</v>
      </c>
      <c r="R57" s="20">
        <v>0.2488460766606462</v>
      </c>
    </row>
    <row r="58" spans="1:18" s="36" customFormat="1">
      <c r="A58" s="66" t="s">
        <v>79</v>
      </c>
      <c r="B58" s="62">
        <v>3661</v>
      </c>
      <c r="C58" s="5">
        <v>331</v>
      </c>
      <c r="D58" s="1">
        <v>41</v>
      </c>
      <c r="E58" s="1">
        <v>53</v>
      </c>
      <c r="F58" s="39">
        <v>0.16012084592145015</v>
      </c>
      <c r="G58" s="1">
        <v>2</v>
      </c>
      <c r="H58" s="1">
        <v>2</v>
      </c>
      <c r="I58" s="39">
        <v>3.7735849056603772E-2</v>
      </c>
      <c r="J58" s="1">
        <v>1</v>
      </c>
      <c r="K58" s="39">
        <v>0.5</v>
      </c>
      <c r="L58" s="1"/>
      <c r="M58" s="39">
        <v>0</v>
      </c>
      <c r="N58" s="1"/>
      <c r="O58" s="39">
        <v>0</v>
      </c>
      <c r="P58" s="53"/>
      <c r="Q58" s="38">
        <v>0</v>
      </c>
      <c r="R58" s="20">
        <v>0.69785669497805392</v>
      </c>
    </row>
    <row r="59" spans="1:18" s="36" customFormat="1">
      <c r="A59" s="66" t="s">
        <v>79</v>
      </c>
      <c r="B59" s="62">
        <v>3674</v>
      </c>
      <c r="C59" s="5">
        <v>1221</v>
      </c>
      <c r="D59" s="1">
        <v>176</v>
      </c>
      <c r="E59" s="1">
        <v>266</v>
      </c>
      <c r="F59" s="39">
        <v>0.21785421785421785</v>
      </c>
      <c r="G59" s="1">
        <v>8</v>
      </c>
      <c r="H59" s="1">
        <v>11</v>
      </c>
      <c r="I59" s="39">
        <v>4.1353383458646614E-2</v>
      </c>
      <c r="J59" s="1">
        <v>3</v>
      </c>
      <c r="K59" s="39">
        <v>0.27272727272727271</v>
      </c>
      <c r="L59" s="1"/>
      <c r="M59" s="39">
        <v>0</v>
      </c>
      <c r="N59" s="1"/>
      <c r="O59" s="39">
        <v>0</v>
      </c>
      <c r="P59" s="53"/>
      <c r="Q59" s="38">
        <v>0</v>
      </c>
      <c r="R59" s="20">
        <v>0.53193487404013717</v>
      </c>
    </row>
    <row r="60" spans="1:18" s="36" customFormat="1">
      <c r="A60" s="66" t="s">
        <v>79</v>
      </c>
      <c r="B60" s="62">
        <v>3669</v>
      </c>
      <c r="C60" s="5">
        <v>238</v>
      </c>
      <c r="D60" s="1">
        <v>35</v>
      </c>
      <c r="E60" s="1">
        <v>55</v>
      </c>
      <c r="F60" s="39">
        <v>0.23109243697478993</v>
      </c>
      <c r="G60" s="1">
        <v>4</v>
      </c>
      <c r="H60" s="1">
        <v>5</v>
      </c>
      <c r="I60" s="39">
        <v>9.0909090909090912E-2</v>
      </c>
      <c r="J60" s="1"/>
      <c r="K60" s="39">
        <v>0</v>
      </c>
      <c r="L60" s="1"/>
      <c r="M60" s="39">
        <v>0</v>
      </c>
      <c r="N60" s="1"/>
      <c r="O60" s="39">
        <v>0</v>
      </c>
      <c r="P60" s="53"/>
      <c r="Q60" s="38">
        <v>0</v>
      </c>
      <c r="R60" s="20">
        <v>0.32200152788388081</v>
      </c>
    </row>
    <row r="61" spans="1:18" s="36" customFormat="1">
      <c r="A61" s="66" t="s">
        <v>79</v>
      </c>
      <c r="B61" s="62">
        <v>3679</v>
      </c>
      <c r="C61" s="5">
        <v>542</v>
      </c>
      <c r="D61" s="1">
        <v>81</v>
      </c>
      <c r="E61" s="1">
        <v>134</v>
      </c>
      <c r="F61" s="39">
        <v>0.24723247232472326</v>
      </c>
      <c r="G61" s="1">
        <v>7</v>
      </c>
      <c r="H61" s="1">
        <v>9</v>
      </c>
      <c r="I61" s="39">
        <v>6.7164179104477612E-2</v>
      </c>
      <c r="J61" s="1"/>
      <c r="K61" s="39">
        <v>0</v>
      </c>
      <c r="L61" s="1"/>
      <c r="M61" s="39">
        <v>0</v>
      </c>
      <c r="N61" s="1"/>
      <c r="O61" s="39">
        <v>0</v>
      </c>
      <c r="P61" s="53"/>
      <c r="Q61" s="38">
        <v>0</v>
      </c>
      <c r="R61" s="20">
        <v>0.31439665142920087</v>
      </c>
    </row>
    <row r="62" spans="1:18" s="36" customFormat="1">
      <c r="A62" s="66" t="s">
        <v>79</v>
      </c>
      <c r="B62" s="62">
        <v>3663</v>
      </c>
      <c r="C62" s="5">
        <v>518</v>
      </c>
      <c r="D62" s="1">
        <v>81</v>
      </c>
      <c r="E62" s="1">
        <v>116</v>
      </c>
      <c r="F62" s="39">
        <v>0.22393822393822393</v>
      </c>
      <c r="G62" s="1">
        <v>1</v>
      </c>
      <c r="H62" s="1">
        <v>1</v>
      </c>
      <c r="I62" s="39">
        <v>8.6206896551724137E-3</v>
      </c>
      <c r="J62" s="1"/>
      <c r="K62" s="39">
        <v>0</v>
      </c>
      <c r="L62" s="1"/>
      <c r="M62" s="39">
        <v>0</v>
      </c>
      <c r="N62" s="1"/>
      <c r="O62" s="39">
        <v>0</v>
      </c>
      <c r="P62" s="53"/>
      <c r="Q62" s="38">
        <v>0</v>
      </c>
      <c r="R62" s="20">
        <v>0.23255891359339634</v>
      </c>
    </row>
    <row r="63" spans="1:18" s="36" customFormat="1">
      <c r="A63" s="66"/>
      <c r="B63" s="62"/>
      <c r="C63" s="5"/>
      <c r="D63" s="5"/>
      <c r="E63" s="5"/>
      <c r="F63" s="39"/>
      <c r="G63" s="5"/>
      <c r="H63" s="5"/>
      <c r="I63" s="39"/>
      <c r="J63" s="5"/>
      <c r="K63" s="39"/>
      <c r="L63" s="5"/>
      <c r="M63" s="39"/>
      <c r="N63" s="5"/>
      <c r="O63" s="39"/>
      <c r="P63" s="113"/>
      <c r="Q63" s="38"/>
      <c r="R63" s="20"/>
    </row>
    <row r="64" spans="1:18" s="36" customFormat="1">
      <c r="A64" s="66" t="s">
        <v>59</v>
      </c>
      <c r="B64" s="62">
        <v>3825</v>
      </c>
      <c r="C64" s="5">
        <v>284</v>
      </c>
      <c r="D64" s="1">
        <v>52</v>
      </c>
      <c r="E64" s="1">
        <v>72</v>
      </c>
      <c r="F64" s="39">
        <v>0.25352112676056338</v>
      </c>
      <c r="G64" s="1">
        <v>1</v>
      </c>
      <c r="H64" s="1">
        <v>2</v>
      </c>
      <c r="I64" s="39">
        <v>2.7777777777777776E-2</v>
      </c>
      <c r="J64" s="1">
        <v>2</v>
      </c>
      <c r="K64" s="39">
        <v>1</v>
      </c>
      <c r="L64" s="1"/>
      <c r="M64" s="39">
        <v>0</v>
      </c>
      <c r="N64" s="1"/>
      <c r="O64" s="39">
        <v>0</v>
      </c>
      <c r="P64" s="53"/>
      <c r="Q64" s="38">
        <v>0</v>
      </c>
      <c r="R64" s="20">
        <v>1.2812989045383412</v>
      </c>
    </row>
    <row r="65" spans="1:18" s="36" customFormat="1">
      <c r="A65" s="66" t="s">
        <v>59</v>
      </c>
      <c r="B65" s="61">
        <v>3841</v>
      </c>
      <c r="C65" s="2">
        <v>160</v>
      </c>
      <c r="D65" s="3">
        <v>21</v>
      </c>
      <c r="E65" s="3">
        <v>26</v>
      </c>
      <c r="F65" s="39">
        <v>0.16250000000000001</v>
      </c>
      <c r="G65" s="3">
        <v>2</v>
      </c>
      <c r="H65" s="3">
        <v>3</v>
      </c>
      <c r="I65" s="39">
        <v>0.11538461538461539</v>
      </c>
      <c r="J65" s="3"/>
      <c r="K65" s="39">
        <v>0</v>
      </c>
      <c r="L65" s="3">
        <v>1</v>
      </c>
      <c r="M65" s="39">
        <v>0.33333333333333331</v>
      </c>
      <c r="N65" s="3"/>
      <c r="O65" s="39">
        <v>0</v>
      </c>
      <c r="P65" s="53"/>
      <c r="Q65" s="38">
        <v>0</v>
      </c>
      <c r="R65" s="7">
        <v>0.61121794871794866</v>
      </c>
    </row>
    <row r="66" spans="1:18" s="36" customFormat="1">
      <c r="A66" s="66" t="s">
        <v>59</v>
      </c>
      <c r="B66" s="62">
        <v>3823</v>
      </c>
      <c r="C66" s="5">
        <v>257</v>
      </c>
      <c r="D66" s="1">
        <v>33</v>
      </c>
      <c r="E66" s="1">
        <v>49</v>
      </c>
      <c r="F66" s="39">
        <v>0.19066147859922178</v>
      </c>
      <c r="G66" s="1">
        <v>2</v>
      </c>
      <c r="H66" s="1">
        <v>3</v>
      </c>
      <c r="I66" s="39">
        <v>6.1224489795918366E-2</v>
      </c>
      <c r="J66" s="1">
        <v>1</v>
      </c>
      <c r="K66" s="39">
        <v>0.33333333333333331</v>
      </c>
      <c r="L66" s="1"/>
      <c r="M66" s="39">
        <v>0</v>
      </c>
      <c r="N66" s="1"/>
      <c r="O66" s="39">
        <v>0</v>
      </c>
      <c r="P66" s="53"/>
      <c r="Q66" s="38">
        <v>0</v>
      </c>
      <c r="R66" s="20">
        <v>0.58521930172847347</v>
      </c>
    </row>
    <row r="67" spans="1:18" s="36" customFormat="1">
      <c r="A67" s="66"/>
      <c r="B67" s="62"/>
      <c r="C67" s="5"/>
      <c r="D67" s="1"/>
      <c r="E67" s="1"/>
      <c r="F67" s="39"/>
      <c r="G67" s="1"/>
      <c r="H67" s="1"/>
      <c r="I67" s="39"/>
      <c r="J67" s="1"/>
      <c r="K67" s="39"/>
      <c r="L67" s="1"/>
      <c r="M67" s="39"/>
      <c r="N67" s="1"/>
      <c r="O67" s="39"/>
      <c r="P67" s="53"/>
      <c r="Q67" s="38"/>
      <c r="R67" s="20"/>
    </row>
    <row r="68" spans="1:18" s="36" customFormat="1">
      <c r="A68" s="66" t="s">
        <v>77</v>
      </c>
      <c r="B68" s="61">
        <v>4724</v>
      </c>
      <c r="C68" s="2">
        <v>191</v>
      </c>
      <c r="D68" s="3">
        <v>30</v>
      </c>
      <c r="E68" s="3">
        <v>49</v>
      </c>
      <c r="F68" s="39">
        <v>0.25654450261780104</v>
      </c>
      <c r="G68" s="3">
        <v>4</v>
      </c>
      <c r="H68" s="3">
        <v>5</v>
      </c>
      <c r="I68" s="39">
        <v>0.10204081632653061</v>
      </c>
      <c r="J68" s="3">
        <v>1</v>
      </c>
      <c r="K68" s="39">
        <v>0.2</v>
      </c>
      <c r="L68" s="3">
        <v>1</v>
      </c>
      <c r="M68" s="39">
        <v>0.2</v>
      </c>
      <c r="N68" s="3"/>
      <c r="O68" s="39">
        <v>0</v>
      </c>
      <c r="P68" s="53"/>
      <c r="Q68" s="38">
        <v>0</v>
      </c>
      <c r="R68" s="7">
        <v>0.75858531894433168</v>
      </c>
    </row>
    <row r="69" spans="1:18" s="36" customFormat="1">
      <c r="A69" s="66" t="s">
        <v>77</v>
      </c>
      <c r="B69" s="62">
        <v>4731</v>
      </c>
      <c r="C69" s="5">
        <v>444</v>
      </c>
      <c r="D69" s="1">
        <v>65</v>
      </c>
      <c r="E69" s="1">
        <v>106</v>
      </c>
      <c r="F69" s="39">
        <v>0.23873873873873874</v>
      </c>
      <c r="G69" s="1">
        <v>4</v>
      </c>
      <c r="H69" s="1">
        <v>4</v>
      </c>
      <c r="I69" s="39">
        <v>3.7735849056603772E-2</v>
      </c>
      <c r="J69" s="1"/>
      <c r="K69" s="39">
        <v>0</v>
      </c>
      <c r="L69" s="1"/>
      <c r="M69" s="39">
        <v>0</v>
      </c>
      <c r="N69" s="1"/>
      <c r="O69" s="39">
        <v>0</v>
      </c>
      <c r="P69" s="53"/>
      <c r="Q69" s="38">
        <v>0</v>
      </c>
      <c r="R69" s="20">
        <v>0.27647458779534251</v>
      </c>
    </row>
    <row r="70" spans="1:18" s="106" customFormat="1">
      <c r="A70" s="66" t="s">
        <v>83</v>
      </c>
      <c r="B70" s="62">
        <v>4832</v>
      </c>
      <c r="C70" s="5">
        <v>631</v>
      </c>
      <c r="D70" s="5">
        <v>128</v>
      </c>
      <c r="E70" s="5">
        <v>196</v>
      </c>
      <c r="F70" s="39">
        <v>0.31061806656101426</v>
      </c>
      <c r="G70" s="5">
        <v>18</v>
      </c>
      <c r="H70" s="5">
        <v>19</v>
      </c>
      <c r="I70" s="39">
        <v>9.6938775510204078E-2</v>
      </c>
      <c r="J70" s="5">
        <v>2</v>
      </c>
      <c r="K70" s="39">
        <v>0.10526315789473684</v>
      </c>
      <c r="L70" s="5">
        <v>1</v>
      </c>
      <c r="M70" s="39">
        <v>5.2631578947368418E-2</v>
      </c>
      <c r="N70" s="5"/>
      <c r="O70" s="39">
        <v>0</v>
      </c>
      <c r="P70" s="113"/>
      <c r="Q70" s="38">
        <v>0</v>
      </c>
      <c r="R70" s="20">
        <v>0.56545157891332365</v>
      </c>
    </row>
    <row r="71" spans="1:18" s="106" customFormat="1">
      <c r="A71" s="66" t="s">
        <v>83</v>
      </c>
      <c r="B71" s="62">
        <v>4833</v>
      </c>
      <c r="C71" s="5">
        <v>1131</v>
      </c>
      <c r="D71" s="1">
        <v>185</v>
      </c>
      <c r="E71" s="1">
        <v>289</v>
      </c>
      <c r="F71" s="39">
        <v>0.25552608311229003</v>
      </c>
      <c r="G71" s="1">
        <v>11</v>
      </c>
      <c r="H71" s="1">
        <v>11</v>
      </c>
      <c r="I71" s="39">
        <v>3.8062283737024222E-2</v>
      </c>
      <c r="J71" s="1">
        <v>1</v>
      </c>
      <c r="K71" s="39">
        <v>9.0909090909090912E-2</v>
      </c>
      <c r="L71" s="1">
        <v>1</v>
      </c>
      <c r="M71" s="39">
        <v>9.0909090909090912E-2</v>
      </c>
      <c r="N71" s="1"/>
      <c r="O71" s="39">
        <v>0</v>
      </c>
      <c r="P71" s="53"/>
      <c r="Q71" s="38">
        <v>0</v>
      </c>
      <c r="R71" s="20">
        <v>0.4754065486674961</v>
      </c>
    </row>
    <row r="72" spans="1:18" s="36" customFormat="1">
      <c r="A72" s="66" t="s">
        <v>83</v>
      </c>
      <c r="B72" s="62">
        <v>4812</v>
      </c>
      <c r="C72" s="5">
        <v>318</v>
      </c>
      <c r="D72" s="1">
        <v>39</v>
      </c>
      <c r="E72" s="1">
        <v>68</v>
      </c>
      <c r="F72" s="39">
        <v>0.21383647798742139</v>
      </c>
      <c r="G72" s="1">
        <v>7</v>
      </c>
      <c r="H72" s="1">
        <v>8</v>
      </c>
      <c r="I72" s="39">
        <v>0.11764705882352941</v>
      </c>
      <c r="J72" s="1">
        <v>1</v>
      </c>
      <c r="K72" s="39">
        <v>0.125</v>
      </c>
      <c r="L72" s="1"/>
      <c r="M72" s="39">
        <v>0</v>
      </c>
      <c r="N72" s="1"/>
      <c r="O72" s="39">
        <v>0</v>
      </c>
      <c r="P72" s="53"/>
      <c r="Q72" s="38">
        <v>0</v>
      </c>
      <c r="R72" s="20">
        <v>0.45648353681095077</v>
      </c>
    </row>
    <row r="73" spans="1:18" s="36" customFormat="1">
      <c r="A73" s="66" t="s">
        <v>83</v>
      </c>
      <c r="B73" s="62">
        <v>4813</v>
      </c>
      <c r="C73" s="5">
        <v>1613</v>
      </c>
      <c r="D73" s="1">
        <v>256</v>
      </c>
      <c r="E73" s="1">
        <v>391</v>
      </c>
      <c r="F73" s="39">
        <v>0.24240545567265964</v>
      </c>
      <c r="G73" s="1">
        <v>20</v>
      </c>
      <c r="H73" s="1">
        <v>24</v>
      </c>
      <c r="I73" s="39">
        <v>6.1381074168797956E-2</v>
      </c>
      <c r="J73" s="1">
        <v>1</v>
      </c>
      <c r="K73" s="39">
        <v>4.1666666666666664E-2</v>
      </c>
      <c r="L73" s="1"/>
      <c r="M73" s="39">
        <v>0</v>
      </c>
      <c r="N73" s="1"/>
      <c r="O73" s="39">
        <v>0</v>
      </c>
      <c r="P73" s="53"/>
      <c r="Q73" s="38">
        <v>0</v>
      </c>
      <c r="R73" s="20">
        <v>0.34545319650812423</v>
      </c>
    </row>
    <row r="74" spans="1:18" s="36" customFormat="1">
      <c r="A74" s="66" t="s">
        <v>83</v>
      </c>
      <c r="B74" s="62">
        <v>4841</v>
      </c>
      <c r="C74" s="5">
        <v>494</v>
      </c>
      <c r="D74" s="1">
        <v>64</v>
      </c>
      <c r="E74" s="1">
        <v>99</v>
      </c>
      <c r="F74" s="39">
        <v>0.20040485829959515</v>
      </c>
      <c r="G74" s="1">
        <v>11</v>
      </c>
      <c r="H74" s="1">
        <v>12</v>
      </c>
      <c r="I74" s="39">
        <v>0.12121212121212122</v>
      </c>
      <c r="J74" s="1"/>
      <c r="K74" s="39">
        <v>0</v>
      </c>
      <c r="L74" s="1"/>
      <c r="M74" s="39">
        <v>0</v>
      </c>
      <c r="N74" s="1"/>
      <c r="O74" s="39">
        <v>0</v>
      </c>
      <c r="P74" s="53"/>
      <c r="Q74" s="38">
        <v>0</v>
      </c>
      <c r="R74" s="20">
        <v>0.32161697951171636</v>
      </c>
    </row>
    <row r="75" spans="1:18" s="36" customFormat="1">
      <c r="A75" s="66" t="s">
        <v>83</v>
      </c>
      <c r="B75" s="62">
        <v>4899</v>
      </c>
      <c r="C75" s="5">
        <v>414</v>
      </c>
      <c r="D75" s="5">
        <v>52</v>
      </c>
      <c r="E75" s="5">
        <v>78</v>
      </c>
      <c r="F75" s="39">
        <v>0.18840579710144928</v>
      </c>
      <c r="G75" s="5">
        <v>5</v>
      </c>
      <c r="H75" s="5">
        <v>5</v>
      </c>
      <c r="I75" s="39">
        <v>6.4102564102564097E-2</v>
      </c>
      <c r="J75" s="5"/>
      <c r="K75" s="39">
        <v>0</v>
      </c>
      <c r="L75" s="5"/>
      <c r="M75" s="39">
        <v>0</v>
      </c>
      <c r="N75" s="5"/>
      <c r="O75" s="39">
        <v>0</v>
      </c>
      <c r="P75" s="113"/>
      <c r="Q75" s="38">
        <v>0</v>
      </c>
      <c r="R75" s="20">
        <v>0.25250836120401338</v>
      </c>
    </row>
    <row r="76" spans="1:18" s="36" customFormat="1">
      <c r="A76" s="66" t="s">
        <v>87</v>
      </c>
      <c r="B76" s="62">
        <v>4941</v>
      </c>
      <c r="C76" s="5">
        <v>484</v>
      </c>
      <c r="D76" s="1">
        <v>64</v>
      </c>
      <c r="E76" s="1">
        <v>107</v>
      </c>
      <c r="F76" s="39">
        <v>0.22107438016528927</v>
      </c>
      <c r="G76" s="1">
        <v>9</v>
      </c>
      <c r="H76" s="1">
        <v>11</v>
      </c>
      <c r="I76" s="39">
        <v>0.10280373831775701</v>
      </c>
      <c r="J76" s="1">
        <v>2</v>
      </c>
      <c r="K76" s="39">
        <v>0.18181818181818182</v>
      </c>
      <c r="L76" s="1"/>
      <c r="M76" s="39">
        <v>0</v>
      </c>
      <c r="N76" s="1"/>
      <c r="O76" s="39">
        <v>0</v>
      </c>
      <c r="P76" s="53"/>
      <c r="Q76" s="38">
        <v>0</v>
      </c>
      <c r="R76" s="20">
        <v>0.50569630030122814</v>
      </c>
    </row>
    <row r="77" spans="1:18" s="36" customFormat="1">
      <c r="A77" s="66" t="s">
        <v>87</v>
      </c>
      <c r="B77" s="62">
        <v>4911</v>
      </c>
      <c r="C77" s="5">
        <v>2127</v>
      </c>
      <c r="D77" s="1">
        <v>282</v>
      </c>
      <c r="E77" s="1">
        <v>448</v>
      </c>
      <c r="F77" s="39">
        <v>0.21062529384109074</v>
      </c>
      <c r="G77" s="1">
        <v>17</v>
      </c>
      <c r="H77" s="1">
        <v>20</v>
      </c>
      <c r="I77" s="39">
        <v>4.4642857142857144E-2</v>
      </c>
      <c r="J77" s="1"/>
      <c r="K77" s="39">
        <v>0</v>
      </c>
      <c r="L77" s="1"/>
      <c r="M77" s="39">
        <v>0</v>
      </c>
      <c r="N77" s="1"/>
      <c r="O77" s="39">
        <v>0</v>
      </c>
      <c r="P77" s="53"/>
      <c r="Q77" s="38">
        <v>0</v>
      </c>
      <c r="R77" s="20">
        <v>0.25526815098394789</v>
      </c>
    </row>
    <row r="78" spans="1:18" s="36" customFormat="1">
      <c r="A78" s="66" t="s">
        <v>44</v>
      </c>
      <c r="B78" s="62">
        <v>5084</v>
      </c>
      <c r="C78" s="5">
        <v>204</v>
      </c>
      <c r="D78" s="1">
        <v>44</v>
      </c>
      <c r="E78" s="1">
        <v>60</v>
      </c>
      <c r="F78" s="39">
        <v>0.29411764705882354</v>
      </c>
      <c r="G78" s="1">
        <v>3</v>
      </c>
      <c r="H78" s="1">
        <v>3</v>
      </c>
      <c r="I78" s="39">
        <v>0.05</v>
      </c>
      <c r="J78" s="1"/>
      <c r="K78" s="39">
        <v>0</v>
      </c>
      <c r="L78" s="1"/>
      <c r="M78" s="39">
        <v>0</v>
      </c>
      <c r="N78" s="1"/>
      <c r="O78" s="39">
        <v>0</v>
      </c>
      <c r="P78" s="53"/>
      <c r="Q78" s="38">
        <v>0</v>
      </c>
      <c r="R78" s="20">
        <v>0.34411764705882353</v>
      </c>
    </row>
    <row r="79" spans="1:18" s="36" customFormat="1">
      <c r="A79" s="66" t="s">
        <v>44</v>
      </c>
      <c r="B79" s="62">
        <v>5045</v>
      </c>
      <c r="C79" s="5">
        <v>358</v>
      </c>
      <c r="D79" s="5">
        <v>65</v>
      </c>
      <c r="E79" s="5">
        <v>89</v>
      </c>
      <c r="F79" s="39">
        <v>0.24860335195530725</v>
      </c>
      <c r="G79" s="5">
        <v>6</v>
      </c>
      <c r="H79" s="5">
        <v>8</v>
      </c>
      <c r="I79" s="39">
        <v>8.98876404494382E-2</v>
      </c>
      <c r="J79" s="5"/>
      <c r="K79" s="39">
        <v>0</v>
      </c>
      <c r="L79" s="5"/>
      <c r="M79" s="39">
        <v>0</v>
      </c>
      <c r="N79" s="5"/>
      <c r="O79" s="39">
        <v>0</v>
      </c>
      <c r="P79" s="113"/>
      <c r="Q79" s="38">
        <v>0</v>
      </c>
      <c r="R79" s="20">
        <v>0.33849099240474545</v>
      </c>
    </row>
    <row r="80" spans="1:18" s="106" customFormat="1">
      <c r="A80" s="66" t="s">
        <v>44</v>
      </c>
      <c r="B80" s="62">
        <v>5065</v>
      </c>
      <c r="C80" s="5">
        <v>335</v>
      </c>
      <c r="D80" s="1">
        <v>58</v>
      </c>
      <c r="E80" s="1">
        <v>77</v>
      </c>
      <c r="F80" s="39">
        <v>0.2298507462686567</v>
      </c>
      <c r="G80" s="1">
        <v>4</v>
      </c>
      <c r="H80" s="1">
        <v>4</v>
      </c>
      <c r="I80" s="39">
        <v>5.1948051948051951E-2</v>
      </c>
      <c r="J80" s="1"/>
      <c r="K80" s="39">
        <v>0</v>
      </c>
      <c r="L80" s="1"/>
      <c r="M80" s="39">
        <v>0</v>
      </c>
      <c r="N80" s="1"/>
      <c r="O80" s="39">
        <v>0</v>
      </c>
      <c r="P80" s="53"/>
      <c r="Q80" s="38">
        <v>0</v>
      </c>
      <c r="R80" s="20">
        <v>0.28179879821670867</v>
      </c>
    </row>
    <row r="81" spans="1:18" s="36" customFormat="1">
      <c r="A81" s="66"/>
      <c r="B81" s="62"/>
      <c r="C81" s="5"/>
      <c r="D81" s="1"/>
      <c r="E81" s="1"/>
      <c r="F81" s="39"/>
      <c r="G81" s="1"/>
      <c r="H81" s="1"/>
      <c r="I81" s="39"/>
      <c r="J81" s="1"/>
      <c r="K81" s="39"/>
      <c r="L81" s="1"/>
      <c r="M81" s="39"/>
      <c r="N81" s="1"/>
      <c r="O81" s="39"/>
      <c r="P81" s="53"/>
      <c r="Q81" s="38"/>
      <c r="R81" s="20"/>
    </row>
    <row r="82" spans="1:18" s="36" customFormat="1">
      <c r="A82" s="66"/>
      <c r="B82" s="62"/>
      <c r="C82" s="5"/>
      <c r="D82" s="1"/>
      <c r="E82" s="1"/>
      <c r="F82" s="39"/>
      <c r="G82" s="1"/>
      <c r="H82" s="1"/>
      <c r="I82" s="39"/>
      <c r="J82" s="1"/>
      <c r="K82" s="39"/>
      <c r="L82" s="1"/>
      <c r="M82" s="39"/>
      <c r="N82" s="1"/>
      <c r="O82" s="39"/>
      <c r="P82" s="53"/>
      <c r="Q82" s="38"/>
      <c r="R82" s="20"/>
    </row>
    <row r="83" spans="1:18" s="36" customFormat="1">
      <c r="A83" s="66"/>
      <c r="B83" s="62"/>
      <c r="C83" s="5"/>
      <c r="D83" s="1"/>
      <c r="E83" s="1"/>
      <c r="F83" s="39"/>
      <c r="G83" s="1"/>
      <c r="H83" s="1"/>
      <c r="I83" s="39"/>
      <c r="J83" s="1"/>
      <c r="K83" s="39"/>
      <c r="L83" s="1"/>
      <c r="M83" s="39"/>
      <c r="N83" s="1"/>
      <c r="O83" s="39"/>
      <c r="P83" s="53"/>
      <c r="Q83" s="38"/>
      <c r="R83" s="20"/>
    </row>
    <row r="84" spans="1:18" s="36" customFormat="1">
      <c r="A84" s="66"/>
      <c r="B84" s="62"/>
      <c r="C84" s="5"/>
      <c r="D84" s="1"/>
      <c r="E84" s="1"/>
      <c r="F84" s="39"/>
      <c r="G84" s="1"/>
      <c r="H84" s="1"/>
      <c r="I84" s="39"/>
      <c r="J84" s="1"/>
      <c r="K84" s="39"/>
      <c r="L84" s="1"/>
      <c r="M84" s="39"/>
      <c r="N84" s="1"/>
      <c r="O84" s="39"/>
      <c r="P84" s="53"/>
      <c r="Q84" s="38"/>
      <c r="R84" s="20"/>
    </row>
    <row r="85" spans="1:18" s="106" customFormat="1">
      <c r="A85" s="66" t="s">
        <v>56</v>
      </c>
      <c r="B85" s="62">
        <v>5912</v>
      </c>
      <c r="C85" s="5">
        <v>295</v>
      </c>
      <c r="D85" s="5">
        <v>34</v>
      </c>
      <c r="E85" s="5">
        <v>48</v>
      </c>
      <c r="F85" s="39">
        <v>0.16271186440677965</v>
      </c>
      <c r="G85" s="5">
        <v>5</v>
      </c>
      <c r="H85" s="5">
        <v>5</v>
      </c>
      <c r="I85" s="39">
        <v>0.10416666666666667</v>
      </c>
      <c r="J85" s="5"/>
      <c r="K85" s="39">
        <v>0</v>
      </c>
      <c r="L85" s="5">
        <v>2</v>
      </c>
      <c r="M85" s="39">
        <v>0.4</v>
      </c>
      <c r="N85" s="5">
        <v>1</v>
      </c>
      <c r="O85" s="39">
        <v>0.5</v>
      </c>
      <c r="P85" s="113">
        <v>1</v>
      </c>
      <c r="Q85" s="38">
        <v>1</v>
      </c>
      <c r="R85" s="20">
        <v>2.1668785310734462</v>
      </c>
    </row>
    <row r="86" spans="1:18" s="36" customFormat="1">
      <c r="A86" s="66" t="s">
        <v>56</v>
      </c>
      <c r="B86" s="61">
        <v>5946</v>
      </c>
      <c r="C86" s="2">
        <v>11</v>
      </c>
      <c r="D86" s="3">
        <v>4</v>
      </c>
      <c r="E86" s="3">
        <v>4</v>
      </c>
      <c r="F86" s="39">
        <v>0.36363636363636365</v>
      </c>
      <c r="G86" s="3">
        <v>1</v>
      </c>
      <c r="H86" s="3">
        <v>2</v>
      </c>
      <c r="I86" s="39">
        <v>0.5</v>
      </c>
      <c r="J86" s="3"/>
      <c r="K86" s="39">
        <v>0</v>
      </c>
      <c r="L86" s="3">
        <v>1</v>
      </c>
      <c r="M86" s="39">
        <v>0.5</v>
      </c>
      <c r="N86" s="3"/>
      <c r="O86" s="39">
        <v>0</v>
      </c>
      <c r="P86" s="53"/>
      <c r="Q86" s="38">
        <v>0</v>
      </c>
      <c r="R86" s="7">
        <v>1.3636363636363638</v>
      </c>
    </row>
    <row r="87" spans="1:18" s="36" customFormat="1">
      <c r="A87" s="66" t="s">
        <v>56</v>
      </c>
      <c r="B87" s="61">
        <v>5947</v>
      </c>
      <c r="C87" s="2">
        <v>72</v>
      </c>
      <c r="D87" s="3">
        <v>13</v>
      </c>
      <c r="E87" s="3">
        <v>22</v>
      </c>
      <c r="F87" s="39">
        <v>0.30555555555555558</v>
      </c>
      <c r="G87" s="3">
        <v>2</v>
      </c>
      <c r="H87" s="3">
        <v>2</v>
      </c>
      <c r="I87" s="39">
        <v>9.0909090909090912E-2</v>
      </c>
      <c r="J87" s="3"/>
      <c r="K87" s="39">
        <v>0</v>
      </c>
      <c r="L87" s="3">
        <v>1</v>
      </c>
      <c r="M87" s="39">
        <v>0.5</v>
      </c>
      <c r="N87" s="3"/>
      <c r="O87" s="39">
        <v>0</v>
      </c>
      <c r="P87" s="53"/>
      <c r="Q87" s="38">
        <v>0</v>
      </c>
      <c r="R87" s="7">
        <v>0.89646464646464652</v>
      </c>
    </row>
    <row r="88" spans="1:18" s="106" customFormat="1">
      <c r="A88" s="66" t="s">
        <v>56</v>
      </c>
      <c r="B88" s="62">
        <v>5961</v>
      </c>
      <c r="C88" s="5">
        <v>263</v>
      </c>
      <c r="D88" s="5">
        <v>51</v>
      </c>
      <c r="E88" s="5">
        <v>96</v>
      </c>
      <c r="F88" s="39">
        <v>0.36501901140684412</v>
      </c>
      <c r="G88" s="5">
        <v>6</v>
      </c>
      <c r="H88" s="5">
        <v>6</v>
      </c>
      <c r="I88" s="39">
        <v>6.25E-2</v>
      </c>
      <c r="J88" s="5">
        <v>1</v>
      </c>
      <c r="K88" s="39">
        <v>0.16666666666666666</v>
      </c>
      <c r="L88" s="5"/>
      <c r="M88" s="39">
        <v>0</v>
      </c>
      <c r="N88" s="5"/>
      <c r="O88" s="39">
        <v>0</v>
      </c>
      <c r="P88" s="113"/>
      <c r="Q88" s="38">
        <v>0</v>
      </c>
      <c r="R88" s="20">
        <v>0.59418567807351075</v>
      </c>
    </row>
    <row r="89" spans="1:18" s="106" customFormat="1">
      <c r="A89" s="66" t="s">
        <v>56</v>
      </c>
      <c r="B89" s="62">
        <v>5999</v>
      </c>
      <c r="C89" s="5">
        <v>373</v>
      </c>
      <c r="D89" s="1">
        <v>62</v>
      </c>
      <c r="E89" s="1">
        <v>97</v>
      </c>
      <c r="F89" s="39">
        <v>0.26005361930294907</v>
      </c>
      <c r="G89" s="1">
        <v>9</v>
      </c>
      <c r="H89" s="1">
        <v>10</v>
      </c>
      <c r="I89" s="39">
        <v>0.10309278350515463</v>
      </c>
      <c r="J89" s="1">
        <v>1</v>
      </c>
      <c r="K89" s="39">
        <v>0.1</v>
      </c>
      <c r="L89" s="1">
        <v>1</v>
      </c>
      <c r="M89" s="39">
        <v>0.1</v>
      </c>
      <c r="N89" s="1"/>
      <c r="O89" s="39">
        <v>0</v>
      </c>
      <c r="P89" s="53"/>
      <c r="Q89" s="38">
        <v>0</v>
      </c>
      <c r="R89" s="20">
        <v>0.56314640280810369</v>
      </c>
    </row>
    <row r="90" spans="1:18" s="36" customFormat="1">
      <c r="A90" s="66" t="s">
        <v>75</v>
      </c>
      <c r="B90" s="62">
        <v>6035</v>
      </c>
      <c r="C90" s="5">
        <v>455</v>
      </c>
      <c r="D90" s="1">
        <v>67</v>
      </c>
      <c r="E90" s="1">
        <v>106</v>
      </c>
      <c r="F90" s="39">
        <v>0.23296703296703297</v>
      </c>
      <c r="G90" s="1">
        <v>5</v>
      </c>
      <c r="H90" s="1">
        <v>5</v>
      </c>
      <c r="I90" s="39">
        <v>4.716981132075472E-2</v>
      </c>
      <c r="J90" s="1">
        <v>3</v>
      </c>
      <c r="K90" s="39">
        <v>0.6</v>
      </c>
      <c r="L90" s="1"/>
      <c r="M90" s="39">
        <v>0</v>
      </c>
      <c r="N90" s="1"/>
      <c r="O90" s="39">
        <v>0</v>
      </c>
      <c r="P90" s="53"/>
      <c r="Q90" s="38">
        <v>0</v>
      </c>
      <c r="R90" s="20">
        <v>0.88013684428778771</v>
      </c>
    </row>
    <row r="91" spans="1:18" s="36" customFormat="1">
      <c r="A91" s="66" t="s">
        <v>75</v>
      </c>
      <c r="B91" s="62">
        <v>6062</v>
      </c>
      <c r="C91" s="5">
        <v>321</v>
      </c>
      <c r="D91" s="1">
        <v>53</v>
      </c>
      <c r="E91" s="1">
        <v>78</v>
      </c>
      <c r="F91" s="39">
        <v>0.24299065420560748</v>
      </c>
      <c r="G91" s="1">
        <v>5</v>
      </c>
      <c r="H91" s="1">
        <v>5</v>
      </c>
      <c r="I91" s="39">
        <v>6.4102564102564097E-2</v>
      </c>
      <c r="J91" s="1">
        <v>1</v>
      </c>
      <c r="K91" s="39">
        <v>0.2</v>
      </c>
      <c r="L91" s="1">
        <v>1</v>
      </c>
      <c r="M91" s="39">
        <v>0.2</v>
      </c>
      <c r="N91" s="1"/>
      <c r="O91" s="39">
        <v>0</v>
      </c>
      <c r="P91" s="53"/>
      <c r="Q91" s="38">
        <v>0</v>
      </c>
      <c r="R91" s="20">
        <v>0.70709321830817162</v>
      </c>
    </row>
    <row r="92" spans="1:18" s="36" customFormat="1">
      <c r="A92" s="66" t="s">
        <v>75</v>
      </c>
      <c r="B92" s="62">
        <v>6061</v>
      </c>
      <c r="C92" s="5">
        <v>375</v>
      </c>
      <c r="D92" s="1">
        <v>64</v>
      </c>
      <c r="E92" s="1">
        <v>105</v>
      </c>
      <c r="F92" s="39">
        <v>0.28000000000000003</v>
      </c>
      <c r="G92" s="1">
        <v>8</v>
      </c>
      <c r="H92" s="1">
        <v>11</v>
      </c>
      <c r="I92" s="39">
        <v>0.10476190476190476</v>
      </c>
      <c r="J92" s="1">
        <v>2</v>
      </c>
      <c r="K92" s="39">
        <v>0.18181818181818182</v>
      </c>
      <c r="L92" s="1"/>
      <c r="M92" s="39">
        <v>0</v>
      </c>
      <c r="N92" s="1"/>
      <c r="O92" s="39">
        <v>0</v>
      </c>
      <c r="P92" s="53"/>
      <c r="Q92" s="38">
        <v>0</v>
      </c>
      <c r="R92" s="20">
        <v>0.56658008658008663</v>
      </c>
    </row>
    <row r="93" spans="1:18" s="36" customFormat="1">
      <c r="A93" s="66" t="s">
        <v>75</v>
      </c>
      <c r="B93" s="62">
        <v>6036</v>
      </c>
      <c r="C93" s="5">
        <v>252</v>
      </c>
      <c r="D93" s="1">
        <v>40</v>
      </c>
      <c r="E93" s="1">
        <v>63</v>
      </c>
      <c r="F93" s="39">
        <v>0.25</v>
      </c>
      <c r="G93" s="1">
        <v>4</v>
      </c>
      <c r="H93" s="1">
        <v>4</v>
      </c>
      <c r="I93" s="39">
        <v>6.3492063492063489E-2</v>
      </c>
      <c r="J93" s="1"/>
      <c r="K93" s="39">
        <v>0</v>
      </c>
      <c r="L93" s="1"/>
      <c r="M93" s="39">
        <v>0</v>
      </c>
      <c r="N93" s="1"/>
      <c r="O93" s="39">
        <v>0</v>
      </c>
      <c r="P93" s="53"/>
      <c r="Q93" s="38">
        <v>0</v>
      </c>
      <c r="R93" s="20">
        <v>0.31349206349206349</v>
      </c>
    </row>
    <row r="94" spans="1:18" s="36" customFormat="1">
      <c r="A94" s="66" t="s">
        <v>75</v>
      </c>
      <c r="B94" s="62">
        <v>6022</v>
      </c>
      <c r="C94" s="5">
        <v>1540</v>
      </c>
      <c r="D94" s="1">
        <v>177</v>
      </c>
      <c r="E94" s="1">
        <v>275</v>
      </c>
      <c r="F94" s="39">
        <v>0.17857142857142858</v>
      </c>
      <c r="G94" s="1">
        <v>18</v>
      </c>
      <c r="H94" s="1">
        <v>19</v>
      </c>
      <c r="I94" s="39">
        <v>6.9090909090909092E-2</v>
      </c>
      <c r="J94" s="1">
        <v>1</v>
      </c>
      <c r="K94" s="39">
        <v>5.2631578947368418E-2</v>
      </c>
      <c r="L94" s="1"/>
      <c r="M94" s="39">
        <v>0</v>
      </c>
      <c r="N94" s="1"/>
      <c r="O94" s="39">
        <v>0</v>
      </c>
      <c r="P94" s="53"/>
      <c r="Q94" s="38">
        <v>0</v>
      </c>
      <c r="R94" s="20">
        <v>0.30029391660970606</v>
      </c>
    </row>
    <row r="95" spans="1:18" s="36" customFormat="1">
      <c r="A95" s="66" t="s">
        <v>75</v>
      </c>
      <c r="B95" s="62">
        <v>6021</v>
      </c>
      <c r="C95" s="5">
        <v>940</v>
      </c>
      <c r="D95" s="1">
        <v>139</v>
      </c>
      <c r="E95" s="1">
        <v>221</v>
      </c>
      <c r="F95" s="39">
        <v>0.23510638297872341</v>
      </c>
      <c r="G95" s="1">
        <v>10</v>
      </c>
      <c r="H95" s="1">
        <v>10</v>
      </c>
      <c r="I95" s="39">
        <v>4.5248868778280542E-2</v>
      </c>
      <c r="J95" s="1"/>
      <c r="K95" s="39">
        <v>0</v>
      </c>
      <c r="L95" s="1"/>
      <c r="M95" s="39">
        <v>0</v>
      </c>
      <c r="N95" s="1"/>
      <c r="O95" s="39">
        <v>0</v>
      </c>
      <c r="P95" s="53"/>
      <c r="Q95" s="38">
        <v>0</v>
      </c>
      <c r="R95" s="20">
        <v>0.28035525175700393</v>
      </c>
    </row>
    <row r="96" spans="1:18" s="36" customFormat="1">
      <c r="A96" s="66"/>
      <c r="B96" s="61"/>
      <c r="C96" s="2"/>
      <c r="D96" s="3"/>
      <c r="E96" s="3"/>
      <c r="F96" s="39"/>
      <c r="G96" s="3"/>
      <c r="H96" s="3"/>
      <c r="I96" s="39"/>
      <c r="J96" s="3"/>
      <c r="K96" s="39"/>
      <c r="L96" s="3"/>
      <c r="M96" s="39"/>
      <c r="N96" s="3"/>
      <c r="O96" s="39"/>
      <c r="P96" s="53"/>
      <c r="Q96" s="38"/>
      <c r="R96" s="7"/>
    </row>
    <row r="97" spans="1:18" s="36" customFormat="1">
      <c r="A97" s="66" t="s">
        <v>91</v>
      </c>
      <c r="B97" s="62">
        <v>6282</v>
      </c>
      <c r="C97" s="5">
        <v>395</v>
      </c>
      <c r="D97" s="1">
        <v>51</v>
      </c>
      <c r="E97" s="1">
        <v>73</v>
      </c>
      <c r="F97" s="39">
        <v>0.18481012658227849</v>
      </c>
      <c r="G97" s="1">
        <v>7</v>
      </c>
      <c r="H97" s="1">
        <v>10</v>
      </c>
      <c r="I97" s="39">
        <v>0.13698630136986301</v>
      </c>
      <c r="J97" s="1">
        <v>1</v>
      </c>
      <c r="K97" s="39">
        <v>0.1</v>
      </c>
      <c r="L97" s="1"/>
      <c r="M97" s="39">
        <v>0</v>
      </c>
      <c r="N97" s="1"/>
      <c r="O97" s="39">
        <v>0</v>
      </c>
      <c r="P97" s="53"/>
      <c r="Q97" s="38">
        <v>0</v>
      </c>
      <c r="R97" s="20">
        <v>0.42179642795214151</v>
      </c>
    </row>
    <row r="98" spans="1:18" s="36" customFormat="1">
      <c r="A98" s="66" t="s">
        <v>91</v>
      </c>
      <c r="B98" s="62">
        <v>6211</v>
      </c>
      <c r="C98" s="5">
        <v>335</v>
      </c>
      <c r="D98" s="1">
        <v>72</v>
      </c>
      <c r="E98" s="1">
        <v>100</v>
      </c>
      <c r="F98" s="39">
        <v>0.29850746268656714</v>
      </c>
      <c r="G98" s="1">
        <v>6</v>
      </c>
      <c r="H98" s="1">
        <v>7</v>
      </c>
      <c r="I98" s="39">
        <v>7.0000000000000007E-2</v>
      </c>
      <c r="J98" s="1"/>
      <c r="K98" s="39">
        <v>0</v>
      </c>
      <c r="L98" s="1"/>
      <c r="M98" s="39">
        <v>0</v>
      </c>
      <c r="N98" s="1"/>
      <c r="O98" s="39">
        <v>0</v>
      </c>
      <c r="P98" s="53"/>
      <c r="Q98" s="38">
        <v>0</v>
      </c>
      <c r="R98" s="20">
        <v>0.36850746268656714</v>
      </c>
    </row>
    <row r="99" spans="1:18" s="36" customFormat="1">
      <c r="A99" s="66" t="s">
        <v>81</v>
      </c>
      <c r="B99" s="62">
        <v>6331</v>
      </c>
      <c r="C99" s="5">
        <v>467</v>
      </c>
      <c r="D99" s="1">
        <v>65</v>
      </c>
      <c r="E99" s="1">
        <v>108</v>
      </c>
      <c r="F99" s="39">
        <v>0.23126338329764454</v>
      </c>
      <c r="G99" s="1">
        <v>8</v>
      </c>
      <c r="H99" s="1">
        <v>10</v>
      </c>
      <c r="I99" s="39">
        <v>9.2592592592592587E-2</v>
      </c>
      <c r="J99" s="1">
        <v>2</v>
      </c>
      <c r="K99" s="39">
        <v>0.2</v>
      </c>
      <c r="L99" s="1">
        <v>1</v>
      </c>
      <c r="M99" s="39">
        <v>0.1</v>
      </c>
      <c r="N99" s="1"/>
      <c r="O99" s="39">
        <v>0</v>
      </c>
      <c r="P99" s="53"/>
      <c r="Q99" s="38">
        <v>0</v>
      </c>
      <c r="R99" s="20">
        <v>0.62385597589023711</v>
      </c>
    </row>
    <row r="100" spans="1:18" s="36" customFormat="1">
      <c r="A100" s="66" t="s">
        <v>81</v>
      </c>
      <c r="B100" s="62">
        <v>6311</v>
      </c>
      <c r="C100" s="5">
        <v>376</v>
      </c>
      <c r="D100" s="1">
        <v>73</v>
      </c>
      <c r="E100" s="1">
        <v>125</v>
      </c>
      <c r="F100" s="39">
        <v>0.33244680851063829</v>
      </c>
      <c r="G100" s="1">
        <v>5</v>
      </c>
      <c r="H100" s="1">
        <v>5</v>
      </c>
      <c r="I100" s="39">
        <v>0.04</v>
      </c>
      <c r="J100" s="1">
        <v>1</v>
      </c>
      <c r="K100" s="39">
        <v>0.2</v>
      </c>
      <c r="L100" s="1"/>
      <c r="M100" s="39">
        <v>0</v>
      </c>
      <c r="N100" s="1"/>
      <c r="O100" s="39">
        <v>0</v>
      </c>
      <c r="P100" s="53"/>
      <c r="Q100" s="38">
        <v>0</v>
      </c>
      <c r="R100" s="20">
        <v>0.57244680851063834</v>
      </c>
    </row>
    <row r="101" spans="1:18" s="36" customFormat="1">
      <c r="A101" s="66" t="s">
        <v>81</v>
      </c>
      <c r="B101" s="62">
        <v>6321</v>
      </c>
      <c r="C101" s="5">
        <v>618</v>
      </c>
      <c r="D101" s="1">
        <v>107</v>
      </c>
      <c r="E101" s="1">
        <v>168</v>
      </c>
      <c r="F101" s="39">
        <v>0.27184466019417475</v>
      </c>
      <c r="G101" s="1">
        <v>11</v>
      </c>
      <c r="H101" s="1">
        <v>11</v>
      </c>
      <c r="I101" s="39">
        <v>6.5476190476190479E-2</v>
      </c>
      <c r="J101" s="1"/>
      <c r="K101" s="39">
        <v>0</v>
      </c>
      <c r="L101" s="1"/>
      <c r="M101" s="39">
        <v>0</v>
      </c>
      <c r="N101" s="1"/>
      <c r="O101" s="39">
        <v>0</v>
      </c>
      <c r="P101" s="53"/>
      <c r="Q101" s="38">
        <v>0</v>
      </c>
      <c r="R101" s="20">
        <v>0.33732085067036521</v>
      </c>
    </row>
    <row r="102" spans="1:18" s="36" customFormat="1">
      <c r="A102" s="66"/>
      <c r="B102" s="62"/>
      <c r="C102" s="5"/>
      <c r="D102" s="1"/>
      <c r="E102" s="1"/>
      <c r="F102" s="39"/>
      <c r="G102" s="1"/>
      <c r="H102" s="1"/>
      <c r="I102" s="39"/>
      <c r="J102" s="1"/>
      <c r="K102" s="39"/>
      <c r="L102" s="1"/>
      <c r="M102" s="39"/>
      <c r="N102" s="1"/>
      <c r="O102" s="39"/>
      <c r="P102" s="53"/>
      <c r="Q102" s="38"/>
      <c r="R102" s="20"/>
    </row>
    <row r="103" spans="1:18" s="36" customFormat="1">
      <c r="A103" s="66" t="s">
        <v>65</v>
      </c>
      <c r="B103" s="62">
        <v>6552</v>
      </c>
      <c r="C103" s="5">
        <v>452</v>
      </c>
      <c r="D103" s="1">
        <v>89</v>
      </c>
      <c r="E103" s="1">
        <v>145</v>
      </c>
      <c r="F103" s="39">
        <v>0.32079646017699115</v>
      </c>
      <c r="G103" s="1">
        <v>7</v>
      </c>
      <c r="H103" s="1">
        <v>9</v>
      </c>
      <c r="I103" s="39">
        <v>6.2068965517241378E-2</v>
      </c>
      <c r="J103" s="1"/>
      <c r="K103" s="39">
        <v>0</v>
      </c>
      <c r="L103" s="1">
        <v>2</v>
      </c>
      <c r="M103" s="39">
        <v>0.22222222222222221</v>
      </c>
      <c r="N103" s="1">
        <v>1</v>
      </c>
      <c r="O103" s="39">
        <v>0.5</v>
      </c>
      <c r="P103" s="53">
        <v>1</v>
      </c>
      <c r="Q103" s="38">
        <v>1</v>
      </c>
      <c r="R103" s="20">
        <v>2.1050876479164549</v>
      </c>
    </row>
    <row r="104" spans="1:18" s="36" customFormat="1">
      <c r="A104" s="66" t="s">
        <v>65</v>
      </c>
      <c r="B104" s="62">
        <v>6531</v>
      </c>
      <c r="C104" s="5">
        <v>1868</v>
      </c>
      <c r="D104" s="1">
        <v>288</v>
      </c>
      <c r="E104" s="1">
        <v>474</v>
      </c>
      <c r="F104" s="39">
        <v>0.25374732334047106</v>
      </c>
      <c r="G104" s="1">
        <v>29</v>
      </c>
      <c r="H104" s="1">
        <v>31</v>
      </c>
      <c r="I104" s="39">
        <v>6.5400843881856546E-2</v>
      </c>
      <c r="J104" s="1">
        <v>2</v>
      </c>
      <c r="K104" s="39">
        <v>6.4516129032258063E-2</v>
      </c>
      <c r="L104" s="1">
        <v>1</v>
      </c>
      <c r="M104" s="39">
        <v>3.2258064516129031E-2</v>
      </c>
      <c r="N104" s="1">
        <v>1</v>
      </c>
      <c r="O104" s="39">
        <v>1</v>
      </c>
      <c r="P104" s="53"/>
      <c r="Q104" s="38">
        <v>0</v>
      </c>
      <c r="R104" s="20">
        <v>1.4159223607707145</v>
      </c>
    </row>
    <row r="105" spans="1:18" s="36" customFormat="1">
      <c r="A105" s="66" t="s">
        <v>65</v>
      </c>
      <c r="B105" s="62">
        <v>6512</v>
      </c>
      <c r="C105" s="5">
        <v>339</v>
      </c>
      <c r="D105" s="1">
        <v>57</v>
      </c>
      <c r="E105" s="1">
        <v>88</v>
      </c>
      <c r="F105" s="39">
        <v>0.25958702064896755</v>
      </c>
      <c r="G105" s="1">
        <v>7</v>
      </c>
      <c r="H105" s="1">
        <v>8</v>
      </c>
      <c r="I105" s="39">
        <v>9.0909090909090912E-2</v>
      </c>
      <c r="J105" s="1">
        <v>1</v>
      </c>
      <c r="K105" s="39">
        <v>0.125</v>
      </c>
      <c r="L105" s="1">
        <v>1</v>
      </c>
      <c r="M105" s="39">
        <v>0.125</v>
      </c>
      <c r="N105" s="1"/>
      <c r="O105" s="39">
        <v>0</v>
      </c>
      <c r="P105" s="53"/>
      <c r="Q105" s="38">
        <v>0</v>
      </c>
      <c r="R105" s="20">
        <v>0.60049611155805849</v>
      </c>
    </row>
    <row r="106" spans="1:18" s="36" customFormat="1">
      <c r="A106" s="66" t="s">
        <v>99</v>
      </c>
      <c r="B106" s="62">
        <v>7011</v>
      </c>
      <c r="C106" s="5">
        <v>4899</v>
      </c>
      <c r="D106" s="1">
        <v>836</v>
      </c>
      <c r="E106" s="1">
        <v>1319</v>
      </c>
      <c r="F106" s="39">
        <v>0.26923862012655642</v>
      </c>
      <c r="G106" s="1">
        <v>82</v>
      </c>
      <c r="H106" s="1">
        <v>92</v>
      </c>
      <c r="I106" s="39">
        <v>6.974981046247157E-2</v>
      </c>
      <c r="J106" s="1">
        <v>7</v>
      </c>
      <c r="K106" s="39">
        <v>7.6086956521739135E-2</v>
      </c>
      <c r="L106" s="1">
        <v>4</v>
      </c>
      <c r="M106" s="39">
        <v>4.3478260869565216E-2</v>
      </c>
      <c r="N106" s="1">
        <v>1</v>
      </c>
      <c r="O106" s="39">
        <v>0.25</v>
      </c>
      <c r="P106" s="53">
        <v>1</v>
      </c>
      <c r="Q106" s="38">
        <v>1</v>
      </c>
      <c r="R106" s="20">
        <v>1.7085536479803323</v>
      </c>
    </row>
    <row r="107" spans="1:18" s="36" customFormat="1">
      <c r="A107" s="66" t="s">
        <v>99</v>
      </c>
      <c r="B107" s="61">
        <v>7032</v>
      </c>
      <c r="C107" s="2">
        <v>30</v>
      </c>
      <c r="D107" s="3">
        <v>3</v>
      </c>
      <c r="E107" s="3">
        <v>5</v>
      </c>
      <c r="F107" s="39">
        <v>0.16666666666666666</v>
      </c>
      <c r="G107" s="3">
        <v>1</v>
      </c>
      <c r="H107" s="3">
        <v>1</v>
      </c>
      <c r="I107" s="39">
        <v>0.2</v>
      </c>
      <c r="J107" s="3"/>
      <c r="K107" s="39">
        <v>0</v>
      </c>
      <c r="L107" s="3">
        <v>1</v>
      </c>
      <c r="M107" s="39">
        <v>1</v>
      </c>
      <c r="N107" s="3"/>
      <c r="O107" s="39">
        <v>0</v>
      </c>
      <c r="P107" s="53"/>
      <c r="Q107" s="38">
        <v>0</v>
      </c>
      <c r="R107" s="7">
        <v>1.3666666666666667</v>
      </c>
    </row>
    <row r="108" spans="1:18" s="106" customFormat="1">
      <c r="A108" s="66"/>
      <c r="B108" s="61"/>
      <c r="C108" s="2"/>
      <c r="D108" s="2"/>
      <c r="E108" s="2"/>
      <c r="F108" s="39"/>
      <c r="G108" s="2"/>
      <c r="H108" s="2"/>
      <c r="I108" s="39"/>
      <c r="J108" s="2"/>
      <c r="K108" s="39"/>
      <c r="L108" s="2"/>
      <c r="M108" s="39"/>
      <c r="N108" s="2"/>
      <c r="O108" s="39"/>
      <c r="P108" s="113"/>
      <c r="Q108" s="38"/>
      <c r="R108" s="7"/>
    </row>
    <row r="109" spans="1:18" s="106" customFormat="1">
      <c r="A109" s="66" t="s">
        <v>49</v>
      </c>
      <c r="B109" s="61">
        <v>7336</v>
      </c>
      <c r="C109" s="2">
        <v>138</v>
      </c>
      <c r="D109" s="3">
        <v>22</v>
      </c>
      <c r="E109" s="3">
        <v>41</v>
      </c>
      <c r="F109" s="39">
        <v>0.29710144927536231</v>
      </c>
      <c r="G109" s="3">
        <v>2</v>
      </c>
      <c r="H109" s="3">
        <v>2</v>
      </c>
      <c r="I109" s="39">
        <v>4.878048780487805E-2</v>
      </c>
      <c r="J109" s="3"/>
      <c r="K109" s="39">
        <v>0</v>
      </c>
      <c r="L109" s="3">
        <v>1</v>
      </c>
      <c r="M109" s="39">
        <v>0.5</v>
      </c>
      <c r="N109" s="3">
        <v>1</v>
      </c>
      <c r="O109" s="39">
        <v>1</v>
      </c>
      <c r="P109" s="53">
        <v>1</v>
      </c>
      <c r="Q109" s="38">
        <v>1</v>
      </c>
      <c r="R109" s="7">
        <v>2.8458819370802404</v>
      </c>
    </row>
    <row r="110" spans="1:18" s="36" customFormat="1">
      <c r="A110" s="66" t="s">
        <v>49</v>
      </c>
      <c r="B110" s="62">
        <v>7374</v>
      </c>
      <c r="C110" s="5">
        <v>924</v>
      </c>
      <c r="D110" s="1">
        <v>119</v>
      </c>
      <c r="E110" s="1">
        <v>191</v>
      </c>
      <c r="F110" s="39">
        <v>0.2067099567099567</v>
      </c>
      <c r="G110" s="1">
        <v>10</v>
      </c>
      <c r="H110" s="1">
        <v>10</v>
      </c>
      <c r="I110" s="39">
        <v>5.2356020942408377E-2</v>
      </c>
      <c r="J110" s="1">
        <v>1</v>
      </c>
      <c r="K110" s="39">
        <v>0.1</v>
      </c>
      <c r="L110" s="1"/>
      <c r="M110" s="39">
        <v>0</v>
      </c>
      <c r="N110" s="1">
        <v>1</v>
      </c>
      <c r="O110" s="39">
        <v>1</v>
      </c>
      <c r="P110" s="53">
        <v>1</v>
      </c>
      <c r="Q110" s="38">
        <v>1</v>
      </c>
      <c r="R110" s="20">
        <v>2.3590659776523601</v>
      </c>
    </row>
    <row r="111" spans="1:18" s="106" customFormat="1">
      <c r="A111" s="66" t="s">
        <v>49</v>
      </c>
      <c r="B111" s="62">
        <v>7379</v>
      </c>
      <c r="C111" s="5">
        <v>1708</v>
      </c>
      <c r="D111" s="1">
        <v>231</v>
      </c>
      <c r="E111" s="1">
        <v>362</v>
      </c>
      <c r="F111" s="39">
        <v>0.21194379391100704</v>
      </c>
      <c r="G111" s="1">
        <v>16</v>
      </c>
      <c r="H111" s="1">
        <v>17</v>
      </c>
      <c r="I111" s="39">
        <v>4.6961325966850827E-2</v>
      </c>
      <c r="J111" s="1">
        <v>4</v>
      </c>
      <c r="K111" s="39">
        <v>0.23529411764705882</v>
      </c>
      <c r="L111" s="1">
        <v>1</v>
      </c>
      <c r="M111" s="39">
        <v>5.8823529411764705E-2</v>
      </c>
      <c r="N111" s="1">
        <v>1</v>
      </c>
      <c r="O111" s="39">
        <v>1</v>
      </c>
      <c r="P111" s="53"/>
      <c r="Q111" s="38">
        <v>0</v>
      </c>
      <c r="R111" s="20">
        <v>1.5530227669366816</v>
      </c>
    </row>
    <row r="112" spans="1:18" s="36" customFormat="1">
      <c r="A112" s="66" t="s">
        <v>49</v>
      </c>
      <c r="B112" s="62">
        <v>7389</v>
      </c>
      <c r="C112" s="5">
        <v>3681</v>
      </c>
      <c r="D112" s="1">
        <v>551</v>
      </c>
      <c r="E112" s="1">
        <v>832</v>
      </c>
      <c r="F112" s="39">
        <v>0.22602553653898397</v>
      </c>
      <c r="G112" s="1">
        <v>56</v>
      </c>
      <c r="H112" s="1">
        <v>59</v>
      </c>
      <c r="I112" s="39">
        <v>7.0913461538461536E-2</v>
      </c>
      <c r="J112" s="1">
        <v>7</v>
      </c>
      <c r="K112" s="39">
        <v>0.11864406779661017</v>
      </c>
      <c r="L112" s="1">
        <v>4</v>
      </c>
      <c r="M112" s="39">
        <v>6.7796610169491525E-2</v>
      </c>
      <c r="N112" s="1">
        <v>2</v>
      </c>
      <c r="O112" s="39">
        <v>0.5</v>
      </c>
      <c r="P112" s="53"/>
      <c r="Q112" s="38">
        <v>0</v>
      </c>
      <c r="R112" s="20">
        <v>0.98337967604354726</v>
      </c>
    </row>
    <row r="113" spans="1:18" s="36" customFormat="1">
      <c r="A113" s="66" t="s">
        <v>49</v>
      </c>
      <c r="B113" s="62">
        <v>7381</v>
      </c>
      <c r="C113" s="5">
        <v>340</v>
      </c>
      <c r="D113" s="1">
        <v>55</v>
      </c>
      <c r="E113" s="1">
        <v>86</v>
      </c>
      <c r="F113" s="39">
        <v>0.25294117647058822</v>
      </c>
      <c r="G113" s="1">
        <v>10</v>
      </c>
      <c r="H113" s="1">
        <v>16</v>
      </c>
      <c r="I113" s="39">
        <v>0.18604651162790697</v>
      </c>
      <c r="J113" s="1">
        <v>2</v>
      </c>
      <c r="K113" s="39">
        <v>0.125</v>
      </c>
      <c r="L113" s="1">
        <v>1</v>
      </c>
      <c r="M113" s="39">
        <v>6.25E-2</v>
      </c>
      <c r="N113" s="1"/>
      <c r="O113" s="39">
        <v>0</v>
      </c>
      <c r="P113" s="53"/>
      <c r="Q113" s="38">
        <v>0</v>
      </c>
      <c r="R113" s="20">
        <v>0.6264876880984952</v>
      </c>
    </row>
    <row r="114" spans="1:18" s="36" customFormat="1">
      <c r="A114" s="66" t="s">
        <v>49</v>
      </c>
      <c r="B114" s="62">
        <v>7373</v>
      </c>
      <c r="C114" s="5">
        <v>2054</v>
      </c>
      <c r="D114" s="1">
        <v>238</v>
      </c>
      <c r="E114" s="1">
        <v>369</v>
      </c>
      <c r="F114" s="39">
        <v>0.17964946445959104</v>
      </c>
      <c r="G114" s="1">
        <v>24</v>
      </c>
      <c r="H114" s="1">
        <v>27</v>
      </c>
      <c r="I114" s="39">
        <v>7.3170731707317069E-2</v>
      </c>
      <c r="J114" s="1">
        <v>3</v>
      </c>
      <c r="K114" s="39">
        <v>0.1111111111111111</v>
      </c>
      <c r="L114" s="1">
        <v>1</v>
      </c>
      <c r="M114" s="39">
        <v>3.7037037037037035E-2</v>
      </c>
      <c r="N114" s="1"/>
      <c r="O114" s="39">
        <v>0</v>
      </c>
      <c r="P114" s="53"/>
      <c r="Q114" s="38">
        <v>0</v>
      </c>
      <c r="R114" s="20">
        <v>0.40096834431505624</v>
      </c>
    </row>
    <row r="115" spans="1:18" s="36" customFormat="1">
      <c r="A115" s="66" t="s">
        <v>49</v>
      </c>
      <c r="B115" s="62">
        <v>7371</v>
      </c>
      <c r="C115" s="5">
        <v>2838</v>
      </c>
      <c r="D115" s="1">
        <v>375</v>
      </c>
      <c r="E115" s="1">
        <v>577</v>
      </c>
      <c r="F115" s="39">
        <v>0.20331219168428472</v>
      </c>
      <c r="G115" s="1">
        <v>34</v>
      </c>
      <c r="H115" s="1">
        <v>39</v>
      </c>
      <c r="I115" s="39">
        <v>6.7590987868284227E-2</v>
      </c>
      <c r="J115" s="1">
        <v>3</v>
      </c>
      <c r="K115" s="39">
        <v>7.6923076923076927E-2</v>
      </c>
      <c r="L115" s="1">
        <v>1</v>
      </c>
      <c r="M115" s="39">
        <v>2.564102564102564E-2</v>
      </c>
      <c r="N115" s="1"/>
      <c r="O115" s="39">
        <v>0</v>
      </c>
      <c r="P115" s="53"/>
      <c r="Q115" s="38">
        <v>0</v>
      </c>
      <c r="R115" s="20">
        <v>0.37346728211667152</v>
      </c>
    </row>
    <row r="116" spans="1:18" s="106" customFormat="1">
      <c r="A116" s="66" t="s">
        <v>49</v>
      </c>
      <c r="B116" s="62">
        <v>7363</v>
      </c>
      <c r="C116" s="5">
        <v>367</v>
      </c>
      <c r="D116" s="5">
        <v>73</v>
      </c>
      <c r="E116" s="5">
        <v>121</v>
      </c>
      <c r="F116" s="39">
        <v>0.32970027247956402</v>
      </c>
      <c r="G116" s="5">
        <v>3</v>
      </c>
      <c r="H116" s="5">
        <v>3</v>
      </c>
      <c r="I116" s="39">
        <v>2.4793388429752067E-2</v>
      </c>
      <c r="J116" s="5"/>
      <c r="K116" s="39">
        <v>0</v>
      </c>
      <c r="L116" s="5"/>
      <c r="M116" s="39">
        <v>0</v>
      </c>
      <c r="N116" s="5"/>
      <c r="O116" s="39">
        <v>0</v>
      </c>
      <c r="P116" s="113"/>
      <c r="Q116" s="38">
        <v>0</v>
      </c>
      <c r="R116" s="20">
        <v>0.35449366090931611</v>
      </c>
    </row>
    <row r="117" spans="1:18" s="36" customFormat="1">
      <c r="A117" s="66" t="s">
        <v>49</v>
      </c>
      <c r="B117" s="62">
        <v>7331</v>
      </c>
      <c r="C117" s="5">
        <v>274</v>
      </c>
      <c r="D117" s="1">
        <v>47</v>
      </c>
      <c r="E117" s="1">
        <v>79</v>
      </c>
      <c r="F117" s="39">
        <v>0.28832116788321166</v>
      </c>
      <c r="G117" s="1">
        <v>5</v>
      </c>
      <c r="H117" s="1">
        <v>5</v>
      </c>
      <c r="I117" s="39">
        <v>6.3291139240506333E-2</v>
      </c>
      <c r="J117" s="1"/>
      <c r="K117" s="39">
        <v>0</v>
      </c>
      <c r="L117" s="1"/>
      <c r="M117" s="39">
        <v>0</v>
      </c>
      <c r="N117" s="1"/>
      <c r="O117" s="39">
        <v>0</v>
      </c>
      <c r="P117" s="53"/>
      <c r="Q117" s="38">
        <v>0</v>
      </c>
      <c r="R117" s="20">
        <v>0.35161230712371799</v>
      </c>
    </row>
    <row r="118" spans="1:18" s="36" customFormat="1">
      <c r="A118" s="66" t="s">
        <v>49</v>
      </c>
      <c r="B118" s="62">
        <v>7349</v>
      </c>
      <c r="C118" s="5">
        <v>232</v>
      </c>
      <c r="D118" s="1">
        <v>29</v>
      </c>
      <c r="E118" s="1">
        <v>48</v>
      </c>
      <c r="F118" s="39">
        <v>0.20689655172413793</v>
      </c>
      <c r="G118" s="1">
        <v>5</v>
      </c>
      <c r="H118" s="1">
        <v>6</v>
      </c>
      <c r="I118" s="39">
        <v>0.125</v>
      </c>
      <c r="J118" s="1"/>
      <c r="K118" s="39">
        <v>0</v>
      </c>
      <c r="L118" s="1"/>
      <c r="M118" s="39">
        <v>0</v>
      </c>
      <c r="N118" s="1"/>
      <c r="O118" s="39">
        <v>0</v>
      </c>
      <c r="P118" s="53"/>
      <c r="Q118" s="38">
        <v>0</v>
      </c>
      <c r="R118" s="20">
        <v>0.3318965517241379</v>
      </c>
    </row>
    <row r="119" spans="1:18" s="36" customFormat="1">
      <c r="A119" s="66" t="s">
        <v>49</v>
      </c>
      <c r="B119" s="62">
        <v>7375</v>
      </c>
      <c r="C119" s="5">
        <v>415</v>
      </c>
      <c r="D119" s="1">
        <v>64</v>
      </c>
      <c r="E119" s="1">
        <v>106</v>
      </c>
      <c r="F119" s="39">
        <v>0.25542168674698795</v>
      </c>
      <c r="G119" s="1">
        <v>6</v>
      </c>
      <c r="H119" s="1">
        <v>6</v>
      </c>
      <c r="I119" s="39">
        <v>5.6603773584905662E-2</v>
      </c>
      <c r="J119" s="1"/>
      <c r="K119" s="39">
        <v>0</v>
      </c>
      <c r="L119" s="1"/>
      <c r="M119" s="39">
        <v>0</v>
      </c>
      <c r="N119" s="1"/>
      <c r="O119" s="39">
        <v>0</v>
      </c>
      <c r="P119" s="53"/>
      <c r="Q119" s="38">
        <v>0</v>
      </c>
      <c r="R119" s="20">
        <v>0.3120254603318936</v>
      </c>
    </row>
    <row r="120" spans="1:18" s="36" customFormat="1">
      <c r="A120" s="66" t="s">
        <v>49</v>
      </c>
      <c r="B120" s="62">
        <v>7378</v>
      </c>
      <c r="C120" s="5">
        <v>217</v>
      </c>
      <c r="D120" s="1">
        <v>34</v>
      </c>
      <c r="E120" s="1">
        <v>55</v>
      </c>
      <c r="F120" s="39">
        <v>0.25345622119815669</v>
      </c>
      <c r="G120" s="1">
        <v>2</v>
      </c>
      <c r="H120" s="1">
        <v>3</v>
      </c>
      <c r="I120" s="39">
        <v>5.4545454545454543E-2</v>
      </c>
      <c r="J120" s="1"/>
      <c r="K120" s="39">
        <v>0</v>
      </c>
      <c r="L120" s="1"/>
      <c r="M120" s="39">
        <v>0</v>
      </c>
      <c r="N120" s="1"/>
      <c r="O120" s="39">
        <v>0</v>
      </c>
      <c r="P120" s="53"/>
      <c r="Q120" s="38">
        <v>0</v>
      </c>
      <c r="R120" s="20">
        <v>0.30800167574361126</v>
      </c>
    </row>
    <row r="121" spans="1:18" s="106" customFormat="1">
      <c r="A121" s="66" t="s">
        <v>49</v>
      </c>
      <c r="B121" s="62">
        <v>7353</v>
      </c>
      <c r="C121" s="5">
        <v>205</v>
      </c>
      <c r="D121" s="5">
        <v>35</v>
      </c>
      <c r="E121" s="5">
        <v>51</v>
      </c>
      <c r="F121" s="39">
        <v>0.24878048780487805</v>
      </c>
      <c r="G121" s="5">
        <v>2</v>
      </c>
      <c r="H121" s="5">
        <v>3</v>
      </c>
      <c r="I121" s="39">
        <v>5.8823529411764705E-2</v>
      </c>
      <c r="J121" s="5"/>
      <c r="K121" s="39">
        <v>0</v>
      </c>
      <c r="L121" s="5"/>
      <c r="M121" s="39">
        <v>0</v>
      </c>
      <c r="N121" s="5"/>
      <c r="O121" s="39">
        <v>0</v>
      </c>
      <c r="P121" s="113"/>
      <c r="Q121" s="38">
        <v>0</v>
      </c>
      <c r="R121" s="20">
        <v>0.30760401721664277</v>
      </c>
    </row>
    <row r="122" spans="1:18" s="36" customFormat="1">
      <c r="A122" s="66" t="s">
        <v>49</v>
      </c>
      <c r="B122" s="62">
        <v>7359</v>
      </c>
      <c r="C122" s="5">
        <v>606</v>
      </c>
      <c r="D122" s="1">
        <v>95</v>
      </c>
      <c r="E122" s="1">
        <v>148</v>
      </c>
      <c r="F122" s="39">
        <v>0.24422442244224424</v>
      </c>
      <c r="G122" s="1">
        <v>7</v>
      </c>
      <c r="H122" s="1">
        <v>7</v>
      </c>
      <c r="I122" s="39">
        <v>4.72972972972973E-2</v>
      </c>
      <c r="J122" s="1"/>
      <c r="K122" s="39">
        <v>0</v>
      </c>
      <c r="L122" s="1"/>
      <c r="M122" s="39">
        <v>0</v>
      </c>
      <c r="N122" s="1"/>
      <c r="O122" s="39">
        <v>0</v>
      </c>
      <c r="P122" s="53"/>
      <c r="Q122" s="38">
        <v>0</v>
      </c>
      <c r="R122" s="20">
        <v>0.29152171973954155</v>
      </c>
    </row>
    <row r="123" spans="1:18" s="36" customFormat="1">
      <c r="A123" s="66" t="s">
        <v>49</v>
      </c>
      <c r="B123" s="62">
        <v>7382</v>
      </c>
      <c r="C123" s="5">
        <v>375</v>
      </c>
      <c r="D123" s="1">
        <v>46</v>
      </c>
      <c r="E123" s="1">
        <v>79</v>
      </c>
      <c r="F123" s="39">
        <v>0.21066666666666667</v>
      </c>
      <c r="G123" s="1">
        <v>6</v>
      </c>
      <c r="H123" s="1">
        <v>6</v>
      </c>
      <c r="I123" s="39">
        <v>7.5949367088607597E-2</v>
      </c>
      <c r="J123" s="1"/>
      <c r="K123" s="39">
        <v>0</v>
      </c>
      <c r="L123" s="1"/>
      <c r="M123" s="39">
        <v>0</v>
      </c>
      <c r="N123" s="1"/>
      <c r="O123" s="39">
        <v>0</v>
      </c>
      <c r="P123" s="53"/>
      <c r="Q123" s="38">
        <v>0</v>
      </c>
      <c r="R123" s="20">
        <v>0.28661603375527428</v>
      </c>
    </row>
    <row r="124" spans="1:18" s="36" customFormat="1">
      <c r="A124" s="66" t="s">
        <v>49</v>
      </c>
      <c r="B124" s="62">
        <v>7372</v>
      </c>
      <c r="C124" s="5">
        <v>2161</v>
      </c>
      <c r="D124" s="1">
        <v>269</v>
      </c>
      <c r="E124" s="1">
        <v>416</v>
      </c>
      <c r="F124" s="39">
        <v>0.19250347061545581</v>
      </c>
      <c r="G124" s="1">
        <v>16</v>
      </c>
      <c r="H124" s="1">
        <v>17</v>
      </c>
      <c r="I124" s="39">
        <v>4.0865384615384616E-2</v>
      </c>
      <c r="J124" s="1"/>
      <c r="K124" s="39">
        <v>0</v>
      </c>
      <c r="L124" s="1"/>
      <c r="M124" s="39">
        <v>0</v>
      </c>
      <c r="N124" s="1"/>
      <c r="O124" s="39">
        <v>0</v>
      </c>
      <c r="P124" s="53"/>
      <c r="Q124" s="38">
        <v>0</v>
      </c>
      <c r="R124" s="20">
        <v>0.23336885523084042</v>
      </c>
    </row>
    <row r="125" spans="1:18" s="36" customFormat="1">
      <c r="A125" s="66" t="s">
        <v>49</v>
      </c>
      <c r="B125" s="62">
        <v>7361</v>
      </c>
      <c r="C125" s="5">
        <v>405</v>
      </c>
      <c r="D125" s="1">
        <v>54</v>
      </c>
      <c r="E125" s="1">
        <v>72</v>
      </c>
      <c r="F125" s="39">
        <v>0.17777777777777778</v>
      </c>
      <c r="G125" s="1">
        <v>3</v>
      </c>
      <c r="H125" s="1">
        <v>4</v>
      </c>
      <c r="I125" s="39">
        <v>5.5555555555555552E-2</v>
      </c>
      <c r="J125" s="1"/>
      <c r="K125" s="39">
        <v>0</v>
      </c>
      <c r="L125" s="1"/>
      <c r="M125" s="39">
        <v>0</v>
      </c>
      <c r="N125" s="1"/>
      <c r="O125" s="39">
        <v>0</v>
      </c>
      <c r="P125" s="53"/>
      <c r="Q125" s="38">
        <v>0</v>
      </c>
      <c r="R125" s="20">
        <v>0.23333333333333334</v>
      </c>
    </row>
    <row r="126" spans="1:18" s="36" customFormat="1">
      <c r="A126" s="66"/>
      <c r="B126" s="61"/>
      <c r="C126" s="2"/>
      <c r="D126" s="3"/>
      <c r="E126" s="3"/>
      <c r="F126" s="39"/>
      <c r="G126" s="3"/>
      <c r="H126" s="3"/>
      <c r="I126" s="39"/>
      <c r="J126" s="3"/>
      <c r="K126" s="39"/>
      <c r="L126" s="3"/>
      <c r="M126" s="39"/>
      <c r="N126" s="3"/>
      <c r="O126" s="39"/>
      <c r="P126" s="53"/>
      <c r="Q126" s="38"/>
      <c r="R126" s="7"/>
    </row>
    <row r="127" spans="1:18" s="36" customFormat="1">
      <c r="A127" s="66"/>
      <c r="B127" s="61"/>
      <c r="C127" s="2"/>
      <c r="D127" s="3"/>
      <c r="E127" s="3"/>
      <c r="F127" s="39"/>
      <c r="G127" s="3"/>
      <c r="H127" s="3"/>
      <c r="I127" s="39"/>
      <c r="J127" s="3"/>
      <c r="K127" s="39"/>
      <c r="L127" s="3"/>
      <c r="M127" s="39"/>
      <c r="N127" s="3"/>
      <c r="O127" s="39"/>
      <c r="P127" s="53"/>
      <c r="Q127" s="38"/>
      <c r="R127" s="7"/>
    </row>
    <row r="128" spans="1:18" s="36" customFormat="1">
      <c r="A128" s="66" t="s">
        <v>41</v>
      </c>
      <c r="B128" s="61">
        <v>7832</v>
      </c>
      <c r="C128" s="2">
        <v>33</v>
      </c>
      <c r="D128" s="3">
        <v>3</v>
      </c>
      <c r="E128" s="3">
        <v>5</v>
      </c>
      <c r="F128" s="39">
        <v>0.15151515151515152</v>
      </c>
      <c r="G128" s="3">
        <v>1</v>
      </c>
      <c r="H128" s="3">
        <v>1</v>
      </c>
      <c r="I128" s="39">
        <v>0.2</v>
      </c>
      <c r="J128" s="3">
        <v>1</v>
      </c>
      <c r="K128" s="39">
        <v>1</v>
      </c>
      <c r="L128" s="3">
        <v>1</v>
      </c>
      <c r="M128" s="39">
        <v>1</v>
      </c>
      <c r="N128" s="3">
        <v>1</v>
      </c>
      <c r="O128" s="39">
        <v>1</v>
      </c>
      <c r="P128" s="53"/>
      <c r="Q128" s="38">
        <v>0</v>
      </c>
      <c r="R128" s="7">
        <v>3.3515151515151516</v>
      </c>
    </row>
    <row r="129" spans="1:18" s="36" customFormat="1">
      <c r="A129" s="66" t="s">
        <v>41</v>
      </c>
      <c r="B129" s="61">
        <v>7841</v>
      </c>
      <c r="C129" s="2">
        <v>22</v>
      </c>
      <c r="D129" s="3">
        <v>11</v>
      </c>
      <c r="E129" s="3">
        <v>14</v>
      </c>
      <c r="F129" s="39">
        <v>0.63636363636363635</v>
      </c>
      <c r="G129" s="3">
        <v>2</v>
      </c>
      <c r="H129" s="3">
        <v>2</v>
      </c>
      <c r="I129" s="39">
        <v>0.14285714285714285</v>
      </c>
      <c r="J129" s="3"/>
      <c r="K129" s="39">
        <v>0</v>
      </c>
      <c r="L129" s="3">
        <v>1</v>
      </c>
      <c r="M129" s="39">
        <v>0.5</v>
      </c>
      <c r="N129" s="3">
        <v>1</v>
      </c>
      <c r="O129" s="39">
        <v>1</v>
      </c>
      <c r="P129" s="53"/>
      <c r="Q129" s="38">
        <v>0</v>
      </c>
      <c r="R129" s="7">
        <v>2.279220779220779</v>
      </c>
    </row>
    <row r="130" spans="1:18" s="36" customFormat="1">
      <c r="A130" s="66" t="s">
        <v>41</v>
      </c>
      <c r="B130" s="62">
        <v>7812</v>
      </c>
      <c r="C130" s="5">
        <v>202</v>
      </c>
      <c r="D130" s="1">
        <v>34</v>
      </c>
      <c r="E130" s="1">
        <v>50</v>
      </c>
      <c r="F130" s="39">
        <v>0.24752475247524752</v>
      </c>
      <c r="G130" s="1">
        <v>7</v>
      </c>
      <c r="H130" s="1">
        <v>8</v>
      </c>
      <c r="I130" s="39">
        <v>0.16</v>
      </c>
      <c r="J130" s="1"/>
      <c r="K130" s="39">
        <v>0</v>
      </c>
      <c r="L130" s="1"/>
      <c r="M130" s="39">
        <v>0</v>
      </c>
      <c r="N130" s="1"/>
      <c r="O130" s="39">
        <v>0</v>
      </c>
      <c r="P130" s="53"/>
      <c r="Q130" s="38">
        <v>0</v>
      </c>
      <c r="R130" s="20">
        <v>0.40752475247524755</v>
      </c>
    </row>
    <row r="131" spans="1:18" s="106" customFormat="1">
      <c r="A131" s="66" t="s">
        <v>92</v>
      </c>
      <c r="B131" s="62">
        <v>7997</v>
      </c>
      <c r="C131" s="5">
        <v>256</v>
      </c>
      <c r="D131" s="5">
        <v>46</v>
      </c>
      <c r="E131" s="5">
        <v>61</v>
      </c>
      <c r="F131" s="39">
        <v>0.23828125</v>
      </c>
      <c r="G131" s="5">
        <v>4</v>
      </c>
      <c r="H131" s="5">
        <v>4</v>
      </c>
      <c r="I131" s="39">
        <v>6.5573770491803282E-2</v>
      </c>
      <c r="J131" s="5"/>
      <c r="K131" s="39">
        <v>0</v>
      </c>
      <c r="L131" s="5">
        <v>1</v>
      </c>
      <c r="M131" s="39">
        <v>0.25</v>
      </c>
      <c r="N131" s="5">
        <v>1</v>
      </c>
      <c r="O131" s="39">
        <v>1</v>
      </c>
      <c r="P131" s="113"/>
      <c r="Q131" s="38">
        <v>0</v>
      </c>
      <c r="R131" s="20">
        <v>1.5538550204918034</v>
      </c>
    </row>
    <row r="132" spans="1:18" s="106" customFormat="1">
      <c r="A132" s="66" t="s">
        <v>92</v>
      </c>
      <c r="B132" s="62">
        <v>7991</v>
      </c>
      <c r="C132" s="5">
        <v>229</v>
      </c>
      <c r="D132" s="1">
        <v>44</v>
      </c>
      <c r="E132" s="1">
        <v>73</v>
      </c>
      <c r="F132" s="39">
        <v>0.31877729257641924</v>
      </c>
      <c r="G132" s="1">
        <v>5</v>
      </c>
      <c r="H132" s="1">
        <v>6</v>
      </c>
      <c r="I132" s="39">
        <v>8.2191780821917804E-2</v>
      </c>
      <c r="J132" s="1">
        <v>2</v>
      </c>
      <c r="K132" s="39">
        <v>0.33333333333333331</v>
      </c>
      <c r="L132" s="1">
        <v>1</v>
      </c>
      <c r="M132" s="39">
        <v>0.16666666666666666</v>
      </c>
      <c r="N132" s="1"/>
      <c r="O132" s="39">
        <v>0</v>
      </c>
      <c r="P132" s="53"/>
      <c r="Q132" s="38">
        <v>0</v>
      </c>
      <c r="R132" s="20">
        <v>0.90096907339833709</v>
      </c>
    </row>
    <row r="133" spans="1:18" s="36" customFormat="1">
      <c r="A133" s="66" t="s">
        <v>92</v>
      </c>
      <c r="B133" s="61">
        <v>7996</v>
      </c>
      <c r="C133" s="2">
        <v>85</v>
      </c>
      <c r="D133" s="3">
        <v>13</v>
      </c>
      <c r="E133" s="3">
        <v>15</v>
      </c>
      <c r="F133" s="39">
        <v>0.17647058823529413</v>
      </c>
      <c r="G133" s="3">
        <v>2</v>
      </c>
      <c r="H133" s="3">
        <v>3</v>
      </c>
      <c r="I133" s="39">
        <v>0.2</v>
      </c>
      <c r="J133" s="3"/>
      <c r="K133" s="39">
        <v>0</v>
      </c>
      <c r="L133" s="3">
        <v>1</v>
      </c>
      <c r="M133" s="39">
        <v>0.33333333333333331</v>
      </c>
      <c r="N133" s="3"/>
      <c r="O133" s="39">
        <v>0</v>
      </c>
      <c r="P133" s="53"/>
      <c r="Q133" s="38">
        <v>0</v>
      </c>
      <c r="R133" s="7">
        <v>0.70980392156862748</v>
      </c>
    </row>
    <row r="134" spans="1:18" s="36" customFormat="1">
      <c r="A134" s="66" t="s">
        <v>92</v>
      </c>
      <c r="B134" s="62">
        <v>7999</v>
      </c>
      <c r="C134" s="5">
        <v>265</v>
      </c>
      <c r="D134" s="1">
        <v>49</v>
      </c>
      <c r="E134" s="1">
        <v>78</v>
      </c>
      <c r="F134" s="39">
        <v>0.29433962264150942</v>
      </c>
      <c r="G134" s="1">
        <v>5</v>
      </c>
      <c r="H134" s="1">
        <v>5</v>
      </c>
      <c r="I134" s="39">
        <v>6.4102564102564097E-2</v>
      </c>
      <c r="J134" s="1"/>
      <c r="K134" s="39">
        <v>0</v>
      </c>
      <c r="L134" s="1"/>
      <c r="M134" s="39">
        <v>0</v>
      </c>
      <c r="N134" s="1"/>
      <c r="O134" s="39">
        <v>0</v>
      </c>
      <c r="P134" s="53"/>
      <c r="Q134" s="38">
        <v>0</v>
      </c>
      <c r="R134" s="20">
        <v>0.35844218674407352</v>
      </c>
    </row>
    <row r="135" spans="1:18" s="36" customFormat="1">
      <c r="A135" s="66" t="s">
        <v>47</v>
      </c>
      <c r="B135" s="62">
        <v>8011</v>
      </c>
      <c r="C135" s="5">
        <v>1265</v>
      </c>
      <c r="D135" s="1">
        <v>180</v>
      </c>
      <c r="E135" s="1">
        <v>270</v>
      </c>
      <c r="F135" s="39">
        <v>0.2134387351778656</v>
      </c>
      <c r="G135" s="1">
        <v>10</v>
      </c>
      <c r="H135" s="1">
        <v>10</v>
      </c>
      <c r="I135" s="39">
        <v>3.7037037037037035E-2</v>
      </c>
      <c r="J135" s="1">
        <v>2</v>
      </c>
      <c r="K135" s="39">
        <v>0.2</v>
      </c>
      <c r="L135" s="1">
        <v>1</v>
      </c>
      <c r="M135" s="39">
        <v>0.1</v>
      </c>
      <c r="N135" s="1">
        <v>1</v>
      </c>
      <c r="O135" s="39">
        <v>1</v>
      </c>
      <c r="P135" s="53"/>
      <c r="Q135" s="38">
        <v>0</v>
      </c>
      <c r="R135" s="20">
        <v>1.5504757722149027</v>
      </c>
    </row>
    <row r="136" spans="1:18" s="36" customFormat="1">
      <c r="A136" s="66" t="s">
        <v>47</v>
      </c>
      <c r="B136" s="62">
        <v>8062</v>
      </c>
      <c r="C136" s="5">
        <v>5364</v>
      </c>
      <c r="D136" s="1">
        <v>800</v>
      </c>
      <c r="E136" s="1">
        <v>1294</v>
      </c>
      <c r="F136" s="39">
        <v>0.24123788217747949</v>
      </c>
      <c r="G136" s="1">
        <v>64</v>
      </c>
      <c r="H136" s="1">
        <v>76</v>
      </c>
      <c r="I136" s="39">
        <v>5.8732612055641419E-2</v>
      </c>
      <c r="J136" s="1">
        <v>7</v>
      </c>
      <c r="K136" s="39">
        <v>9.2105263157894732E-2</v>
      </c>
      <c r="L136" s="1">
        <v>2</v>
      </c>
      <c r="M136" s="39">
        <v>2.6315789473684209E-2</v>
      </c>
      <c r="N136" s="1"/>
      <c r="O136" s="39">
        <v>0</v>
      </c>
      <c r="P136" s="53"/>
      <c r="Q136" s="38">
        <v>0</v>
      </c>
      <c r="R136" s="20">
        <v>0.41839154686469981</v>
      </c>
    </row>
    <row r="137" spans="1:18" s="36" customFormat="1">
      <c r="A137" s="66" t="s">
        <v>47</v>
      </c>
      <c r="B137" s="62">
        <v>8051</v>
      </c>
      <c r="C137" s="5">
        <v>1054</v>
      </c>
      <c r="D137" s="1">
        <v>128</v>
      </c>
      <c r="E137" s="1">
        <v>213</v>
      </c>
      <c r="F137" s="39">
        <v>0.20208728652751423</v>
      </c>
      <c r="G137" s="1">
        <v>11</v>
      </c>
      <c r="H137" s="1">
        <v>13</v>
      </c>
      <c r="I137" s="39">
        <v>6.1032863849765258E-2</v>
      </c>
      <c r="J137" s="1">
        <v>2</v>
      </c>
      <c r="K137" s="39">
        <v>0.15384615384615385</v>
      </c>
      <c r="L137" s="1"/>
      <c r="M137" s="39">
        <v>0</v>
      </c>
      <c r="N137" s="1"/>
      <c r="O137" s="39">
        <v>0</v>
      </c>
      <c r="P137" s="53"/>
      <c r="Q137" s="38">
        <v>0</v>
      </c>
      <c r="R137" s="20">
        <v>0.41696630422343334</v>
      </c>
    </row>
    <row r="138" spans="1:18" s="36" customFormat="1">
      <c r="A138" s="66" t="s">
        <v>47</v>
      </c>
      <c r="B138" s="62">
        <v>8099</v>
      </c>
      <c r="C138" s="5">
        <v>491</v>
      </c>
      <c r="D138" s="1">
        <v>68</v>
      </c>
      <c r="E138" s="1">
        <v>106</v>
      </c>
      <c r="F138" s="39">
        <v>0.21588594704684319</v>
      </c>
      <c r="G138" s="1">
        <v>8</v>
      </c>
      <c r="H138" s="1">
        <v>8</v>
      </c>
      <c r="I138" s="39">
        <v>7.5471698113207544E-2</v>
      </c>
      <c r="J138" s="1">
        <v>1</v>
      </c>
      <c r="K138" s="39">
        <v>0.125</v>
      </c>
      <c r="L138" s="1"/>
      <c r="M138" s="39">
        <v>0</v>
      </c>
      <c r="N138" s="1"/>
      <c r="O138" s="39">
        <v>0</v>
      </c>
      <c r="P138" s="53"/>
      <c r="Q138" s="38">
        <v>0</v>
      </c>
      <c r="R138" s="20">
        <v>0.41635764516005069</v>
      </c>
    </row>
    <row r="139" spans="1:18" s="36" customFormat="1">
      <c r="A139" s="66" t="s">
        <v>47</v>
      </c>
      <c r="B139" s="62">
        <v>8063</v>
      </c>
      <c r="C139" s="5">
        <v>291</v>
      </c>
      <c r="D139" s="1">
        <v>44</v>
      </c>
      <c r="E139" s="1">
        <v>68</v>
      </c>
      <c r="F139" s="39">
        <v>0.23367697594501718</v>
      </c>
      <c r="G139" s="1">
        <v>4</v>
      </c>
      <c r="H139" s="1">
        <v>4</v>
      </c>
      <c r="I139" s="39">
        <v>5.8823529411764705E-2</v>
      </c>
      <c r="J139" s="1"/>
      <c r="K139" s="39">
        <v>0</v>
      </c>
      <c r="L139" s="1"/>
      <c r="M139" s="39">
        <v>0</v>
      </c>
      <c r="N139" s="1"/>
      <c r="O139" s="39">
        <v>0</v>
      </c>
      <c r="P139" s="53"/>
      <c r="Q139" s="38">
        <v>0</v>
      </c>
      <c r="R139" s="20">
        <v>0.2925005053567819</v>
      </c>
    </row>
    <row r="140" spans="1:18" s="106" customFormat="1">
      <c r="A140" s="66" t="s">
        <v>47</v>
      </c>
      <c r="B140" s="62">
        <v>8082</v>
      </c>
      <c r="C140" s="5">
        <v>645</v>
      </c>
      <c r="D140" s="5">
        <v>86</v>
      </c>
      <c r="E140" s="5">
        <v>140</v>
      </c>
      <c r="F140" s="39">
        <v>0.21705426356589147</v>
      </c>
      <c r="G140" s="5">
        <v>10</v>
      </c>
      <c r="H140" s="5">
        <v>10</v>
      </c>
      <c r="I140" s="39">
        <v>7.1428571428571425E-2</v>
      </c>
      <c r="J140" s="5"/>
      <c r="K140" s="39">
        <v>0</v>
      </c>
      <c r="L140" s="5"/>
      <c r="M140" s="39">
        <v>0</v>
      </c>
      <c r="N140" s="5"/>
      <c r="O140" s="39">
        <v>0</v>
      </c>
      <c r="P140" s="113"/>
      <c r="Q140" s="38">
        <v>0</v>
      </c>
      <c r="R140" s="20">
        <v>0.28848283499446292</v>
      </c>
    </row>
    <row r="141" spans="1:18" s="106" customFormat="1">
      <c r="A141" s="66" t="s">
        <v>47</v>
      </c>
      <c r="B141" s="62">
        <v>8071</v>
      </c>
      <c r="C141" s="5">
        <v>330</v>
      </c>
      <c r="D141" s="1">
        <v>54</v>
      </c>
      <c r="E141" s="1">
        <v>81</v>
      </c>
      <c r="F141" s="39">
        <v>0.24545454545454545</v>
      </c>
      <c r="G141" s="1">
        <v>3</v>
      </c>
      <c r="H141" s="1">
        <v>3</v>
      </c>
      <c r="I141" s="39">
        <v>3.7037037037037035E-2</v>
      </c>
      <c r="J141" s="1"/>
      <c r="K141" s="39">
        <v>0</v>
      </c>
      <c r="L141" s="1"/>
      <c r="M141" s="39">
        <v>0</v>
      </c>
      <c r="N141" s="1"/>
      <c r="O141" s="39">
        <v>0</v>
      </c>
      <c r="P141" s="53"/>
      <c r="Q141" s="38">
        <v>0</v>
      </c>
      <c r="R141" s="20">
        <v>0.28249158249158246</v>
      </c>
    </row>
    <row r="142" spans="1:18" s="36" customFormat="1">
      <c r="A142" s="66" t="s">
        <v>47</v>
      </c>
      <c r="B142" s="62">
        <v>8093</v>
      </c>
      <c r="C142" s="5">
        <v>398</v>
      </c>
      <c r="D142" s="1">
        <v>36</v>
      </c>
      <c r="E142" s="1">
        <v>62</v>
      </c>
      <c r="F142" s="39">
        <v>0.15577889447236182</v>
      </c>
      <c r="G142" s="1">
        <v>5</v>
      </c>
      <c r="H142" s="1">
        <v>5</v>
      </c>
      <c r="I142" s="39">
        <v>8.0645161290322578E-2</v>
      </c>
      <c r="J142" s="1"/>
      <c r="K142" s="39">
        <v>0</v>
      </c>
      <c r="L142" s="1"/>
      <c r="M142" s="39">
        <v>0</v>
      </c>
      <c r="N142" s="1"/>
      <c r="O142" s="39">
        <v>0</v>
      </c>
      <c r="P142" s="53"/>
      <c r="Q142" s="38">
        <v>0</v>
      </c>
      <c r="R142" s="20">
        <v>0.23642405576268438</v>
      </c>
    </row>
    <row r="143" spans="1:18" s="36" customFormat="1">
      <c r="A143" s="66" t="s">
        <v>47</v>
      </c>
      <c r="B143" s="62">
        <v>8069</v>
      </c>
      <c r="C143" s="5">
        <v>463</v>
      </c>
      <c r="D143" s="1">
        <v>62</v>
      </c>
      <c r="E143" s="1">
        <v>83</v>
      </c>
      <c r="F143" s="39">
        <v>0.17926565874730022</v>
      </c>
      <c r="G143" s="1">
        <v>3</v>
      </c>
      <c r="H143" s="1">
        <v>3</v>
      </c>
      <c r="I143" s="39">
        <v>3.614457831325301E-2</v>
      </c>
      <c r="J143" s="1"/>
      <c r="K143" s="39">
        <v>0</v>
      </c>
      <c r="L143" s="1"/>
      <c r="M143" s="39">
        <v>0</v>
      </c>
      <c r="N143" s="1"/>
      <c r="O143" s="39">
        <v>0</v>
      </c>
      <c r="P143" s="53"/>
      <c r="Q143" s="38">
        <v>0</v>
      </c>
      <c r="R143" s="20">
        <v>0.21541023706055323</v>
      </c>
    </row>
    <row r="144" spans="1:18" s="36" customFormat="1">
      <c r="A144" s="66"/>
      <c r="B144" s="62"/>
      <c r="C144" s="5"/>
      <c r="D144" s="1"/>
      <c r="E144" s="1"/>
      <c r="F144" s="39"/>
      <c r="G144" s="1"/>
      <c r="H144" s="1"/>
      <c r="I144" s="39"/>
      <c r="J144" s="1"/>
      <c r="K144" s="39"/>
      <c r="L144" s="1"/>
      <c r="M144" s="39"/>
      <c r="N144" s="1"/>
      <c r="O144" s="39"/>
      <c r="P144" s="53"/>
      <c r="Q144" s="38"/>
      <c r="R144" s="20"/>
    </row>
    <row r="145" spans="1:18" s="36" customFormat="1">
      <c r="A145" s="66" t="s">
        <v>68</v>
      </c>
      <c r="B145" s="62">
        <v>8222</v>
      </c>
      <c r="C145" s="5">
        <v>3003</v>
      </c>
      <c r="D145" s="1">
        <v>498</v>
      </c>
      <c r="E145" s="1">
        <v>761</v>
      </c>
      <c r="F145" s="39">
        <v>0.25341325341325344</v>
      </c>
      <c r="G145" s="1">
        <v>45</v>
      </c>
      <c r="H145" s="1">
        <v>57</v>
      </c>
      <c r="I145" s="39">
        <v>7.4901445466491454E-2</v>
      </c>
      <c r="J145" s="1">
        <v>6</v>
      </c>
      <c r="K145" s="39">
        <v>0.10526315789473684</v>
      </c>
      <c r="L145" s="1">
        <v>2</v>
      </c>
      <c r="M145" s="39">
        <v>3.5087719298245612E-2</v>
      </c>
      <c r="N145" s="1">
        <v>1</v>
      </c>
      <c r="O145" s="39">
        <v>0.5</v>
      </c>
      <c r="P145" s="53">
        <v>1</v>
      </c>
      <c r="Q145" s="38">
        <v>1</v>
      </c>
      <c r="R145" s="20">
        <v>1.9686655760727274</v>
      </c>
    </row>
    <row r="146" spans="1:18" s="36" customFormat="1">
      <c r="A146" s="66" t="s">
        <v>68</v>
      </c>
      <c r="B146" s="62">
        <v>8221</v>
      </c>
      <c r="C146" s="5">
        <v>7270</v>
      </c>
      <c r="D146" s="1">
        <v>1220</v>
      </c>
      <c r="E146" s="1">
        <v>1913</v>
      </c>
      <c r="F146" s="39">
        <v>0.26313617606602474</v>
      </c>
      <c r="G146" s="1">
        <v>106</v>
      </c>
      <c r="H146" s="1">
        <v>117</v>
      </c>
      <c r="I146" s="39">
        <v>6.116048092002091E-2</v>
      </c>
      <c r="J146" s="1">
        <v>10</v>
      </c>
      <c r="K146" s="39">
        <v>8.5470085470085472E-2</v>
      </c>
      <c r="L146" s="1">
        <v>5</v>
      </c>
      <c r="M146" s="39">
        <v>4.2735042735042736E-2</v>
      </c>
      <c r="N146" s="1">
        <v>1</v>
      </c>
      <c r="O146" s="39">
        <v>0.2</v>
      </c>
      <c r="P146" s="53">
        <v>1</v>
      </c>
      <c r="Q146" s="38">
        <v>1</v>
      </c>
      <c r="R146" s="20">
        <v>1.6525017851911739</v>
      </c>
    </row>
    <row r="147" spans="1:18" s="36" customFormat="1">
      <c r="A147" s="66" t="s">
        <v>68</v>
      </c>
      <c r="B147" s="62">
        <v>8249</v>
      </c>
      <c r="C147" s="5">
        <v>308</v>
      </c>
      <c r="D147" s="1">
        <v>42</v>
      </c>
      <c r="E147" s="1">
        <v>56</v>
      </c>
      <c r="F147" s="39">
        <v>0.18181818181818182</v>
      </c>
      <c r="G147" s="1">
        <v>2</v>
      </c>
      <c r="H147" s="1">
        <v>2</v>
      </c>
      <c r="I147" s="39">
        <v>3.5714285714285712E-2</v>
      </c>
      <c r="J147" s="1">
        <v>1</v>
      </c>
      <c r="K147" s="39">
        <v>0.5</v>
      </c>
      <c r="L147" s="1"/>
      <c r="M147" s="39">
        <v>0</v>
      </c>
      <c r="N147" s="1"/>
      <c r="O147" s="39">
        <v>0</v>
      </c>
      <c r="P147" s="53"/>
      <c r="Q147" s="38">
        <v>0</v>
      </c>
      <c r="R147" s="20">
        <v>0.71753246753246747</v>
      </c>
    </row>
    <row r="148" spans="1:18" s="36" customFormat="1">
      <c r="A148" s="66" t="s">
        <v>68</v>
      </c>
      <c r="B148" s="62">
        <v>8299</v>
      </c>
      <c r="C148" s="5">
        <v>631</v>
      </c>
      <c r="D148" s="5">
        <v>118</v>
      </c>
      <c r="E148" s="5">
        <v>178</v>
      </c>
      <c r="F148" s="39">
        <v>0.28209191759112517</v>
      </c>
      <c r="G148" s="5">
        <v>12</v>
      </c>
      <c r="H148" s="5">
        <v>15</v>
      </c>
      <c r="I148" s="39">
        <v>8.4269662921348312E-2</v>
      </c>
      <c r="J148" s="5">
        <v>1</v>
      </c>
      <c r="K148" s="39">
        <v>6.6666666666666666E-2</v>
      </c>
      <c r="L148" s="5">
        <v>1</v>
      </c>
      <c r="M148" s="39">
        <v>6.6666666666666666E-2</v>
      </c>
      <c r="N148" s="5"/>
      <c r="O148" s="39">
        <v>0</v>
      </c>
      <c r="P148" s="113"/>
      <c r="Q148" s="38">
        <v>0</v>
      </c>
      <c r="R148" s="20">
        <v>0.49969491384580683</v>
      </c>
    </row>
    <row r="149" spans="1:18" s="36" customFormat="1">
      <c r="A149" s="66" t="s">
        <v>68</v>
      </c>
      <c r="B149" s="62">
        <v>8231</v>
      </c>
      <c r="C149" s="5">
        <v>332</v>
      </c>
      <c r="D149" s="1">
        <v>58</v>
      </c>
      <c r="E149" s="1">
        <v>82</v>
      </c>
      <c r="F149" s="39">
        <v>0.24698795180722891</v>
      </c>
      <c r="G149" s="1">
        <v>5</v>
      </c>
      <c r="H149" s="1">
        <v>7</v>
      </c>
      <c r="I149" s="39">
        <v>8.5365853658536592E-2</v>
      </c>
      <c r="J149" s="1">
        <v>1</v>
      </c>
      <c r="K149" s="39">
        <v>0.14285714285714285</v>
      </c>
      <c r="L149" s="1"/>
      <c r="M149" s="39">
        <v>0</v>
      </c>
      <c r="N149" s="1"/>
      <c r="O149" s="39">
        <v>0</v>
      </c>
      <c r="P149" s="53"/>
      <c r="Q149" s="38">
        <v>0</v>
      </c>
      <c r="R149" s="20">
        <v>0.47521094832290833</v>
      </c>
    </row>
    <row r="150" spans="1:18" s="36" customFormat="1">
      <c r="A150" s="66" t="s">
        <v>68</v>
      </c>
      <c r="B150" s="62">
        <v>8211</v>
      </c>
      <c r="C150" s="5">
        <v>5465</v>
      </c>
      <c r="D150" s="1">
        <v>704</v>
      </c>
      <c r="E150" s="1">
        <v>1072</v>
      </c>
      <c r="F150" s="39">
        <v>0.19615736505032022</v>
      </c>
      <c r="G150" s="1">
        <v>52</v>
      </c>
      <c r="H150" s="1">
        <v>55</v>
      </c>
      <c r="I150" s="39">
        <v>5.1305970149253734E-2</v>
      </c>
      <c r="J150" s="1">
        <v>1</v>
      </c>
      <c r="K150" s="39">
        <v>1.8181818181818181E-2</v>
      </c>
      <c r="L150" s="1"/>
      <c r="M150" s="39">
        <v>0</v>
      </c>
      <c r="N150" s="1"/>
      <c r="O150" s="39">
        <v>0</v>
      </c>
      <c r="P150" s="53"/>
      <c r="Q150" s="38">
        <v>0</v>
      </c>
      <c r="R150" s="20">
        <v>0.26564515338139216</v>
      </c>
    </row>
    <row r="151" spans="1:18" s="36" customFormat="1">
      <c r="A151" s="66"/>
      <c r="B151" s="62"/>
      <c r="C151" s="5"/>
      <c r="D151" s="1"/>
      <c r="E151" s="1"/>
      <c r="F151" s="39"/>
      <c r="G151" s="1"/>
      <c r="H151" s="1"/>
      <c r="I151" s="39"/>
      <c r="J151" s="1"/>
      <c r="K151" s="39"/>
      <c r="L151" s="1"/>
      <c r="M151" s="39"/>
      <c r="N151" s="1"/>
      <c r="O151" s="39"/>
      <c r="P151" s="53"/>
      <c r="Q151" s="38"/>
      <c r="R151" s="20"/>
    </row>
    <row r="152" spans="1:18" s="36" customFormat="1">
      <c r="A152" s="66" t="s">
        <v>76</v>
      </c>
      <c r="B152" s="62">
        <v>8621</v>
      </c>
      <c r="C152" s="5">
        <v>602</v>
      </c>
      <c r="D152" s="1">
        <v>67</v>
      </c>
      <c r="E152" s="1">
        <v>107</v>
      </c>
      <c r="F152" s="39">
        <v>0.17774086378737541</v>
      </c>
      <c r="G152" s="1">
        <v>3</v>
      </c>
      <c r="H152" s="1">
        <v>3</v>
      </c>
      <c r="I152" s="39">
        <v>2.8037383177570093E-2</v>
      </c>
      <c r="J152" s="1">
        <v>1</v>
      </c>
      <c r="K152" s="39">
        <v>0.33333333333333331</v>
      </c>
      <c r="L152" s="1">
        <v>1</v>
      </c>
      <c r="M152" s="39">
        <v>0.33333333333333331</v>
      </c>
      <c r="N152" s="1"/>
      <c r="O152" s="39">
        <v>0</v>
      </c>
      <c r="P152" s="53"/>
      <c r="Q152" s="38">
        <v>0</v>
      </c>
      <c r="R152" s="20">
        <v>0.87244491363161214</v>
      </c>
    </row>
    <row r="153" spans="1:18" s="36" customFormat="1">
      <c r="A153" s="66" t="s">
        <v>76</v>
      </c>
      <c r="B153" s="62">
        <v>8661</v>
      </c>
      <c r="C153" s="5">
        <v>444</v>
      </c>
      <c r="D153" s="1">
        <v>86</v>
      </c>
      <c r="E153" s="1">
        <v>133</v>
      </c>
      <c r="F153" s="39">
        <v>0.29954954954954954</v>
      </c>
      <c r="G153" s="1">
        <v>7</v>
      </c>
      <c r="H153" s="1">
        <v>8</v>
      </c>
      <c r="I153" s="39">
        <v>6.0150375939849621E-2</v>
      </c>
      <c r="J153" s="1">
        <v>2</v>
      </c>
      <c r="K153" s="39">
        <v>0.25</v>
      </c>
      <c r="L153" s="1"/>
      <c r="M153" s="39">
        <v>0</v>
      </c>
      <c r="N153" s="1"/>
      <c r="O153" s="39">
        <v>0</v>
      </c>
      <c r="P153" s="53"/>
      <c r="Q153" s="38">
        <v>0</v>
      </c>
      <c r="R153" s="20">
        <v>0.60969992548939911</v>
      </c>
    </row>
    <row r="154" spans="1:18" s="36" customFormat="1">
      <c r="A154" s="66" t="s">
        <v>76</v>
      </c>
      <c r="B154" s="62">
        <v>8699</v>
      </c>
      <c r="C154" s="5">
        <v>428</v>
      </c>
      <c r="D154" s="1">
        <v>68</v>
      </c>
      <c r="E154" s="1">
        <v>113</v>
      </c>
      <c r="F154" s="39">
        <v>0.26401869158878505</v>
      </c>
      <c r="G154" s="1">
        <v>13</v>
      </c>
      <c r="H154" s="1">
        <v>15</v>
      </c>
      <c r="I154" s="39">
        <v>0.13274336283185842</v>
      </c>
      <c r="J154" s="1"/>
      <c r="K154" s="39">
        <v>0</v>
      </c>
      <c r="L154" s="1">
        <v>2</v>
      </c>
      <c r="M154" s="39">
        <v>0.13333333333333333</v>
      </c>
      <c r="N154" s="1"/>
      <c r="O154" s="39">
        <v>0</v>
      </c>
      <c r="P154" s="53"/>
      <c r="Q154" s="38">
        <v>0</v>
      </c>
      <c r="R154" s="20">
        <v>0.5300953877539768</v>
      </c>
    </row>
    <row r="155" spans="1:18" s="36" customFormat="1">
      <c r="A155" s="66" t="s">
        <v>76</v>
      </c>
      <c r="B155" s="62">
        <v>8641</v>
      </c>
      <c r="C155" s="5">
        <v>770</v>
      </c>
      <c r="D155" s="1">
        <v>130</v>
      </c>
      <c r="E155" s="1">
        <v>194</v>
      </c>
      <c r="F155" s="39">
        <v>0.25194805194805192</v>
      </c>
      <c r="G155" s="1">
        <v>14</v>
      </c>
      <c r="H155" s="1">
        <v>15</v>
      </c>
      <c r="I155" s="39">
        <v>7.7319587628865982E-2</v>
      </c>
      <c r="J155" s="1">
        <v>1</v>
      </c>
      <c r="K155" s="39">
        <v>6.6666666666666666E-2</v>
      </c>
      <c r="L155" s="1">
        <v>1</v>
      </c>
      <c r="M155" s="39">
        <v>6.6666666666666666E-2</v>
      </c>
      <c r="N155" s="1"/>
      <c r="O155" s="39">
        <v>0</v>
      </c>
      <c r="P155" s="53"/>
      <c r="Q155" s="38">
        <v>0</v>
      </c>
      <c r="R155" s="20">
        <v>0.46260097291025126</v>
      </c>
    </row>
    <row r="156" spans="1:18" s="36" customFormat="1">
      <c r="A156" s="66" t="s">
        <v>76</v>
      </c>
      <c r="B156" s="62">
        <v>8611</v>
      </c>
      <c r="C156" s="5">
        <v>616</v>
      </c>
      <c r="D156" s="1">
        <v>63</v>
      </c>
      <c r="E156" s="1">
        <v>89</v>
      </c>
      <c r="F156" s="39">
        <v>0.14448051948051949</v>
      </c>
      <c r="G156" s="1">
        <v>6</v>
      </c>
      <c r="H156" s="1">
        <v>6</v>
      </c>
      <c r="I156" s="39">
        <v>6.741573033707865E-2</v>
      </c>
      <c r="J156" s="1">
        <v>1</v>
      </c>
      <c r="K156" s="39">
        <v>0.16666666666666666</v>
      </c>
      <c r="L156" s="1"/>
      <c r="M156" s="39">
        <v>0</v>
      </c>
      <c r="N156" s="1"/>
      <c r="O156" s="39">
        <v>0</v>
      </c>
      <c r="P156" s="53"/>
      <c r="Q156" s="38">
        <v>0</v>
      </c>
      <c r="R156" s="20">
        <v>0.37856291648426477</v>
      </c>
    </row>
    <row r="157" spans="1:18" s="36" customFormat="1">
      <c r="A157" s="66" t="s">
        <v>67</v>
      </c>
      <c r="B157" s="62">
        <v>8711</v>
      </c>
      <c r="C157" s="5">
        <v>5934</v>
      </c>
      <c r="D157" s="1">
        <v>857</v>
      </c>
      <c r="E157" s="1">
        <v>1301</v>
      </c>
      <c r="F157" s="39">
        <v>0.21924502864846646</v>
      </c>
      <c r="G157" s="1">
        <v>72</v>
      </c>
      <c r="H157" s="1">
        <v>85</v>
      </c>
      <c r="I157" s="39">
        <v>6.5334358186010758E-2</v>
      </c>
      <c r="J157" s="1">
        <v>4</v>
      </c>
      <c r="K157" s="39">
        <v>4.7058823529411764E-2</v>
      </c>
      <c r="L157" s="1">
        <v>1</v>
      </c>
      <c r="M157" s="39">
        <v>1.1764705882352941E-2</v>
      </c>
      <c r="N157" s="1">
        <v>1</v>
      </c>
      <c r="O157" s="39">
        <v>1</v>
      </c>
      <c r="P157" s="53"/>
      <c r="Q157" s="38">
        <v>0</v>
      </c>
      <c r="R157" s="20">
        <v>1.343402916246242</v>
      </c>
    </row>
    <row r="158" spans="1:18" s="36" customFormat="1">
      <c r="A158" s="66" t="s">
        <v>67</v>
      </c>
      <c r="B158" s="62">
        <v>8743</v>
      </c>
      <c r="C158" s="5">
        <v>373</v>
      </c>
      <c r="D158" s="1">
        <v>62</v>
      </c>
      <c r="E158" s="1">
        <v>109</v>
      </c>
      <c r="F158" s="39">
        <v>0.29222520107238603</v>
      </c>
      <c r="G158" s="1">
        <v>2</v>
      </c>
      <c r="H158" s="1">
        <v>3</v>
      </c>
      <c r="I158" s="39">
        <v>2.7522935779816515E-2</v>
      </c>
      <c r="J158" s="1">
        <v>1</v>
      </c>
      <c r="K158" s="39">
        <v>0.33333333333333331</v>
      </c>
      <c r="L158" s="1">
        <v>1</v>
      </c>
      <c r="M158" s="39">
        <v>0.33333333333333331</v>
      </c>
      <c r="N158" s="1"/>
      <c r="O158" s="39">
        <v>0</v>
      </c>
      <c r="P158" s="53"/>
      <c r="Q158" s="38">
        <v>0</v>
      </c>
      <c r="R158" s="20">
        <v>0.98641480351886912</v>
      </c>
    </row>
    <row r="159" spans="1:18" s="36" customFormat="1">
      <c r="A159" s="66" t="s">
        <v>67</v>
      </c>
      <c r="B159" s="62">
        <v>8712</v>
      </c>
      <c r="C159" s="5">
        <v>2820</v>
      </c>
      <c r="D159" s="1">
        <v>415</v>
      </c>
      <c r="E159" s="1">
        <v>659</v>
      </c>
      <c r="F159" s="39">
        <v>0.23368794326241135</v>
      </c>
      <c r="G159" s="1">
        <v>37</v>
      </c>
      <c r="H159" s="1">
        <v>43</v>
      </c>
      <c r="I159" s="39">
        <v>6.525037936267071E-2</v>
      </c>
      <c r="J159" s="1">
        <v>5</v>
      </c>
      <c r="K159" s="39">
        <v>0.11627906976744186</v>
      </c>
      <c r="L159" s="1">
        <v>2</v>
      </c>
      <c r="M159" s="39">
        <v>4.6511627906976744E-2</v>
      </c>
      <c r="N159" s="1"/>
      <c r="O159" s="39">
        <v>0</v>
      </c>
      <c r="P159" s="53"/>
      <c r="Q159" s="38">
        <v>0</v>
      </c>
      <c r="R159" s="20">
        <v>0.46172902029950069</v>
      </c>
    </row>
    <row r="160" spans="1:18" s="106" customFormat="1">
      <c r="A160" s="66" t="s">
        <v>67</v>
      </c>
      <c r="B160" s="62">
        <v>8734</v>
      </c>
      <c r="C160" s="5">
        <v>497</v>
      </c>
      <c r="D160" s="5">
        <v>70</v>
      </c>
      <c r="E160" s="5">
        <v>93</v>
      </c>
      <c r="F160" s="39">
        <v>0.18712273641851107</v>
      </c>
      <c r="G160" s="5">
        <v>5</v>
      </c>
      <c r="H160" s="5">
        <v>5</v>
      </c>
      <c r="I160" s="39">
        <v>5.3763440860215055E-2</v>
      </c>
      <c r="J160" s="5">
        <v>1</v>
      </c>
      <c r="K160" s="39">
        <v>0.2</v>
      </c>
      <c r="L160" s="5"/>
      <c r="M160" s="39">
        <v>0</v>
      </c>
      <c r="N160" s="5"/>
      <c r="O160" s="39">
        <v>0</v>
      </c>
      <c r="P160" s="113"/>
      <c r="Q160" s="38">
        <v>0</v>
      </c>
      <c r="R160" s="20">
        <v>0.44088617727872614</v>
      </c>
    </row>
    <row r="161" spans="1:18" s="36" customFormat="1">
      <c r="A161" s="66" t="s">
        <v>67</v>
      </c>
      <c r="B161" s="62">
        <v>8732</v>
      </c>
      <c r="C161" s="5">
        <v>742</v>
      </c>
      <c r="D161" s="1">
        <v>110</v>
      </c>
      <c r="E161" s="1">
        <v>167</v>
      </c>
      <c r="F161" s="39">
        <v>0.22506738544474394</v>
      </c>
      <c r="G161" s="1">
        <v>14</v>
      </c>
      <c r="H161" s="1">
        <v>15</v>
      </c>
      <c r="I161" s="39">
        <v>8.9820359281437126E-2</v>
      </c>
      <c r="J161" s="1"/>
      <c r="K161" s="39">
        <v>0</v>
      </c>
      <c r="L161" s="1">
        <v>1</v>
      </c>
      <c r="M161" s="39">
        <v>6.6666666666666666E-2</v>
      </c>
      <c r="N161" s="1"/>
      <c r="O161" s="39">
        <v>0</v>
      </c>
      <c r="P161" s="53"/>
      <c r="Q161" s="38">
        <v>0</v>
      </c>
      <c r="R161" s="20">
        <v>0.38155441139284774</v>
      </c>
    </row>
    <row r="162" spans="1:18" s="36" customFormat="1">
      <c r="A162" s="66" t="s">
        <v>67</v>
      </c>
      <c r="B162" s="62">
        <v>8731</v>
      </c>
      <c r="C162" s="5">
        <v>1712</v>
      </c>
      <c r="D162" s="1">
        <v>257</v>
      </c>
      <c r="E162" s="1">
        <v>383</v>
      </c>
      <c r="F162" s="39">
        <v>0.22371495327102803</v>
      </c>
      <c r="G162" s="1">
        <v>29</v>
      </c>
      <c r="H162" s="1">
        <v>34</v>
      </c>
      <c r="I162" s="39">
        <v>8.877284595300261E-2</v>
      </c>
      <c r="J162" s="1">
        <v>2</v>
      </c>
      <c r="K162" s="39">
        <v>5.8823529411764705E-2</v>
      </c>
      <c r="L162" s="1"/>
      <c r="M162" s="39">
        <v>0</v>
      </c>
      <c r="N162" s="1"/>
      <c r="O162" s="39">
        <v>0</v>
      </c>
      <c r="P162" s="53"/>
      <c r="Q162" s="38">
        <v>0</v>
      </c>
      <c r="R162" s="20">
        <v>0.37131132863579536</v>
      </c>
    </row>
    <row r="163" spans="1:18" s="36" customFormat="1">
      <c r="A163" s="66" t="s">
        <v>67</v>
      </c>
      <c r="B163" s="62">
        <v>8741</v>
      </c>
      <c r="C163" s="5">
        <v>2481</v>
      </c>
      <c r="D163" s="1">
        <v>372</v>
      </c>
      <c r="E163" s="1">
        <v>559</v>
      </c>
      <c r="F163" s="39">
        <v>0.22531237404272469</v>
      </c>
      <c r="G163" s="1">
        <v>30</v>
      </c>
      <c r="H163" s="1">
        <v>33</v>
      </c>
      <c r="I163" s="39">
        <v>5.9033989266547404E-2</v>
      </c>
      <c r="J163" s="1">
        <v>1</v>
      </c>
      <c r="K163" s="39">
        <v>3.0303030303030304E-2</v>
      </c>
      <c r="L163" s="1">
        <v>1</v>
      </c>
      <c r="M163" s="39">
        <v>3.0303030303030304E-2</v>
      </c>
      <c r="N163" s="1"/>
      <c r="O163" s="39">
        <v>0</v>
      </c>
      <c r="P163" s="53"/>
      <c r="Q163" s="38">
        <v>0</v>
      </c>
      <c r="R163" s="20">
        <v>0.34495242391533271</v>
      </c>
    </row>
    <row r="164" spans="1:18" s="36" customFormat="1">
      <c r="A164" s="66" t="s">
        <v>67</v>
      </c>
      <c r="B164" s="62">
        <v>8748</v>
      </c>
      <c r="C164" s="5">
        <v>2479</v>
      </c>
      <c r="D164" s="1">
        <v>364</v>
      </c>
      <c r="E164" s="1">
        <v>557</v>
      </c>
      <c r="F164" s="39">
        <v>0.22468737394110527</v>
      </c>
      <c r="G164" s="1">
        <v>31</v>
      </c>
      <c r="H164" s="1">
        <v>34</v>
      </c>
      <c r="I164" s="39">
        <v>6.1041292639138239E-2</v>
      </c>
      <c r="J164" s="1">
        <v>2</v>
      </c>
      <c r="K164" s="39">
        <v>5.8823529411764705E-2</v>
      </c>
      <c r="L164" s="1"/>
      <c r="M164" s="39">
        <v>0</v>
      </c>
      <c r="N164" s="1"/>
      <c r="O164" s="39">
        <v>0</v>
      </c>
      <c r="P164" s="53"/>
      <c r="Q164" s="38">
        <v>0</v>
      </c>
      <c r="R164" s="20">
        <v>0.3445521959920082</v>
      </c>
    </row>
    <row r="165" spans="1:18" s="106" customFormat="1">
      <c r="A165" s="66" t="s">
        <v>67</v>
      </c>
      <c r="B165" s="62">
        <v>8742</v>
      </c>
      <c r="C165" s="5">
        <v>3507</v>
      </c>
      <c r="D165" s="5">
        <v>510</v>
      </c>
      <c r="E165" s="5">
        <v>764</v>
      </c>
      <c r="F165" s="39">
        <v>0.21785001425719988</v>
      </c>
      <c r="G165" s="5">
        <v>42</v>
      </c>
      <c r="H165" s="5">
        <v>44</v>
      </c>
      <c r="I165" s="39">
        <v>5.7591623036649213E-2</v>
      </c>
      <c r="J165" s="5">
        <v>3</v>
      </c>
      <c r="K165" s="39">
        <v>6.8181818181818177E-2</v>
      </c>
      <c r="L165" s="5"/>
      <c r="M165" s="39">
        <v>0</v>
      </c>
      <c r="N165" s="5"/>
      <c r="O165" s="39">
        <v>0</v>
      </c>
      <c r="P165" s="113"/>
      <c r="Q165" s="38">
        <v>0</v>
      </c>
      <c r="R165" s="20">
        <v>0.34362345547566731</v>
      </c>
    </row>
    <row r="166" spans="1:18" s="36" customFormat="1">
      <c r="A166" s="66" t="s">
        <v>67</v>
      </c>
      <c r="B166" s="62">
        <v>8721</v>
      </c>
      <c r="C166" s="5">
        <v>1455</v>
      </c>
      <c r="D166" s="1">
        <v>175</v>
      </c>
      <c r="E166" s="1">
        <v>292</v>
      </c>
      <c r="F166" s="39">
        <v>0.20068728522336771</v>
      </c>
      <c r="G166" s="1">
        <v>15</v>
      </c>
      <c r="H166" s="1">
        <v>16</v>
      </c>
      <c r="I166" s="39">
        <v>5.4794520547945202E-2</v>
      </c>
      <c r="J166" s="1">
        <v>1</v>
      </c>
      <c r="K166" s="39">
        <v>6.25E-2</v>
      </c>
      <c r="L166" s="1"/>
      <c r="M166" s="39">
        <v>0</v>
      </c>
      <c r="N166" s="1"/>
      <c r="O166" s="39">
        <v>0</v>
      </c>
      <c r="P166" s="53"/>
      <c r="Q166" s="38">
        <v>0</v>
      </c>
      <c r="R166" s="20">
        <v>0.31798180577131291</v>
      </c>
    </row>
    <row r="167" spans="1:18" s="36" customFormat="1">
      <c r="A167" s="66" t="s">
        <v>67</v>
      </c>
      <c r="B167" s="62">
        <v>8733</v>
      </c>
      <c r="C167" s="5">
        <v>513</v>
      </c>
      <c r="D167" s="1">
        <v>81</v>
      </c>
      <c r="E167" s="1">
        <v>126</v>
      </c>
      <c r="F167" s="39">
        <v>0.24561403508771928</v>
      </c>
      <c r="G167" s="1">
        <v>7</v>
      </c>
      <c r="H167" s="1">
        <v>8</v>
      </c>
      <c r="I167" s="39">
        <v>6.3492063492063489E-2</v>
      </c>
      <c r="J167" s="1"/>
      <c r="K167" s="39">
        <v>0</v>
      </c>
      <c r="L167" s="1"/>
      <c r="M167" s="39">
        <v>0</v>
      </c>
      <c r="N167" s="1"/>
      <c r="O167" s="39">
        <v>0</v>
      </c>
      <c r="P167" s="53"/>
      <c r="Q167" s="38">
        <v>0</v>
      </c>
      <c r="R167" s="20">
        <v>0.30910609857978277</v>
      </c>
    </row>
    <row r="168" spans="1:18" s="36" customFormat="1">
      <c r="A168" s="66" t="s">
        <v>67</v>
      </c>
      <c r="B168" s="62">
        <v>8744</v>
      </c>
      <c r="C168" s="5">
        <v>215</v>
      </c>
      <c r="D168" s="1">
        <v>28</v>
      </c>
      <c r="E168" s="1">
        <v>38</v>
      </c>
      <c r="F168" s="39">
        <v>0.17674418604651163</v>
      </c>
      <c r="G168" s="1">
        <v>2</v>
      </c>
      <c r="H168" s="1">
        <v>3</v>
      </c>
      <c r="I168" s="39">
        <v>7.8947368421052627E-2</v>
      </c>
      <c r="J168" s="1"/>
      <c r="K168" s="39">
        <v>0</v>
      </c>
      <c r="L168" s="1"/>
      <c r="M168" s="39">
        <v>0</v>
      </c>
      <c r="N168" s="1"/>
      <c r="O168" s="39">
        <v>0</v>
      </c>
      <c r="P168" s="53"/>
      <c r="Q168" s="38">
        <v>0</v>
      </c>
      <c r="R168" s="20">
        <v>0.25569155446756425</v>
      </c>
    </row>
    <row r="169" spans="1:18" s="106" customFormat="1">
      <c r="A169" s="66" t="s">
        <v>86</v>
      </c>
      <c r="B169" s="62">
        <v>9131</v>
      </c>
      <c r="C169" s="5">
        <v>215</v>
      </c>
      <c r="D169" s="5">
        <v>33</v>
      </c>
      <c r="E169" s="5">
        <v>52</v>
      </c>
      <c r="F169" s="39">
        <v>0.24186046511627907</v>
      </c>
      <c r="G169" s="5">
        <v>6</v>
      </c>
      <c r="H169" s="5">
        <v>6</v>
      </c>
      <c r="I169" s="39">
        <v>0.11538461538461539</v>
      </c>
      <c r="J169" s="5">
        <v>1</v>
      </c>
      <c r="K169" s="39">
        <v>0.16666666666666666</v>
      </c>
      <c r="L169" s="5"/>
      <c r="M169" s="39">
        <v>0</v>
      </c>
      <c r="N169" s="5"/>
      <c r="O169" s="39">
        <v>0</v>
      </c>
      <c r="P169" s="113"/>
      <c r="Q169" s="38">
        <v>0</v>
      </c>
      <c r="R169" s="20">
        <v>0.52391174716756117</v>
      </c>
    </row>
    <row r="170" spans="1:18" s="106" customFormat="1">
      <c r="A170" s="66" t="s">
        <v>86</v>
      </c>
      <c r="B170" s="62">
        <v>9199</v>
      </c>
      <c r="C170" s="5">
        <v>1425</v>
      </c>
      <c r="D170" s="1">
        <v>258</v>
      </c>
      <c r="E170" s="1">
        <v>406</v>
      </c>
      <c r="F170" s="39">
        <v>0.28491228070175439</v>
      </c>
      <c r="G170" s="1">
        <v>21</v>
      </c>
      <c r="H170" s="1">
        <v>28</v>
      </c>
      <c r="I170" s="39">
        <v>6.8965517241379309E-2</v>
      </c>
      <c r="J170" s="1">
        <v>2</v>
      </c>
      <c r="K170" s="39">
        <v>7.1428571428571425E-2</v>
      </c>
      <c r="L170" s="1"/>
      <c r="M170" s="39">
        <v>0</v>
      </c>
      <c r="N170" s="1"/>
      <c r="O170" s="39">
        <v>0</v>
      </c>
      <c r="P170" s="53"/>
      <c r="Q170" s="38">
        <v>0</v>
      </c>
      <c r="R170" s="20">
        <v>0.42530636937170513</v>
      </c>
    </row>
    <row r="171" spans="1:18" s="36" customFormat="1">
      <c r="A171" s="66" t="s">
        <v>86</v>
      </c>
      <c r="B171" s="62">
        <v>9121</v>
      </c>
      <c r="C171" s="5">
        <v>424</v>
      </c>
      <c r="D171" s="1">
        <v>76</v>
      </c>
      <c r="E171" s="1">
        <v>118</v>
      </c>
      <c r="F171" s="39">
        <v>0.27830188679245282</v>
      </c>
      <c r="G171" s="1">
        <v>6</v>
      </c>
      <c r="H171" s="1">
        <v>6</v>
      </c>
      <c r="I171" s="39">
        <v>5.0847457627118647E-2</v>
      </c>
      <c r="J171" s="1"/>
      <c r="K171" s="39">
        <v>0</v>
      </c>
      <c r="L171" s="1"/>
      <c r="M171" s="39">
        <v>0</v>
      </c>
      <c r="N171" s="1"/>
      <c r="O171" s="39">
        <v>0</v>
      </c>
      <c r="P171" s="53"/>
      <c r="Q171" s="38">
        <v>0</v>
      </c>
      <c r="R171" s="20">
        <v>0.32914934441957144</v>
      </c>
    </row>
    <row r="172" spans="1:18" s="36" customFormat="1">
      <c r="A172" s="66" t="s">
        <v>86</v>
      </c>
      <c r="B172" s="62">
        <v>9111</v>
      </c>
      <c r="C172" s="5">
        <v>2317</v>
      </c>
      <c r="D172" s="1">
        <v>334</v>
      </c>
      <c r="E172" s="1">
        <v>556</v>
      </c>
      <c r="F172" s="39">
        <v>0.23996547259387138</v>
      </c>
      <c r="G172" s="1">
        <v>31</v>
      </c>
      <c r="H172" s="1">
        <v>34</v>
      </c>
      <c r="I172" s="39">
        <v>6.1151079136690649E-2</v>
      </c>
      <c r="J172" s="1"/>
      <c r="K172" s="39">
        <v>0</v>
      </c>
      <c r="L172" s="1"/>
      <c r="M172" s="39">
        <v>0</v>
      </c>
      <c r="N172" s="1"/>
      <c r="O172" s="39">
        <v>0</v>
      </c>
      <c r="P172" s="53"/>
      <c r="Q172" s="38">
        <v>0</v>
      </c>
      <c r="R172" s="20">
        <v>0.30111655173056201</v>
      </c>
    </row>
    <row r="173" spans="1:18" s="36" customFormat="1">
      <c r="A173" s="66" t="s">
        <v>63</v>
      </c>
      <c r="B173" s="62">
        <v>9224</v>
      </c>
      <c r="C173" s="5">
        <v>941</v>
      </c>
      <c r="D173" s="1">
        <v>164</v>
      </c>
      <c r="E173" s="1">
        <v>253</v>
      </c>
      <c r="F173" s="39">
        <v>0.26886291179596172</v>
      </c>
      <c r="G173" s="1">
        <v>15</v>
      </c>
      <c r="H173" s="1">
        <v>21</v>
      </c>
      <c r="I173" s="39">
        <v>8.3003952569169967E-2</v>
      </c>
      <c r="J173" s="1"/>
      <c r="K173" s="39">
        <v>0</v>
      </c>
      <c r="L173" s="1">
        <v>1</v>
      </c>
      <c r="M173" s="39">
        <v>4.7619047619047616E-2</v>
      </c>
      <c r="N173" s="1"/>
      <c r="O173" s="39">
        <v>0</v>
      </c>
      <c r="P173" s="53"/>
      <c r="Q173" s="38">
        <v>0</v>
      </c>
      <c r="R173" s="20">
        <v>0.39948591198417932</v>
      </c>
    </row>
    <row r="174" spans="1:18" s="36" customFormat="1">
      <c r="A174" s="66" t="s">
        <v>63</v>
      </c>
      <c r="B174" s="62">
        <v>9211</v>
      </c>
      <c r="C174" s="5">
        <v>271</v>
      </c>
      <c r="D174" s="1">
        <v>42</v>
      </c>
      <c r="E174" s="1">
        <v>72</v>
      </c>
      <c r="F174" s="39">
        <v>0.26568265682656828</v>
      </c>
      <c r="G174" s="1">
        <v>2</v>
      </c>
      <c r="H174" s="1">
        <v>2</v>
      </c>
      <c r="I174" s="39">
        <v>2.7777777777777776E-2</v>
      </c>
      <c r="J174" s="1"/>
      <c r="K174" s="39">
        <v>0</v>
      </c>
      <c r="L174" s="1"/>
      <c r="M174" s="39">
        <v>0</v>
      </c>
      <c r="N174" s="1"/>
      <c r="O174" s="39">
        <v>0</v>
      </c>
      <c r="P174" s="53"/>
      <c r="Q174" s="38">
        <v>0</v>
      </c>
      <c r="R174" s="20">
        <v>0.29346043460434607</v>
      </c>
    </row>
    <row r="175" spans="1:18" s="106" customFormat="1">
      <c r="A175" s="66" t="s">
        <v>63</v>
      </c>
      <c r="B175" s="62">
        <v>9221</v>
      </c>
      <c r="C175" s="5">
        <v>919</v>
      </c>
      <c r="D175" s="5">
        <v>132</v>
      </c>
      <c r="E175" s="5">
        <v>210</v>
      </c>
      <c r="F175" s="39">
        <v>0.22850924918389554</v>
      </c>
      <c r="G175" s="5">
        <v>9</v>
      </c>
      <c r="H175" s="5">
        <v>13</v>
      </c>
      <c r="I175" s="39">
        <v>6.1904761904761907E-2</v>
      </c>
      <c r="J175" s="5"/>
      <c r="K175" s="39">
        <v>0</v>
      </c>
      <c r="L175" s="5"/>
      <c r="M175" s="39">
        <v>0</v>
      </c>
      <c r="N175" s="5"/>
      <c r="O175" s="39">
        <v>0</v>
      </c>
      <c r="P175" s="113"/>
      <c r="Q175" s="38">
        <v>0</v>
      </c>
      <c r="R175" s="20">
        <v>0.29041401108865744</v>
      </c>
    </row>
    <row r="176" spans="1:18" s="36" customFormat="1">
      <c r="A176" s="66"/>
      <c r="B176" s="62"/>
      <c r="C176" s="5"/>
      <c r="D176" s="1"/>
      <c r="E176" s="1"/>
      <c r="F176" s="39"/>
      <c r="G176" s="1"/>
      <c r="H176" s="1"/>
      <c r="I176" s="39"/>
      <c r="J176" s="1"/>
      <c r="K176" s="39"/>
      <c r="L176" s="1"/>
      <c r="M176" s="39"/>
      <c r="N176" s="1"/>
      <c r="O176" s="39"/>
      <c r="P176" s="53"/>
      <c r="Q176" s="38"/>
      <c r="R176" s="20"/>
    </row>
    <row r="177" spans="1:18" s="36" customFormat="1">
      <c r="A177" s="66" t="s">
        <v>82</v>
      </c>
      <c r="B177" s="62">
        <v>9411</v>
      </c>
      <c r="C177" s="5">
        <v>525</v>
      </c>
      <c r="D177" s="1">
        <v>100</v>
      </c>
      <c r="E177" s="1">
        <v>140</v>
      </c>
      <c r="F177" s="39">
        <v>0.26666666666666666</v>
      </c>
      <c r="G177" s="1">
        <v>9</v>
      </c>
      <c r="H177" s="1">
        <v>12</v>
      </c>
      <c r="I177" s="39">
        <v>8.5714285714285715E-2</v>
      </c>
      <c r="J177" s="1">
        <v>3</v>
      </c>
      <c r="K177" s="39">
        <v>0.25</v>
      </c>
      <c r="L177" s="1"/>
      <c r="M177" s="39">
        <v>0</v>
      </c>
      <c r="N177" s="1"/>
      <c r="O177" s="39">
        <v>0</v>
      </c>
      <c r="P177" s="53"/>
      <c r="Q177" s="38">
        <v>0</v>
      </c>
      <c r="R177" s="20">
        <v>0.60238095238095246</v>
      </c>
    </row>
    <row r="178" spans="1:18" s="36" customFormat="1">
      <c r="A178" s="66" t="s">
        <v>82</v>
      </c>
      <c r="B178" s="62">
        <v>9431</v>
      </c>
      <c r="C178" s="5">
        <v>476</v>
      </c>
      <c r="D178" s="1">
        <v>67</v>
      </c>
      <c r="E178" s="1">
        <v>96</v>
      </c>
      <c r="F178" s="39">
        <v>0.20168067226890757</v>
      </c>
      <c r="G178" s="1">
        <v>4</v>
      </c>
      <c r="H178" s="1">
        <v>6</v>
      </c>
      <c r="I178" s="39">
        <v>6.25E-2</v>
      </c>
      <c r="J178" s="1">
        <v>1</v>
      </c>
      <c r="K178" s="39">
        <v>0.16666666666666666</v>
      </c>
      <c r="L178" s="1"/>
      <c r="M178" s="39">
        <v>0</v>
      </c>
      <c r="N178" s="1"/>
      <c r="O178" s="39">
        <v>0</v>
      </c>
      <c r="P178" s="53"/>
      <c r="Q178" s="38">
        <v>0</v>
      </c>
      <c r="R178" s="20">
        <v>0.43084733893557425</v>
      </c>
    </row>
    <row r="179" spans="1:18" s="36" customFormat="1">
      <c r="A179" s="66" t="s">
        <v>82</v>
      </c>
      <c r="B179" s="62">
        <v>9441</v>
      </c>
      <c r="C179" s="5">
        <v>406</v>
      </c>
      <c r="D179" s="1">
        <v>95</v>
      </c>
      <c r="E179" s="1">
        <v>145</v>
      </c>
      <c r="F179" s="39">
        <v>0.35714285714285715</v>
      </c>
      <c r="G179" s="1">
        <v>5</v>
      </c>
      <c r="H179" s="1">
        <v>6</v>
      </c>
      <c r="I179" s="39">
        <v>4.1379310344827586E-2</v>
      </c>
      <c r="J179" s="1"/>
      <c r="K179" s="39">
        <v>0</v>
      </c>
      <c r="L179" s="1"/>
      <c r="M179" s="39">
        <v>0</v>
      </c>
      <c r="N179" s="1"/>
      <c r="O179" s="39">
        <v>0</v>
      </c>
      <c r="P179" s="53"/>
      <c r="Q179" s="38">
        <v>0</v>
      </c>
      <c r="R179" s="20">
        <v>0.39852216748768476</v>
      </c>
    </row>
    <row r="180" spans="1:18" s="106" customFormat="1">
      <c r="A180" s="66" t="s">
        <v>89</v>
      </c>
      <c r="B180" s="62">
        <v>9532</v>
      </c>
      <c r="C180" s="5">
        <v>329</v>
      </c>
      <c r="D180" s="5">
        <v>48</v>
      </c>
      <c r="E180" s="5">
        <v>73</v>
      </c>
      <c r="F180" s="39">
        <v>0.22188449848024316</v>
      </c>
      <c r="G180" s="5">
        <v>7</v>
      </c>
      <c r="H180" s="5">
        <v>7</v>
      </c>
      <c r="I180" s="39">
        <v>9.5890410958904104E-2</v>
      </c>
      <c r="J180" s="5"/>
      <c r="K180" s="39">
        <v>0</v>
      </c>
      <c r="L180" s="5">
        <v>1</v>
      </c>
      <c r="M180" s="39">
        <v>0.14285714285714285</v>
      </c>
      <c r="N180" s="5"/>
      <c r="O180" s="39">
        <v>0</v>
      </c>
      <c r="P180" s="113"/>
      <c r="Q180" s="38">
        <v>0</v>
      </c>
      <c r="R180" s="20">
        <v>0.46063205229629012</v>
      </c>
    </row>
    <row r="181" spans="1:18" s="36" customFormat="1">
      <c r="A181" s="66" t="s">
        <v>89</v>
      </c>
      <c r="B181" s="62">
        <v>9511</v>
      </c>
      <c r="C181" s="5">
        <v>806</v>
      </c>
      <c r="D181" s="1">
        <v>161</v>
      </c>
      <c r="E181" s="1">
        <v>282</v>
      </c>
      <c r="F181" s="39">
        <v>0.34987593052109184</v>
      </c>
      <c r="G181" s="1">
        <v>8</v>
      </c>
      <c r="H181" s="1">
        <v>10</v>
      </c>
      <c r="I181" s="39">
        <v>3.5460992907801421E-2</v>
      </c>
      <c r="J181" s="1"/>
      <c r="K181" s="39">
        <v>0</v>
      </c>
      <c r="L181" s="1"/>
      <c r="M181" s="39">
        <v>0</v>
      </c>
      <c r="N181" s="1"/>
      <c r="O181" s="39">
        <v>0</v>
      </c>
      <c r="P181" s="53"/>
      <c r="Q181" s="38">
        <v>0</v>
      </c>
      <c r="R181" s="20">
        <v>0.38533692342889325</v>
      </c>
    </row>
    <row r="182" spans="1:18" s="36" customFormat="1">
      <c r="A182" s="66" t="s">
        <v>89</v>
      </c>
      <c r="B182" s="62">
        <v>9531</v>
      </c>
      <c r="C182" s="5">
        <v>310</v>
      </c>
      <c r="D182" s="1">
        <v>45</v>
      </c>
      <c r="E182" s="1">
        <v>56</v>
      </c>
      <c r="F182" s="39">
        <v>0.18064516129032257</v>
      </c>
      <c r="G182" s="1">
        <v>8</v>
      </c>
      <c r="H182" s="1">
        <v>10</v>
      </c>
      <c r="I182" s="39">
        <v>0.17857142857142858</v>
      </c>
      <c r="J182" s="1"/>
      <c r="K182" s="39">
        <v>0</v>
      </c>
      <c r="L182" s="1"/>
      <c r="M182" s="39">
        <v>0</v>
      </c>
      <c r="N182" s="1"/>
      <c r="O182" s="39">
        <v>0</v>
      </c>
      <c r="P182" s="53"/>
      <c r="Q182" s="38">
        <v>0</v>
      </c>
      <c r="R182" s="20">
        <v>0.35921658986175115</v>
      </c>
    </row>
    <row r="183" spans="1:18" s="36" customFormat="1">
      <c r="A183" s="66" t="s">
        <v>89</v>
      </c>
      <c r="B183" s="62">
        <v>9512</v>
      </c>
      <c r="C183" s="5">
        <v>619</v>
      </c>
      <c r="D183" s="1">
        <v>121</v>
      </c>
      <c r="E183" s="1">
        <v>190</v>
      </c>
      <c r="F183" s="39">
        <v>0.30694668820678511</v>
      </c>
      <c r="G183" s="1">
        <v>5</v>
      </c>
      <c r="H183" s="1">
        <v>5</v>
      </c>
      <c r="I183" s="39">
        <v>2.6315789473684209E-2</v>
      </c>
      <c r="J183" s="1"/>
      <c r="K183" s="39">
        <v>0</v>
      </c>
      <c r="L183" s="1"/>
      <c r="M183" s="39">
        <v>0</v>
      </c>
      <c r="N183" s="1"/>
      <c r="O183" s="39">
        <v>0</v>
      </c>
      <c r="P183" s="53"/>
      <c r="Q183" s="38">
        <v>0</v>
      </c>
      <c r="R183" s="20">
        <v>0.33326247768046935</v>
      </c>
    </row>
    <row r="184" spans="1:18" s="36" customFormat="1">
      <c r="A184" s="66" t="s">
        <v>88</v>
      </c>
      <c r="B184" s="62">
        <v>9631</v>
      </c>
      <c r="C184" s="5">
        <v>616</v>
      </c>
      <c r="D184" s="1">
        <v>117</v>
      </c>
      <c r="E184" s="1">
        <v>208</v>
      </c>
      <c r="F184" s="39">
        <v>0.33766233766233766</v>
      </c>
      <c r="G184" s="1">
        <v>9</v>
      </c>
      <c r="H184" s="1">
        <v>13</v>
      </c>
      <c r="I184" s="39">
        <v>6.25E-2</v>
      </c>
      <c r="J184" s="1">
        <v>1</v>
      </c>
      <c r="K184" s="39">
        <v>7.6923076923076927E-2</v>
      </c>
      <c r="L184" s="1"/>
      <c r="M184" s="39">
        <v>0</v>
      </c>
      <c r="N184" s="1"/>
      <c r="O184" s="39">
        <v>0</v>
      </c>
      <c r="P184" s="53"/>
      <c r="Q184" s="38">
        <v>0</v>
      </c>
      <c r="R184" s="20">
        <v>0.47708541458541459</v>
      </c>
    </row>
    <row r="185" spans="1:18" s="36" customFormat="1">
      <c r="A185" s="66" t="s">
        <v>88</v>
      </c>
      <c r="B185" s="62">
        <v>9611</v>
      </c>
      <c r="C185" s="5">
        <v>327</v>
      </c>
      <c r="D185" s="1">
        <v>40</v>
      </c>
      <c r="E185" s="1">
        <v>63</v>
      </c>
      <c r="F185" s="39">
        <v>0.19266055045871561</v>
      </c>
      <c r="G185" s="1">
        <v>8</v>
      </c>
      <c r="H185" s="1">
        <v>9</v>
      </c>
      <c r="I185" s="39">
        <v>0.14285714285714285</v>
      </c>
      <c r="J185" s="1">
        <v>1</v>
      </c>
      <c r="K185" s="39">
        <v>0.1111111111111111</v>
      </c>
      <c r="L185" s="1"/>
      <c r="M185" s="39">
        <v>0</v>
      </c>
      <c r="N185" s="1"/>
      <c r="O185" s="39">
        <v>0</v>
      </c>
      <c r="P185" s="53"/>
      <c r="Q185" s="38">
        <v>0</v>
      </c>
      <c r="R185" s="20">
        <v>0.44662880442696956</v>
      </c>
    </row>
    <row r="186" spans="1:18" s="106" customFormat="1">
      <c r="A186" s="66" t="s">
        <v>88</v>
      </c>
      <c r="B186" s="62">
        <v>9621</v>
      </c>
      <c r="C186" s="5">
        <v>677</v>
      </c>
      <c r="D186" s="5">
        <v>123</v>
      </c>
      <c r="E186" s="5">
        <v>202</v>
      </c>
      <c r="F186" s="39">
        <v>0.2983751846381093</v>
      </c>
      <c r="G186" s="5">
        <v>11</v>
      </c>
      <c r="H186" s="5">
        <v>12</v>
      </c>
      <c r="I186" s="39">
        <v>5.9405940594059403E-2</v>
      </c>
      <c r="J186" s="5">
        <v>1</v>
      </c>
      <c r="K186" s="39">
        <v>8.3333333333333329E-2</v>
      </c>
      <c r="L186" s="5"/>
      <c r="M186" s="39">
        <v>0</v>
      </c>
      <c r="N186" s="5"/>
      <c r="O186" s="39">
        <v>0</v>
      </c>
      <c r="P186" s="113"/>
      <c r="Q186" s="38">
        <v>0</v>
      </c>
      <c r="R186" s="20">
        <v>0.44111445856550202</v>
      </c>
    </row>
    <row r="187" spans="1:18" s="106" customFormat="1">
      <c r="A187" s="66" t="s">
        <v>88</v>
      </c>
      <c r="B187" s="62">
        <v>9651</v>
      </c>
      <c r="C187" s="5">
        <v>246</v>
      </c>
      <c r="D187" s="1">
        <v>26</v>
      </c>
      <c r="E187" s="1">
        <v>49</v>
      </c>
      <c r="F187" s="39">
        <v>0.1991869918699187</v>
      </c>
      <c r="G187" s="1">
        <v>4</v>
      </c>
      <c r="H187" s="1">
        <v>4</v>
      </c>
      <c r="I187" s="39">
        <v>8.1632653061224483E-2</v>
      </c>
      <c r="J187" s="1"/>
      <c r="K187" s="39">
        <v>0</v>
      </c>
      <c r="L187" s="1"/>
      <c r="M187" s="39">
        <v>0</v>
      </c>
      <c r="N187" s="1"/>
      <c r="O187" s="39">
        <v>0</v>
      </c>
      <c r="P187" s="53"/>
      <c r="Q187" s="38">
        <v>0</v>
      </c>
      <c r="R187" s="20">
        <v>0.2808196449311432</v>
      </c>
    </row>
    <row r="188" spans="1:18" s="36" customFormat="1">
      <c r="A188" s="66" t="s">
        <v>88</v>
      </c>
      <c r="B188" s="90">
        <v>9641</v>
      </c>
      <c r="C188" s="5">
        <v>224</v>
      </c>
      <c r="D188" s="1">
        <v>26</v>
      </c>
      <c r="E188" s="1">
        <v>39</v>
      </c>
      <c r="F188" s="39">
        <v>0.17410714285714285</v>
      </c>
      <c r="G188" s="1">
        <v>2</v>
      </c>
      <c r="H188" s="1">
        <v>3</v>
      </c>
      <c r="I188" s="39">
        <v>7.6923076923076927E-2</v>
      </c>
      <c r="J188" s="1"/>
      <c r="K188" s="39">
        <v>0</v>
      </c>
      <c r="L188" s="1"/>
      <c r="M188" s="39">
        <v>0</v>
      </c>
      <c r="N188" s="1"/>
      <c r="O188" s="39">
        <v>0</v>
      </c>
      <c r="P188" s="53"/>
      <c r="Q188" s="38">
        <v>0</v>
      </c>
      <c r="R188" s="20">
        <v>0.25103021978021978</v>
      </c>
    </row>
    <row r="189" spans="1:18" s="106" customFormat="1" ht="15.75" thickBot="1">
      <c r="A189" s="66"/>
      <c r="B189" s="63"/>
      <c r="C189" s="5"/>
      <c r="D189" s="1"/>
      <c r="E189" s="1"/>
      <c r="F189" s="39"/>
      <c r="G189" s="1"/>
      <c r="H189" s="1"/>
      <c r="I189" s="39"/>
      <c r="J189" s="1"/>
      <c r="K189" s="39"/>
      <c r="L189" s="1"/>
      <c r="M189" s="39"/>
      <c r="N189" s="1"/>
      <c r="O189" s="39"/>
      <c r="P189" s="53"/>
      <c r="Q189" s="38"/>
      <c r="R189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5"/>
  <sheetViews>
    <sheetView topLeftCell="A25" workbookViewId="0">
      <selection sqref="A1:IV45"/>
    </sheetView>
  </sheetViews>
  <sheetFormatPr defaultRowHeight="15"/>
  <cols>
    <col min="1" max="1" width="6.28515625" style="75" bestFit="1" customWidth="1"/>
    <col min="2" max="2" width="6.28515625" style="34" bestFit="1" customWidth="1"/>
    <col min="3" max="3" width="6" style="34" bestFit="1" customWidth="1"/>
    <col min="4" max="4" width="15.140625" style="34" hidden="1" customWidth="1"/>
    <col min="5" max="5" width="12.42578125" style="34" bestFit="1" customWidth="1"/>
    <col min="6" max="6" width="7.5703125" style="34" hidden="1" customWidth="1"/>
    <col min="7" max="7" width="6.7109375" style="34" bestFit="1" customWidth="1"/>
    <col min="8" max="8" width="12" style="35" bestFit="1" customWidth="1"/>
    <col min="9" max="9" width="11.42578125" style="34" hidden="1" customWidth="1"/>
    <col min="10" max="10" width="11.7109375" style="34" bestFit="1" customWidth="1"/>
    <col min="11" max="11" width="7.140625" style="34" hidden="1" customWidth="1"/>
    <col min="12" max="12" width="6" style="34" bestFit="1" customWidth="1"/>
    <col min="13" max="13" width="12" style="35" bestFit="1" customWidth="1"/>
    <col min="14" max="14" width="10.140625" style="34" hidden="1" customWidth="1"/>
    <col min="15" max="15" width="8.7109375" style="34" bestFit="1" customWidth="1"/>
    <col min="16" max="16" width="14.7109375" style="35" bestFit="1" customWidth="1"/>
    <col min="17" max="17" width="7.140625" style="34" hidden="1" customWidth="1"/>
    <col min="18" max="18" width="10" style="34" bestFit="1" customWidth="1"/>
    <col min="19" max="19" width="16" style="35" bestFit="1" customWidth="1"/>
    <col min="20" max="20" width="7.140625" style="34" hidden="1" customWidth="1"/>
    <col min="21" max="21" width="11.140625" style="34" bestFit="1" customWidth="1"/>
    <col min="22" max="22" width="21" style="35" bestFit="1" customWidth="1"/>
    <col min="23" max="23" width="6.42578125" style="34" hidden="1" customWidth="1"/>
    <col min="24" max="24" width="13.5703125" style="58" bestFit="1" customWidth="1"/>
    <col min="25" max="25" width="24.5703125" style="68" bestFit="1" customWidth="1"/>
    <col min="26" max="26" width="13.140625" style="34" bestFit="1" customWidth="1"/>
    <col min="27" max="16384" width="9.140625" style="34"/>
  </cols>
  <sheetData>
    <row r="1" spans="1:26" ht="15.75" thickBot="1">
      <c r="A1" s="64" t="s">
        <v>40</v>
      </c>
      <c r="B1" s="69" t="s">
        <v>39</v>
      </c>
      <c r="C1" s="23" t="s">
        <v>0</v>
      </c>
      <c r="D1" s="22" t="s">
        <v>14</v>
      </c>
      <c r="E1" s="6" t="s">
        <v>22</v>
      </c>
      <c r="F1" s="8" t="s">
        <v>15</v>
      </c>
      <c r="G1" s="6" t="s">
        <v>2</v>
      </c>
      <c r="H1" s="16" t="s">
        <v>3</v>
      </c>
      <c r="I1" s="11" t="s">
        <v>16</v>
      </c>
      <c r="J1" s="14" t="s">
        <v>4</v>
      </c>
      <c r="K1" s="8" t="s">
        <v>17</v>
      </c>
      <c r="L1" s="6" t="s">
        <v>5</v>
      </c>
      <c r="M1" s="19" t="s">
        <v>6</v>
      </c>
      <c r="N1" s="11" t="s">
        <v>18</v>
      </c>
      <c r="O1" s="14" t="s">
        <v>23</v>
      </c>
      <c r="P1" s="19" t="s">
        <v>8</v>
      </c>
      <c r="Q1" s="8" t="s">
        <v>19</v>
      </c>
      <c r="R1" s="14" t="s">
        <v>9</v>
      </c>
      <c r="S1" s="19" t="s">
        <v>10</v>
      </c>
      <c r="T1" s="8" t="s">
        <v>20</v>
      </c>
      <c r="U1" s="14" t="s">
        <v>11</v>
      </c>
      <c r="V1" s="19" t="s">
        <v>12</v>
      </c>
      <c r="W1" s="8" t="s">
        <v>21</v>
      </c>
      <c r="X1" s="55" t="s">
        <v>101</v>
      </c>
      <c r="Y1" s="50" t="s">
        <v>102</v>
      </c>
      <c r="Z1" s="12" t="s">
        <v>13</v>
      </c>
    </row>
    <row r="2" spans="1:26">
      <c r="A2" s="107" t="s">
        <v>43</v>
      </c>
      <c r="B2" s="110">
        <v>3448</v>
      </c>
      <c r="C2" s="111">
        <v>7</v>
      </c>
      <c r="D2" s="124">
        <v>2.719745742626575E-5</v>
      </c>
      <c r="E2" s="112">
        <v>2</v>
      </c>
      <c r="F2" s="127">
        <v>0.2857142857142857</v>
      </c>
      <c r="G2" s="112">
        <v>2</v>
      </c>
      <c r="H2" s="93">
        <v>0.2857142857142857</v>
      </c>
      <c r="I2" s="116">
        <v>1</v>
      </c>
      <c r="J2" s="112">
        <v>1</v>
      </c>
      <c r="K2" s="127">
        <v>0.14285714285714285</v>
      </c>
      <c r="L2" s="112">
        <v>1</v>
      </c>
      <c r="M2" s="93">
        <v>0.5</v>
      </c>
      <c r="N2" s="116">
        <v>1</v>
      </c>
      <c r="O2" s="112">
        <v>1</v>
      </c>
      <c r="P2" s="93">
        <v>1</v>
      </c>
      <c r="Q2" s="127">
        <v>0.14285714285714285</v>
      </c>
      <c r="R2" s="112">
        <v>1</v>
      </c>
      <c r="S2" s="93">
        <v>1</v>
      </c>
      <c r="T2" s="127">
        <v>0.14285714285714285</v>
      </c>
      <c r="U2" s="112"/>
      <c r="V2" s="93">
        <v>0</v>
      </c>
      <c r="W2" s="127">
        <v>0</v>
      </c>
      <c r="X2" s="97"/>
      <c r="Y2" s="93">
        <v>0</v>
      </c>
      <c r="Z2" s="115">
        <v>2.7857142857142856</v>
      </c>
    </row>
    <row r="3" spans="1:26">
      <c r="A3" s="104" t="s">
        <v>90</v>
      </c>
      <c r="B3" s="108">
        <v>6411</v>
      </c>
      <c r="C3" s="99">
        <v>1780</v>
      </c>
      <c r="D3" s="121">
        <v>6.9159248883932907E-3</v>
      </c>
      <c r="E3" s="100">
        <v>107</v>
      </c>
      <c r="F3" s="120">
        <v>6.0112359550561795E-2</v>
      </c>
      <c r="G3" s="100">
        <v>267</v>
      </c>
      <c r="H3" s="92">
        <v>0.15</v>
      </c>
      <c r="I3" s="117">
        <v>2.4953271028037385</v>
      </c>
      <c r="J3" s="100">
        <v>10</v>
      </c>
      <c r="K3" s="120">
        <v>5.6179775280898875E-3</v>
      </c>
      <c r="L3" s="100">
        <v>12</v>
      </c>
      <c r="M3" s="92">
        <v>4.49438202247191E-2</v>
      </c>
      <c r="N3" s="117">
        <v>1.2</v>
      </c>
      <c r="O3" s="100">
        <v>5</v>
      </c>
      <c r="P3" s="92">
        <v>0.41666666666666669</v>
      </c>
      <c r="Q3" s="120">
        <v>2.8089887640449437E-3</v>
      </c>
      <c r="R3" s="100">
        <v>2</v>
      </c>
      <c r="S3" s="92">
        <v>0.16666666666666666</v>
      </c>
      <c r="T3" s="120">
        <v>1.1235955056179776E-3</v>
      </c>
      <c r="U3" s="100">
        <v>1</v>
      </c>
      <c r="V3" s="92">
        <v>0.5</v>
      </c>
      <c r="W3" s="120">
        <v>5.6179775280898881E-4</v>
      </c>
      <c r="X3" s="101">
        <v>1</v>
      </c>
      <c r="Y3" s="93">
        <v>1</v>
      </c>
      <c r="Z3" s="102">
        <v>2.2782771535580522</v>
      </c>
    </row>
    <row r="4" spans="1:26" s="106" customFormat="1">
      <c r="A4" s="104" t="s">
        <v>81</v>
      </c>
      <c r="B4" s="108">
        <v>6321</v>
      </c>
      <c r="C4" s="99">
        <v>778</v>
      </c>
      <c r="D4" s="125">
        <v>3.0228031253763934E-3</v>
      </c>
      <c r="E4" s="99">
        <v>28</v>
      </c>
      <c r="F4" s="128">
        <v>3.5989717223650387E-2</v>
      </c>
      <c r="G4" s="99">
        <v>74</v>
      </c>
      <c r="H4" s="92">
        <v>9.5115681233933158E-2</v>
      </c>
      <c r="I4" s="117">
        <v>2.6428571428571428</v>
      </c>
      <c r="J4" s="99">
        <v>1</v>
      </c>
      <c r="K4" s="128">
        <v>1.2853470437017994E-3</v>
      </c>
      <c r="L4" s="99">
        <v>1</v>
      </c>
      <c r="M4" s="92">
        <v>1.3513513513513514E-2</v>
      </c>
      <c r="N4" s="117">
        <v>1</v>
      </c>
      <c r="O4" s="99">
        <v>1</v>
      </c>
      <c r="P4" s="92">
        <v>1</v>
      </c>
      <c r="Q4" s="120">
        <v>1.2853470437017994E-3</v>
      </c>
      <c r="R4" s="99">
        <v>1</v>
      </c>
      <c r="S4" s="92">
        <v>1</v>
      </c>
      <c r="T4" s="120">
        <v>1.2853470437017994E-3</v>
      </c>
      <c r="U4" s="99"/>
      <c r="V4" s="92">
        <v>0</v>
      </c>
      <c r="W4" s="120">
        <v>0</v>
      </c>
      <c r="X4" s="114"/>
      <c r="Y4" s="93">
        <v>0</v>
      </c>
      <c r="Z4" s="102">
        <v>2.1086291947474467</v>
      </c>
    </row>
    <row r="5" spans="1:26" s="106" customFormat="1">
      <c r="A5" s="104">
        <v>79</v>
      </c>
      <c r="B5" s="108"/>
      <c r="C5" s="99">
        <v>2811</v>
      </c>
      <c r="D5" s="100">
        <v>1.0921721832176146E-2</v>
      </c>
      <c r="E5" s="100">
        <v>480</v>
      </c>
      <c r="F5" s="100">
        <v>0.59920278422127515</v>
      </c>
      <c r="G5" s="100">
        <v>1215</v>
      </c>
      <c r="H5" s="92">
        <v>0.43223052294557096</v>
      </c>
      <c r="I5" s="117"/>
      <c r="J5" s="100">
        <v>64</v>
      </c>
      <c r="K5" s="100">
        <v>8.6376546768453702E-2</v>
      </c>
      <c r="L5" s="100">
        <v>59</v>
      </c>
      <c r="M5" s="92">
        <v>4.8559670781893001E-2</v>
      </c>
      <c r="N5" s="117"/>
      <c r="O5" s="100">
        <v>15</v>
      </c>
      <c r="P5" s="92">
        <v>0.25423728813559321</v>
      </c>
      <c r="Q5" s="120"/>
      <c r="R5" s="100">
        <v>18</v>
      </c>
      <c r="S5" s="92">
        <v>0.30508474576271188</v>
      </c>
      <c r="T5" s="120"/>
      <c r="U5" s="100">
        <v>1</v>
      </c>
      <c r="V5" s="92">
        <v>5.5555555555555552E-2</v>
      </c>
      <c r="W5" s="120"/>
      <c r="X5" s="100">
        <v>1</v>
      </c>
      <c r="Y5" s="93">
        <v>1</v>
      </c>
      <c r="Z5" s="102">
        <v>2.0956677831813249</v>
      </c>
    </row>
    <row r="6" spans="1:26">
      <c r="A6" s="104">
        <v>26</v>
      </c>
      <c r="B6" s="108"/>
      <c r="C6" s="99">
        <v>86</v>
      </c>
      <c r="D6" s="100">
        <v>3.3414019123697924E-4</v>
      </c>
      <c r="E6" s="100">
        <v>12</v>
      </c>
      <c r="F6" s="100">
        <v>0.35123614663256608</v>
      </c>
      <c r="G6" s="100">
        <v>38</v>
      </c>
      <c r="H6" s="92">
        <v>0.44186046511627908</v>
      </c>
      <c r="I6" s="117"/>
      <c r="J6" s="100">
        <v>3</v>
      </c>
      <c r="K6" s="100">
        <v>8.780903665814152E-2</v>
      </c>
      <c r="L6" s="100">
        <v>2</v>
      </c>
      <c r="M6" s="92">
        <v>5.2631578947368418E-2</v>
      </c>
      <c r="N6" s="117"/>
      <c r="O6" s="100">
        <v>1</v>
      </c>
      <c r="P6" s="92">
        <v>0.5</v>
      </c>
      <c r="Q6" s="120"/>
      <c r="R6" s="100">
        <v>2</v>
      </c>
      <c r="S6" s="92">
        <v>1</v>
      </c>
      <c r="T6" s="120"/>
      <c r="U6" s="100">
        <v>0</v>
      </c>
      <c r="V6" s="92">
        <v>0</v>
      </c>
      <c r="W6" s="120"/>
      <c r="X6" s="100">
        <v>0</v>
      </c>
      <c r="Y6" s="93">
        <v>0</v>
      </c>
      <c r="Z6" s="102">
        <v>1.9944920440636476</v>
      </c>
    </row>
    <row r="7" spans="1:26">
      <c r="A7" s="104">
        <v>60</v>
      </c>
      <c r="B7" s="108"/>
      <c r="C7" s="99">
        <v>2337</v>
      </c>
      <c r="D7" s="100">
        <v>9.0800654293118656E-3</v>
      </c>
      <c r="E7" s="100">
        <v>90</v>
      </c>
      <c r="F7" s="100">
        <v>7.566276858899762E-2</v>
      </c>
      <c r="G7" s="100">
        <v>222</v>
      </c>
      <c r="H7" s="92">
        <v>9.4993581514762518E-2</v>
      </c>
      <c r="I7" s="117"/>
      <c r="J7" s="100">
        <v>14</v>
      </c>
      <c r="K7" s="100">
        <v>1.3207679149417832E-2</v>
      </c>
      <c r="L7" s="100">
        <v>14</v>
      </c>
      <c r="M7" s="92">
        <v>6.3063063063063057E-2</v>
      </c>
      <c r="N7" s="117"/>
      <c r="O7" s="100">
        <v>2</v>
      </c>
      <c r="P7" s="92">
        <v>0.14285714285714285</v>
      </c>
      <c r="Q7" s="120"/>
      <c r="R7" s="100">
        <v>2</v>
      </c>
      <c r="S7" s="92">
        <v>0.14285714285714285</v>
      </c>
      <c r="T7" s="120"/>
      <c r="U7" s="100">
        <v>1</v>
      </c>
      <c r="V7" s="92">
        <v>0.5</v>
      </c>
      <c r="W7" s="120"/>
      <c r="X7" s="100">
        <v>1</v>
      </c>
      <c r="Y7" s="93">
        <v>1</v>
      </c>
      <c r="Z7" s="102">
        <v>1.9437709302921111</v>
      </c>
    </row>
    <row r="8" spans="1:26">
      <c r="A8" s="104">
        <v>59</v>
      </c>
      <c r="B8" s="71"/>
      <c r="C8" s="99">
        <v>2188</v>
      </c>
      <c r="D8" s="100">
        <v>8.501148121238495E-3</v>
      </c>
      <c r="E8" s="100">
        <v>327</v>
      </c>
      <c r="F8" s="100">
        <v>0.35579927102317105</v>
      </c>
      <c r="G8" s="100">
        <v>832</v>
      </c>
      <c r="H8" s="92">
        <v>0.38025594149908593</v>
      </c>
      <c r="I8" s="117"/>
      <c r="J8" s="100">
        <v>60</v>
      </c>
      <c r="K8" s="100">
        <v>8.3311637594376459E-2</v>
      </c>
      <c r="L8" s="100">
        <v>64</v>
      </c>
      <c r="M8" s="92">
        <v>7.6923076923076927E-2</v>
      </c>
      <c r="N8" s="117"/>
      <c r="O8" s="100">
        <v>14</v>
      </c>
      <c r="P8" s="92">
        <v>0.21875</v>
      </c>
      <c r="Q8" s="120"/>
      <c r="R8" s="100">
        <v>9</v>
      </c>
      <c r="S8" s="92">
        <v>0.140625</v>
      </c>
      <c r="T8" s="120"/>
      <c r="U8" s="100">
        <v>1</v>
      </c>
      <c r="V8" s="92">
        <v>0.1111111111111111</v>
      </c>
      <c r="W8" s="120"/>
      <c r="X8" s="100">
        <v>1</v>
      </c>
      <c r="Y8" s="93">
        <v>1</v>
      </c>
      <c r="Z8" s="102">
        <v>1.9276651295332741</v>
      </c>
    </row>
    <row r="9" spans="1:26" s="106" customFormat="1">
      <c r="A9" s="104">
        <v>48</v>
      </c>
      <c r="B9" s="71"/>
      <c r="C9" s="99">
        <v>3195</v>
      </c>
      <c r="D9" s="99">
        <v>1.2413696639559867E-2</v>
      </c>
      <c r="E9" s="99">
        <v>235</v>
      </c>
      <c r="F9" s="99">
        <v>0.23727504952166045</v>
      </c>
      <c r="G9" s="99">
        <v>566</v>
      </c>
      <c r="H9" s="92">
        <v>0.17715179968701095</v>
      </c>
      <c r="I9" s="117"/>
      <c r="J9" s="99">
        <v>29</v>
      </c>
      <c r="K9" s="99">
        <v>2.8874125232142101E-2</v>
      </c>
      <c r="L9" s="99">
        <v>28</v>
      </c>
      <c r="M9" s="92">
        <v>4.9469964664310952E-2</v>
      </c>
      <c r="N9" s="117"/>
      <c r="O9" s="99">
        <v>6</v>
      </c>
      <c r="P9" s="92">
        <v>0.21428571428571427</v>
      </c>
      <c r="Q9" s="120"/>
      <c r="R9" s="99">
        <v>3</v>
      </c>
      <c r="S9" s="92">
        <v>0.10714285714285714</v>
      </c>
      <c r="T9" s="120"/>
      <c r="U9" s="99">
        <v>1</v>
      </c>
      <c r="V9" s="92">
        <v>0.33333333333333331</v>
      </c>
      <c r="W9" s="120"/>
      <c r="X9" s="99">
        <v>1</v>
      </c>
      <c r="Y9" s="93">
        <v>1</v>
      </c>
      <c r="Z9" s="102">
        <v>1.8813836691132264</v>
      </c>
    </row>
    <row r="10" spans="1:26" s="106" customFormat="1">
      <c r="A10" s="104">
        <v>55</v>
      </c>
      <c r="B10" s="71"/>
      <c r="C10" s="99">
        <v>793</v>
      </c>
      <c r="D10" s="100">
        <v>3.0810833912898196E-3</v>
      </c>
      <c r="E10" s="100">
        <v>81</v>
      </c>
      <c r="F10" s="100">
        <v>0.26496518129738261</v>
      </c>
      <c r="G10" s="100">
        <v>208</v>
      </c>
      <c r="H10" s="92">
        <v>0.26229508196721313</v>
      </c>
      <c r="I10" s="117"/>
      <c r="J10" s="100">
        <v>10</v>
      </c>
      <c r="K10" s="100">
        <v>4.6430654179959521E-2</v>
      </c>
      <c r="L10" s="100">
        <v>7</v>
      </c>
      <c r="M10" s="92">
        <v>3.3653846153846152E-2</v>
      </c>
      <c r="N10" s="117"/>
      <c r="O10" s="100">
        <v>7</v>
      </c>
      <c r="P10" s="92">
        <v>1</v>
      </c>
      <c r="Q10" s="120"/>
      <c r="R10" s="100">
        <v>3</v>
      </c>
      <c r="S10" s="92">
        <v>0.42857142857142855</v>
      </c>
      <c r="T10" s="120"/>
      <c r="U10" s="100">
        <v>0</v>
      </c>
      <c r="V10" s="92">
        <v>0</v>
      </c>
      <c r="W10" s="120"/>
      <c r="X10" s="100">
        <v>0</v>
      </c>
      <c r="Y10" s="93">
        <v>0</v>
      </c>
      <c r="Z10" s="102">
        <v>1.724520356692488</v>
      </c>
    </row>
    <row r="11" spans="1:26">
      <c r="A11" s="104">
        <v>70</v>
      </c>
      <c r="B11" s="71"/>
      <c r="C11" s="99">
        <v>8938</v>
      </c>
      <c r="D11" s="100">
        <v>3.4727267782280469E-2</v>
      </c>
      <c r="E11" s="100">
        <v>706</v>
      </c>
      <c r="F11" s="100">
        <v>0.16982387195153154</v>
      </c>
      <c r="G11" s="100">
        <v>1782</v>
      </c>
      <c r="H11" s="92">
        <v>0.19937346162452449</v>
      </c>
      <c r="I11" s="117"/>
      <c r="J11" s="100">
        <v>100</v>
      </c>
      <c r="K11" s="100">
        <v>2.9326701667127197E-2</v>
      </c>
      <c r="L11" s="100">
        <v>99</v>
      </c>
      <c r="M11" s="92">
        <v>5.5555555555555552E-2</v>
      </c>
      <c r="N11" s="117"/>
      <c r="O11" s="100">
        <v>14</v>
      </c>
      <c r="P11" s="92">
        <v>0.14141414141414141</v>
      </c>
      <c r="Q11" s="120"/>
      <c r="R11" s="100">
        <v>13</v>
      </c>
      <c r="S11" s="92">
        <v>0.13131313131313133</v>
      </c>
      <c r="T11" s="120"/>
      <c r="U11" s="100">
        <v>1</v>
      </c>
      <c r="V11" s="92">
        <v>7.6923076923076927E-2</v>
      </c>
      <c r="W11" s="120"/>
      <c r="X11" s="100">
        <v>1</v>
      </c>
      <c r="Y11" s="93">
        <v>1</v>
      </c>
      <c r="Z11" s="102">
        <v>1.6045793668304296</v>
      </c>
    </row>
    <row r="12" spans="1:26">
      <c r="A12" s="104">
        <v>51</v>
      </c>
      <c r="B12" s="108"/>
      <c r="C12" s="99">
        <v>625</v>
      </c>
      <c r="D12" s="100">
        <v>2.4283444130594419E-3</v>
      </c>
      <c r="E12" s="100">
        <v>139</v>
      </c>
      <c r="F12" s="100">
        <v>1.2620763728228397</v>
      </c>
      <c r="G12" s="100">
        <v>336</v>
      </c>
      <c r="H12" s="92">
        <v>0.53759999999999997</v>
      </c>
      <c r="I12" s="117"/>
      <c r="J12" s="100">
        <v>27</v>
      </c>
      <c r="K12" s="100">
        <v>0.2550922188934156</v>
      </c>
      <c r="L12" s="100">
        <v>24</v>
      </c>
      <c r="M12" s="92">
        <v>7.1428571428571425E-2</v>
      </c>
      <c r="N12" s="117"/>
      <c r="O12" s="100">
        <v>7</v>
      </c>
      <c r="P12" s="92">
        <v>0.29166666666666669</v>
      </c>
      <c r="Q12" s="120"/>
      <c r="R12" s="100">
        <v>7</v>
      </c>
      <c r="S12" s="92">
        <v>0.29166666666666669</v>
      </c>
      <c r="T12" s="120"/>
      <c r="U12" s="100">
        <v>1</v>
      </c>
      <c r="V12" s="92">
        <v>0.14285714285714285</v>
      </c>
      <c r="W12" s="120"/>
      <c r="X12" s="100">
        <v>0</v>
      </c>
      <c r="Y12" s="93">
        <v>0</v>
      </c>
      <c r="Z12" s="102">
        <v>1.3352190476190477</v>
      </c>
    </row>
    <row r="13" spans="1:26">
      <c r="A13" s="104">
        <v>75</v>
      </c>
      <c r="B13" s="108"/>
      <c r="C13" s="99">
        <v>659</v>
      </c>
      <c r="D13" s="100">
        <v>2.5604463491298757E-3</v>
      </c>
      <c r="E13" s="100">
        <v>126</v>
      </c>
      <c r="F13" s="100">
        <v>0.60137658022363827</v>
      </c>
      <c r="G13" s="100">
        <v>344</v>
      </c>
      <c r="H13" s="92">
        <v>0.52200303490136568</v>
      </c>
      <c r="I13" s="117"/>
      <c r="J13" s="100">
        <v>13</v>
      </c>
      <c r="K13" s="100">
        <v>6.8618538603805512E-2</v>
      </c>
      <c r="L13" s="100">
        <v>12</v>
      </c>
      <c r="M13" s="92">
        <v>3.4883720930232558E-2</v>
      </c>
      <c r="N13" s="117"/>
      <c r="O13" s="100">
        <v>6</v>
      </c>
      <c r="P13" s="92">
        <v>0.5</v>
      </c>
      <c r="Q13" s="120"/>
      <c r="R13" s="100">
        <v>3</v>
      </c>
      <c r="S13" s="92">
        <v>0.25</v>
      </c>
      <c r="T13" s="120"/>
      <c r="U13" s="100">
        <v>0</v>
      </c>
      <c r="V13" s="92">
        <v>0</v>
      </c>
      <c r="W13" s="120"/>
      <c r="X13" s="100">
        <v>0</v>
      </c>
      <c r="Y13" s="93">
        <v>0</v>
      </c>
      <c r="Z13" s="102">
        <v>1.3068867558315982</v>
      </c>
    </row>
    <row r="14" spans="1:26" s="106" customFormat="1">
      <c r="A14" s="104">
        <v>72</v>
      </c>
      <c r="B14" s="71"/>
      <c r="C14" s="99">
        <v>536</v>
      </c>
      <c r="D14" s="99">
        <v>2.0825481686397775E-3</v>
      </c>
      <c r="E14" s="99">
        <v>89</v>
      </c>
      <c r="F14" s="99">
        <v>0.48177910872211382</v>
      </c>
      <c r="G14" s="99">
        <v>224</v>
      </c>
      <c r="H14" s="92">
        <v>0.41791044776119401</v>
      </c>
      <c r="I14" s="117"/>
      <c r="J14" s="99">
        <v>11</v>
      </c>
      <c r="K14" s="99">
        <v>6.4384432260079935E-2</v>
      </c>
      <c r="L14" s="99">
        <v>10</v>
      </c>
      <c r="M14" s="92">
        <v>4.4642857142857144E-2</v>
      </c>
      <c r="N14" s="117"/>
      <c r="O14" s="99">
        <v>2</v>
      </c>
      <c r="P14" s="92">
        <v>0.2</v>
      </c>
      <c r="Q14" s="120"/>
      <c r="R14" s="99">
        <v>3</v>
      </c>
      <c r="S14" s="92">
        <v>0.3</v>
      </c>
      <c r="T14" s="120"/>
      <c r="U14" s="99">
        <v>1</v>
      </c>
      <c r="V14" s="92">
        <v>0.33333333333333331</v>
      </c>
      <c r="W14" s="120"/>
      <c r="X14" s="99">
        <v>0</v>
      </c>
      <c r="Y14" s="93">
        <v>0</v>
      </c>
      <c r="Z14" s="102">
        <v>1.2958866382373844</v>
      </c>
    </row>
    <row r="15" spans="1:26" s="106" customFormat="1">
      <c r="A15" s="104" t="s">
        <v>59</v>
      </c>
      <c r="B15" s="108">
        <v>3826</v>
      </c>
      <c r="C15" s="99">
        <v>159</v>
      </c>
      <c r="D15" s="121">
        <v>6.1777081868232204E-4</v>
      </c>
      <c r="E15" s="100">
        <v>28</v>
      </c>
      <c r="F15" s="120">
        <v>0.1761006289308176</v>
      </c>
      <c r="G15" s="100">
        <v>69</v>
      </c>
      <c r="H15" s="92">
        <v>0.43396226415094341</v>
      </c>
      <c r="I15" s="117">
        <v>2.4642857142857144</v>
      </c>
      <c r="J15" s="100">
        <v>5</v>
      </c>
      <c r="K15" s="120">
        <v>3.1446540880503145E-2</v>
      </c>
      <c r="L15" s="100">
        <v>4</v>
      </c>
      <c r="M15" s="92">
        <v>5.7971014492753624E-2</v>
      </c>
      <c r="N15" s="117">
        <v>0.8</v>
      </c>
      <c r="O15" s="100">
        <v>2</v>
      </c>
      <c r="P15" s="92">
        <v>0.5</v>
      </c>
      <c r="Q15" s="120">
        <v>1.2578616352201259E-2</v>
      </c>
      <c r="R15" s="100">
        <v>1</v>
      </c>
      <c r="S15" s="92">
        <v>0.25</v>
      </c>
      <c r="T15" s="120">
        <v>6.2893081761006293E-3</v>
      </c>
      <c r="U15" s="100"/>
      <c r="V15" s="92">
        <v>0</v>
      </c>
      <c r="W15" s="120">
        <v>0</v>
      </c>
      <c r="X15" s="101"/>
      <c r="Y15" s="93">
        <v>0</v>
      </c>
      <c r="Z15" s="102">
        <v>1.241933278643697</v>
      </c>
    </row>
    <row r="16" spans="1:26">
      <c r="A16" s="104">
        <v>73</v>
      </c>
      <c r="B16" s="108"/>
      <c r="C16" s="99">
        <v>27417</v>
      </c>
      <c r="D16" s="100">
        <v>0.10652467003656114</v>
      </c>
      <c r="E16" s="100">
        <v>2952</v>
      </c>
      <c r="F16" s="100">
        <v>1.4935400974679993</v>
      </c>
      <c r="G16" s="100">
        <v>7252</v>
      </c>
      <c r="H16" s="92">
        <v>0.26450742240215924</v>
      </c>
      <c r="I16" s="117"/>
      <c r="J16" s="100">
        <v>351</v>
      </c>
      <c r="K16" s="100">
        <v>0.18853124773648097</v>
      </c>
      <c r="L16" s="100">
        <v>348</v>
      </c>
      <c r="M16" s="92">
        <v>4.7986762272476557E-2</v>
      </c>
      <c r="N16" s="117"/>
      <c r="O16" s="100">
        <v>41</v>
      </c>
      <c r="P16" s="92">
        <v>0.11781609195402298</v>
      </c>
      <c r="Q16" s="120"/>
      <c r="R16" s="100">
        <v>31</v>
      </c>
      <c r="S16" s="92">
        <v>8.9080459770114945E-2</v>
      </c>
      <c r="T16" s="120"/>
      <c r="U16" s="100">
        <v>4</v>
      </c>
      <c r="V16" s="92">
        <v>0.12903225806451613</v>
      </c>
      <c r="W16" s="120"/>
      <c r="X16" s="100">
        <v>2</v>
      </c>
      <c r="Y16" s="93">
        <v>0.5</v>
      </c>
      <c r="Z16" s="102">
        <v>1.1484229944632898</v>
      </c>
    </row>
    <row r="17" spans="1:26">
      <c r="A17" s="104" t="s">
        <v>41</v>
      </c>
      <c r="B17" s="108">
        <v>7812</v>
      </c>
      <c r="C17" s="99">
        <v>1591</v>
      </c>
      <c r="D17" s="121">
        <v>6.1815935378841157E-3</v>
      </c>
      <c r="E17" s="100">
        <v>441</v>
      </c>
      <c r="F17" s="120">
        <v>0.27718416090509113</v>
      </c>
      <c r="G17" s="100">
        <v>1210</v>
      </c>
      <c r="H17" s="92">
        <v>0.76052796983029536</v>
      </c>
      <c r="I17" s="117">
        <v>2.743764172335601</v>
      </c>
      <c r="J17" s="100">
        <v>36</v>
      </c>
      <c r="K17" s="120">
        <v>2.262727844123193E-2</v>
      </c>
      <c r="L17" s="100">
        <v>35</v>
      </c>
      <c r="M17" s="92">
        <v>2.8925619834710745E-2</v>
      </c>
      <c r="N17" s="117">
        <v>0.97222222222222221</v>
      </c>
      <c r="O17" s="100">
        <v>5</v>
      </c>
      <c r="P17" s="92">
        <v>0.14285714285714285</v>
      </c>
      <c r="Q17" s="120">
        <v>3.1426775612822125E-3</v>
      </c>
      <c r="R17" s="100">
        <v>5</v>
      </c>
      <c r="S17" s="92">
        <v>0.14285714285714285</v>
      </c>
      <c r="T17" s="120">
        <v>3.1426775612822125E-3</v>
      </c>
      <c r="U17" s="100"/>
      <c r="V17" s="92">
        <v>0</v>
      </c>
      <c r="W17" s="120">
        <v>0</v>
      </c>
      <c r="X17" s="101"/>
      <c r="Y17" s="93">
        <v>0</v>
      </c>
      <c r="Z17" s="102">
        <v>1.0751678753792917</v>
      </c>
    </row>
    <row r="18" spans="1:26">
      <c r="A18" s="104" t="s">
        <v>70</v>
      </c>
      <c r="B18" s="108">
        <v>3272</v>
      </c>
      <c r="C18" s="99">
        <v>47</v>
      </c>
      <c r="D18" s="121">
        <v>1.8261149986207003E-4</v>
      </c>
      <c r="E18" s="100">
        <v>6</v>
      </c>
      <c r="F18" s="120">
        <v>0.1276595744680851</v>
      </c>
      <c r="G18" s="100">
        <v>16</v>
      </c>
      <c r="H18" s="92">
        <v>0.34042553191489361</v>
      </c>
      <c r="I18" s="117">
        <v>2.6666666666666665</v>
      </c>
      <c r="J18" s="100">
        <v>3</v>
      </c>
      <c r="K18" s="120">
        <v>6.3829787234042548E-2</v>
      </c>
      <c r="L18" s="100">
        <v>2</v>
      </c>
      <c r="M18" s="92">
        <v>0.125</v>
      </c>
      <c r="N18" s="117">
        <v>0.66666666666666663</v>
      </c>
      <c r="O18" s="100"/>
      <c r="P18" s="92">
        <v>0</v>
      </c>
      <c r="Q18" s="120">
        <v>0</v>
      </c>
      <c r="R18" s="100">
        <v>1</v>
      </c>
      <c r="S18" s="92">
        <v>0.5</v>
      </c>
      <c r="T18" s="120">
        <v>2.1276595744680851E-2</v>
      </c>
      <c r="U18" s="100"/>
      <c r="V18" s="92">
        <v>0</v>
      </c>
      <c r="W18" s="120">
        <v>0</v>
      </c>
      <c r="X18" s="101"/>
      <c r="Y18" s="93">
        <v>0</v>
      </c>
      <c r="Z18" s="102">
        <v>0.96542553191489366</v>
      </c>
    </row>
    <row r="19" spans="1:26" s="106" customFormat="1">
      <c r="A19" s="104" t="s">
        <v>71</v>
      </c>
      <c r="B19" s="108">
        <v>2842</v>
      </c>
      <c r="C19" s="99">
        <v>182</v>
      </c>
      <c r="D19" s="125">
        <v>7.0713389308290947E-4</v>
      </c>
      <c r="E19" s="99">
        <v>33</v>
      </c>
      <c r="F19" s="128">
        <v>0.18131868131868131</v>
      </c>
      <c r="G19" s="99">
        <v>93</v>
      </c>
      <c r="H19" s="92">
        <v>0.51098901098901095</v>
      </c>
      <c r="I19" s="117">
        <v>2.8181818181818183</v>
      </c>
      <c r="J19" s="99">
        <v>6</v>
      </c>
      <c r="K19" s="128">
        <v>3.2967032967032968E-2</v>
      </c>
      <c r="L19" s="99">
        <v>5</v>
      </c>
      <c r="M19" s="92">
        <v>5.3763440860215055E-2</v>
      </c>
      <c r="N19" s="117">
        <v>0.83333333333333337</v>
      </c>
      <c r="O19" s="99">
        <v>1</v>
      </c>
      <c r="P19" s="92">
        <v>0.2</v>
      </c>
      <c r="Q19" s="120">
        <v>5.4945054945054949E-3</v>
      </c>
      <c r="R19" s="99">
        <v>1</v>
      </c>
      <c r="S19" s="92">
        <v>0.2</v>
      </c>
      <c r="T19" s="120">
        <v>5.4945054945054949E-3</v>
      </c>
      <c r="U19" s="99"/>
      <c r="V19" s="92">
        <v>0</v>
      </c>
      <c r="W19" s="120">
        <v>0</v>
      </c>
      <c r="X19" s="114"/>
      <c r="Y19" s="93">
        <v>0</v>
      </c>
      <c r="Z19" s="102">
        <v>0.96475245184922609</v>
      </c>
    </row>
    <row r="20" spans="1:26">
      <c r="A20" s="104">
        <v>57</v>
      </c>
      <c r="B20" s="71"/>
      <c r="C20" s="99">
        <v>964</v>
      </c>
      <c r="D20" s="100">
        <v>3.7454784227028831E-3</v>
      </c>
      <c r="E20" s="100">
        <v>163</v>
      </c>
      <c r="F20" s="100">
        <v>0.35584020842379505</v>
      </c>
      <c r="G20" s="100">
        <v>403</v>
      </c>
      <c r="H20" s="92">
        <v>0.41804979253112035</v>
      </c>
      <c r="I20" s="117"/>
      <c r="J20" s="100">
        <v>16</v>
      </c>
      <c r="K20" s="100">
        <v>3.0087566941670287E-2</v>
      </c>
      <c r="L20" s="100">
        <v>16</v>
      </c>
      <c r="M20" s="92">
        <v>3.9702233250620347E-2</v>
      </c>
      <c r="N20" s="117"/>
      <c r="O20" s="100">
        <v>4</v>
      </c>
      <c r="P20" s="92">
        <v>0.25</v>
      </c>
      <c r="Q20" s="120"/>
      <c r="R20" s="100">
        <v>4</v>
      </c>
      <c r="S20" s="92">
        <v>0.25</v>
      </c>
      <c r="T20" s="120"/>
      <c r="U20" s="100">
        <v>0</v>
      </c>
      <c r="V20" s="92">
        <v>0</v>
      </c>
      <c r="W20" s="120"/>
      <c r="X20" s="100">
        <v>0</v>
      </c>
      <c r="Y20" s="93">
        <v>0</v>
      </c>
      <c r="Z20" s="102">
        <v>0.95775202578174068</v>
      </c>
    </row>
    <row r="21" spans="1:26">
      <c r="A21" s="104">
        <v>50</v>
      </c>
      <c r="B21" s="108"/>
      <c r="C21" s="99">
        <v>3767</v>
      </c>
      <c r="D21" s="100">
        <v>1.4636117446391868E-2</v>
      </c>
      <c r="E21" s="100">
        <v>727</v>
      </c>
      <c r="F21" s="100">
        <v>1.7065142259530783</v>
      </c>
      <c r="G21" s="100">
        <v>1835</v>
      </c>
      <c r="H21" s="92">
        <v>0.48712503318290418</v>
      </c>
      <c r="I21" s="117"/>
      <c r="J21" s="100">
        <v>95</v>
      </c>
      <c r="K21" s="100">
        <v>0.29123305419484274</v>
      </c>
      <c r="L21" s="100">
        <v>96</v>
      </c>
      <c r="M21" s="92">
        <v>5.2316076294277931E-2</v>
      </c>
      <c r="N21" s="117"/>
      <c r="O21" s="100">
        <v>16</v>
      </c>
      <c r="P21" s="92">
        <v>0.16666666666666666</v>
      </c>
      <c r="Q21" s="120"/>
      <c r="R21" s="100">
        <v>13</v>
      </c>
      <c r="S21" s="92">
        <v>0.13541666666666666</v>
      </c>
      <c r="T21" s="120"/>
      <c r="U21" s="100">
        <v>1</v>
      </c>
      <c r="V21" s="92">
        <v>7.6923076923076927E-2</v>
      </c>
      <c r="W21" s="120"/>
      <c r="X21" s="100">
        <v>0</v>
      </c>
      <c r="Y21" s="93">
        <v>0</v>
      </c>
      <c r="Z21" s="102">
        <v>0.9184475197335924</v>
      </c>
    </row>
    <row r="22" spans="1:26">
      <c r="A22" s="104">
        <v>17</v>
      </c>
      <c r="B22" s="108"/>
      <c r="C22" s="99">
        <v>608</v>
      </c>
      <c r="D22" s="100">
        <v>2.3622934450242255E-3</v>
      </c>
      <c r="E22" s="100">
        <v>103</v>
      </c>
      <c r="F22" s="100">
        <v>0.33824870781392519</v>
      </c>
      <c r="G22" s="100">
        <v>258</v>
      </c>
      <c r="H22" s="92">
        <v>0.42434210526315791</v>
      </c>
      <c r="I22" s="117"/>
      <c r="J22" s="100">
        <v>14</v>
      </c>
      <c r="K22" s="100">
        <v>4.5823741475915392E-2</v>
      </c>
      <c r="L22" s="100">
        <v>15</v>
      </c>
      <c r="M22" s="92">
        <v>5.8139534883720929E-2</v>
      </c>
      <c r="N22" s="117"/>
      <c r="O22" s="100">
        <v>4</v>
      </c>
      <c r="P22" s="92">
        <v>0.26666666666666666</v>
      </c>
      <c r="Q22" s="120"/>
      <c r="R22" s="100">
        <v>2</v>
      </c>
      <c r="S22" s="92">
        <v>0.13333333333333333</v>
      </c>
      <c r="T22" s="120"/>
      <c r="U22" s="100">
        <v>0</v>
      </c>
      <c r="V22" s="92">
        <v>0</v>
      </c>
      <c r="W22" s="120"/>
      <c r="X22" s="100">
        <v>0</v>
      </c>
      <c r="Y22" s="93">
        <v>0</v>
      </c>
      <c r="Z22" s="102">
        <v>0.88248164014687891</v>
      </c>
    </row>
    <row r="23" spans="1:26" s="106" customFormat="1">
      <c r="A23" s="104">
        <v>52</v>
      </c>
      <c r="B23" s="108"/>
      <c r="C23" s="99">
        <v>708</v>
      </c>
      <c r="D23" s="99">
        <v>2.7508285511137357E-3</v>
      </c>
      <c r="E23" s="99">
        <v>153</v>
      </c>
      <c r="F23" s="99">
        <v>0.43255238409503383</v>
      </c>
      <c r="G23" s="99">
        <v>396</v>
      </c>
      <c r="H23" s="92">
        <v>0.55932203389830504</v>
      </c>
      <c r="I23" s="117"/>
      <c r="J23" s="99">
        <v>29</v>
      </c>
      <c r="K23" s="99">
        <v>7.9937304075235111E-2</v>
      </c>
      <c r="L23" s="99">
        <v>28</v>
      </c>
      <c r="M23" s="92">
        <v>7.0707070707070704E-2</v>
      </c>
      <c r="N23" s="117"/>
      <c r="O23" s="99">
        <v>3</v>
      </c>
      <c r="P23" s="92">
        <v>0.10714285714285714</v>
      </c>
      <c r="Q23" s="120"/>
      <c r="R23" s="99">
        <v>4</v>
      </c>
      <c r="S23" s="92">
        <v>0.14285714285714285</v>
      </c>
      <c r="T23" s="120"/>
      <c r="U23" s="99">
        <v>0</v>
      </c>
      <c r="V23" s="92">
        <v>0</v>
      </c>
      <c r="W23" s="120"/>
      <c r="X23" s="99">
        <v>0</v>
      </c>
      <c r="Y23" s="93">
        <v>0</v>
      </c>
      <c r="Z23" s="102">
        <v>0.88002910460537576</v>
      </c>
    </row>
    <row r="24" spans="1:26" s="106" customFormat="1">
      <c r="A24" s="104">
        <v>27</v>
      </c>
      <c r="B24" s="108"/>
      <c r="C24" s="99">
        <v>3243</v>
      </c>
      <c r="D24" s="100">
        <v>1.2600193490482832E-2</v>
      </c>
      <c r="E24" s="100">
        <v>649</v>
      </c>
      <c r="F24" s="100">
        <v>0.64633701216561013</v>
      </c>
      <c r="G24" s="100">
        <v>1826</v>
      </c>
      <c r="H24" s="92">
        <v>0.56305889608387294</v>
      </c>
      <c r="I24" s="117"/>
      <c r="J24" s="100">
        <v>68</v>
      </c>
      <c r="K24" s="100">
        <v>5.1526726037547835E-2</v>
      </c>
      <c r="L24" s="100">
        <v>67</v>
      </c>
      <c r="M24" s="92">
        <v>3.6692223439211392E-2</v>
      </c>
      <c r="N24" s="117"/>
      <c r="O24" s="100">
        <v>9</v>
      </c>
      <c r="P24" s="92">
        <v>0.13432835820895522</v>
      </c>
      <c r="Q24" s="120"/>
      <c r="R24" s="100">
        <v>7</v>
      </c>
      <c r="S24" s="92">
        <v>0.1044776119402985</v>
      </c>
      <c r="T24" s="120"/>
      <c r="U24" s="100">
        <v>0</v>
      </c>
      <c r="V24" s="92">
        <v>0</v>
      </c>
      <c r="W24" s="120"/>
      <c r="X24" s="100">
        <v>0</v>
      </c>
      <c r="Y24" s="93">
        <v>0</v>
      </c>
      <c r="Z24" s="102">
        <v>0.838557089672338</v>
      </c>
    </row>
    <row r="25" spans="1:26">
      <c r="A25" s="104">
        <v>39</v>
      </c>
      <c r="B25" s="71"/>
      <c r="C25" s="99">
        <v>331</v>
      </c>
      <c r="D25" s="100">
        <v>1.2860512011562805E-3</v>
      </c>
      <c r="E25" s="100">
        <v>66</v>
      </c>
      <c r="F25" s="100">
        <v>0.40834762721555173</v>
      </c>
      <c r="G25" s="100">
        <v>146</v>
      </c>
      <c r="H25" s="92">
        <v>0.44108761329305135</v>
      </c>
      <c r="I25" s="117"/>
      <c r="J25" s="100">
        <v>9</v>
      </c>
      <c r="K25" s="100">
        <v>5.6718124642652946E-2</v>
      </c>
      <c r="L25" s="100">
        <v>9</v>
      </c>
      <c r="M25" s="92">
        <v>6.1643835616438353E-2</v>
      </c>
      <c r="N25" s="117"/>
      <c r="O25" s="100">
        <v>1</v>
      </c>
      <c r="P25" s="92">
        <v>0.1111111111111111</v>
      </c>
      <c r="Q25" s="120"/>
      <c r="R25" s="100">
        <v>2</v>
      </c>
      <c r="S25" s="92">
        <v>0.22222222222222221</v>
      </c>
      <c r="T25" s="120"/>
      <c r="U25" s="100">
        <v>0</v>
      </c>
      <c r="V25" s="92">
        <v>0</v>
      </c>
      <c r="W25" s="120"/>
      <c r="X25" s="100">
        <v>0</v>
      </c>
      <c r="Y25" s="93">
        <v>0</v>
      </c>
      <c r="Z25" s="102">
        <v>0.83606478224282299</v>
      </c>
    </row>
    <row r="26" spans="1:26" s="106" customFormat="1">
      <c r="A26" s="104">
        <v>15</v>
      </c>
      <c r="B26" s="108"/>
      <c r="C26" s="99">
        <v>779</v>
      </c>
      <c r="D26" s="100">
        <v>3.0266884764372885E-3</v>
      </c>
      <c r="E26" s="100">
        <v>161</v>
      </c>
      <c r="F26" s="100">
        <v>0.41234671125975475</v>
      </c>
      <c r="G26" s="100">
        <v>395</v>
      </c>
      <c r="H26" s="92">
        <v>0.50706033376123238</v>
      </c>
      <c r="I26" s="117"/>
      <c r="J26" s="100">
        <v>21</v>
      </c>
      <c r="K26" s="100">
        <v>5.3839186176142695E-2</v>
      </c>
      <c r="L26" s="100">
        <v>22</v>
      </c>
      <c r="M26" s="92">
        <v>5.5696202531645568E-2</v>
      </c>
      <c r="N26" s="117"/>
      <c r="O26" s="100">
        <v>3</v>
      </c>
      <c r="P26" s="92">
        <v>0.13636363636363635</v>
      </c>
      <c r="Q26" s="120"/>
      <c r="R26" s="100">
        <v>3</v>
      </c>
      <c r="S26" s="92">
        <v>0.13636363636363635</v>
      </c>
      <c r="T26" s="120"/>
      <c r="U26" s="100">
        <v>0</v>
      </c>
      <c r="V26" s="92">
        <v>0</v>
      </c>
      <c r="W26" s="120"/>
      <c r="X26" s="100">
        <v>0</v>
      </c>
      <c r="Y26" s="93">
        <v>0</v>
      </c>
      <c r="Z26" s="102">
        <v>0.83548380902015063</v>
      </c>
    </row>
    <row r="27" spans="1:26">
      <c r="A27" s="104" t="s">
        <v>64</v>
      </c>
      <c r="B27" s="108">
        <v>2051</v>
      </c>
      <c r="C27" s="99">
        <v>349</v>
      </c>
      <c r="D27" s="121">
        <v>1.3559875202523925E-3</v>
      </c>
      <c r="E27" s="100">
        <v>30</v>
      </c>
      <c r="F27" s="120">
        <v>8.5959885386819479E-2</v>
      </c>
      <c r="G27" s="100">
        <v>83</v>
      </c>
      <c r="H27" s="92">
        <v>0.23782234957020057</v>
      </c>
      <c r="I27" s="117">
        <v>2.7666666666666666</v>
      </c>
      <c r="J27" s="100">
        <v>4</v>
      </c>
      <c r="K27" s="120">
        <v>1.1461318051575931E-2</v>
      </c>
      <c r="L27" s="100">
        <v>4</v>
      </c>
      <c r="M27" s="92">
        <v>4.8192771084337352E-2</v>
      </c>
      <c r="N27" s="117">
        <v>1</v>
      </c>
      <c r="O27" s="100">
        <v>1</v>
      </c>
      <c r="P27" s="92">
        <v>0.25</v>
      </c>
      <c r="Q27" s="120">
        <v>2.8653295128939827E-3</v>
      </c>
      <c r="R27" s="100">
        <v>1</v>
      </c>
      <c r="S27" s="92">
        <v>0.25</v>
      </c>
      <c r="T27" s="120">
        <v>2.8653295128939827E-3</v>
      </c>
      <c r="U27" s="100"/>
      <c r="V27" s="92">
        <v>0</v>
      </c>
      <c r="W27" s="120">
        <v>0</v>
      </c>
      <c r="X27" s="101"/>
      <c r="Y27" s="93">
        <v>0</v>
      </c>
      <c r="Z27" s="102">
        <v>0.78601512065453794</v>
      </c>
    </row>
    <row r="28" spans="1:26" s="106" customFormat="1">
      <c r="A28" s="104">
        <v>54</v>
      </c>
      <c r="B28" s="108"/>
      <c r="C28" s="99">
        <v>1710</v>
      </c>
      <c r="D28" s="100">
        <v>6.6439503141306339E-3</v>
      </c>
      <c r="E28" s="100">
        <v>301</v>
      </c>
      <c r="F28" s="100">
        <v>0.88592426393957102</v>
      </c>
      <c r="G28" s="100">
        <v>713</v>
      </c>
      <c r="H28" s="92">
        <v>0.41695906432748536</v>
      </c>
      <c r="I28" s="117"/>
      <c r="J28" s="100">
        <v>55</v>
      </c>
      <c r="K28" s="100">
        <v>0.20739855858211928</v>
      </c>
      <c r="L28" s="100">
        <v>56</v>
      </c>
      <c r="M28" s="92">
        <v>7.8541374474053294E-2</v>
      </c>
      <c r="N28" s="117"/>
      <c r="O28" s="100">
        <v>10</v>
      </c>
      <c r="P28" s="92">
        <v>0.17857142857142858</v>
      </c>
      <c r="Q28" s="120"/>
      <c r="R28" s="100">
        <v>5</v>
      </c>
      <c r="S28" s="92">
        <v>8.9285714285714288E-2</v>
      </c>
      <c r="T28" s="120"/>
      <c r="U28" s="100">
        <v>0</v>
      </c>
      <c r="V28" s="92">
        <v>0</v>
      </c>
      <c r="W28" s="120"/>
      <c r="X28" s="100">
        <v>0</v>
      </c>
      <c r="Y28" s="93">
        <v>0</v>
      </c>
      <c r="Z28" s="102">
        <v>0.76335758165868151</v>
      </c>
    </row>
    <row r="29" spans="1:26">
      <c r="A29" s="104">
        <v>58</v>
      </c>
      <c r="B29" s="71"/>
      <c r="C29" s="99">
        <v>7693</v>
      </c>
      <c r="D29" s="100">
        <v>2.989000571146606E-2</v>
      </c>
      <c r="E29" s="100">
        <v>1210</v>
      </c>
      <c r="F29" s="100">
        <v>0.36941270546607874</v>
      </c>
      <c r="G29" s="100">
        <v>2877</v>
      </c>
      <c r="H29" s="92">
        <v>0.37397634212920838</v>
      </c>
      <c r="I29" s="117"/>
      <c r="J29" s="100">
        <v>186</v>
      </c>
      <c r="K29" s="100">
        <v>5.2028791405253835E-2</v>
      </c>
      <c r="L29" s="100">
        <v>175</v>
      </c>
      <c r="M29" s="92">
        <v>6.0827250608272508E-2</v>
      </c>
      <c r="N29" s="117"/>
      <c r="O29" s="100">
        <v>22</v>
      </c>
      <c r="P29" s="92">
        <v>0.12571428571428572</v>
      </c>
      <c r="Q29" s="120"/>
      <c r="R29" s="100">
        <v>32</v>
      </c>
      <c r="S29" s="92">
        <v>0.18285714285714286</v>
      </c>
      <c r="T29" s="120"/>
      <c r="U29" s="100">
        <v>0</v>
      </c>
      <c r="V29" s="92">
        <v>0</v>
      </c>
      <c r="W29" s="120"/>
      <c r="X29" s="100">
        <v>0</v>
      </c>
      <c r="Y29" s="93">
        <v>0</v>
      </c>
      <c r="Z29" s="102">
        <v>0.74337502130890942</v>
      </c>
    </row>
    <row r="30" spans="1:26">
      <c r="A30" s="104">
        <v>76</v>
      </c>
      <c r="B30" s="108"/>
      <c r="C30" s="99">
        <v>673</v>
      </c>
      <c r="D30" s="100">
        <v>2.6148412639824072E-3</v>
      </c>
      <c r="E30" s="100">
        <v>108</v>
      </c>
      <c r="F30" s="100">
        <v>0.27702023155186528</v>
      </c>
      <c r="G30" s="100">
        <v>296</v>
      </c>
      <c r="H30" s="92">
        <v>0.43982169390787518</v>
      </c>
      <c r="I30" s="117"/>
      <c r="J30" s="100">
        <v>26</v>
      </c>
      <c r="K30" s="100">
        <v>7.8949830429189571E-2</v>
      </c>
      <c r="L30" s="100">
        <v>27</v>
      </c>
      <c r="M30" s="92">
        <v>9.1216216216216214E-2</v>
      </c>
      <c r="N30" s="117"/>
      <c r="O30" s="100">
        <v>3</v>
      </c>
      <c r="P30" s="92">
        <v>0.1111111111111111</v>
      </c>
      <c r="Q30" s="120"/>
      <c r="R30" s="100">
        <v>2</v>
      </c>
      <c r="S30" s="92">
        <v>7.407407407407407E-2</v>
      </c>
      <c r="T30" s="120"/>
      <c r="U30" s="100">
        <v>0</v>
      </c>
      <c r="V30" s="92">
        <v>0</v>
      </c>
      <c r="W30" s="120"/>
      <c r="X30" s="100">
        <v>0</v>
      </c>
      <c r="Y30" s="93">
        <v>0</v>
      </c>
      <c r="Z30" s="102">
        <v>0.71622309530927653</v>
      </c>
    </row>
    <row r="31" spans="1:26">
      <c r="A31" s="104">
        <v>80</v>
      </c>
      <c r="B31" s="108"/>
      <c r="C31" s="99">
        <v>4599</v>
      </c>
      <c r="D31" s="100">
        <v>1.7868729529056597E-2</v>
      </c>
      <c r="E31" s="100">
        <v>347</v>
      </c>
      <c r="F31" s="100">
        <v>0.50533056574546975</v>
      </c>
      <c r="G31" s="100">
        <v>819</v>
      </c>
      <c r="H31" s="92">
        <v>0.17808219178082191</v>
      </c>
      <c r="I31" s="117"/>
      <c r="J31" s="100">
        <v>40</v>
      </c>
      <c r="K31" s="100">
        <v>7.9512541811830817E-2</v>
      </c>
      <c r="L31" s="100">
        <v>38</v>
      </c>
      <c r="M31" s="92">
        <v>4.63980463980464E-2</v>
      </c>
      <c r="N31" s="117"/>
      <c r="O31" s="100">
        <v>5</v>
      </c>
      <c r="P31" s="92">
        <v>0.13157894736842105</v>
      </c>
      <c r="Q31" s="120"/>
      <c r="R31" s="100">
        <v>7</v>
      </c>
      <c r="S31" s="92">
        <v>0.18421052631578946</v>
      </c>
      <c r="T31" s="120"/>
      <c r="U31" s="100">
        <v>1</v>
      </c>
      <c r="V31" s="92">
        <v>0.14285714285714285</v>
      </c>
      <c r="W31" s="120"/>
      <c r="X31" s="100">
        <v>0</v>
      </c>
      <c r="Y31" s="93">
        <v>0</v>
      </c>
      <c r="Z31" s="102">
        <v>0.68312685472022161</v>
      </c>
    </row>
    <row r="32" spans="1:26" s="106" customFormat="1">
      <c r="A32" s="104" t="s">
        <v>80</v>
      </c>
      <c r="B32" s="108">
        <v>4212</v>
      </c>
      <c r="C32" s="99">
        <v>161</v>
      </c>
      <c r="D32" s="125">
        <v>6.2554152080411226E-4</v>
      </c>
      <c r="E32" s="99">
        <v>20</v>
      </c>
      <c r="F32" s="128">
        <v>0.12422360248447205</v>
      </c>
      <c r="G32" s="99">
        <v>44</v>
      </c>
      <c r="H32" s="92">
        <v>0.27329192546583853</v>
      </c>
      <c r="I32" s="117">
        <v>2.2000000000000002</v>
      </c>
      <c r="J32" s="99">
        <v>3</v>
      </c>
      <c r="K32" s="128">
        <v>1.8633540372670808E-2</v>
      </c>
      <c r="L32" s="99">
        <v>3</v>
      </c>
      <c r="M32" s="92">
        <v>6.8181818181818177E-2</v>
      </c>
      <c r="N32" s="117">
        <v>1</v>
      </c>
      <c r="O32" s="99"/>
      <c r="P32" s="92">
        <v>0</v>
      </c>
      <c r="Q32" s="120">
        <v>0</v>
      </c>
      <c r="R32" s="99">
        <v>1</v>
      </c>
      <c r="S32" s="92">
        <v>0.33333333333333331</v>
      </c>
      <c r="T32" s="120">
        <v>6.2111801242236021E-3</v>
      </c>
      <c r="U32" s="99"/>
      <c r="V32" s="92">
        <v>0</v>
      </c>
      <c r="W32" s="120">
        <v>0</v>
      </c>
      <c r="X32" s="114"/>
      <c r="Y32" s="93">
        <v>0</v>
      </c>
      <c r="Z32" s="102">
        <v>0.67480707698098996</v>
      </c>
    </row>
    <row r="33" spans="1:26" s="106" customFormat="1">
      <c r="A33" s="104">
        <v>65</v>
      </c>
      <c r="B33" s="71"/>
      <c r="C33" s="99">
        <v>4671</v>
      </c>
      <c r="D33" s="100">
        <v>1.8148474805441045E-2</v>
      </c>
      <c r="E33" s="100">
        <v>585</v>
      </c>
      <c r="F33" s="100">
        <v>0.2531951546226282</v>
      </c>
      <c r="G33" s="100">
        <v>1407</v>
      </c>
      <c r="H33" s="92">
        <v>0.3012202954399486</v>
      </c>
      <c r="I33" s="117"/>
      <c r="J33" s="100">
        <v>57</v>
      </c>
      <c r="K33" s="100">
        <v>2.7765429532777747E-2</v>
      </c>
      <c r="L33" s="100">
        <v>52</v>
      </c>
      <c r="M33" s="92">
        <v>3.6958066808813077E-2</v>
      </c>
      <c r="N33" s="117"/>
      <c r="O33" s="100">
        <v>9</v>
      </c>
      <c r="P33" s="92">
        <v>0.17307692307692307</v>
      </c>
      <c r="Q33" s="120"/>
      <c r="R33" s="100">
        <v>7</v>
      </c>
      <c r="S33" s="92">
        <v>0.13461538461538461</v>
      </c>
      <c r="T33" s="120"/>
      <c r="U33" s="100">
        <v>0</v>
      </c>
      <c r="V33" s="92">
        <v>0</v>
      </c>
      <c r="W33" s="120"/>
      <c r="X33" s="100">
        <v>0</v>
      </c>
      <c r="Y33" s="93">
        <v>0</v>
      </c>
      <c r="Z33" s="102">
        <v>0.64587066994106945</v>
      </c>
    </row>
    <row r="34" spans="1:26">
      <c r="A34" s="104">
        <v>86</v>
      </c>
      <c r="B34" s="71"/>
      <c r="C34" s="99">
        <v>2329</v>
      </c>
      <c r="D34" s="100">
        <v>9.0489826208247047E-3</v>
      </c>
      <c r="E34" s="100">
        <v>272</v>
      </c>
      <c r="F34" s="100">
        <v>0.23702351987023523</v>
      </c>
      <c r="G34" s="100">
        <v>653</v>
      </c>
      <c r="H34" s="92">
        <v>0.2803778445684843</v>
      </c>
      <c r="I34" s="117"/>
      <c r="J34" s="100">
        <v>35</v>
      </c>
      <c r="K34" s="100">
        <v>2.9906731549067315E-2</v>
      </c>
      <c r="L34" s="100">
        <v>34</v>
      </c>
      <c r="M34" s="92">
        <v>5.2067381316998472E-2</v>
      </c>
      <c r="N34" s="117"/>
      <c r="O34" s="100">
        <v>6</v>
      </c>
      <c r="P34" s="92">
        <v>0.17647058823529413</v>
      </c>
      <c r="Q34" s="120"/>
      <c r="R34" s="100">
        <v>2</v>
      </c>
      <c r="S34" s="92">
        <v>5.8823529411764705E-2</v>
      </c>
      <c r="T34" s="120"/>
      <c r="U34" s="100">
        <v>0</v>
      </c>
      <c r="V34" s="92">
        <v>0</v>
      </c>
      <c r="W34" s="120"/>
      <c r="X34" s="100">
        <v>0</v>
      </c>
      <c r="Y34" s="93">
        <v>0</v>
      </c>
      <c r="Z34" s="102">
        <v>0.56773934353254152</v>
      </c>
    </row>
    <row r="35" spans="1:26">
      <c r="A35" s="104">
        <v>87</v>
      </c>
      <c r="B35" s="108"/>
      <c r="C35" s="99">
        <v>30291</v>
      </c>
      <c r="D35" s="100">
        <v>0.11769116898557369</v>
      </c>
      <c r="E35" s="100">
        <v>3114</v>
      </c>
      <c r="F35" s="100">
        <v>0.65409750660319244</v>
      </c>
      <c r="G35" s="100">
        <v>7594</v>
      </c>
      <c r="H35" s="92">
        <v>0.25070152850681721</v>
      </c>
      <c r="I35" s="117"/>
      <c r="J35" s="100">
        <v>337</v>
      </c>
      <c r="K35" s="100">
        <v>7.8669540940516106E-2</v>
      </c>
      <c r="L35" s="100">
        <v>339</v>
      </c>
      <c r="M35" s="92">
        <v>4.4640505662365028E-2</v>
      </c>
      <c r="N35" s="117"/>
      <c r="O35" s="100">
        <v>31</v>
      </c>
      <c r="P35" s="92">
        <v>9.1445427728613568E-2</v>
      </c>
      <c r="Q35" s="120"/>
      <c r="R35" s="100">
        <v>17</v>
      </c>
      <c r="S35" s="92">
        <v>5.0147492625368731E-2</v>
      </c>
      <c r="T35" s="120"/>
      <c r="U35" s="100">
        <v>2</v>
      </c>
      <c r="V35" s="92">
        <v>0.11764705882352941</v>
      </c>
      <c r="W35" s="120"/>
      <c r="X35" s="100">
        <v>0</v>
      </c>
      <c r="Y35" s="93">
        <v>0</v>
      </c>
      <c r="Z35" s="102">
        <v>0.55458201334669399</v>
      </c>
    </row>
    <row r="36" spans="1:26">
      <c r="A36" s="104">
        <v>37</v>
      </c>
      <c r="B36" s="108"/>
      <c r="C36" s="99">
        <v>1224</v>
      </c>
      <c r="D36" s="100">
        <v>4.755669698535611E-3</v>
      </c>
      <c r="E36" s="100">
        <v>154</v>
      </c>
      <c r="F36" s="100">
        <v>0.31860547500091618</v>
      </c>
      <c r="G36" s="100">
        <v>393</v>
      </c>
      <c r="H36" s="92">
        <v>0.32107843137254904</v>
      </c>
      <c r="I36" s="117"/>
      <c r="J36" s="100">
        <v>27</v>
      </c>
      <c r="K36" s="100">
        <v>4.9851581300465408E-2</v>
      </c>
      <c r="L36" s="100">
        <v>26</v>
      </c>
      <c r="M36" s="92">
        <v>6.6157760814249358E-2</v>
      </c>
      <c r="N36" s="117"/>
      <c r="O36" s="100">
        <v>2</v>
      </c>
      <c r="P36" s="92">
        <v>7.6923076923076927E-2</v>
      </c>
      <c r="Q36" s="120"/>
      <c r="R36" s="100">
        <v>2</v>
      </c>
      <c r="S36" s="92">
        <v>7.6923076923076927E-2</v>
      </c>
      <c r="T36" s="120"/>
      <c r="U36" s="100">
        <v>0</v>
      </c>
      <c r="V36" s="92">
        <v>0</v>
      </c>
      <c r="W36" s="120"/>
      <c r="X36" s="100">
        <v>0</v>
      </c>
      <c r="Y36" s="93">
        <v>0</v>
      </c>
      <c r="Z36" s="102">
        <v>0.54108234603295224</v>
      </c>
    </row>
    <row r="37" spans="1:26">
      <c r="A37" s="104" t="s">
        <v>85</v>
      </c>
      <c r="B37" s="108">
        <v>1611</v>
      </c>
      <c r="C37" s="99">
        <v>239</v>
      </c>
      <c r="D37" s="125">
        <v>9.2859890355393067E-4</v>
      </c>
      <c r="E37" s="99">
        <v>30</v>
      </c>
      <c r="F37" s="128">
        <v>0.12552301255230125</v>
      </c>
      <c r="G37" s="99">
        <v>62</v>
      </c>
      <c r="H37" s="92">
        <v>0.2594142259414226</v>
      </c>
      <c r="I37" s="117">
        <v>2.0666666666666669</v>
      </c>
      <c r="J37" s="99">
        <v>12</v>
      </c>
      <c r="K37" s="128">
        <v>5.0209205020920501E-2</v>
      </c>
      <c r="L37" s="99">
        <v>11</v>
      </c>
      <c r="M37" s="92">
        <v>0.17741935483870969</v>
      </c>
      <c r="N37" s="117">
        <v>0.91666666666666663</v>
      </c>
      <c r="O37" s="99"/>
      <c r="P37" s="92">
        <v>0</v>
      </c>
      <c r="Q37" s="120">
        <v>0</v>
      </c>
      <c r="R37" s="99">
        <v>1</v>
      </c>
      <c r="S37" s="92">
        <v>9.0909090909090912E-2</v>
      </c>
      <c r="T37" s="120">
        <v>4.1841004184100415E-3</v>
      </c>
      <c r="U37" s="99"/>
      <c r="V37" s="92">
        <v>0</v>
      </c>
      <c r="W37" s="120">
        <v>0</v>
      </c>
      <c r="X37" s="114"/>
      <c r="Y37" s="93">
        <v>0</v>
      </c>
      <c r="Z37" s="102">
        <v>0.52774267168922318</v>
      </c>
    </row>
    <row r="38" spans="1:26" s="106" customFormat="1">
      <c r="A38" s="104">
        <v>92</v>
      </c>
      <c r="B38" s="123"/>
      <c r="C38" s="99">
        <v>2393</v>
      </c>
      <c r="D38" s="100">
        <v>9.2976450887219918E-3</v>
      </c>
      <c r="E38" s="100">
        <v>307</v>
      </c>
      <c r="F38" s="100">
        <v>0.20331560043372188</v>
      </c>
      <c r="G38" s="100">
        <v>741</v>
      </c>
      <c r="H38" s="92">
        <v>0.30965315503552027</v>
      </c>
      <c r="I38" s="117"/>
      <c r="J38" s="100">
        <v>34</v>
      </c>
      <c r="K38" s="100">
        <v>2.8071208322038493E-2</v>
      </c>
      <c r="L38" s="100">
        <v>33</v>
      </c>
      <c r="M38" s="92">
        <v>4.4534412955465584E-2</v>
      </c>
      <c r="N38" s="117"/>
      <c r="O38" s="100">
        <v>3</v>
      </c>
      <c r="P38" s="92">
        <v>9.0909090909090912E-2</v>
      </c>
      <c r="Q38" s="120"/>
      <c r="R38" s="100">
        <v>2</v>
      </c>
      <c r="S38" s="92">
        <v>6.0606060606060608E-2</v>
      </c>
      <c r="T38" s="120"/>
      <c r="U38" s="100">
        <v>0</v>
      </c>
      <c r="V38" s="92">
        <v>0</v>
      </c>
      <c r="W38" s="120"/>
      <c r="X38" s="100">
        <v>0</v>
      </c>
      <c r="Y38" s="93">
        <v>0</v>
      </c>
      <c r="Z38" s="102">
        <v>0.50570271950613743</v>
      </c>
    </row>
    <row r="39" spans="1:26">
      <c r="A39" s="104" t="s">
        <v>86</v>
      </c>
      <c r="B39" s="108">
        <v>9111</v>
      </c>
      <c r="C39" s="99">
        <v>3965</v>
      </c>
      <c r="D39" s="121">
        <v>1.54054169564491E-2</v>
      </c>
      <c r="E39" s="100">
        <v>375</v>
      </c>
      <c r="F39" s="120">
        <v>9.4577553593947039E-2</v>
      </c>
      <c r="G39" s="100">
        <v>992</v>
      </c>
      <c r="H39" s="92">
        <v>0.25018915510718792</v>
      </c>
      <c r="I39" s="117">
        <v>2.6453333333333333</v>
      </c>
      <c r="J39" s="100">
        <v>47</v>
      </c>
      <c r="K39" s="120">
        <v>1.1853720050441363E-2</v>
      </c>
      <c r="L39" s="100">
        <v>52</v>
      </c>
      <c r="M39" s="92">
        <v>5.2419354838709679E-2</v>
      </c>
      <c r="N39" s="117">
        <v>1.1063829787234043</v>
      </c>
      <c r="O39" s="100">
        <v>7</v>
      </c>
      <c r="P39" s="92">
        <v>0.13461538461538461</v>
      </c>
      <c r="Q39" s="120">
        <v>1.7654476670870113E-3</v>
      </c>
      <c r="R39" s="100">
        <v>1</v>
      </c>
      <c r="S39" s="92">
        <v>1.9230769230769232E-2</v>
      </c>
      <c r="T39" s="120">
        <v>2.5220680958385876E-4</v>
      </c>
      <c r="U39" s="100"/>
      <c r="V39" s="92">
        <v>0</v>
      </c>
      <c r="W39" s="120">
        <v>0</v>
      </c>
      <c r="X39" s="101"/>
      <c r="Y39" s="93">
        <v>0</v>
      </c>
      <c r="Z39" s="102">
        <v>0.45645466379205146</v>
      </c>
    </row>
    <row r="40" spans="1:26">
      <c r="A40" s="104">
        <v>23</v>
      </c>
      <c r="B40" s="108"/>
      <c r="C40" s="99">
        <v>36</v>
      </c>
      <c r="D40" s="100">
        <v>1.3987263819222387E-4</v>
      </c>
      <c r="E40" s="100">
        <v>5</v>
      </c>
      <c r="F40" s="100">
        <v>0.27619047619047621</v>
      </c>
      <c r="G40" s="100">
        <v>13</v>
      </c>
      <c r="H40" s="92">
        <v>0.3611111111111111</v>
      </c>
      <c r="I40" s="117"/>
      <c r="J40" s="100">
        <v>2</v>
      </c>
      <c r="K40" s="100">
        <v>0.11428571428571428</v>
      </c>
      <c r="L40" s="100">
        <v>0</v>
      </c>
      <c r="M40" s="92">
        <v>0</v>
      </c>
      <c r="N40" s="117"/>
      <c r="O40" s="100">
        <v>0</v>
      </c>
      <c r="P40" s="92">
        <v>0</v>
      </c>
      <c r="Q40" s="120"/>
      <c r="R40" s="100">
        <v>2</v>
      </c>
      <c r="S40" s="92">
        <v>0</v>
      </c>
      <c r="T40" s="120"/>
      <c r="U40" s="100">
        <v>0</v>
      </c>
      <c r="V40" s="92">
        <v>0</v>
      </c>
      <c r="W40" s="120"/>
      <c r="X40" s="100">
        <v>0</v>
      </c>
      <c r="Y40" s="93">
        <v>0</v>
      </c>
      <c r="Z40" s="102">
        <v>0.3611111111111111</v>
      </c>
    </row>
    <row r="41" spans="1:26">
      <c r="A41" s="104">
        <v>82</v>
      </c>
      <c r="B41" s="71"/>
      <c r="C41" s="99">
        <v>9706</v>
      </c>
      <c r="D41" s="100">
        <v>3.7711217397047907E-2</v>
      </c>
      <c r="E41" s="100">
        <v>600</v>
      </c>
      <c r="F41" s="100">
        <v>0.14784842795638486</v>
      </c>
      <c r="G41" s="100">
        <v>1426</v>
      </c>
      <c r="H41" s="92">
        <v>0.14691943127962084</v>
      </c>
      <c r="I41" s="117"/>
      <c r="J41" s="100">
        <v>62</v>
      </c>
      <c r="K41" s="100">
        <v>1.8988133940632562E-2</v>
      </c>
      <c r="L41" s="100">
        <v>63</v>
      </c>
      <c r="M41" s="92">
        <v>4.4179523141654978E-2</v>
      </c>
      <c r="N41" s="117"/>
      <c r="O41" s="100">
        <v>3</v>
      </c>
      <c r="P41" s="92">
        <v>4.7619047619047616E-2</v>
      </c>
      <c r="Q41" s="120"/>
      <c r="R41" s="100">
        <v>3</v>
      </c>
      <c r="S41" s="92">
        <v>4.7619047619047616E-2</v>
      </c>
      <c r="T41" s="120"/>
      <c r="U41" s="100">
        <v>0</v>
      </c>
      <c r="V41" s="92">
        <v>0</v>
      </c>
      <c r="W41" s="120"/>
      <c r="X41" s="100">
        <v>0</v>
      </c>
      <c r="Y41" s="93">
        <v>0</v>
      </c>
      <c r="Z41" s="102">
        <v>0.28633704965937101</v>
      </c>
    </row>
    <row r="42" spans="1:26">
      <c r="A42" s="104" t="s">
        <v>95</v>
      </c>
      <c r="B42" s="108">
        <v>5641</v>
      </c>
      <c r="C42" s="99">
        <v>20</v>
      </c>
      <c r="D42" s="121">
        <v>7.7707021217902144E-5</v>
      </c>
      <c r="E42" s="100">
        <v>1</v>
      </c>
      <c r="F42" s="120">
        <v>0.05</v>
      </c>
      <c r="G42" s="100">
        <v>5</v>
      </c>
      <c r="H42" s="92">
        <v>0.25</v>
      </c>
      <c r="I42" s="117">
        <v>5</v>
      </c>
      <c r="J42" s="100"/>
      <c r="K42" s="120">
        <v>0</v>
      </c>
      <c r="L42" s="100"/>
      <c r="M42" s="92">
        <v>0</v>
      </c>
      <c r="N42" s="117" t="e">
        <v>#DIV/0!</v>
      </c>
      <c r="O42" s="100"/>
      <c r="P42" s="92">
        <v>0</v>
      </c>
      <c r="Q42" s="120">
        <v>0</v>
      </c>
      <c r="R42" s="100">
        <v>1</v>
      </c>
      <c r="S42" s="92">
        <v>0</v>
      </c>
      <c r="T42" s="120">
        <v>0.05</v>
      </c>
      <c r="U42" s="100"/>
      <c r="V42" s="92">
        <v>0</v>
      </c>
      <c r="W42" s="120">
        <v>0</v>
      </c>
      <c r="X42" s="101"/>
      <c r="Y42" s="93">
        <v>0</v>
      </c>
      <c r="Z42" s="102">
        <v>0.25</v>
      </c>
    </row>
    <row r="43" spans="1:26">
      <c r="A43" s="104" t="s">
        <v>96</v>
      </c>
      <c r="B43" s="108">
        <v>2591</v>
      </c>
      <c r="C43" s="99">
        <v>56</v>
      </c>
      <c r="D43" s="125">
        <v>2.17579659410126E-4</v>
      </c>
      <c r="E43" s="99">
        <v>5</v>
      </c>
      <c r="F43" s="128">
        <v>8.9285714285714288E-2</v>
      </c>
      <c r="G43" s="99">
        <v>11</v>
      </c>
      <c r="H43" s="92">
        <v>0.19642857142857142</v>
      </c>
      <c r="I43" s="117">
        <v>2.2000000000000002</v>
      </c>
      <c r="J43" s="99">
        <v>1</v>
      </c>
      <c r="K43" s="128">
        <v>1.7857142857142856E-2</v>
      </c>
      <c r="L43" s="99">
        <v>0</v>
      </c>
      <c r="M43" s="92">
        <v>0</v>
      </c>
      <c r="N43" s="117">
        <v>0</v>
      </c>
      <c r="O43" s="99">
        <v>1</v>
      </c>
      <c r="P43" s="92">
        <v>0</v>
      </c>
      <c r="Q43" s="120">
        <v>1.7857142857142856E-2</v>
      </c>
      <c r="R43" s="99">
        <v>1</v>
      </c>
      <c r="S43" s="92">
        <v>0</v>
      </c>
      <c r="T43" s="120">
        <v>1.7857142857142856E-2</v>
      </c>
      <c r="U43" s="99"/>
      <c r="V43" s="92">
        <v>0</v>
      </c>
      <c r="W43" s="120">
        <v>0</v>
      </c>
      <c r="X43" s="114"/>
      <c r="Y43" s="93">
        <v>0</v>
      </c>
      <c r="Z43" s="102">
        <v>0.19642857142857142</v>
      </c>
    </row>
    <row r="44" spans="1:26">
      <c r="A44" s="104" t="s">
        <v>61</v>
      </c>
      <c r="B44" s="108">
        <v>6141</v>
      </c>
      <c r="C44" s="99">
        <v>202</v>
      </c>
      <c r="D44" s="121">
        <v>7.8484091430081168E-4</v>
      </c>
      <c r="E44" s="100">
        <v>14</v>
      </c>
      <c r="F44" s="120">
        <v>6.9306930693069313E-2</v>
      </c>
      <c r="G44" s="100">
        <v>37</v>
      </c>
      <c r="H44" s="92">
        <v>0.18316831683168316</v>
      </c>
      <c r="I44" s="117">
        <v>2.6428571428571428</v>
      </c>
      <c r="J44" s="100">
        <v>1</v>
      </c>
      <c r="K44" s="120">
        <v>4.9504950495049506E-3</v>
      </c>
      <c r="L44" s="100">
        <v>0</v>
      </c>
      <c r="M44" s="92">
        <v>0</v>
      </c>
      <c r="N44" s="117">
        <v>0</v>
      </c>
      <c r="O44" s="100">
        <v>1</v>
      </c>
      <c r="P44" s="92">
        <v>0</v>
      </c>
      <c r="Q44" s="120">
        <v>4.9504950495049506E-3</v>
      </c>
      <c r="R44" s="100">
        <v>1</v>
      </c>
      <c r="S44" s="92">
        <v>0</v>
      </c>
      <c r="T44" s="120">
        <v>4.9504950495049506E-3</v>
      </c>
      <c r="U44" s="100"/>
      <c r="V44" s="92">
        <v>0</v>
      </c>
      <c r="W44" s="120">
        <v>0</v>
      </c>
      <c r="X44" s="101"/>
      <c r="Y44" s="93">
        <v>0</v>
      </c>
      <c r="Z44" s="102">
        <v>0.18316831683168316</v>
      </c>
    </row>
    <row r="45" spans="1:26">
      <c r="A45" s="104" t="s">
        <v>78</v>
      </c>
      <c r="B45" s="108">
        <v>8351</v>
      </c>
      <c r="C45" s="99">
        <v>178</v>
      </c>
      <c r="D45" s="121">
        <v>6.9159248883932903E-4</v>
      </c>
      <c r="E45" s="100">
        <v>9</v>
      </c>
      <c r="F45" s="120">
        <v>5.0561797752808987E-2</v>
      </c>
      <c r="G45" s="100">
        <v>19</v>
      </c>
      <c r="H45" s="92">
        <v>0.10674157303370786</v>
      </c>
      <c r="I45" s="117">
        <v>2.1111111111111112</v>
      </c>
      <c r="J45" s="100">
        <v>1</v>
      </c>
      <c r="K45" s="120">
        <v>5.6179775280898875E-3</v>
      </c>
      <c r="L45" s="100">
        <v>0</v>
      </c>
      <c r="M45" s="92">
        <v>0</v>
      </c>
      <c r="N45" s="117">
        <v>0</v>
      </c>
      <c r="O45" s="100"/>
      <c r="P45" s="92">
        <v>0</v>
      </c>
      <c r="Q45" s="120">
        <v>0</v>
      </c>
      <c r="R45" s="100">
        <v>1</v>
      </c>
      <c r="S45" s="92">
        <v>0</v>
      </c>
      <c r="T45" s="120">
        <v>5.6179775280898875E-3</v>
      </c>
      <c r="U45" s="100"/>
      <c r="V45" s="92">
        <v>0</v>
      </c>
      <c r="W45" s="120">
        <v>0</v>
      </c>
      <c r="X45" s="101"/>
      <c r="Y45" s="93">
        <v>0</v>
      </c>
      <c r="Z45" s="102">
        <v>0.10674157303370786</v>
      </c>
    </row>
    <row r="46" spans="1:26">
      <c r="A46" s="74" t="s">
        <v>73</v>
      </c>
      <c r="B46" s="71">
        <v>1521</v>
      </c>
      <c r="C46" s="29">
        <v>480</v>
      </c>
      <c r="D46" s="32">
        <v>1.8649685092296516E-3</v>
      </c>
      <c r="E46" s="33">
        <v>100</v>
      </c>
      <c r="F46" s="31">
        <v>0.20833333333333334</v>
      </c>
      <c r="G46" s="33">
        <v>238</v>
      </c>
      <c r="H46" s="41">
        <v>0.49583333333333335</v>
      </c>
      <c r="I46" s="30">
        <v>2.38</v>
      </c>
      <c r="J46" s="33">
        <v>13</v>
      </c>
      <c r="K46" s="31">
        <v>2.7083333333333334E-2</v>
      </c>
      <c r="L46" s="33">
        <v>14</v>
      </c>
      <c r="M46" s="41">
        <v>5.8823529411764705E-2</v>
      </c>
      <c r="N46" s="30">
        <v>1.0769230769230769</v>
      </c>
      <c r="O46" s="33">
        <v>3</v>
      </c>
      <c r="P46" s="41">
        <v>0.21428571428571427</v>
      </c>
      <c r="Q46" s="31">
        <v>6.2500000000000003E-3</v>
      </c>
      <c r="R46" s="33">
        <v>2</v>
      </c>
      <c r="S46" s="41">
        <v>0.14285714285714285</v>
      </c>
      <c r="T46" s="31">
        <v>4.1666666666666666E-3</v>
      </c>
      <c r="U46" s="33"/>
      <c r="V46" s="41">
        <v>0</v>
      </c>
      <c r="W46" s="31">
        <v>0</v>
      </c>
      <c r="X46" s="57"/>
      <c r="Y46" s="40">
        <v>0</v>
      </c>
      <c r="Z46" s="7">
        <v>0.91179971988795516</v>
      </c>
    </row>
    <row r="47" spans="1:26">
      <c r="A47" s="74" t="s">
        <v>73</v>
      </c>
      <c r="B47" s="71">
        <v>1542</v>
      </c>
      <c r="C47" s="29">
        <v>299</v>
      </c>
      <c r="D47" s="32">
        <v>1.161719967207637E-3</v>
      </c>
      <c r="E47" s="33">
        <v>61</v>
      </c>
      <c r="F47" s="31">
        <v>0.20401337792642141</v>
      </c>
      <c r="G47" s="33">
        <v>157</v>
      </c>
      <c r="H47" s="41">
        <v>0.52508361204013376</v>
      </c>
      <c r="I47" s="30">
        <v>2.5737704918032787</v>
      </c>
      <c r="J47" s="33">
        <v>8</v>
      </c>
      <c r="K47" s="31">
        <v>2.6755852842809364E-2</v>
      </c>
      <c r="L47" s="33">
        <v>8</v>
      </c>
      <c r="M47" s="41">
        <v>5.0955414012738856E-2</v>
      </c>
      <c r="N47" s="30">
        <v>1</v>
      </c>
      <c r="O47" s="33"/>
      <c r="P47" s="41">
        <v>0</v>
      </c>
      <c r="Q47" s="31">
        <v>0</v>
      </c>
      <c r="R47" s="33">
        <v>1</v>
      </c>
      <c r="S47" s="41">
        <v>0.125</v>
      </c>
      <c r="T47" s="31">
        <v>3.3444816053511705E-3</v>
      </c>
      <c r="U47" s="33"/>
      <c r="V47" s="41">
        <v>0</v>
      </c>
      <c r="W47" s="31">
        <v>0</v>
      </c>
      <c r="X47" s="57"/>
      <c r="Y47" s="40">
        <v>0</v>
      </c>
      <c r="Z47" s="7">
        <v>0.7010390260528726</v>
      </c>
    </row>
    <row r="48" spans="1:26">
      <c r="A48" s="74"/>
      <c r="B48" s="71"/>
      <c r="C48" s="29"/>
      <c r="D48" s="32"/>
      <c r="E48" s="33"/>
      <c r="F48" s="31"/>
      <c r="G48" s="33"/>
      <c r="H48" s="41"/>
      <c r="I48" s="30"/>
      <c r="J48" s="33"/>
      <c r="K48" s="31"/>
      <c r="L48" s="33"/>
      <c r="M48" s="41"/>
      <c r="N48" s="30"/>
      <c r="O48" s="33"/>
      <c r="P48" s="41"/>
      <c r="Q48" s="31"/>
      <c r="R48" s="33"/>
      <c r="S48" s="41"/>
      <c r="T48" s="31"/>
      <c r="U48" s="33"/>
      <c r="V48" s="41"/>
      <c r="W48" s="31"/>
      <c r="X48" s="57"/>
      <c r="Y48" s="40"/>
      <c r="Z48" s="7"/>
    </row>
    <row r="49" spans="1:26">
      <c r="A49" s="74" t="s">
        <v>72</v>
      </c>
      <c r="B49" s="71">
        <v>1711</v>
      </c>
      <c r="C49" s="29">
        <v>322</v>
      </c>
      <c r="D49" s="32">
        <v>1.2510830416082245E-3</v>
      </c>
      <c r="E49" s="33">
        <v>56</v>
      </c>
      <c r="F49" s="31">
        <v>0.17391304347826086</v>
      </c>
      <c r="G49" s="33">
        <v>150</v>
      </c>
      <c r="H49" s="41">
        <v>0.46583850931677018</v>
      </c>
      <c r="I49" s="30">
        <v>2.6785714285714284</v>
      </c>
      <c r="J49" s="33">
        <v>8</v>
      </c>
      <c r="K49" s="31">
        <v>2.4844720496894408E-2</v>
      </c>
      <c r="L49" s="33">
        <v>10</v>
      </c>
      <c r="M49" s="41">
        <v>6.6666666666666666E-2</v>
      </c>
      <c r="N49" s="30">
        <v>1.25</v>
      </c>
      <c r="O49" s="33">
        <v>3</v>
      </c>
      <c r="P49" s="41">
        <v>0.3</v>
      </c>
      <c r="Q49" s="31">
        <v>9.316770186335404E-3</v>
      </c>
      <c r="R49" s="33">
        <v>1</v>
      </c>
      <c r="S49" s="41">
        <v>0.1</v>
      </c>
      <c r="T49" s="31">
        <v>3.105590062111801E-3</v>
      </c>
      <c r="U49" s="33"/>
      <c r="V49" s="41">
        <v>0</v>
      </c>
      <c r="W49" s="31">
        <v>0</v>
      </c>
      <c r="X49" s="57"/>
      <c r="Y49" s="40">
        <v>0</v>
      </c>
      <c r="Z49" s="7">
        <v>0.93250517598343685</v>
      </c>
    </row>
    <row r="50" spans="1:26">
      <c r="A50" s="74" t="s">
        <v>72</v>
      </c>
      <c r="B50" s="71">
        <v>1799</v>
      </c>
      <c r="C50" s="29">
        <v>286</v>
      </c>
      <c r="D50" s="32">
        <v>1.1112104034160008E-3</v>
      </c>
      <c r="E50" s="33">
        <v>47</v>
      </c>
      <c r="F50" s="31">
        <v>0.16433566433566432</v>
      </c>
      <c r="G50" s="33">
        <v>108</v>
      </c>
      <c r="H50" s="41">
        <v>0.3776223776223776</v>
      </c>
      <c r="I50" s="30">
        <v>2.2978723404255321</v>
      </c>
      <c r="J50" s="33">
        <v>6</v>
      </c>
      <c r="K50" s="31">
        <v>2.097902097902098E-2</v>
      </c>
      <c r="L50" s="33">
        <v>5</v>
      </c>
      <c r="M50" s="41">
        <v>4.6296296296296294E-2</v>
      </c>
      <c r="N50" s="30">
        <v>0.83333333333333337</v>
      </c>
      <c r="O50" s="33">
        <v>1</v>
      </c>
      <c r="P50" s="41">
        <v>0.2</v>
      </c>
      <c r="Q50" s="31">
        <v>3.4965034965034965E-3</v>
      </c>
      <c r="R50" s="33">
        <v>1</v>
      </c>
      <c r="S50" s="41">
        <v>0.2</v>
      </c>
      <c r="T50" s="31">
        <v>3.4965034965034965E-3</v>
      </c>
      <c r="U50" s="33"/>
      <c r="V50" s="41">
        <v>0</v>
      </c>
      <c r="W50" s="31">
        <v>0</v>
      </c>
      <c r="X50" s="57"/>
      <c r="Y50" s="40">
        <v>0</v>
      </c>
      <c r="Z50" s="7">
        <v>0.82391867391867391</v>
      </c>
    </row>
    <row r="51" spans="1:26">
      <c r="A51" s="74"/>
      <c r="B51" s="71"/>
      <c r="C51" s="29"/>
      <c r="D51" s="32"/>
      <c r="E51" s="33"/>
      <c r="F51" s="31"/>
      <c r="G51" s="33"/>
      <c r="H51" s="41"/>
      <c r="I51" s="30"/>
      <c r="J51" s="33"/>
      <c r="K51" s="31"/>
      <c r="L51" s="33"/>
      <c r="M51" s="41"/>
      <c r="N51" s="30"/>
      <c r="O51" s="33"/>
      <c r="P51" s="41"/>
      <c r="Q51" s="31"/>
      <c r="R51" s="33"/>
      <c r="S51" s="41"/>
      <c r="T51" s="31"/>
      <c r="U51" s="33"/>
      <c r="V51" s="41"/>
      <c r="W51" s="31"/>
      <c r="X51" s="57"/>
      <c r="Y51" s="40"/>
      <c r="Z51" s="7"/>
    </row>
    <row r="52" spans="1:26" s="106" customFormat="1">
      <c r="A52" s="74" t="s">
        <v>54</v>
      </c>
      <c r="B52" s="71">
        <v>2321</v>
      </c>
      <c r="C52" s="29">
        <v>15</v>
      </c>
      <c r="D52" s="126">
        <v>5.8280265913426611E-5</v>
      </c>
      <c r="E52" s="29">
        <v>2</v>
      </c>
      <c r="F52" s="129">
        <v>0.13333333333333333</v>
      </c>
      <c r="G52" s="29">
        <v>6</v>
      </c>
      <c r="H52" s="41">
        <v>0.4</v>
      </c>
      <c r="I52" s="30">
        <v>3</v>
      </c>
      <c r="J52" s="29">
        <v>1</v>
      </c>
      <c r="K52" s="129">
        <v>6.6666666666666666E-2</v>
      </c>
      <c r="L52" s="29">
        <v>0</v>
      </c>
      <c r="M52" s="41">
        <v>0</v>
      </c>
      <c r="N52" s="30">
        <v>0</v>
      </c>
      <c r="O52" s="29"/>
      <c r="P52" s="41">
        <v>0</v>
      </c>
      <c r="Q52" s="31">
        <v>0</v>
      </c>
      <c r="R52" s="29">
        <v>1</v>
      </c>
      <c r="S52" s="41">
        <v>0</v>
      </c>
      <c r="T52" s="31">
        <v>6.6666666666666666E-2</v>
      </c>
      <c r="U52" s="29"/>
      <c r="V52" s="41">
        <v>0</v>
      </c>
      <c r="W52" s="31">
        <v>0</v>
      </c>
      <c r="X52" s="130"/>
      <c r="Y52" s="40">
        <v>0</v>
      </c>
      <c r="Z52" s="7">
        <v>0.4</v>
      </c>
    </row>
    <row r="53" spans="1:26">
      <c r="A53" s="74" t="s">
        <v>54</v>
      </c>
      <c r="B53" s="71">
        <v>2391</v>
      </c>
      <c r="C53" s="29">
        <v>21</v>
      </c>
      <c r="D53" s="32">
        <v>8.1592372278797254E-5</v>
      </c>
      <c r="E53" s="33">
        <v>3</v>
      </c>
      <c r="F53" s="31">
        <v>0.14285714285714285</v>
      </c>
      <c r="G53" s="33">
        <v>7</v>
      </c>
      <c r="H53" s="41">
        <v>0.33333333333333331</v>
      </c>
      <c r="I53" s="30">
        <v>2.3333333333333335</v>
      </c>
      <c r="J53" s="33">
        <v>1</v>
      </c>
      <c r="K53" s="31">
        <v>4.7619047619047616E-2</v>
      </c>
      <c r="L53" s="33">
        <v>0</v>
      </c>
      <c r="M53" s="41">
        <v>0</v>
      </c>
      <c r="N53" s="30">
        <v>0</v>
      </c>
      <c r="O53" s="33"/>
      <c r="P53" s="41">
        <v>0</v>
      </c>
      <c r="Q53" s="31">
        <v>0</v>
      </c>
      <c r="R53" s="33">
        <v>1</v>
      </c>
      <c r="S53" s="41">
        <v>0</v>
      </c>
      <c r="T53" s="31">
        <v>4.7619047619047616E-2</v>
      </c>
      <c r="U53" s="33"/>
      <c r="V53" s="41">
        <v>0</v>
      </c>
      <c r="W53" s="31">
        <v>0</v>
      </c>
      <c r="X53" s="57"/>
      <c r="Y53" s="40">
        <v>0</v>
      </c>
      <c r="Z53" s="7">
        <v>0.33333333333333331</v>
      </c>
    </row>
    <row r="54" spans="1:26">
      <c r="A54" s="74"/>
      <c r="B54" s="71"/>
      <c r="C54" s="29"/>
      <c r="D54" s="32"/>
      <c r="E54" s="33"/>
      <c r="F54" s="31"/>
      <c r="G54" s="33"/>
      <c r="H54" s="41"/>
      <c r="I54" s="30"/>
      <c r="J54" s="33"/>
      <c r="K54" s="31"/>
      <c r="L54" s="33"/>
      <c r="M54" s="41"/>
      <c r="N54" s="30"/>
      <c r="O54" s="33"/>
      <c r="P54" s="41"/>
      <c r="Q54" s="31"/>
      <c r="R54" s="33"/>
      <c r="S54" s="41"/>
      <c r="T54" s="31"/>
      <c r="U54" s="33"/>
      <c r="V54" s="41"/>
      <c r="W54" s="31"/>
      <c r="X54" s="57"/>
      <c r="Y54" s="40"/>
      <c r="Z54" s="7"/>
    </row>
    <row r="55" spans="1:26">
      <c r="A55" s="74" t="s">
        <v>55</v>
      </c>
      <c r="B55" s="71">
        <v>2679</v>
      </c>
      <c r="C55" s="29">
        <v>69</v>
      </c>
      <c r="D55" s="32">
        <v>2.6808922320176241E-4</v>
      </c>
      <c r="E55" s="33">
        <v>8</v>
      </c>
      <c r="F55" s="31">
        <v>0.11594202898550725</v>
      </c>
      <c r="G55" s="33">
        <v>24</v>
      </c>
      <c r="H55" s="41">
        <v>0.34782608695652173</v>
      </c>
      <c r="I55" s="30">
        <v>3</v>
      </c>
      <c r="J55" s="33">
        <v>2</v>
      </c>
      <c r="K55" s="31">
        <v>2.8985507246376812E-2</v>
      </c>
      <c r="L55" s="33">
        <v>2</v>
      </c>
      <c r="M55" s="41">
        <v>8.3333333333333329E-2</v>
      </c>
      <c r="N55" s="30">
        <v>1</v>
      </c>
      <c r="O55" s="33">
        <v>1</v>
      </c>
      <c r="P55" s="41">
        <v>0.5</v>
      </c>
      <c r="Q55" s="31">
        <v>1.4492753623188406E-2</v>
      </c>
      <c r="R55" s="33">
        <v>1</v>
      </c>
      <c r="S55" s="41">
        <v>0.5</v>
      </c>
      <c r="T55" s="31">
        <v>1.4492753623188406E-2</v>
      </c>
      <c r="U55" s="33"/>
      <c r="V55" s="41">
        <v>0</v>
      </c>
      <c r="W55" s="31">
        <v>0</v>
      </c>
      <c r="X55" s="57"/>
      <c r="Y55" s="40">
        <v>0</v>
      </c>
      <c r="Z55" s="7">
        <v>1.431159420289855</v>
      </c>
    </row>
    <row r="56" spans="1:26">
      <c r="A56" s="74" t="s">
        <v>55</v>
      </c>
      <c r="B56" s="71">
        <v>2631</v>
      </c>
      <c r="C56" s="29">
        <v>17</v>
      </c>
      <c r="D56" s="32">
        <v>6.6050968035216825E-5</v>
      </c>
      <c r="E56" s="33">
        <v>4</v>
      </c>
      <c r="F56" s="31">
        <v>0.23529411764705882</v>
      </c>
      <c r="G56" s="33">
        <v>14</v>
      </c>
      <c r="H56" s="41">
        <v>0.82352941176470584</v>
      </c>
      <c r="I56" s="30">
        <v>3.5</v>
      </c>
      <c r="J56" s="33">
        <v>1</v>
      </c>
      <c r="K56" s="31">
        <v>5.8823529411764705E-2</v>
      </c>
      <c r="L56" s="33">
        <v>0</v>
      </c>
      <c r="M56" s="41">
        <v>0</v>
      </c>
      <c r="N56" s="30">
        <v>0</v>
      </c>
      <c r="O56" s="33"/>
      <c r="P56" s="41">
        <v>0</v>
      </c>
      <c r="Q56" s="31">
        <v>0</v>
      </c>
      <c r="R56" s="33">
        <v>1</v>
      </c>
      <c r="S56" s="41">
        <v>0</v>
      </c>
      <c r="T56" s="31">
        <v>5.8823529411764705E-2</v>
      </c>
      <c r="U56" s="33"/>
      <c r="V56" s="41">
        <v>0</v>
      </c>
      <c r="W56" s="31">
        <v>0</v>
      </c>
      <c r="X56" s="57"/>
      <c r="Y56" s="40">
        <v>0</v>
      </c>
      <c r="Z56" s="7">
        <v>0.82352941176470584</v>
      </c>
    </row>
    <row r="57" spans="1:26">
      <c r="A57" s="74" t="s">
        <v>57</v>
      </c>
      <c r="B57" s="71">
        <v>2711</v>
      </c>
      <c r="C57" s="29">
        <v>260</v>
      </c>
      <c r="D57" s="32">
        <v>1.0101912758327279E-3</v>
      </c>
      <c r="E57" s="33">
        <v>61</v>
      </c>
      <c r="F57" s="31">
        <v>0.23461538461538461</v>
      </c>
      <c r="G57" s="33">
        <v>173</v>
      </c>
      <c r="H57" s="41">
        <v>0.66538461538461535</v>
      </c>
      <c r="I57" s="30">
        <v>2.8360655737704916</v>
      </c>
      <c r="J57" s="33">
        <v>3</v>
      </c>
      <c r="K57" s="31">
        <v>1.1538461538461539E-2</v>
      </c>
      <c r="L57" s="33">
        <v>3</v>
      </c>
      <c r="M57" s="41">
        <v>1.7341040462427744E-2</v>
      </c>
      <c r="N57" s="30">
        <v>1</v>
      </c>
      <c r="O57" s="33">
        <v>1</v>
      </c>
      <c r="P57" s="41">
        <v>0.33333333333333331</v>
      </c>
      <c r="Q57" s="31">
        <v>3.8461538461538464E-3</v>
      </c>
      <c r="R57" s="33">
        <v>1</v>
      </c>
      <c r="S57" s="41">
        <v>0.33333333333333331</v>
      </c>
      <c r="T57" s="31">
        <v>3.8461538461538464E-3</v>
      </c>
      <c r="U57" s="33"/>
      <c r="V57" s="41">
        <v>0</v>
      </c>
      <c r="W57" s="31">
        <v>0</v>
      </c>
      <c r="X57" s="57"/>
      <c r="Y57" s="40">
        <v>0</v>
      </c>
      <c r="Z57" s="7">
        <v>1.3493923225137099</v>
      </c>
    </row>
    <row r="58" spans="1:26">
      <c r="A58" s="74" t="s">
        <v>57</v>
      </c>
      <c r="B58" s="71">
        <v>2752</v>
      </c>
      <c r="C58" s="29">
        <v>2174</v>
      </c>
      <c r="D58" s="32">
        <v>8.4467532063859634E-3</v>
      </c>
      <c r="E58" s="33">
        <v>406</v>
      </c>
      <c r="F58" s="31">
        <v>0.18675252989880406</v>
      </c>
      <c r="G58" s="33">
        <v>1167</v>
      </c>
      <c r="H58" s="41">
        <v>0.53679852805887762</v>
      </c>
      <c r="I58" s="30">
        <v>2.874384236453202</v>
      </c>
      <c r="J58" s="33">
        <v>52</v>
      </c>
      <c r="K58" s="31">
        <v>2.391904323827047E-2</v>
      </c>
      <c r="L58" s="33">
        <v>52</v>
      </c>
      <c r="M58" s="41">
        <v>4.4558697514995714E-2</v>
      </c>
      <c r="N58" s="30">
        <v>1</v>
      </c>
      <c r="O58" s="33">
        <v>7</v>
      </c>
      <c r="P58" s="41">
        <v>0.13461538461538461</v>
      </c>
      <c r="Q58" s="31">
        <v>3.219871205151794E-3</v>
      </c>
      <c r="R58" s="33">
        <v>5</v>
      </c>
      <c r="S58" s="41">
        <v>9.6153846153846159E-2</v>
      </c>
      <c r="T58" s="31">
        <v>2.2999080036798527E-3</v>
      </c>
      <c r="U58" s="33"/>
      <c r="V58" s="41">
        <v>0</v>
      </c>
      <c r="W58" s="31">
        <v>0</v>
      </c>
      <c r="X58" s="57"/>
      <c r="Y58" s="40">
        <v>0</v>
      </c>
      <c r="Z58" s="7">
        <v>0.8121264563431041</v>
      </c>
    </row>
    <row r="59" spans="1:26" s="106" customFormat="1">
      <c r="A59" s="74" t="s">
        <v>57</v>
      </c>
      <c r="B59" s="71">
        <v>2759</v>
      </c>
      <c r="C59" s="29">
        <v>809</v>
      </c>
      <c r="D59" s="126">
        <v>3.1432490082641418E-3</v>
      </c>
      <c r="E59" s="29">
        <v>182</v>
      </c>
      <c r="F59" s="129">
        <v>0.22496909765142151</v>
      </c>
      <c r="G59" s="29">
        <v>486</v>
      </c>
      <c r="H59" s="41">
        <v>0.60074165636588384</v>
      </c>
      <c r="I59" s="30">
        <v>2.6703296703296702</v>
      </c>
      <c r="J59" s="29">
        <v>13</v>
      </c>
      <c r="K59" s="129">
        <v>1.6069221260815822E-2</v>
      </c>
      <c r="L59" s="29">
        <v>12</v>
      </c>
      <c r="M59" s="41">
        <v>2.4691358024691357E-2</v>
      </c>
      <c r="N59" s="30">
        <v>0.92307692307692313</v>
      </c>
      <c r="O59" s="29">
        <v>1</v>
      </c>
      <c r="P59" s="41">
        <v>8.3333333333333329E-2</v>
      </c>
      <c r="Q59" s="31">
        <v>1.2360939431396785E-3</v>
      </c>
      <c r="R59" s="29">
        <v>1</v>
      </c>
      <c r="S59" s="41">
        <v>8.3333333333333329E-2</v>
      </c>
      <c r="T59" s="31">
        <v>1.2360939431396785E-3</v>
      </c>
      <c r="U59" s="29"/>
      <c r="V59" s="41">
        <v>0</v>
      </c>
      <c r="W59" s="31">
        <v>0</v>
      </c>
      <c r="X59" s="130"/>
      <c r="Y59" s="40">
        <v>0</v>
      </c>
      <c r="Z59" s="7">
        <v>0.79209968105724182</v>
      </c>
    </row>
    <row r="60" spans="1:26">
      <c r="A60" s="74"/>
      <c r="B60" s="71"/>
      <c r="C60" s="29"/>
      <c r="D60" s="32"/>
      <c r="E60" s="33"/>
      <c r="F60" s="31"/>
      <c r="G60" s="33"/>
      <c r="H60" s="41"/>
      <c r="I60" s="30"/>
      <c r="J60" s="33"/>
      <c r="K60" s="31"/>
      <c r="L60" s="33"/>
      <c r="M60" s="41"/>
      <c r="N60" s="30"/>
      <c r="O60" s="33"/>
      <c r="P60" s="41"/>
      <c r="Q60" s="31"/>
      <c r="R60" s="33"/>
      <c r="S60" s="41"/>
      <c r="T60" s="31"/>
      <c r="U60" s="33"/>
      <c r="V60" s="41"/>
      <c r="W60" s="31"/>
      <c r="X60" s="57"/>
      <c r="Y60" s="40"/>
      <c r="Z60" s="7"/>
    </row>
    <row r="61" spans="1:26">
      <c r="A61" s="74"/>
      <c r="B61" s="71"/>
      <c r="C61" s="29"/>
      <c r="D61" s="32"/>
      <c r="E61" s="33"/>
      <c r="F61" s="31"/>
      <c r="G61" s="33"/>
      <c r="H61" s="41"/>
      <c r="I61" s="30"/>
      <c r="J61" s="33"/>
      <c r="K61" s="31"/>
      <c r="L61" s="33"/>
      <c r="M61" s="41"/>
      <c r="N61" s="30"/>
      <c r="O61" s="33"/>
      <c r="P61" s="41"/>
      <c r="Q61" s="31"/>
      <c r="R61" s="33"/>
      <c r="S61" s="41"/>
      <c r="T61" s="31"/>
      <c r="U61" s="33"/>
      <c r="V61" s="41"/>
      <c r="W61" s="31"/>
      <c r="X61" s="57"/>
      <c r="Y61" s="40"/>
      <c r="Z61" s="7"/>
    </row>
    <row r="62" spans="1:26" s="106" customFormat="1">
      <c r="A62" s="74"/>
      <c r="B62" s="71"/>
      <c r="C62" s="29"/>
      <c r="D62" s="126"/>
      <c r="E62" s="29"/>
      <c r="F62" s="129"/>
      <c r="G62" s="29"/>
      <c r="H62" s="41"/>
      <c r="I62" s="30"/>
      <c r="J62" s="29"/>
      <c r="K62" s="129"/>
      <c r="L62" s="29"/>
      <c r="M62" s="41"/>
      <c r="N62" s="30"/>
      <c r="O62" s="29"/>
      <c r="P62" s="41"/>
      <c r="Q62" s="31"/>
      <c r="R62" s="29"/>
      <c r="S62" s="41"/>
      <c r="T62" s="31"/>
      <c r="U62" s="29"/>
      <c r="V62" s="41"/>
      <c r="W62" s="31"/>
      <c r="X62" s="130"/>
      <c r="Y62" s="40"/>
      <c r="Z62" s="7"/>
    </row>
    <row r="63" spans="1:26">
      <c r="A63" s="74" t="s">
        <v>45</v>
      </c>
      <c r="B63" s="71">
        <v>3799</v>
      </c>
      <c r="C63" s="29">
        <v>71</v>
      </c>
      <c r="D63" s="32">
        <v>2.7585992532355263E-4</v>
      </c>
      <c r="E63" s="33">
        <v>14</v>
      </c>
      <c r="F63" s="31">
        <v>0.19718309859154928</v>
      </c>
      <c r="G63" s="33">
        <v>33</v>
      </c>
      <c r="H63" s="41">
        <v>0.46478873239436619</v>
      </c>
      <c r="I63" s="30">
        <v>2.3571428571428572</v>
      </c>
      <c r="J63" s="33">
        <v>2</v>
      </c>
      <c r="K63" s="31">
        <v>2.8169014084507043E-2</v>
      </c>
      <c r="L63" s="33">
        <v>1</v>
      </c>
      <c r="M63" s="41">
        <v>3.0303030303030304E-2</v>
      </c>
      <c r="N63" s="30">
        <v>0.5</v>
      </c>
      <c r="O63" s="33">
        <v>1</v>
      </c>
      <c r="P63" s="41">
        <v>1</v>
      </c>
      <c r="Q63" s="31">
        <v>1.4084507042253521E-2</v>
      </c>
      <c r="R63" s="33">
        <v>1</v>
      </c>
      <c r="S63" s="41">
        <v>1</v>
      </c>
      <c r="T63" s="31">
        <v>1.4084507042253521E-2</v>
      </c>
      <c r="U63" s="33"/>
      <c r="V63" s="41">
        <v>0</v>
      </c>
      <c r="W63" s="31">
        <v>0</v>
      </c>
      <c r="X63" s="57"/>
      <c r="Y63" s="40">
        <v>0</v>
      </c>
      <c r="Z63" s="7">
        <v>2.4950917626973963</v>
      </c>
    </row>
    <row r="64" spans="1:26">
      <c r="A64" s="74" t="s">
        <v>45</v>
      </c>
      <c r="B64" s="71">
        <v>3714</v>
      </c>
      <c r="C64" s="29">
        <v>1153</v>
      </c>
      <c r="D64" s="32">
        <v>4.4798097732120581E-3</v>
      </c>
      <c r="E64" s="33">
        <v>140</v>
      </c>
      <c r="F64" s="31">
        <v>0.12142237640936687</v>
      </c>
      <c r="G64" s="33">
        <v>360</v>
      </c>
      <c r="H64" s="41">
        <v>0.31222896790980054</v>
      </c>
      <c r="I64" s="30">
        <v>2.5714285714285716</v>
      </c>
      <c r="J64" s="33">
        <v>25</v>
      </c>
      <c r="K64" s="31">
        <v>2.1682567215958369E-2</v>
      </c>
      <c r="L64" s="33">
        <v>25</v>
      </c>
      <c r="M64" s="41">
        <v>6.9444444444444448E-2</v>
      </c>
      <c r="N64" s="30">
        <v>1</v>
      </c>
      <c r="O64" s="33">
        <v>1</v>
      </c>
      <c r="P64" s="41">
        <v>0.04</v>
      </c>
      <c r="Q64" s="31">
        <v>8.6730268863833475E-4</v>
      </c>
      <c r="R64" s="33">
        <v>1</v>
      </c>
      <c r="S64" s="41">
        <v>0.04</v>
      </c>
      <c r="T64" s="31">
        <v>8.6730268863833475E-4</v>
      </c>
      <c r="U64" s="33"/>
      <c r="V64" s="41">
        <v>0</v>
      </c>
      <c r="W64" s="31">
        <v>0</v>
      </c>
      <c r="X64" s="57"/>
      <c r="Y64" s="40">
        <v>0</v>
      </c>
      <c r="Z64" s="7">
        <v>0.46167341235424497</v>
      </c>
    </row>
    <row r="65" spans="1:26">
      <c r="A65" s="74"/>
      <c r="B65" s="71"/>
      <c r="C65" s="29"/>
      <c r="D65" s="32"/>
      <c r="E65" s="33"/>
      <c r="F65" s="31"/>
      <c r="G65" s="33"/>
      <c r="H65" s="41"/>
      <c r="I65" s="30"/>
      <c r="J65" s="33"/>
      <c r="K65" s="31"/>
      <c r="L65" s="33"/>
      <c r="M65" s="41"/>
      <c r="N65" s="30"/>
      <c r="O65" s="33"/>
      <c r="P65" s="41"/>
      <c r="Q65" s="31"/>
      <c r="R65" s="33"/>
      <c r="S65" s="41"/>
      <c r="T65" s="31"/>
      <c r="U65" s="33"/>
      <c r="V65" s="41"/>
      <c r="W65" s="31"/>
      <c r="X65" s="57"/>
      <c r="Y65" s="40"/>
      <c r="Z65" s="7"/>
    </row>
    <row r="66" spans="1:26">
      <c r="A66" s="74" t="s">
        <v>58</v>
      </c>
      <c r="B66" s="71">
        <v>3931</v>
      </c>
      <c r="C66" s="29">
        <v>66</v>
      </c>
      <c r="D66" s="32">
        <v>2.5643317001907708E-4</v>
      </c>
      <c r="E66" s="33">
        <v>14</v>
      </c>
      <c r="F66" s="31">
        <v>0.21212121212121213</v>
      </c>
      <c r="G66" s="33">
        <v>37</v>
      </c>
      <c r="H66" s="41">
        <v>0.56060606060606055</v>
      </c>
      <c r="I66" s="30">
        <v>2.6428571428571428</v>
      </c>
      <c r="J66" s="33">
        <v>2</v>
      </c>
      <c r="K66" s="31">
        <v>3.0303030303030304E-2</v>
      </c>
      <c r="L66" s="33">
        <v>3</v>
      </c>
      <c r="M66" s="41">
        <v>8.1081081081081086E-2</v>
      </c>
      <c r="N66" s="30">
        <v>1.5</v>
      </c>
      <c r="O66" s="33">
        <v>1</v>
      </c>
      <c r="P66" s="41">
        <v>0.33333333333333331</v>
      </c>
      <c r="Q66" s="31">
        <v>1.5151515151515152E-2</v>
      </c>
      <c r="R66" s="33">
        <v>1</v>
      </c>
      <c r="S66" s="41">
        <v>0.33333333333333331</v>
      </c>
      <c r="T66" s="31">
        <v>1.5151515151515152E-2</v>
      </c>
      <c r="U66" s="33"/>
      <c r="V66" s="41">
        <v>0</v>
      </c>
      <c r="W66" s="31">
        <v>0</v>
      </c>
      <c r="X66" s="57"/>
      <c r="Y66" s="40">
        <v>0</v>
      </c>
      <c r="Z66" s="7">
        <v>1.3083538083538082</v>
      </c>
    </row>
    <row r="67" spans="1:26" s="106" customFormat="1">
      <c r="A67" s="74" t="s">
        <v>58</v>
      </c>
      <c r="B67" s="71">
        <v>3999</v>
      </c>
      <c r="C67" s="29">
        <v>265</v>
      </c>
      <c r="D67" s="126">
        <v>1.0296180311372034E-3</v>
      </c>
      <c r="E67" s="29">
        <v>52</v>
      </c>
      <c r="F67" s="129">
        <v>0.19622641509433963</v>
      </c>
      <c r="G67" s="29">
        <v>109</v>
      </c>
      <c r="H67" s="41">
        <v>0.41132075471698115</v>
      </c>
      <c r="I67" s="30">
        <v>2.0961538461538463</v>
      </c>
      <c r="J67" s="29">
        <v>7</v>
      </c>
      <c r="K67" s="129">
        <v>2.6415094339622643E-2</v>
      </c>
      <c r="L67" s="29">
        <v>6</v>
      </c>
      <c r="M67" s="41">
        <v>5.5045871559633031E-2</v>
      </c>
      <c r="N67" s="30">
        <v>0.8571428571428571</v>
      </c>
      <c r="O67" s="29"/>
      <c r="P67" s="41">
        <v>0</v>
      </c>
      <c r="Q67" s="31">
        <v>0</v>
      </c>
      <c r="R67" s="29">
        <v>1</v>
      </c>
      <c r="S67" s="41">
        <v>0.16666666666666666</v>
      </c>
      <c r="T67" s="31">
        <v>3.7735849056603774E-3</v>
      </c>
      <c r="U67" s="29"/>
      <c r="V67" s="41">
        <v>0</v>
      </c>
      <c r="W67" s="31">
        <v>0</v>
      </c>
      <c r="X67" s="130"/>
      <c r="Y67" s="40">
        <v>0</v>
      </c>
      <c r="Z67" s="7">
        <v>0.63303329294328081</v>
      </c>
    </row>
    <row r="68" spans="1:26">
      <c r="A68" s="74"/>
      <c r="B68" s="71"/>
      <c r="C68" s="29"/>
      <c r="D68" s="32"/>
      <c r="E68" s="33"/>
      <c r="F68" s="31"/>
      <c r="G68" s="33"/>
      <c r="H68" s="41"/>
      <c r="I68" s="30"/>
      <c r="J68" s="33"/>
      <c r="K68" s="31"/>
      <c r="L68" s="33"/>
      <c r="M68" s="41"/>
      <c r="N68" s="30"/>
      <c r="O68" s="33"/>
      <c r="P68" s="41"/>
      <c r="Q68" s="31"/>
      <c r="R68" s="33"/>
      <c r="S68" s="41"/>
      <c r="T68" s="31"/>
      <c r="U68" s="33"/>
      <c r="V68" s="41"/>
      <c r="W68" s="31"/>
      <c r="X68" s="57"/>
      <c r="Y68" s="40"/>
      <c r="Z68" s="7"/>
    </row>
    <row r="69" spans="1:26">
      <c r="A69" s="74" t="s">
        <v>83</v>
      </c>
      <c r="B69" s="71">
        <v>4899</v>
      </c>
      <c r="C69" s="29">
        <v>785</v>
      </c>
      <c r="D69" s="32">
        <v>3.0500005828026592E-3</v>
      </c>
      <c r="E69" s="33">
        <v>89</v>
      </c>
      <c r="F69" s="31">
        <v>0.11337579617834395</v>
      </c>
      <c r="G69" s="33">
        <v>226</v>
      </c>
      <c r="H69" s="41">
        <v>0.28789808917197451</v>
      </c>
      <c r="I69" s="30">
        <v>2.5393258426966292</v>
      </c>
      <c r="J69" s="33">
        <v>10</v>
      </c>
      <c r="K69" s="31">
        <v>1.2738853503184714E-2</v>
      </c>
      <c r="L69" s="33">
        <v>10</v>
      </c>
      <c r="M69" s="41">
        <v>4.4247787610619468E-2</v>
      </c>
      <c r="N69" s="30">
        <v>1</v>
      </c>
      <c r="O69" s="33"/>
      <c r="P69" s="41">
        <v>0</v>
      </c>
      <c r="Q69" s="31">
        <v>0</v>
      </c>
      <c r="R69" s="33">
        <v>1</v>
      </c>
      <c r="S69" s="41">
        <v>0.1</v>
      </c>
      <c r="T69" s="31">
        <v>1.2738853503184713E-3</v>
      </c>
      <c r="U69" s="33">
        <v>1</v>
      </c>
      <c r="V69" s="41">
        <v>1</v>
      </c>
      <c r="W69" s="31">
        <v>1.2738853503184713E-3</v>
      </c>
      <c r="X69" s="57">
        <v>1</v>
      </c>
      <c r="Y69" s="40">
        <v>1</v>
      </c>
      <c r="Z69" s="7">
        <v>2.4321458767825943</v>
      </c>
    </row>
    <row r="70" spans="1:26">
      <c r="A70" s="74" t="s">
        <v>83</v>
      </c>
      <c r="B70" s="71">
        <v>4841</v>
      </c>
      <c r="C70" s="29">
        <v>705</v>
      </c>
      <c r="D70" s="126">
        <v>2.7391724979310503E-3</v>
      </c>
      <c r="E70" s="29">
        <v>46</v>
      </c>
      <c r="F70" s="129">
        <v>6.5248226950354607E-2</v>
      </c>
      <c r="G70" s="29">
        <v>106</v>
      </c>
      <c r="H70" s="41">
        <v>0.15035460992907801</v>
      </c>
      <c r="I70" s="30">
        <v>2.3043478260869565</v>
      </c>
      <c r="J70" s="29">
        <v>6</v>
      </c>
      <c r="K70" s="129">
        <v>8.5106382978723406E-3</v>
      </c>
      <c r="L70" s="29">
        <v>5</v>
      </c>
      <c r="M70" s="41">
        <v>4.716981132075472E-2</v>
      </c>
      <c r="N70" s="30">
        <v>0.83333333333333337</v>
      </c>
      <c r="O70" s="29">
        <v>2</v>
      </c>
      <c r="P70" s="41">
        <v>0.4</v>
      </c>
      <c r="Q70" s="31">
        <v>2.8368794326241137E-3</v>
      </c>
      <c r="R70" s="29">
        <v>1</v>
      </c>
      <c r="S70" s="41">
        <v>0.2</v>
      </c>
      <c r="T70" s="31">
        <v>1.4184397163120568E-3</v>
      </c>
      <c r="U70" s="29"/>
      <c r="V70" s="41">
        <v>0</v>
      </c>
      <c r="W70" s="31">
        <v>0</v>
      </c>
      <c r="X70" s="130"/>
      <c r="Y70" s="40">
        <v>0</v>
      </c>
      <c r="Z70" s="7">
        <v>0.7975244212498328</v>
      </c>
    </row>
    <row r="71" spans="1:26" s="106" customFormat="1">
      <c r="A71" s="74" t="s">
        <v>83</v>
      </c>
      <c r="B71" s="71">
        <v>4833</v>
      </c>
      <c r="C71" s="29">
        <v>1705</v>
      </c>
      <c r="D71" s="32">
        <v>6.6245235588261574E-3</v>
      </c>
      <c r="E71" s="33">
        <v>100</v>
      </c>
      <c r="F71" s="31">
        <v>5.865102639296188E-2</v>
      </c>
      <c r="G71" s="33">
        <v>234</v>
      </c>
      <c r="H71" s="41">
        <v>0.13724340175953079</v>
      </c>
      <c r="I71" s="30">
        <v>2.34</v>
      </c>
      <c r="J71" s="33">
        <v>13</v>
      </c>
      <c r="K71" s="31">
        <v>7.624633431085044E-3</v>
      </c>
      <c r="L71" s="33">
        <v>13</v>
      </c>
      <c r="M71" s="41">
        <v>5.5555555555555552E-2</v>
      </c>
      <c r="N71" s="30">
        <v>1</v>
      </c>
      <c r="O71" s="33">
        <v>4</v>
      </c>
      <c r="P71" s="41">
        <v>0.30769230769230771</v>
      </c>
      <c r="Q71" s="31">
        <v>2.3460410557184751E-3</v>
      </c>
      <c r="R71" s="33">
        <v>1</v>
      </c>
      <c r="S71" s="41">
        <v>7.6923076923076927E-2</v>
      </c>
      <c r="T71" s="31">
        <v>5.8651026392961877E-4</v>
      </c>
      <c r="U71" s="33"/>
      <c r="V71" s="41">
        <v>0</v>
      </c>
      <c r="W71" s="31">
        <v>0</v>
      </c>
      <c r="X71" s="57"/>
      <c r="Y71" s="40">
        <v>0</v>
      </c>
      <c r="Z71" s="7">
        <v>0.57741434193047092</v>
      </c>
    </row>
    <row r="72" spans="1:26">
      <c r="A72" s="74" t="s">
        <v>44</v>
      </c>
      <c r="B72" s="71">
        <v>5094</v>
      </c>
      <c r="C72" s="29">
        <v>30</v>
      </c>
      <c r="D72" s="32">
        <v>1.1656053182685322E-4</v>
      </c>
      <c r="E72" s="33">
        <v>8</v>
      </c>
      <c r="F72" s="31">
        <v>0.26666666666666666</v>
      </c>
      <c r="G72" s="33">
        <v>14</v>
      </c>
      <c r="H72" s="41">
        <v>0.46666666666666667</v>
      </c>
      <c r="I72" s="30">
        <v>1.75</v>
      </c>
      <c r="J72" s="33">
        <v>2</v>
      </c>
      <c r="K72" s="31">
        <v>6.6666666666666666E-2</v>
      </c>
      <c r="L72" s="33">
        <v>1</v>
      </c>
      <c r="M72" s="41">
        <v>7.1428571428571425E-2</v>
      </c>
      <c r="N72" s="30">
        <v>0.5</v>
      </c>
      <c r="O72" s="33">
        <v>1</v>
      </c>
      <c r="P72" s="41">
        <v>1</v>
      </c>
      <c r="Q72" s="31">
        <v>3.3333333333333333E-2</v>
      </c>
      <c r="R72" s="33">
        <v>1</v>
      </c>
      <c r="S72" s="41">
        <v>1</v>
      </c>
      <c r="T72" s="31">
        <v>3.3333333333333333E-2</v>
      </c>
      <c r="U72" s="33"/>
      <c r="V72" s="41">
        <v>0</v>
      </c>
      <c r="W72" s="31">
        <v>0</v>
      </c>
      <c r="X72" s="57"/>
      <c r="Y72" s="40">
        <v>0</v>
      </c>
      <c r="Z72" s="7">
        <v>2.5380952380952384</v>
      </c>
    </row>
    <row r="73" spans="1:26">
      <c r="A73" s="74" t="s">
        <v>44</v>
      </c>
      <c r="B73" s="71">
        <v>5087</v>
      </c>
      <c r="C73" s="29">
        <v>88</v>
      </c>
      <c r="D73" s="32">
        <v>3.4191089335876946E-4</v>
      </c>
      <c r="E73" s="33">
        <v>23</v>
      </c>
      <c r="F73" s="31">
        <v>0.26136363636363635</v>
      </c>
      <c r="G73" s="33">
        <v>64</v>
      </c>
      <c r="H73" s="41">
        <v>0.72727272727272729</v>
      </c>
      <c r="I73" s="30">
        <v>2.7826086956521738</v>
      </c>
      <c r="J73" s="33">
        <v>5</v>
      </c>
      <c r="K73" s="31">
        <v>5.6818181818181816E-2</v>
      </c>
      <c r="L73" s="33">
        <v>5</v>
      </c>
      <c r="M73" s="41">
        <v>7.8125E-2</v>
      </c>
      <c r="N73" s="30">
        <v>1</v>
      </c>
      <c r="O73" s="33">
        <v>2</v>
      </c>
      <c r="P73" s="41">
        <v>0.4</v>
      </c>
      <c r="Q73" s="31">
        <v>2.2727272727272728E-2</v>
      </c>
      <c r="R73" s="33">
        <v>1</v>
      </c>
      <c r="S73" s="41">
        <v>0.2</v>
      </c>
      <c r="T73" s="31">
        <v>1.1363636363636364E-2</v>
      </c>
      <c r="U73" s="33"/>
      <c r="V73" s="41">
        <v>0</v>
      </c>
      <c r="W73" s="31">
        <v>0</v>
      </c>
      <c r="X73" s="57"/>
      <c r="Y73" s="40">
        <v>0</v>
      </c>
      <c r="Z73" s="7">
        <v>1.4053977272727274</v>
      </c>
    </row>
    <row r="74" spans="1:26">
      <c r="A74" s="74" t="s">
        <v>44</v>
      </c>
      <c r="B74" s="71">
        <v>5032</v>
      </c>
      <c r="C74" s="29">
        <v>52</v>
      </c>
      <c r="D74" s="32">
        <v>2.0203825516654559E-4</v>
      </c>
      <c r="E74" s="33">
        <v>10</v>
      </c>
      <c r="F74" s="31">
        <v>0.19230769230769232</v>
      </c>
      <c r="G74" s="33">
        <v>33</v>
      </c>
      <c r="H74" s="41">
        <v>0.63461538461538458</v>
      </c>
      <c r="I74" s="30">
        <v>3.3</v>
      </c>
      <c r="J74" s="33">
        <v>2</v>
      </c>
      <c r="K74" s="31">
        <v>3.8461538461538464E-2</v>
      </c>
      <c r="L74" s="33">
        <v>4</v>
      </c>
      <c r="M74" s="41">
        <v>0.12121212121212122</v>
      </c>
      <c r="N74" s="30">
        <v>2</v>
      </c>
      <c r="O74" s="33">
        <v>1</v>
      </c>
      <c r="P74" s="41">
        <v>0.25</v>
      </c>
      <c r="Q74" s="31">
        <v>1.9230769230769232E-2</v>
      </c>
      <c r="R74" s="33">
        <v>1</v>
      </c>
      <c r="S74" s="41">
        <v>0.25</v>
      </c>
      <c r="T74" s="31">
        <v>1.9230769230769232E-2</v>
      </c>
      <c r="U74" s="33"/>
      <c r="V74" s="41">
        <v>0</v>
      </c>
      <c r="W74" s="31">
        <v>0</v>
      </c>
      <c r="X74" s="57"/>
      <c r="Y74" s="40">
        <v>0</v>
      </c>
      <c r="Z74" s="7">
        <v>1.2558275058275057</v>
      </c>
    </row>
    <row r="75" spans="1:26">
      <c r="A75" s="74" t="s">
        <v>44</v>
      </c>
      <c r="B75" s="71">
        <v>5065</v>
      </c>
      <c r="C75" s="29">
        <v>930</v>
      </c>
      <c r="D75" s="126">
        <v>3.6133764866324498E-3</v>
      </c>
      <c r="E75" s="29">
        <v>175</v>
      </c>
      <c r="F75" s="129">
        <v>0.18817204301075269</v>
      </c>
      <c r="G75" s="29">
        <v>446</v>
      </c>
      <c r="H75" s="41">
        <v>0.47956989247311826</v>
      </c>
      <c r="I75" s="30">
        <v>2.5485714285714285</v>
      </c>
      <c r="J75" s="29">
        <v>18</v>
      </c>
      <c r="K75" s="129">
        <v>1.935483870967742E-2</v>
      </c>
      <c r="L75" s="29">
        <v>20</v>
      </c>
      <c r="M75" s="41">
        <v>4.4843049327354258E-2</v>
      </c>
      <c r="N75" s="30">
        <v>1.1111111111111112</v>
      </c>
      <c r="O75" s="29">
        <v>2</v>
      </c>
      <c r="P75" s="41">
        <v>0.1</v>
      </c>
      <c r="Q75" s="31">
        <v>2.1505376344086021E-3</v>
      </c>
      <c r="R75" s="29">
        <v>3</v>
      </c>
      <c r="S75" s="41">
        <v>0.15</v>
      </c>
      <c r="T75" s="31">
        <v>3.2258064516129032E-3</v>
      </c>
      <c r="U75" s="29">
        <v>1</v>
      </c>
      <c r="V75" s="41">
        <v>0.33333333333333331</v>
      </c>
      <c r="W75" s="31">
        <v>1.0752688172043011E-3</v>
      </c>
      <c r="X75" s="130"/>
      <c r="Y75" s="40">
        <v>0</v>
      </c>
      <c r="Z75" s="7">
        <v>1.1077462751338059</v>
      </c>
    </row>
    <row r="76" spans="1:26">
      <c r="A76" s="74" t="s">
        <v>44</v>
      </c>
      <c r="B76" s="71">
        <v>5099</v>
      </c>
      <c r="C76" s="29">
        <v>279</v>
      </c>
      <c r="D76" s="32">
        <v>1.084012945989735E-3</v>
      </c>
      <c r="E76" s="33">
        <v>66</v>
      </c>
      <c r="F76" s="31">
        <v>0.23655913978494625</v>
      </c>
      <c r="G76" s="33">
        <v>168</v>
      </c>
      <c r="H76" s="41">
        <v>0.60215053763440862</v>
      </c>
      <c r="I76" s="30">
        <v>2.5454545454545454</v>
      </c>
      <c r="J76" s="33">
        <v>10</v>
      </c>
      <c r="K76" s="31">
        <v>3.5842293906810034E-2</v>
      </c>
      <c r="L76" s="33">
        <v>9</v>
      </c>
      <c r="M76" s="41">
        <v>5.3571428571428568E-2</v>
      </c>
      <c r="N76" s="30">
        <v>0.9</v>
      </c>
      <c r="O76" s="33">
        <v>2</v>
      </c>
      <c r="P76" s="41">
        <v>0.22222222222222221</v>
      </c>
      <c r="Q76" s="31">
        <v>7.1684587813620072E-3</v>
      </c>
      <c r="R76" s="33">
        <v>1</v>
      </c>
      <c r="S76" s="41">
        <v>0.1111111111111111</v>
      </c>
      <c r="T76" s="31">
        <v>3.5842293906810036E-3</v>
      </c>
      <c r="U76" s="33"/>
      <c r="V76" s="41">
        <v>0</v>
      </c>
      <c r="W76" s="31">
        <v>0</v>
      </c>
      <c r="X76" s="57"/>
      <c r="Y76" s="40">
        <v>0</v>
      </c>
      <c r="Z76" s="7">
        <v>0.98905529953917048</v>
      </c>
    </row>
    <row r="77" spans="1:26">
      <c r="A77" s="74" t="s">
        <v>44</v>
      </c>
      <c r="B77" s="71">
        <v>5047</v>
      </c>
      <c r="C77" s="29">
        <v>838</v>
      </c>
      <c r="D77" s="32">
        <v>3.2559241890300996E-3</v>
      </c>
      <c r="E77" s="33">
        <v>175</v>
      </c>
      <c r="F77" s="31">
        <v>0.20883054892601433</v>
      </c>
      <c r="G77" s="33">
        <v>454</v>
      </c>
      <c r="H77" s="41">
        <v>0.5417661097852029</v>
      </c>
      <c r="I77" s="30">
        <v>2.5942857142857143</v>
      </c>
      <c r="J77" s="33">
        <v>24</v>
      </c>
      <c r="K77" s="31">
        <v>2.8639618138424822E-2</v>
      </c>
      <c r="L77" s="33">
        <v>24</v>
      </c>
      <c r="M77" s="41">
        <v>5.2863436123348019E-2</v>
      </c>
      <c r="N77" s="30">
        <v>1</v>
      </c>
      <c r="O77" s="33">
        <v>5</v>
      </c>
      <c r="P77" s="41">
        <v>0.20833333333333334</v>
      </c>
      <c r="Q77" s="31">
        <v>5.9665871121718375E-3</v>
      </c>
      <c r="R77" s="33">
        <v>4</v>
      </c>
      <c r="S77" s="41">
        <v>0.16666666666666666</v>
      </c>
      <c r="T77" s="31">
        <v>4.7732696897374704E-3</v>
      </c>
      <c r="U77" s="33"/>
      <c r="V77" s="41">
        <v>0</v>
      </c>
      <c r="W77" s="31">
        <v>0</v>
      </c>
      <c r="X77" s="57"/>
      <c r="Y77" s="40">
        <v>0</v>
      </c>
      <c r="Z77" s="7">
        <v>0.96962954590855088</v>
      </c>
    </row>
    <row r="78" spans="1:26">
      <c r="A78" s="74" t="s">
        <v>44</v>
      </c>
      <c r="B78" s="71">
        <v>5063</v>
      </c>
      <c r="C78" s="29">
        <v>668</v>
      </c>
      <c r="D78" s="126">
        <v>2.5954145086779317E-3</v>
      </c>
      <c r="E78" s="29">
        <v>128</v>
      </c>
      <c r="F78" s="129">
        <v>0.19161676646706588</v>
      </c>
      <c r="G78" s="29">
        <v>315</v>
      </c>
      <c r="H78" s="41">
        <v>0.47155688622754494</v>
      </c>
      <c r="I78" s="30">
        <v>2.4609375</v>
      </c>
      <c r="J78" s="29">
        <v>19</v>
      </c>
      <c r="K78" s="129">
        <v>2.8443113772455089E-2</v>
      </c>
      <c r="L78" s="29">
        <v>19</v>
      </c>
      <c r="M78" s="41">
        <v>6.0317460317460318E-2</v>
      </c>
      <c r="N78" s="30">
        <v>1</v>
      </c>
      <c r="O78" s="29">
        <v>3</v>
      </c>
      <c r="P78" s="41">
        <v>0.15789473684210525</v>
      </c>
      <c r="Q78" s="31">
        <v>4.4910179640718561E-3</v>
      </c>
      <c r="R78" s="29">
        <v>1</v>
      </c>
      <c r="S78" s="41">
        <v>5.2631578947368418E-2</v>
      </c>
      <c r="T78" s="31">
        <v>1.4970059880239522E-3</v>
      </c>
      <c r="U78" s="29"/>
      <c r="V78" s="41">
        <v>0</v>
      </c>
      <c r="W78" s="31">
        <v>0</v>
      </c>
      <c r="X78" s="130"/>
      <c r="Y78" s="40">
        <v>0</v>
      </c>
      <c r="Z78" s="7">
        <v>0.74240066233447899</v>
      </c>
    </row>
    <row r="79" spans="1:26">
      <c r="A79" s="74" t="s">
        <v>44</v>
      </c>
      <c r="B79" s="71">
        <v>5045</v>
      </c>
      <c r="C79" s="29">
        <v>882</v>
      </c>
      <c r="D79" s="32">
        <v>3.4268796357094845E-3</v>
      </c>
      <c r="E79" s="33">
        <v>142</v>
      </c>
      <c r="F79" s="31">
        <v>0.16099773242630386</v>
      </c>
      <c r="G79" s="33">
        <v>341</v>
      </c>
      <c r="H79" s="41">
        <v>0.38662131519274379</v>
      </c>
      <c r="I79" s="30">
        <v>2.4014084507042255</v>
      </c>
      <c r="J79" s="33">
        <v>15</v>
      </c>
      <c r="K79" s="31">
        <v>1.7006802721088437E-2</v>
      </c>
      <c r="L79" s="33">
        <v>14</v>
      </c>
      <c r="M79" s="41">
        <v>4.1055718475073312E-2</v>
      </c>
      <c r="N79" s="30">
        <v>0.93333333333333335</v>
      </c>
      <c r="O79" s="33"/>
      <c r="P79" s="41">
        <v>0</v>
      </c>
      <c r="Q79" s="31">
        <v>0</v>
      </c>
      <c r="R79" s="33">
        <v>1</v>
      </c>
      <c r="S79" s="41">
        <v>7.1428571428571425E-2</v>
      </c>
      <c r="T79" s="31">
        <v>1.1337868480725624E-3</v>
      </c>
      <c r="U79" s="33"/>
      <c r="V79" s="41">
        <v>0</v>
      </c>
      <c r="W79" s="31">
        <v>0</v>
      </c>
      <c r="X79" s="57"/>
      <c r="Y79" s="40">
        <v>0</v>
      </c>
      <c r="Z79" s="7">
        <v>0.49910560509638852</v>
      </c>
    </row>
    <row r="80" spans="1:26">
      <c r="A80" s="74" t="s">
        <v>46</v>
      </c>
      <c r="B80" s="71">
        <v>5139</v>
      </c>
      <c r="C80" s="29">
        <v>43</v>
      </c>
      <c r="D80" s="32">
        <v>1.6707009561848962E-4</v>
      </c>
      <c r="E80" s="33">
        <v>9</v>
      </c>
      <c r="F80" s="31">
        <v>0.20930232558139536</v>
      </c>
      <c r="G80" s="33">
        <v>19</v>
      </c>
      <c r="H80" s="41">
        <v>0.44186046511627908</v>
      </c>
      <c r="I80" s="30">
        <v>2.1111111111111112</v>
      </c>
      <c r="J80" s="33">
        <v>2</v>
      </c>
      <c r="K80" s="31">
        <v>4.6511627906976744E-2</v>
      </c>
      <c r="L80" s="33">
        <v>1</v>
      </c>
      <c r="M80" s="41">
        <v>5.2631578947368418E-2</v>
      </c>
      <c r="N80" s="30">
        <v>0.5</v>
      </c>
      <c r="O80" s="33">
        <v>1</v>
      </c>
      <c r="P80" s="41">
        <v>1</v>
      </c>
      <c r="Q80" s="31">
        <v>2.3255813953488372E-2</v>
      </c>
      <c r="R80" s="33">
        <v>1</v>
      </c>
      <c r="S80" s="41">
        <v>1</v>
      </c>
      <c r="T80" s="31">
        <v>2.3255813953488372E-2</v>
      </c>
      <c r="U80" s="33"/>
      <c r="V80" s="41">
        <v>0</v>
      </c>
      <c r="W80" s="31">
        <v>0</v>
      </c>
      <c r="X80" s="57"/>
      <c r="Y80" s="40">
        <v>0</v>
      </c>
      <c r="Z80" s="7">
        <v>2.4944920440636476</v>
      </c>
    </row>
    <row r="81" spans="1:26">
      <c r="A81" s="74" t="s">
        <v>46</v>
      </c>
      <c r="B81" s="71">
        <v>5113</v>
      </c>
      <c r="C81" s="29">
        <v>47</v>
      </c>
      <c r="D81" s="32">
        <v>1.8261149986207003E-4</v>
      </c>
      <c r="E81" s="33">
        <v>5</v>
      </c>
      <c r="F81" s="31">
        <v>0.10638297872340426</v>
      </c>
      <c r="G81" s="33">
        <v>9</v>
      </c>
      <c r="H81" s="41">
        <v>0.19148936170212766</v>
      </c>
      <c r="I81" s="30">
        <v>1.8</v>
      </c>
      <c r="J81" s="33">
        <v>2</v>
      </c>
      <c r="K81" s="31">
        <v>4.2553191489361701E-2</v>
      </c>
      <c r="L81" s="33">
        <v>1</v>
      </c>
      <c r="M81" s="41">
        <v>0.1111111111111111</v>
      </c>
      <c r="N81" s="30">
        <v>0.5</v>
      </c>
      <c r="O81" s="33">
        <v>1</v>
      </c>
      <c r="P81" s="41">
        <v>1</v>
      </c>
      <c r="Q81" s="31">
        <v>2.1276595744680851E-2</v>
      </c>
      <c r="R81" s="33">
        <v>1</v>
      </c>
      <c r="S81" s="41">
        <v>1</v>
      </c>
      <c r="T81" s="31">
        <v>2.1276595744680851E-2</v>
      </c>
      <c r="U81" s="33"/>
      <c r="V81" s="41">
        <v>0</v>
      </c>
      <c r="W81" s="31">
        <v>0</v>
      </c>
      <c r="X81" s="57"/>
      <c r="Y81" s="40">
        <v>0</v>
      </c>
      <c r="Z81" s="7">
        <v>2.3026004728132388</v>
      </c>
    </row>
    <row r="82" spans="1:26">
      <c r="A82" s="74" t="s">
        <v>46</v>
      </c>
      <c r="B82" s="71">
        <v>5112</v>
      </c>
      <c r="C82" s="29">
        <v>118</v>
      </c>
      <c r="D82" s="126">
        <v>4.5847142518562267E-4</v>
      </c>
      <c r="E82" s="29">
        <v>27</v>
      </c>
      <c r="F82" s="129">
        <v>0.2288135593220339</v>
      </c>
      <c r="G82" s="29">
        <v>66</v>
      </c>
      <c r="H82" s="41">
        <v>0.55932203389830504</v>
      </c>
      <c r="I82" s="30">
        <v>2.4444444444444446</v>
      </c>
      <c r="J82" s="29">
        <v>4</v>
      </c>
      <c r="K82" s="129">
        <v>3.3898305084745763E-2</v>
      </c>
      <c r="L82" s="29">
        <v>3</v>
      </c>
      <c r="M82" s="41">
        <v>4.5454545454545456E-2</v>
      </c>
      <c r="N82" s="30">
        <v>0.75</v>
      </c>
      <c r="O82" s="29"/>
      <c r="P82" s="41">
        <v>0</v>
      </c>
      <c r="Q82" s="31">
        <v>0</v>
      </c>
      <c r="R82" s="29">
        <v>1</v>
      </c>
      <c r="S82" s="41">
        <v>0.33333333333333331</v>
      </c>
      <c r="T82" s="31">
        <v>8.4745762711864406E-3</v>
      </c>
      <c r="U82" s="29">
        <v>1</v>
      </c>
      <c r="V82" s="41">
        <v>1</v>
      </c>
      <c r="W82" s="31">
        <v>8.4745762711864406E-3</v>
      </c>
      <c r="X82" s="130"/>
      <c r="Y82" s="40">
        <v>0</v>
      </c>
      <c r="Z82" s="7">
        <v>1.9381099126861838</v>
      </c>
    </row>
    <row r="83" spans="1:26">
      <c r="A83" s="74" t="s">
        <v>46</v>
      </c>
      <c r="B83" s="71">
        <v>5136</v>
      </c>
      <c r="C83" s="29">
        <v>24</v>
      </c>
      <c r="D83" s="32">
        <v>9.3248425461482572E-5</v>
      </c>
      <c r="E83" s="33">
        <v>6</v>
      </c>
      <c r="F83" s="31">
        <v>0.25</v>
      </c>
      <c r="G83" s="33">
        <v>19</v>
      </c>
      <c r="H83" s="41">
        <v>0.79166666666666663</v>
      </c>
      <c r="I83" s="30">
        <v>3.1666666666666665</v>
      </c>
      <c r="J83" s="33">
        <v>1</v>
      </c>
      <c r="K83" s="31">
        <v>4.1666666666666664E-2</v>
      </c>
      <c r="L83" s="33">
        <v>2</v>
      </c>
      <c r="M83" s="41">
        <v>0.10526315789473684</v>
      </c>
      <c r="N83" s="30">
        <v>2</v>
      </c>
      <c r="O83" s="33"/>
      <c r="P83" s="41">
        <v>0</v>
      </c>
      <c r="Q83" s="31">
        <v>0</v>
      </c>
      <c r="R83" s="33">
        <v>1</v>
      </c>
      <c r="S83" s="41">
        <v>0.5</v>
      </c>
      <c r="T83" s="31">
        <v>4.1666666666666664E-2</v>
      </c>
      <c r="U83" s="33"/>
      <c r="V83" s="41">
        <v>0</v>
      </c>
      <c r="W83" s="31">
        <v>0</v>
      </c>
      <c r="X83" s="57"/>
      <c r="Y83" s="40">
        <v>0</v>
      </c>
      <c r="Z83" s="7">
        <v>1.3969298245614035</v>
      </c>
    </row>
    <row r="84" spans="1:26">
      <c r="A84" s="74" t="s">
        <v>46</v>
      </c>
      <c r="B84" s="71">
        <v>5149</v>
      </c>
      <c r="C84" s="29">
        <v>220</v>
      </c>
      <c r="D84" s="32">
        <v>8.5477723339692357E-4</v>
      </c>
      <c r="E84" s="33">
        <v>52</v>
      </c>
      <c r="F84" s="31">
        <v>0.23636363636363636</v>
      </c>
      <c r="G84" s="33">
        <v>138</v>
      </c>
      <c r="H84" s="41">
        <v>0.62727272727272732</v>
      </c>
      <c r="I84" s="30">
        <v>2.6538461538461537</v>
      </c>
      <c r="J84" s="33">
        <v>11</v>
      </c>
      <c r="K84" s="31">
        <v>0.05</v>
      </c>
      <c r="L84" s="33">
        <v>11</v>
      </c>
      <c r="M84" s="41">
        <v>7.9710144927536225E-2</v>
      </c>
      <c r="N84" s="30">
        <v>1</v>
      </c>
      <c r="O84" s="33">
        <v>4</v>
      </c>
      <c r="P84" s="41">
        <v>0.36363636363636365</v>
      </c>
      <c r="Q84" s="31">
        <v>1.8181818181818181E-2</v>
      </c>
      <c r="R84" s="33">
        <v>2</v>
      </c>
      <c r="S84" s="41">
        <v>0.18181818181818182</v>
      </c>
      <c r="T84" s="31">
        <v>9.0909090909090905E-3</v>
      </c>
      <c r="U84" s="33"/>
      <c r="V84" s="41">
        <v>0</v>
      </c>
      <c r="W84" s="31">
        <v>0</v>
      </c>
      <c r="X84" s="57"/>
      <c r="Y84" s="40">
        <v>0</v>
      </c>
      <c r="Z84" s="7">
        <v>1.252437417654809</v>
      </c>
    </row>
    <row r="85" spans="1:26" s="106" customFormat="1">
      <c r="A85" s="74" t="s">
        <v>46</v>
      </c>
      <c r="B85" s="71">
        <v>5199</v>
      </c>
      <c r="C85" s="29">
        <v>173</v>
      </c>
      <c r="D85" s="126">
        <v>6.7216573353485359E-4</v>
      </c>
      <c r="E85" s="29">
        <v>40</v>
      </c>
      <c r="F85" s="129">
        <v>0.23121387283236994</v>
      </c>
      <c r="G85" s="29">
        <v>85</v>
      </c>
      <c r="H85" s="41">
        <v>0.4913294797687861</v>
      </c>
      <c r="I85" s="30">
        <v>2.125</v>
      </c>
      <c r="J85" s="29">
        <v>7</v>
      </c>
      <c r="K85" s="129">
        <v>4.046242774566474E-2</v>
      </c>
      <c r="L85" s="29">
        <v>6</v>
      </c>
      <c r="M85" s="41">
        <v>7.0588235294117646E-2</v>
      </c>
      <c r="N85" s="30">
        <v>0.8571428571428571</v>
      </c>
      <c r="O85" s="29">
        <v>1</v>
      </c>
      <c r="P85" s="41">
        <v>0.16666666666666666</v>
      </c>
      <c r="Q85" s="31">
        <v>5.7803468208092483E-3</v>
      </c>
      <c r="R85" s="29">
        <v>1</v>
      </c>
      <c r="S85" s="41">
        <v>0.16666666666666666</v>
      </c>
      <c r="T85" s="31">
        <v>5.7803468208092483E-3</v>
      </c>
      <c r="U85" s="29"/>
      <c r="V85" s="41">
        <v>0</v>
      </c>
      <c r="W85" s="31">
        <v>0</v>
      </c>
      <c r="X85" s="130"/>
      <c r="Y85" s="40">
        <v>0</v>
      </c>
      <c r="Z85" s="7">
        <v>0.89525104839623704</v>
      </c>
    </row>
    <row r="86" spans="1:26" s="106" customFormat="1">
      <c r="A86" s="74" t="s">
        <v>69</v>
      </c>
      <c r="B86" s="71">
        <v>5251</v>
      </c>
      <c r="C86" s="29">
        <v>290</v>
      </c>
      <c r="D86" s="32">
        <v>1.126751807659581E-3</v>
      </c>
      <c r="E86" s="33">
        <v>63</v>
      </c>
      <c r="F86" s="31">
        <v>0.21724137931034482</v>
      </c>
      <c r="G86" s="33">
        <v>162</v>
      </c>
      <c r="H86" s="41">
        <v>0.55862068965517242</v>
      </c>
      <c r="I86" s="30">
        <v>2.5714285714285716</v>
      </c>
      <c r="J86" s="33">
        <v>10</v>
      </c>
      <c r="K86" s="31">
        <v>3.4482758620689655E-2</v>
      </c>
      <c r="L86" s="33">
        <v>12</v>
      </c>
      <c r="M86" s="41">
        <v>7.407407407407407E-2</v>
      </c>
      <c r="N86" s="30">
        <v>1.2</v>
      </c>
      <c r="O86" s="33">
        <v>3</v>
      </c>
      <c r="P86" s="41">
        <v>0.25</v>
      </c>
      <c r="Q86" s="31">
        <v>1.0344827586206896E-2</v>
      </c>
      <c r="R86" s="33">
        <v>1</v>
      </c>
      <c r="S86" s="41">
        <v>8.3333333333333329E-2</v>
      </c>
      <c r="T86" s="31">
        <v>3.4482758620689655E-3</v>
      </c>
      <c r="U86" s="33"/>
      <c r="V86" s="41">
        <v>0</v>
      </c>
      <c r="W86" s="31">
        <v>0</v>
      </c>
      <c r="X86" s="57"/>
      <c r="Y86" s="40">
        <v>0</v>
      </c>
      <c r="Z86" s="7">
        <v>0.96602809706257986</v>
      </c>
    </row>
    <row r="87" spans="1:26">
      <c r="A87" s="74" t="s">
        <v>69</v>
      </c>
      <c r="B87" s="71">
        <v>5211</v>
      </c>
      <c r="C87" s="29">
        <v>418</v>
      </c>
      <c r="D87" s="32">
        <v>1.6240767434541547E-3</v>
      </c>
      <c r="E87" s="33">
        <v>90</v>
      </c>
      <c r="F87" s="31">
        <v>0.21531100478468901</v>
      </c>
      <c r="G87" s="33">
        <v>234</v>
      </c>
      <c r="H87" s="41">
        <v>0.55980861244019142</v>
      </c>
      <c r="I87" s="30">
        <v>2.6</v>
      </c>
      <c r="J87" s="33">
        <v>19</v>
      </c>
      <c r="K87" s="31">
        <v>4.5454545454545456E-2</v>
      </c>
      <c r="L87" s="33">
        <v>16</v>
      </c>
      <c r="M87" s="41">
        <v>6.8376068376068383E-2</v>
      </c>
      <c r="N87" s="30">
        <v>0.84210526315789469</v>
      </c>
      <c r="O87" s="33"/>
      <c r="P87" s="41">
        <v>0</v>
      </c>
      <c r="Q87" s="31">
        <v>0</v>
      </c>
      <c r="R87" s="33">
        <v>3</v>
      </c>
      <c r="S87" s="41">
        <v>0.1875</v>
      </c>
      <c r="T87" s="31">
        <v>7.1770334928229667E-3</v>
      </c>
      <c r="U87" s="33"/>
      <c r="V87" s="41">
        <v>0</v>
      </c>
      <c r="W87" s="31">
        <v>0</v>
      </c>
      <c r="X87" s="57"/>
      <c r="Y87" s="40">
        <v>0</v>
      </c>
      <c r="Z87" s="7">
        <v>0.81568468081625978</v>
      </c>
    </row>
    <row r="88" spans="1:26" s="106" customFormat="1">
      <c r="A88" s="74" t="s">
        <v>52</v>
      </c>
      <c r="B88" s="71">
        <v>5441</v>
      </c>
      <c r="C88" s="29">
        <v>28</v>
      </c>
      <c r="D88" s="32">
        <v>1.08789829705063E-4</v>
      </c>
      <c r="E88" s="33">
        <v>9</v>
      </c>
      <c r="F88" s="31">
        <v>0.32142857142857145</v>
      </c>
      <c r="G88" s="33">
        <v>21</v>
      </c>
      <c r="H88" s="41">
        <v>0.75</v>
      </c>
      <c r="I88" s="30">
        <v>2.3333333333333335</v>
      </c>
      <c r="J88" s="33">
        <v>2</v>
      </c>
      <c r="K88" s="31">
        <v>7.1428571428571425E-2</v>
      </c>
      <c r="L88" s="33">
        <v>1</v>
      </c>
      <c r="M88" s="41">
        <v>4.7619047619047616E-2</v>
      </c>
      <c r="N88" s="30">
        <v>0.5</v>
      </c>
      <c r="O88" s="33"/>
      <c r="P88" s="41">
        <v>0</v>
      </c>
      <c r="Q88" s="31">
        <v>0</v>
      </c>
      <c r="R88" s="33">
        <v>1</v>
      </c>
      <c r="S88" s="41">
        <v>1</v>
      </c>
      <c r="T88" s="31">
        <v>3.5714285714285712E-2</v>
      </c>
      <c r="U88" s="33"/>
      <c r="V88" s="41">
        <v>0</v>
      </c>
      <c r="W88" s="31">
        <v>0</v>
      </c>
      <c r="X88" s="57"/>
      <c r="Y88" s="40">
        <v>0</v>
      </c>
      <c r="Z88" s="7">
        <v>1.7976190476190477</v>
      </c>
    </row>
    <row r="89" spans="1:26">
      <c r="A89" s="74" t="s">
        <v>52</v>
      </c>
      <c r="B89" s="71">
        <v>5421</v>
      </c>
      <c r="C89" s="29">
        <v>26</v>
      </c>
      <c r="D89" s="32">
        <v>1.0101912758327279E-4</v>
      </c>
      <c r="E89" s="33">
        <v>6</v>
      </c>
      <c r="F89" s="31">
        <v>0.23076923076923078</v>
      </c>
      <c r="G89" s="33">
        <v>15</v>
      </c>
      <c r="H89" s="41">
        <v>0.57692307692307687</v>
      </c>
      <c r="I89" s="30">
        <v>2.5</v>
      </c>
      <c r="J89" s="33">
        <v>2</v>
      </c>
      <c r="K89" s="31">
        <v>7.6923076923076927E-2</v>
      </c>
      <c r="L89" s="33">
        <v>1</v>
      </c>
      <c r="M89" s="41">
        <v>6.6666666666666666E-2</v>
      </c>
      <c r="N89" s="30">
        <v>0.5</v>
      </c>
      <c r="O89" s="33"/>
      <c r="P89" s="41">
        <v>0</v>
      </c>
      <c r="Q89" s="31">
        <v>0</v>
      </c>
      <c r="R89" s="33">
        <v>1</v>
      </c>
      <c r="S89" s="41">
        <v>1</v>
      </c>
      <c r="T89" s="31">
        <v>3.8461538461538464E-2</v>
      </c>
      <c r="U89" s="33"/>
      <c r="V89" s="41">
        <v>0</v>
      </c>
      <c r="W89" s="31">
        <v>0</v>
      </c>
      <c r="X89" s="57"/>
      <c r="Y89" s="40">
        <v>0</v>
      </c>
      <c r="Z89" s="7">
        <v>1.6435897435897435</v>
      </c>
    </row>
    <row r="90" spans="1:26" s="106" customFormat="1">
      <c r="A90" s="74" t="s">
        <v>52</v>
      </c>
      <c r="B90" s="71">
        <v>5461</v>
      </c>
      <c r="C90" s="29">
        <v>883</v>
      </c>
      <c r="D90" s="32">
        <v>3.4307649867703796E-3</v>
      </c>
      <c r="E90" s="33">
        <v>225</v>
      </c>
      <c r="F90" s="31">
        <v>0.25481313703284258</v>
      </c>
      <c r="G90" s="33">
        <v>530</v>
      </c>
      <c r="H90" s="41">
        <v>0.60022650056625138</v>
      </c>
      <c r="I90" s="30">
        <v>2.3555555555555556</v>
      </c>
      <c r="J90" s="33">
        <v>43</v>
      </c>
      <c r="K90" s="31">
        <v>4.8697621744054363E-2</v>
      </c>
      <c r="L90" s="33">
        <v>47</v>
      </c>
      <c r="M90" s="41">
        <v>8.8679245283018862E-2</v>
      </c>
      <c r="N90" s="30">
        <v>1.0930232558139534</v>
      </c>
      <c r="O90" s="33">
        <v>9</v>
      </c>
      <c r="P90" s="41">
        <v>0.19148936170212766</v>
      </c>
      <c r="Q90" s="31">
        <v>1.0192525481313703E-2</v>
      </c>
      <c r="R90" s="33">
        <v>2</v>
      </c>
      <c r="S90" s="41">
        <v>4.2553191489361701E-2</v>
      </c>
      <c r="T90" s="31">
        <v>2.2650056625141564E-3</v>
      </c>
      <c r="U90" s="33"/>
      <c r="V90" s="41">
        <v>0</v>
      </c>
      <c r="W90" s="31">
        <v>0</v>
      </c>
      <c r="X90" s="57"/>
      <c r="Y90" s="40">
        <v>0</v>
      </c>
      <c r="Z90" s="7">
        <v>0.92294829904075959</v>
      </c>
    </row>
    <row r="91" spans="1:26">
      <c r="A91" s="74" t="s">
        <v>52</v>
      </c>
      <c r="B91" s="71">
        <v>5411</v>
      </c>
      <c r="C91" s="29">
        <v>773</v>
      </c>
      <c r="D91" s="32">
        <v>3.0033763700719179E-3</v>
      </c>
      <c r="E91" s="33">
        <v>61</v>
      </c>
      <c r="F91" s="31">
        <v>7.8913324708926258E-2</v>
      </c>
      <c r="G91" s="33">
        <v>147</v>
      </c>
      <c r="H91" s="41">
        <v>0.19016817593790428</v>
      </c>
      <c r="I91" s="30">
        <v>2.4098360655737703</v>
      </c>
      <c r="J91" s="33">
        <v>8</v>
      </c>
      <c r="K91" s="31">
        <v>1.034928848641656E-2</v>
      </c>
      <c r="L91" s="33">
        <v>7</v>
      </c>
      <c r="M91" s="41">
        <v>4.7619047619047616E-2</v>
      </c>
      <c r="N91" s="30">
        <v>0.875</v>
      </c>
      <c r="O91" s="33">
        <v>1</v>
      </c>
      <c r="P91" s="41">
        <v>0.14285714285714285</v>
      </c>
      <c r="Q91" s="31">
        <v>1.29366106080207E-3</v>
      </c>
      <c r="R91" s="33">
        <v>1</v>
      </c>
      <c r="S91" s="41">
        <v>0.14285714285714285</v>
      </c>
      <c r="T91" s="31">
        <v>1.29366106080207E-3</v>
      </c>
      <c r="U91" s="33"/>
      <c r="V91" s="41">
        <v>0</v>
      </c>
      <c r="W91" s="31">
        <v>0</v>
      </c>
      <c r="X91" s="57"/>
      <c r="Y91" s="40">
        <v>0</v>
      </c>
      <c r="Z91" s="7">
        <v>0.52350150927123762</v>
      </c>
    </row>
    <row r="92" spans="1:26">
      <c r="A92" s="74" t="s">
        <v>66</v>
      </c>
      <c r="B92" s="71">
        <v>5511</v>
      </c>
      <c r="C92" s="29">
        <v>711</v>
      </c>
      <c r="D92" s="32">
        <v>2.762484604296421E-3</v>
      </c>
      <c r="E92" s="33">
        <v>67</v>
      </c>
      <c r="F92" s="31">
        <v>9.4233473980309429E-2</v>
      </c>
      <c r="G92" s="33">
        <v>169</v>
      </c>
      <c r="H92" s="41">
        <v>0.23769338959212377</v>
      </c>
      <c r="I92" s="30">
        <v>2.5223880597014925</v>
      </c>
      <c r="J92" s="33">
        <v>7</v>
      </c>
      <c r="K92" s="31">
        <v>9.8452883263009851E-3</v>
      </c>
      <c r="L92" s="33">
        <v>5</v>
      </c>
      <c r="M92" s="41">
        <v>2.9585798816568046E-2</v>
      </c>
      <c r="N92" s="30">
        <v>0.7142857142857143</v>
      </c>
      <c r="O92" s="33">
        <v>7</v>
      </c>
      <c r="P92" s="41">
        <v>1.4</v>
      </c>
      <c r="Q92" s="31">
        <v>9.8452883263009851E-3</v>
      </c>
      <c r="R92" s="33">
        <v>2</v>
      </c>
      <c r="S92" s="41">
        <v>0.4</v>
      </c>
      <c r="T92" s="31">
        <v>2.8129395218002813E-3</v>
      </c>
      <c r="U92" s="33"/>
      <c r="V92" s="41">
        <v>0</v>
      </c>
      <c r="W92" s="31">
        <v>0</v>
      </c>
      <c r="X92" s="57"/>
      <c r="Y92" s="40">
        <v>0</v>
      </c>
      <c r="Z92" s="7">
        <v>2.0672791884086914</v>
      </c>
    </row>
    <row r="93" spans="1:26">
      <c r="A93" s="74" t="s">
        <v>66</v>
      </c>
      <c r="B93" s="71">
        <v>5521</v>
      </c>
      <c r="C93" s="29">
        <v>82</v>
      </c>
      <c r="D93" s="32">
        <v>3.185987869933988E-4</v>
      </c>
      <c r="E93" s="33">
        <v>14</v>
      </c>
      <c r="F93" s="31">
        <v>0.17073170731707318</v>
      </c>
      <c r="G93" s="33">
        <v>39</v>
      </c>
      <c r="H93" s="41">
        <v>0.47560975609756095</v>
      </c>
      <c r="I93" s="30">
        <v>2.7857142857142856</v>
      </c>
      <c r="J93" s="33">
        <v>3</v>
      </c>
      <c r="K93" s="31">
        <v>3.6585365853658534E-2</v>
      </c>
      <c r="L93" s="33">
        <v>2</v>
      </c>
      <c r="M93" s="41">
        <v>5.128205128205128E-2</v>
      </c>
      <c r="N93" s="30">
        <v>0.66666666666666663</v>
      </c>
      <c r="O93" s="33"/>
      <c r="P93" s="41">
        <v>0</v>
      </c>
      <c r="Q93" s="31">
        <v>0</v>
      </c>
      <c r="R93" s="33">
        <v>1</v>
      </c>
      <c r="S93" s="41">
        <v>0.5</v>
      </c>
      <c r="T93" s="31">
        <v>1.2195121951219513E-2</v>
      </c>
      <c r="U93" s="33"/>
      <c r="V93" s="41">
        <v>0</v>
      </c>
      <c r="W93" s="31">
        <v>0</v>
      </c>
      <c r="X93" s="57"/>
      <c r="Y93" s="40">
        <v>0</v>
      </c>
      <c r="Z93" s="7">
        <v>1.0268918073796123</v>
      </c>
    </row>
    <row r="94" spans="1:26">
      <c r="A94" s="74"/>
      <c r="B94" s="71"/>
      <c r="C94" s="29"/>
      <c r="D94" s="126"/>
      <c r="E94" s="29"/>
      <c r="F94" s="129"/>
      <c r="G94" s="29"/>
      <c r="H94" s="41"/>
      <c r="I94" s="30"/>
      <c r="J94" s="29"/>
      <c r="K94" s="129"/>
      <c r="L94" s="29"/>
      <c r="M94" s="41"/>
      <c r="N94" s="30"/>
      <c r="O94" s="29"/>
      <c r="P94" s="41"/>
      <c r="Q94" s="31"/>
      <c r="R94" s="29"/>
      <c r="S94" s="41"/>
      <c r="T94" s="31"/>
      <c r="U94" s="29"/>
      <c r="V94" s="41"/>
      <c r="W94" s="31"/>
      <c r="X94" s="130"/>
      <c r="Y94" s="40"/>
      <c r="Z94" s="7"/>
    </row>
    <row r="95" spans="1:26">
      <c r="A95" s="74" t="s">
        <v>51</v>
      </c>
      <c r="B95" s="71">
        <v>5731</v>
      </c>
      <c r="C95" s="29">
        <v>376</v>
      </c>
      <c r="D95" s="32">
        <v>1.4608919988965603E-3</v>
      </c>
      <c r="E95" s="33">
        <v>82</v>
      </c>
      <c r="F95" s="31">
        <v>0.21808510638297873</v>
      </c>
      <c r="G95" s="33">
        <v>209</v>
      </c>
      <c r="H95" s="41">
        <v>0.55585106382978722</v>
      </c>
      <c r="I95" s="30">
        <v>2.5487804878048781</v>
      </c>
      <c r="J95" s="33">
        <v>3</v>
      </c>
      <c r="K95" s="31">
        <v>7.9787234042553185E-3</v>
      </c>
      <c r="L95" s="33">
        <v>2</v>
      </c>
      <c r="M95" s="41">
        <v>9.5693779904306216E-3</v>
      </c>
      <c r="N95" s="30">
        <v>0.66666666666666663</v>
      </c>
      <c r="O95" s="33">
        <v>1</v>
      </c>
      <c r="P95" s="41">
        <v>0.5</v>
      </c>
      <c r="Q95" s="31">
        <v>2.6595744680851063E-3</v>
      </c>
      <c r="R95" s="33">
        <v>2</v>
      </c>
      <c r="S95" s="41">
        <v>1</v>
      </c>
      <c r="T95" s="31">
        <v>5.3191489361702126E-3</v>
      </c>
      <c r="U95" s="33"/>
      <c r="V95" s="41">
        <v>0</v>
      </c>
      <c r="W95" s="31">
        <v>0</v>
      </c>
      <c r="X95" s="57"/>
      <c r="Y95" s="40">
        <v>0</v>
      </c>
      <c r="Z95" s="7">
        <v>2.0654204418202178</v>
      </c>
    </row>
    <row r="96" spans="1:26">
      <c r="A96" s="74" t="s">
        <v>51</v>
      </c>
      <c r="B96" s="71">
        <v>5734</v>
      </c>
      <c r="C96" s="29">
        <v>588</v>
      </c>
      <c r="D96" s="32">
        <v>2.2845864238063228E-3</v>
      </c>
      <c r="E96" s="33">
        <v>81</v>
      </c>
      <c r="F96" s="31">
        <v>0.13775510204081631</v>
      </c>
      <c r="G96" s="33">
        <v>194</v>
      </c>
      <c r="H96" s="41">
        <v>0.32993197278911562</v>
      </c>
      <c r="I96" s="30">
        <v>2.3950617283950617</v>
      </c>
      <c r="J96" s="33">
        <v>13</v>
      </c>
      <c r="K96" s="31">
        <v>2.2108843537414966E-2</v>
      </c>
      <c r="L96" s="33">
        <v>14</v>
      </c>
      <c r="M96" s="41">
        <v>7.2164948453608241E-2</v>
      </c>
      <c r="N96" s="30">
        <v>1.0769230769230769</v>
      </c>
      <c r="O96" s="33">
        <v>3</v>
      </c>
      <c r="P96" s="41">
        <v>0.21428571428571427</v>
      </c>
      <c r="Q96" s="31">
        <v>5.1020408163265302E-3</v>
      </c>
      <c r="R96" s="33">
        <v>2</v>
      </c>
      <c r="S96" s="41">
        <v>0.14285714285714285</v>
      </c>
      <c r="T96" s="31">
        <v>3.4013605442176869E-3</v>
      </c>
      <c r="U96" s="33"/>
      <c r="V96" s="41">
        <v>0</v>
      </c>
      <c r="W96" s="31">
        <v>0</v>
      </c>
      <c r="X96" s="57"/>
      <c r="Y96" s="40">
        <v>0</v>
      </c>
      <c r="Z96" s="7">
        <v>0.75923977838558088</v>
      </c>
    </row>
    <row r="97" spans="1:26">
      <c r="A97" s="74" t="s">
        <v>74</v>
      </c>
      <c r="B97" s="71">
        <v>5813</v>
      </c>
      <c r="C97" s="29">
        <v>846</v>
      </c>
      <c r="D97" s="126">
        <v>3.2870069975172605E-3</v>
      </c>
      <c r="E97" s="29">
        <v>186</v>
      </c>
      <c r="F97" s="129">
        <v>0.21985815602836881</v>
      </c>
      <c r="G97" s="29">
        <v>471</v>
      </c>
      <c r="H97" s="41">
        <v>0.55673758865248224</v>
      </c>
      <c r="I97" s="30">
        <v>2.532258064516129</v>
      </c>
      <c r="J97" s="29">
        <v>24</v>
      </c>
      <c r="K97" s="129">
        <v>2.8368794326241134E-2</v>
      </c>
      <c r="L97" s="29">
        <v>25</v>
      </c>
      <c r="M97" s="41">
        <v>5.3078556263269641E-2</v>
      </c>
      <c r="N97" s="30">
        <v>1.0416666666666667</v>
      </c>
      <c r="O97" s="29">
        <v>4</v>
      </c>
      <c r="P97" s="41">
        <v>0.16</v>
      </c>
      <c r="Q97" s="31">
        <v>4.7281323877068557E-3</v>
      </c>
      <c r="R97" s="29">
        <v>3</v>
      </c>
      <c r="S97" s="41">
        <v>0.12</v>
      </c>
      <c r="T97" s="31">
        <v>3.5460992907801418E-3</v>
      </c>
      <c r="U97" s="29"/>
      <c r="V97" s="41">
        <v>0</v>
      </c>
      <c r="W97" s="31">
        <v>0</v>
      </c>
      <c r="X97" s="130"/>
      <c r="Y97" s="40">
        <v>0</v>
      </c>
      <c r="Z97" s="7">
        <v>0.88981614491575189</v>
      </c>
    </row>
    <row r="98" spans="1:26">
      <c r="A98" s="74" t="s">
        <v>74</v>
      </c>
      <c r="B98" s="71">
        <v>5812</v>
      </c>
      <c r="C98" s="29">
        <v>6847</v>
      </c>
      <c r="D98" s="32">
        <v>2.6602998713948799E-2</v>
      </c>
      <c r="E98" s="33">
        <v>1024</v>
      </c>
      <c r="F98" s="31">
        <v>0.14955454943770993</v>
      </c>
      <c r="G98" s="33">
        <v>2406</v>
      </c>
      <c r="H98" s="41">
        <v>0.35139477143274428</v>
      </c>
      <c r="I98" s="30">
        <v>2.349609375</v>
      </c>
      <c r="J98" s="33">
        <v>162</v>
      </c>
      <c r="K98" s="31">
        <v>2.3659997079012705E-2</v>
      </c>
      <c r="L98" s="33">
        <v>150</v>
      </c>
      <c r="M98" s="41">
        <v>6.2344139650872821E-2</v>
      </c>
      <c r="N98" s="30">
        <v>0.92592592592592593</v>
      </c>
      <c r="O98" s="33">
        <v>18</v>
      </c>
      <c r="P98" s="41">
        <v>0.12</v>
      </c>
      <c r="Q98" s="31">
        <v>2.628888564334745E-3</v>
      </c>
      <c r="R98" s="33">
        <v>29</v>
      </c>
      <c r="S98" s="41">
        <v>0.19333333333333333</v>
      </c>
      <c r="T98" s="31">
        <v>4.2354315758726451E-3</v>
      </c>
      <c r="U98" s="33"/>
      <c r="V98" s="41">
        <v>0</v>
      </c>
      <c r="W98" s="31">
        <v>0</v>
      </c>
      <c r="X98" s="57"/>
      <c r="Y98" s="40">
        <v>0</v>
      </c>
      <c r="Z98" s="7">
        <v>0.7270722444169504</v>
      </c>
    </row>
    <row r="99" spans="1:26">
      <c r="A99" s="74" t="s">
        <v>56</v>
      </c>
      <c r="B99" s="71">
        <v>5999</v>
      </c>
      <c r="C99" s="29">
        <v>1336</v>
      </c>
      <c r="D99" s="32">
        <v>5.1908290173558634E-3</v>
      </c>
      <c r="E99" s="33">
        <v>226</v>
      </c>
      <c r="F99" s="31">
        <v>0.16916167664670659</v>
      </c>
      <c r="G99" s="33">
        <v>598</v>
      </c>
      <c r="H99" s="41">
        <v>0.44760479041916168</v>
      </c>
      <c r="I99" s="30">
        <v>2.6460176991150441</v>
      </c>
      <c r="J99" s="33">
        <v>35</v>
      </c>
      <c r="K99" s="31">
        <v>2.619760479041916E-2</v>
      </c>
      <c r="L99" s="33">
        <v>42</v>
      </c>
      <c r="M99" s="41">
        <v>7.0234113712374577E-2</v>
      </c>
      <c r="N99" s="30">
        <v>1.2</v>
      </c>
      <c r="O99" s="33">
        <v>10</v>
      </c>
      <c r="P99" s="41">
        <v>0.23809523809523808</v>
      </c>
      <c r="Q99" s="31">
        <v>7.4850299401197605E-3</v>
      </c>
      <c r="R99" s="33">
        <v>5</v>
      </c>
      <c r="S99" s="41">
        <v>0.11904761904761904</v>
      </c>
      <c r="T99" s="31">
        <v>3.7425149700598802E-3</v>
      </c>
      <c r="U99" s="33">
        <v>1</v>
      </c>
      <c r="V99" s="41">
        <v>0.2</v>
      </c>
      <c r="W99" s="31">
        <v>7.4850299401197609E-4</v>
      </c>
      <c r="X99" s="57">
        <v>1</v>
      </c>
      <c r="Y99" s="40">
        <v>1</v>
      </c>
      <c r="Z99" s="7">
        <v>2.0749817612743935</v>
      </c>
    </row>
    <row r="100" spans="1:26">
      <c r="A100" s="74" t="s">
        <v>56</v>
      </c>
      <c r="B100" s="71">
        <v>5912</v>
      </c>
      <c r="C100" s="29">
        <v>668</v>
      </c>
      <c r="D100" s="32">
        <v>2.5954145086779317E-3</v>
      </c>
      <c r="E100" s="33">
        <v>92</v>
      </c>
      <c r="F100" s="31">
        <v>0.1377245508982036</v>
      </c>
      <c r="G100" s="33">
        <v>218</v>
      </c>
      <c r="H100" s="41">
        <v>0.32634730538922158</v>
      </c>
      <c r="I100" s="30">
        <v>2.3695652173913042</v>
      </c>
      <c r="J100" s="33">
        <v>20</v>
      </c>
      <c r="K100" s="31">
        <v>2.9940119760479042E-2</v>
      </c>
      <c r="L100" s="33">
        <v>18</v>
      </c>
      <c r="M100" s="41">
        <v>8.2568807339449546E-2</v>
      </c>
      <c r="N100" s="30">
        <v>0.9</v>
      </c>
      <c r="O100" s="33">
        <v>4</v>
      </c>
      <c r="P100" s="41">
        <v>0.22222222222222221</v>
      </c>
      <c r="Q100" s="31">
        <v>5.9880239520958087E-3</v>
      </c>
      <c r="R100" s="33">
        <v>3</v>
      </c>
      <c r="S100" s="41">
        <v>0.16666666666666666</v>
      </c>
      <c r="T100" s="31">
        <v>4.4910179640718561E-3</v>
      </c>
      <c r="U100" s="33"/>
      <c r="V100" s="41">
        <v>0</v>
      </c>
      <c r="W100" s="31">
        <v>0</v>
      </c>
      <c r="X100" s="57"/>
      <c r="Y100" s="40">
        <v>0</v>
      </c>
      <c r="Z100" s="7">
        <v>0.79780500161755996</v>
      </c>
    </row>
    <row r="101" spans="1:26">
      <c r="A101" s="74" t="s">
        <v>56</v>
      </c>
      <c r="B101" s="71">
        <v>5942</v>
      </c>
      <c r="C101" s="29">
        <v>184</v>
      </c>
      <c r="D101" s="126">
        <v>7.1490459520469969E-4</v>
      </c>
      <c r="E101" s="29">
        <v>9</v>
      </c>
      <c r="F101" s="129">
        <v>4.8913043478260872E-2</v>
      </c>
      <c r="G101" s="29">
        <v>16</v>
      </c>
      <c r="H101" s="41">
        <v>8.6956521739130432E-2</v>
      </c>
      <c r="I101" s="30">
        <v>1.7777777777777777</v>
      </c>
      <c r="J101" s="29">
        <v>5</v>
      </c>
      <c r="K101" s="129">
        <v>2.717391304347826E-2</v>
      </c>
      <c r="L101" s="29">
        <v>4</v>
      </c>
      <c r="M101" s="41">
        <v>0.25</v>
      </c>
      <c r="N101" s="30">
        <v>0.8</v>
      </c>
      <c r="O101" s="29"/>
      <c r="P101" s="41">
        <v>0</v>
      </c>
      <c r="Q101" s="31">
        <v>0</v>
      </c>
      <c r="R101" s="29">
        <v>1</v>
      </c>
      <c r="S101" s="41">
        <v>0.25</v>
      </c>
      <c r="T101" s="31">
        <v>5.434782608695652E-3</v>
      </c>
      <c r="U101" s="29"/>
      <c r="V101" s="41">
        <v>0</v>
      </c>
      <c r="W101" s="31">
        <v>0</v>
      </c>
      <c r="X101" s="130"/>
      <c r="Y101" s="40">
        <v>0</v>
      </c>
      <c r="Z101" s="7">
        <v>0.58695652173913038</v>
      </c>
    </row>
    <row r="102" spans="1:26">
      <c r="A102" s="74" t="s">
        <v>75</v>
      </c>
      <c r="B102" s="71">
        <v>6035</v>
      </c>
      <c r="C102" s="29">
        <v>519</v>
      </c>
      <c r="D102" s="32">
        <v>2.0164972006045606E-3</v>
      </c>
      <c r="E102" s="33">
        <v>19</v>
      </c>
      <c r="F102" s="31">
        <v>3.6608863198458574E-2</v>
      </c>
      <c r="G102" s="33">
        <v>57</v>
      </c>
      <c r="H102" s="41">
        <v>0.10982658959537572</v>
      </c>
      <c r="I102" s="30">
        <v>3</v>
      </c>
      <c r="J102" s="33">
        <v>4</v>
      </c>
      <c r="K102" s="31">
        <v>7.7071290944123313E-3</v>
      </c>
      <c r="L102" s="33">
        <v>4</v>
      </c>
      <c r="M102" s="41">
        <v>7.0175438596491224E-2</v>
      </c>
      <c r="N102" s="30">
        <v>1</v>
      </c>
      <c r="O102" s="33">
        <v>1</v>
      </c>
      <c r="P102" s="41">
        <v>0.25</v>
      </c>
      <c r="Q102" s="31">
        <v>1.9267822736030828E-3</v>
      </c>
      <c r="R102" s="33">
        <v>1</v>
      </c>
      <c r="S102" s="41">
        <v>0.25</v>
      </c>
      <c r="T102" s="31">
        <v>1.9267822736030828E-3</v>
      </c>
      <c r="U102" s="33">
        <v>1</v>
      </c>
      <c r="V102" s="41">
        <v>1</v>
      </c>
      <c r="W102" s="31">
        <v>1.9267822736030828E-3</v>
      </c>
      <c r="X102" s="57">
        <v>1</v>
      </c>
      <c r="Y102" s="40">
        <v>1</v>
      </c>
      <c r="Z102" s="7">
        <v>2.6800020281918671</v>
      </c>
    </row>
    <row r="103" spans="1:26">
      <c r="A103" s="74" t="s">
        <v>75</v>
      </c>
      <c r="B103" s="71">
        <v>6022</v>
      </c>
      <c r="C103" s="29">
        <v>1818</v>
      </c>
      <c r="D103" s="32">
        <v>7.0635682287073049E-3</v>
      </c>
      <c r="E103" s="33">
        <v>71</v>
      </c>
      <c r="F103" s="31">
        <v>3.9053905390539052E-2</v>
      </c>
      <c r="G103" s="33">
        <v>165</v>
      </c>
      <c r="H103" s="41">
        <v>9.0759075907590761E-2</v>
      </c>
      <c r="I103" s="30">
        <v>2.323943661971831</v>
      </c>
      <c r="J103" s="33">
        <v>10</v>
      </c>
      <c r="K103" s="31">
        <v>5.5005500550055009E-3</v>
      </c>
      <c r="L103" s="33">
        <v>10</v>
      </c>
      <c r="M103" s="41">
        <v>6.0606060606060608E-2</v>
      </c>
      <c r="N103" s="30">
        <v>1</v>
      </c>
      <c r="O103" s="33">
        <v>1</v>
      </c>
      <c r="P103" s="41">
        <v>0.1</v>
      </c>
      <c r="Q103" s="31">
        <v>5.5005500550055003E-4</v>
      </c>
      <c r="R103" s="33">
        <v>1</v>
      </c>
      <c r="S103" s="41">
        <v>0.1</v>
      </c>
      <c r="T103" s="31">
        <v>5.5005500550055003E-4</v>
      </c>
      <c r="U103" s="33"/>
      <c r="V103" s="41">
        <v>0</v>
      </c>
      <c r="W103" s="31">
        <v>0</v>
      </c>
      <c r="X103" s="57"/>
      <c r="Y103" s="40">
        <v>0</v>
      </c>
      <c r="Z103" s="7">
        <v>0.35136513651365137</v>
      </c>
    </row>
    <row r="104" spans="1:26">
      <c r="A104" s="74"/>
      <c r="B104" s="71"/>
      <c r="C104" s="29"/>
      <c r="D104" s="32"/>
      <c r="E104" s="33"/>
      <c r="F104" s="31"/>
      <c r="G104" s="33"/>
      <c r="H104" s="41"/>
      <c r="I104" s="30"/>
      <c r="J104" s="33"/>
      <c r="K104" s="31"/>
      <c r="L104" s="33"/>
      <c r="M104" s="41"/>
      <c r="N104" s="30"/>
      <c r="O104" s="33"/>
      <c r="P104" s="41"/>
      <c r="Q104" s="31"/>
      <c r="R104" s="33"/>
      <c r="S104" s="41"/>
      <c r="T104" s="31"/>
      <c r="U104" s="33"/>
      <c r="V104" s="41"/>
      <c r="W104" s="31"/>
      <c r="X104" s="57"/>
      <c r="Y104" s="40"/>
      <c r="Z104" s="7"/>
    </row>
    <row r="105" spans="1:26">
      <c r="A105" s="74"/>
      <c r="B105" s="71"/>
      <c r="C105" s="29"/>
      <c r="D105" s="32"/>
      <c r="E105" s="33"/>
      <c r="F105" s="31"/>
      <c r="G105" s="33"/>
      <c r="H105" s="41"/>
      <c r="I105" s="30"/>
      <c r="J105" s="33"/>
      <c r="K105" s="31"/>
      <c r="L105" s="33"/>
      <c r="M105" s="41"/>
      <c r="N105" s="30"/>
      <c r="O105" s="33"/>
      <c r="P105" s="41"/>
      <c r="Q105" s="31"/>
      <c r="R105" s="33"/>
      <c r="S105" s="41"/>
      <c r="T105" s="31"/>
      <c r="U105" s="33"/>
      <c r="V105" s="41"/>
      <c r="W105" s="31"/>
      <c r="X105" s="57"/>
      <c r="Y105" s="40"/>
      <c r="Z105" s="7"/>
    </row>
    <row r="106" spans="1:26">
      <c r="A106" s="74"/>
      <c r="B106" s="71"/>
      <c r="C106" s="29"/>
      <c r="D106" s="32"/>
      <c r="E106" s="33"/>
      <c r="F106" s="31"/>
      <c r="G106" s="33"/>
      <c r="H106" s="41"/>
      <c r="I106" s="30"/>
      <c r="J106" s="33"/>
      <c r="K106" s="31"/>
      <c r="L106" s="33"/>
      <c r="M106" s="41"/>
      <c r="N106" s="30"/>
      <c r="O106" s="33"/>
      <c r="P106" s="41"/>
      <c r="Q106" s="31"/>
      <c r="R106" s="33"/>
      <c r="S106" s="41"/>
      <c r="T106" s="31"/>
      <c r="U106" s="33"/>
      <c r="V106" s="41"/>
      <c r="W106" s="31"/>
      <c r="X106" s="57"/>
      <c r="Y106" s="40"/>
      <c r="Z106" s="7"/>
    </row>
    <row r="107" spans="1:26">
      <c r="A107" s="74" t="s">
        <v>65</v>
      </c>
      <c r="B107" s="71">
        <v>6512</v>
      </c>
      <c r="C107" s="29">
        <v>677</v>
      </c>
      <c r="D107" s="32">
        <v>2.6303826682259877E-3</v>
      </c>
      <c r="E107" s="33">
        <v>87</v>
      </c>
      <c r="F107" s="31">
        <v>0.12850812407680945</v>
      </c>
      <c r="G107" s="33">
        <v>214</v>
      </c>
      <c r="H107" s="41">
        <v>0.31610044313146235</v>
      </c>
      <c r="I107" s="30">
        <v>2.4597701149425286</v>
      </c>
      <c r="J107" s="33">
        <v>11</v>
      </c>
      <c r="K107" s="31">
        <v>1.6248153618906941E-2</v>
      </c>
      <c r="L107" s="33">
        <v>10</v>
      </c>
      <c r="M107" s="41">
        <v>4.6728971962616821E-2</v>
      </c>
      <c r="N107" s="30">
        <v>0.90909090909090906</v>
      </c>
      <c r="O107" s="33">
        <v>2</v>
      </c>
      <c r="P107" s="41">
        <v>0.2</v>
      </c>
      <c r="Q107" s="31">
        <v>2.9542097488921715E-3</v>
      </c>
      <c r="R107" s="33">
        <v>1</v>
      </c>
      <c r="S107" s="41">
        <v>0.1</v>
      </c>
      <c r="T107" s="31">
        <v>1.4771048744460858E-3</v>
      </c>
      <c r="U107" s="33"/>
      <c r="V107" s="41">
        <v>0</v>
      </c>
      <c r="W107" s="31">
        <v>0</v>
      </c>
      <c r="X107" s="57"/>
      <c r="Y107" s="40">
        <v>0</v>
      </c>
      <c r="Z107" s="7">
        <v>0.66282941509407922</v>
      </c>
    </row>
    <row r="108" spans="1:26">
      <c r="A108" s="74" t="s">
        <v>65</v>
      </c>
      <c r="B108" s="71">
        <v>6531</v>
      </c>
      <c r="C108" s="29">
        <v>3994</v>
      </c>
      <c r="D108" s="32">
        <v>1.5518092137215058E-2</v>
      </c>
      <c r="E108" s="33">
        <v>498</v>
      </c>
      <c r="F108" s="31">
        <v>0.12468703054581873</v>
      </c>
      <c r="G108" s="33">
        <v>1193</v>
      </c>
      <c r="H108" s="41">
        <v>0.29869804707060593</v>
      </c>
      <c r="I108" s="30">
        <v>2.3955823293172691</v>
      </c>
      <c r="J108" s="33">
        <v>46</v>
      </c>
      <c r="K108" s="31">
        <v>1.1517275913870806E-2</v>
      </c>
      <c r="L108" s="33">
        <v>42</v>
      </c>
      <c r="M108" s="41">
        <v>3.5205364626990782E-2</v>
      </c>
      <c r="N108" s="30">
        <v>0.91304347826086951</v>
      </c>
      <c r="O108" s="33">
        <v>7</v>
      </c>
      <c r="P108" s="41">
        <v>0.16666666666666666</v>
      </c>
      <c r="Q108" s="31">
        <v>1.7526289434151227E-3</v>
      </c>
      <c r="R108" s="33">
        <v>6</v>
      </c>
      <c r="S108" s="41">
        <v>0.14285714285714285</v>
      </c>
      <c r="T108" s="31">
        <v>1.5022533800701052E-3</v>
      </c>
      <c r="U108" s="33"/>
      <c r="V108" s="41">
        <v>0</v>
      </c>
      <c r="W108" s="31">
        <v>0</v>
      </c>
      <c r="X108" s="57"/>
      <c r="Y108" s="40">
        <v>0</v>
      </c>
      <c r="Z108" s="7">
        <v>0.64342722122140628</v>
      </c>
    </row>
    <row r="109" spans="1:26">
      <c r="A109" s="74" t="s">
        <v>99</v>
      </c>
      <c r="B109" s="71">
        <v>7011</v>
      </c>
      <c r="C109" s="29">
        <v>8883</v>
      </c>
      <c r="D109" s="32">
        <v>3.451357347393124E-2</v>
      </c>
      <c r="E109" s="33">
        <v>701</v>
      </c>
      <c r="F109" s="31">
        <v>7.8914781042440624E-2</v>
      </c>
      <c r="G109" s="33">
        <v>1768</v>
      </c>
      <c r="H109" s="41">
        <v>0.19903185860632669</v>
      </c>
      <c r="I109" s="30">
        <v>2.522111269614836</v>
      </c>
      <c r="J109" s="33">
        <v>99</v>
      </c>
      <c r="K109" s="31">
        <v>1.1144883485309016E-2</v>
      </c>
      <c r="L109" s="33">
        <v>99</v>
      </c>
      <c r="M109" s="41">
        <v>5.5995475113122174E-2</v>
      </c>
      <c r="N109" s="30">
        <v>1</v>
      </c>
      <c r="O109" s="33">
        <v>14</v>
      </c>
      <c r="P109" s="41">
        <v>0.14141414141414141</v>
      </c>
      <c r="Q109" s="31">
        <v>1.5760441292356187E-3</v>
      </c>
      <c r="R109" s="33">
        <v>12</v>
      </c>
      <c r="S109" s="41">
        <v>0.12121212121212122</v>
      </c>
      <c r="T109" s="31">
        <v>1.3508949679162446E-3</v>
      </c>
      <c r="U109" s="33">
        <v>1</v>
      </c>
      <c r="V109" s="41">
        <v>8.3333333333333329E-2</v>
      </c>
      <c r="W109" s="31">
        <v>1.1257458065968704E-4</v>
      </c>
      <c r="X109" s="57">
        <v>1</v>
      </c>
      <c r="Y109" s="40">
        <v>1</v>
      </c>
      <c r="Z109" s="7">
        <v>1.6009869296790447</v>
      </c>
    </row>
    <row r="110" spans="1:26">
      <c r="A110" s="74" t="s">
        <v>99</v>
      </c>
      <c r="B110" s="71">
        <v>7032</v>
      </c>
      <c r="C110" s="29">
        <v>55</v>
      </c>
      <c r="D110" s="32">
        <v>2.1369430834923089E-4</v>
      </c>
      <c r="E110" s="33">
        <v>5</v>
      </c>
      <c r="F110" s="31">
        <v>9.0909090909090912E-2</v>
      </c>
      <c r="G110" s="33">
        <v>14</v>
      </c>
      <c r="H110" s="41">
        <v>0.25454545454545452</v>
      </c>
      <c r="I110" s="30">
        <v>2.8</v>
      </c>
      <c r="J110" s="33">
        <v>1</v>
      </c>
      <c r="K110" s="31">
        <v>1.8181818181818181E-2</v>
      </c>
      <c r="L110" s="33">
        <v>0</v>
      </c>
      <c r="M110" s="41">
        <v>0</v>
      </c>
      <c r="N110" s="30">
        <v>0</v>
      </c>
      <c r="O110" s="33"/>
      <c r="P110" s="41">
        <v>0</v>
      </c>
      <c r="Q110" s="31">
        <v>0</v>
      </c>
      <c r="R110" s="33">
        <v>1</v>
      </c>
      <c r="S110" s="41">
        <v>0</v>
      </c>
      <c r="T110" s="31">
        <v>1.8181818181818181E-2</v>
      </c>
      <c r="U110" s="33"/>
      <c r="V110" s="41">
        <v>0</v>
      </c>
      <c r="W110" s="31">
        <v>0</v>
      </c>
      <c r="X110" s="57"/>
      <c r="Y110" s="40">
        <v>0</v>
      </c>
      <c r="Z110" s="7">
        <v>0.25454545454545452</v>
      </c>
    </row>
    <row r="111" spans="1:26">
      <c r="A111" s="74" t="s">
        <v>48</v>
      </c>
      <c r="B111" s="71">
        <v>7217</v>
      </c>
      <c r="C111" s="29">
        <v>39</v>
      </c>
      <c r="D111" s="32">
        <v>1.5152869137490918E-4</v>
      </c>
      <c r="E111" s="33">
        <v>7</v>
      </c>
      <c r="F111" s="31">
        <v>0.17948717948717949</v>
      </c>
      <c r="G111" s="33">
        <v>13</v>
      </c>
      <c r="H111" s="41">
        <v>0.33333333333333331</v>
      </c>
      <c r="I111" s="30">
        <v>1.8571428571428572</v>
      </c>
      <c r="J111" s="33">
        <v>1</v>
      </c>
      <c r="K111" s="31">
        <v>2.564102564102564E-2</v>
      </c>
      <c r="L111" s="33">
        <v>1</v>
      </c>
      <c r="M111" s="41">
        <v>7.6923076923076927E-2</v>
      </c>
      <c r="N111" s="30">
        <v>1</v>
      </c>
      <c r="O111" s="33"/>
      <c r="P111" s="41">
        <v>0</v>
      </c>
      <c r="Q111" s="31">
        <v>0</v>
      </c>
      <c r="R111" s="33">
        <v>1</v>
      </c>
      <c r="S111" s="41">
        <v>1</v>
      </c>
      <c r="T111" s="31">
        <v>2.564102564102564E-2</v>
      </c>
      <c r="U111" s="33">
        <v>1</v>
      </c>
      <c r="V111" s="41">
        <v>1</v>
      </c>
      <c r="W111" s="31">
        <v>2.564102564102564E-2</v>
      </c>
      <c r="X111" s="57"/>
      <c r="Y111" s="40">
        <v>0</v>
      </c>
      <c r="Z111" s="7">
        <v>2.4102564102564106</v>
      </c>
    </row>
    <row r="112" spans="1:26">
      <c r="A112" s="74" t="s">
        <v>48</v>
      </c>
      <c r="B112" s="71">
        <v>7231</v>
      </c>
      <c r="C112" s="29">
        <v>111</v>
      </c>
      <c r="D112" s="32">
        <v>4.3127396775935689E-4</v>
      </c>
      <c r="E112" s="33">
        <v>14</v>
      </c>
      <c r="F112" s="31">
        <v>0.12612612612612611</v>
      </c>
      <c r="G112" s="33">
        <v>38</v>
      </c>
      <c r="H112" s="41">
        <v>0.34234234234234234</v>
      </c>
      <c r="I112" s="30">
        <v>2.7142857142857144</v>
      </c>
      <c r="J112" s="33">
        <v>2</v>
      </c>
      <c r="K112" s="31">
        <v>1.8018018018018018E-2</v>
      </c>
      <c r="L112" s="33">
        <v>1</v>
      </c>
      <c r="M112" s="41">
        <v>2.6315789473684209E-2</v>
      </c>
      <c r="N112" s="30">
        <v>0.5</v>
      </c>
      <c r="O112" s="33">
        <v>1</v>
      </c>
      <c r="P112" s="41">
        <v>1</v>
      </c>
      <c r="Q112" s="31">
        <v>9.0090090090090089E-3</v>
      </c>
      <c r="R112" s="33">
        <v>1</v>
      </c>
      <c r="S112" s="41">
        <v>1</v>
      </c>
      <c r="T112" s="31">
        <v>9.0090090090090089E-3</v>
      </c>
      <c r="U112" s="33"/>
      <c r="V112" s="41">
        <v>0</v>
      </c>
      <c r="W112" s="31">
        <v>0</v>
      </c>
      <c r="X112" s="57"/>
      <c r="Y112" s="40">
        <v>0</v>
      </c>
      <c r="Z112" s="7">
        <v>2.3686581318160265</v>
      </c>
    </row>
    <row r="113" spans="1:26">
      <c r="A113" s="74" t="s">
        <v>48</v>
      </c>
      <c r="B113" s="71">
        <v>7299</v>
      </c>
      <c r="C113" s="29">
        <v>386</v>
      </c>
      <c r="D113" s="32">
        <v>1.4997455095055114E-3</v>
      </c>
      <c r="E113" s="33">
        <v>68</v>
      </c>
      <c r="F113" s="31">
        <v>0.17616580310880828</v>
      </c>
      <c r="G113" s="33">
        <v>173</v>
      </c>
      <c r="H113" s="41">
        <v>0.44818652849740931</v>
      </c>
      <c r="I113" s="30">
        <v>2.5441176470588234</v>
      </c>
      <c r="J113" s="33">
        <v>8</v>
      </c>
      <c r="K113" s="31">
        <v>2.072538860103627E-2</v>
      </c>
      <c r="L113" s="33">
        <v>8</v>
      </c>
      <c r="M113" s="41">
        <v>4.6242774566473986E-2</v>
      </c>
      <c r="N113" s="30">
        <v>1</v>
      </c>
      <c r="O113" s="33">
        <v>1</v>
      </c>
      <c r="P113" s="41">
        <v>0.125</v>
      </c>
      <c r="Q113" s="31">
        <v>2.5906735751295338E-3</v>
      </c>
      <c r="R113" s="33">
        <v>1</v>
      </c>
      <c r="S113" s="41">
        <v>0.125</v>
      </c>
      <c r="T113" s="31">
        <v>2.5906735751295338E-3</v>
      </c>
      <c r="U113" s="33"/>
      <c r="V113" s="41">
        <v>0</v>
      </c>
      <c r="W113" s="31">
        <v>0</v>
      </c>
      <c r="X113" s="57"/>
      <c r="Y113" s="40">
        <v>0</v>
      </c>
      <c r="Z113" s="7">
        <v>0.74442930306388333</v>
      </c>
    </row>
    <row r="114" spans="1:26" s="106" customFormat="1">
      <c r="A114" s="74" t="s">
        <v>49</v>
      </c>
      <c r="B114" s="71">
        <v>7319</v>
      </c>
      <c r="C114" s="29">
        <v>171</v>
      </c>
      <c r="D114" s="126">
        <v>6.6439503141306336E-4</v>
      </c>
      <c r="E114" s="29">
        <v>32</v>
      </c>
      <c r="F114" s="129">
        <v>0.1871345029239766</v>
      </c>
      <c r="G114" s="29">
        <v>102</v>
      </c>
      <c r="H114" s="41">
        <v>0.59649122807017541</v>
      </c>
      <c r="I114" s="30">
        <v>3.1875</v>
      </c>
      <c r="J114" s="29">
        <v>4</v>
      </c>
      <c r="K114" s="129">
        <v>2.3391812865497075E-2</v>
      </c>
      <c r="L114" s="29">
        <v>3</v>
      </c>
      <c r="M114" s="41">
        <v>2.9411764705882353E-2</v>
      </c>
      <c r="N114" s="30">
        <v>0.75</v>
      </c>
      <c r="O114" s="29">
        <v>1</v>
      </c>
      <c r="P114" s="41">
        <v>0.33333333333333331</v>
      </c>
      <c r="Q114" s="31">
        <v>5.8479532163742687E-3</v>
      </c>
      <c r="R114" s="29">
        <v>1</v>
      </c>
      <c r="S114" s="41">
        <v>0.33333333333333331</v>
      </c>
      <c r="T114" s="31">
        <v>5.8479532163742687E-3</v>
      </c>
      <c r="U114" s="29">
        <v>1</v>
      </c>
      <c r="V114" s="41">
        <v>1</v>
      </c>
      <c r="W114" s="31">
        <v>5.8479532163742687E-3</v>
      </c>
      <c r="X114" s="130"/>
      <c r="Y114" s="40">
        <v>0</v>
      </c>
      <c r="Z114" s="7">
        <v>2.2925696594427243</v>
      </c>
    </row>
    <row r="115" spans="1:26">
      <c r="A115" s="74" t="s">
        <v>49</v>
      </c>
      <c r="B115" s="71">
        <v>7371</v>
      </c>
      <c r="C115" s="29">
        <v>5242</v>
      </c>
      <c r="D115" s="32">
        <v>2.036701026121215E-2</v>
      </c>
      <c r="E115" s="33">
        <v>463</v>
      </c>
      <c r="F115" s="31">
        <v>8.8325066768409011E-2</v>
      </c>
      <c r="G115" s="33">
        <v>1024</v>
      </c>
      <c r="H115" s="41">
        <v>0.19534528805799314</v>
      </c>
      <c r="I115" s="30">
        <v>2.2116630669546438</v>
      </c>
      <c r="J115" s="33">
        <v>62</v>
      </c>
      <c r="K115" s="31">
        <v>1.1827546737886304E-2</v>
      </c>
      <c r="L115" s="33">
        <v>63</v>
      </c>
      <c r="M115" s="41">
        <v>6.15234375E-2</v>
      </c>
      <c r="N115" s="30">
        <v>1.0161290322580645</v>
      </c>
      <c r="O115" s="33">
        <v>6</v>
      </c>
      <c r="P115" s="41">
        <v>9.5238095238095233E-2</v>
      </c>
      <c r="Q115" s="31">
        <v>1.1446012972148034E-3</v>
      </c>
      <c r="R115" s="33">
        <v>2</v>
      </c>
      <c r="S115" s="41">
        <v>3.1746031746031744E-2</v>
      </c>
      <c r="T115" s="31">
        <v>3.8153376573826786E-4</v>
      </c>
      <c r="U115" s="33">
        <v>1</v>
      </c>
      <c r="V115" s="41">
        <v>0.5</v>
      </c>
      <c r="W115" s="31">
        <v>1.9076688286913393E-4</v>
      </c>
      <c r="X115" s="57">
        <v>1</v>
      </c>
      <c r="Y115" s="40">
        <v>1</v>
      </c>
      <c r="Z115" s="7">
        <v>1.8838528525421201</v>
      </c>
    </row>
    <row r="116" spans="1:26">
      <c r="A116" s="74" t="s">
        <v>49</v>
      </c>
      <c r="B116" s="71">
        <v>7379</v>
      </c>
      <c r="C116" s="29">
        <v>2925</v>
      </c>
      <c r="D116" s="32">
        <v>1.1364651853118189E-2</v>
      </c>
      <c r="E116" s="33">
        <v>233</v>
      </c>
      <c r="F116" s="31">
        <v>7.9658119658119655E-2</v>
      </c>
      <c r="G116" s="33">
        <v>532</v>
      </c>
      <c r="H116" s="41">
        <v>0.18188034188034188</v>
      </c>
      <c r="I116" s="30">
        <v>2.2832618025751072</v>
      </c>
      <c r="J116" s="33">
        <v>23</v>
      </c>
      <c r="K116" s="31">
        <v>7.8632478632478641E-3</v>
      </c>
      <c r="L116" s="33">
        <v>23</v>
      </c>
      <c r="M116" s="41">
        <v>4.3233082706766915E-2</v>
      </c>
      <c r="N116" s="30">
        <v>1</v>
      </c>
      <c r="O116" s="33">
        <v>4</v>
      </c>
      <c r="P116" s="41">
        <v>0.17391304347826086</v>
      </c>
      <c r="Q116" s="31">
        <v>1.3675213675213675E-3</v>
      </c>
      <c r="R116" s="33">
        <v>3</v>
      </c>
      <c r="S116" s="41">
        <v>0.13043478260869565</v>
      </c>
      <c r="T116" s="31">
        <v>1.0256410256410256E-3</v>
      </c>
      <c r="U116" s="33">
        <v>1</v>
      </c>
      <c r="V116" s="41">
        <v>0.33333333333333331</v>
      </c>
      <c r="W116" s="31">
        <v>3.4188034188034188E-4</v>
      </c>
      <c r="X116" s="57">
        <v>1</v>
      </c>
      <c r="Y116" s="40">
        <v>1</v>
      </c>
      <c r="Z116" s="7">
        <v>1.8627945840073985</v>
      </c>
    </row>
    <row r="117" spans="1:26">
      <c r="A117" s="74" t="s">
        <v>49</v>
      </c>
      <c r="B117" s="71">
        <v>7378</v>
      </c>
      <c r="C117" s="29">
        <v>457</v>
      </c>
      <c r="D117" s="32">
        <v>1.775605434829064E-3</v>
      </c>
      <c r="E117" s="33">
        <v>62</v>
      </c>
      <c r="F117" s="31">
        <v>0.13566739606126915</v>
      </c>
      <c r="G117" s="33">
        <v>184</v>
      </c>
      <c r="H117" s="41">
        <v>0.40262582056892782</v>
      </c>
      <c r="I117" s="30">
        <v>2.967741935483871</v>
      </c>
      <c r="J117" s="33">
        <v>7</v>
      </c>
      <c r="K117" s="31">
        <v>1.5317286652078774E-2</v>
      </c>
      <c r="L117" s="33">
        <v>5</v>
      </c>
      <c r="M117" s="41">
        <v>2.717391304347826E-2</v>
      </c>
      <c r="N117" s="30">
        <v>0.7142857142857143</v>
      </c>
      <c r="O117" s="33">
        <v>3</v>
      </c>
      <c r="P117" s="41">
        <v>0.6</v>
      </c>
      <c r="Q117" s="31">
        <v>6.5645514223194746E-3</v>
      </c>
      <c r="R117" s="33">
        <v>3</v>
      </c>
      <c r="S117" s="41">
        <v>0.6</v>
      </c>
      <c r="T117" s="31">
        <v>6.5645514223194746E-3</v>
      </c>
      <c r="U117" s="33"/>
      <c r="V117" s="41">
        <v>0</v>
      </c>
      <c r="W117" s="31">
        <v>0</v>
      </c>
      <c r="X117" s="57"/>
      <c r="Y117" s="40">
        <v>0</v>
      </c>
      <c r="Z117" s="7">
        <v>1.6297997336124062</v>
      </c>
    </row>
    <row r="118" spans="1:26" s="106" customFormat="1">
      <c r="A118" s="74" t="s">
        <v>49</v>
      </c>
      <c r="B118" s="71">
        <v>7334</v>
      </c>
      <c r="C118" s="29">
        <v>374</v>
      </c>
      <c r="D118" s="126">
        <v>1.45312129677477E-3</v>
      </c>
      <c r="E118" s="29">
        <v>78</v>
      </c>
      <c r="F118" s="129">
        <v>0.20855614973262032</v>
      </c>
      <c r="G118" s="29">
        <v>228</v>
      </c>
      <c r="H118" s="41">
        <v>0.60962566844919786</v>
      </c>
      <c r="I118" s="30">
        <v>2.9230769230769229</v>
      </c>
      <c r="J118" s="29">
        <v>14</v>
      </c>
      <c r="K118" s="129">
        <v>3.7433155080213901E-2</v>
      </c>
      <c r="L118" s="29">
        <v>15</v>
      </c>
      <c r="M118" s="41">
        <v>6.5789473684210523E-2</v>
      </c>
      <c r="N118" s="30">
        <v>1.0714285714285714</v>
      </c>
      <c r="O118" s="29">
        <v>4</v>
      </c>
      <c r="P118" s="41">
        <v>0.26666666666666666</v>
      </c>
      <c r="Q118" s="31">
        <v>1.06951871657754E-2</v>
      </c>
      <c r="R118" s="29">
        <v>1</v>
      </c>
      <c r="S118" s="41">
        <v>6.6666666666666666E-2</v>
      </c>
      <c r="T118" s="31">
        <v>2.6737967914438501E-3</v>
      </c>
      <c r="U118" s="29"/>
      <c r="V118" s="41">
        <v>0</v>
      </c>
      <c r="W118" s="31">
        <v>0</v>
      </c>
      <c r="X118" s="130"/>
      <c r="Y118" s="40">
        <v>0</v>
      </c>
      <c r="Z118" s="7">
        <v>1.0087484754667417</v>
      </c>
    </row>
    <row r="119" spans="1:26">
      <c r="A119" s="74" t="s">
        <v>49</v>
      </c>
      <c r="B119" s="71">
        <v>7359</v>
      </c>
      <c r="C119" s="29">
        <v>2077</v>
      </c>
      <c r="D119" s="32">
        <v>8.0698741534791368E-3</v>
      </c>
      <c r="E119" s="33">
        <v>329</v>
      </c>
      <c r="F119" s="31">
        <v>0.15840154068367837</v>
      </c>
      <c r="G119" s="33">
        <v>850</v>
      </c>
      <c r="H119" s="41">
        <v>0.40924410207029371</v>
      </c>
      <c r="I119" s="30">
        <v>2.5835866261398177</v>
      </c>
      <c r="J119" s="33">
        <v>42</v>
      </c>
      <c r="K119" s="31">
        <v>2.0221473278767454E-2</v>
      </c>
      <c r="L119" s="33">
        <v>43</v>
      </c>
      <c r="M119" s="41">
        <v>5.0588235294117649E-2</v>
      </c>
      <c r="N119" s="30">
        <v>1.0238095238095237</v>
      </c>
      <c r="O119" s="33">
        <v>7</v>
      </c>
      <c r="P119" s="41">
        <v>0.16279069767441862</v>
      </c>
      <c r="Q119" s="31">
        <v>3.3702455464612422E-3</v>
      </c>
      <c r="R119" s="33">
        <v>3</v>
      </c>
      <c r="S119" s="41">
        <v>6.9767441860465115E-2</v>
      </c>
      <c r="T119" s="31">
        <v>1.4443909484833895E-3</v>
      </c>
      <c r="U119" s="33"/>
      <c r="V119" s="41">
        <v>0</v>
      </c>
      <c r="W119" s="31">
        <v>0</v>
      </c>
      <c r="X119" s="57"/>
      <c r="Y119" s="40">
        <v>0</v>
      </c>
      <c r="Z119" s="7">
        <v>0.69239047689929512</v>
      </c>
    </row>
    <row r="120" spans="1:26">
      <c r="A120" s="74" t="s">
        <v>49</v>
      </c>
      <c r="B120" s="71">
        <v>7389</v>
      </c>
      <c r="C120" s="29">
        <v>7507</v>
      </c>
      <c r="D120" s="32">
        <v>2.9167330414139568E-2</v>
      </c>
      <c r="E120" s="33">
        <v>1005</v>
      </c>
      <c r="F120" s="31">
        <v>0.13387504995337685</v>
      </c>
      <c r="G120" s="33">
        <v>2622</v>
      </c>
      <c r="H120" s="41">
        <v>0.34927401092313842</v>
      </c>
      <c r="I120" s="30">
        <v>2.6089552238805971</v>
      </c>
      <c r="J120" s="33">
        <v>114</v>
      </c>
      <c r="K120" s="31">
        <v>1.5185826561875582E-2</v>
      </c>
      <c r="L120" s="33">
        <v>113</v>
      </c>
      <c r="M120" s="41">
        <v>4.3096872616323417E-2</v>
      </c>
      <c r="N120" s="30">
        <v>0.99122807017543857</v>
      </c>
      <c r="O120" s="33">
        <v>11</v>
      </c>
      <c r="P120" s="41">
        <v>9.7345132743362831E-2</v>
      </c>
      <c r="Q120" s="31">
        <v>1.465299054216065E-3</v>
      </c>
      <c r="R120" s="33">
        <v>10</v>
      </c>
      <c r="S120" s="41">
        <v>8.8495575221238937E-2</v>
      </c>
      <c r="T120" s="31">
        <v>1.3320900492873318E-3</v>
      </c>
      <c r="U120" s="33">
        <v>1</v>
      </c>
      <c r="V120" s="41">
        <v>0.1</v>
      </c>
      <c r="W120" s="31">
        <v>1.3320900492873319E-4</v>
      </c>
      <c r="X120" s="57"/>
      <c r="Y120" s="40">
        <v>0</v>
      </c>
      <c r="Z120" s="7">
        <v>0.67821159150406363</v>
      </c>
    </row>
    <row r="121" spans="1:26" s="106" customFormat="1">
      <c r="A121" s="74" t="s">
        <v>49</v>
      </c>
      <c r="B121" s="71">
        <v>7313</v>
      </c>
      <c r="C121" s="29">
        <v>222</v>
      </c>
      <c r="D121" s="126">
        <v>8.6254793551871379E-4</v>
      </c>
      <c r="E121" s="29">
        <v>27</v>
      </c>
      <c r="F121" s="129">
        <v>0.12162162162162163</v>
      </c>
      <c r="G121" s="29">
        <v>63</v>
      </c>
      <c r="H121" s="41">
        <v>0.28378378378378377</v>
      </c>
      <c r="I121" s="30">
        <v>2.3333333333333335</v>
      </c>
      <c r="J121" s="29">
        <v>4</v>
      </c>
      <c r="K121" s="129">
        <v>1.8018018018018018E-2</v>
      </c>
      <c r="L121" s="29">
        <v>4</v>
      </c>
      <c r="M121" s="41">
        <v>6.3492063492063489E-2</v>
      </c>
      <c r="N121" s="30">
        <v>1</v>
      </c>
      <c r="O121" s="29"/>
      <c r="P121" s="41">
        <v>0</v>
      </c>
      <c r="Q121" s="31">
        <v>0</v>
      </c>
      <c r="R121" s="29">
        <v>1</v>
      </c>
      <c r="S121" s="41">
        <v>0.25</v>
      </c>
      <c r="T121" s="31">
        <v>4.5045045045045045E-3</v>
      </c>
      <c r="U121" s="29"/>
      <c r="V121" s="41">
        <v>0</v>
      </c>
      <c r="W121" s="31">
        <v>0</v>
      </c>
      <c r="X121" s="130"/>
      <c r="Y121" s="40">
        <v>0</v>
      </c>
      <c r="Z121" s="7">
        <v>0.59727584727584726</v>
      </c>
    </row>
    <row r="122" spans="1:26" s="106" customFormat="1">
      <c r="A122" s="74" t="s">
        <v>49</v>
      </c>
      <c r="B122" s="71">
        <v>7361</v>
      </c>
      <c r="C122" s="29">
        <v>632</v>
      </c>
      <c r="D122" s="32">
        <v>2.4555418704857077E-3</v>
      </c>
      <c r="E122" s="33">
        <v>57</v>
      </c>
      <c r="F122" s="31">
        <v>9.0189873417721514E-2</v>
      </c>
      <c r="G122" s="33">
        <v>149</v>
      </c>
      <c r="H122" s="41">
        <v>0.23575949367088608</v>
      </c>
      <c r="I122" s="30">
        <v>2.6140350877192984</v>
      </c>
      <c r="J122" s="33">
        <v>5</v>
      </c>
      <c r="K122" s="31">
        <v>7.9113924050632917E-3</v>
      </c>
      <c r="L122" s="33">
        <v>4</v>
      </c>
      <c r="M122" s="41">
        <v>2.6845637583892617E-2</v>
      </c>
      <c r="N122" s="30">
        <v>0.8</v>
      </c>
      <c r="O122" s="33"/>
      <c r="P122" s="41">
        <v>0</v>
      </c>
      <c r="Q122" s="31">
        <v>0</v>
      </c>
      <c r="R122" s="33">
        <v>1</v>
      </c>
      <c r="S122" s="41">
        <v>0.25</v>
      </c>
      <c r="T122" s="31">
        <v>1.5822784810126582E-3</v>
      </c>
      <c r="U122" s="33"/>
      <c r="V122" s="41">
        <v>0</v>
      </c>
      <c r="W122" s="31">
        <v>0</v>
      </c>
      <c r="X122" s="57"/>
      <c r="Y122" s="40">
        <v>0</v>
      </c>
      <c r="Z122" s="7">
        <v>0.51260513125477869</v>
      </c>
    </row>
    <row r="123" spans="1:26">
      <c r="A123" s="74" t="s">
        <v>49</v>
      </c>
      <c r="B123" s="71">
        <v>7372</v>
      </c>
      <c r="C123" s="29">
        <v>3441</v>
      </c>
      <c r="D123" s="32">
        <v>1.3369493000540064E-2</v>
      </c>
      <c r="E123" s="33">
        <v>279</v>
      </c>
      <c r="F123" s="31">
        <v>8.1081081081081086E-2</v>
      </c>
      <c r="G123" s="33">
        <v>631</v>
      </c>
      <c r="H123" s="41">
        <v>0.18337692531240918</v>
      </c>
      <c r="I123" s="30">
        <v>2.2616487455197132</v>
      </c>
      <c r="J123" s="33">
        <v>35</v>
      </c>
      <c r="K123" s="31">
        <v>1.017146178436501E-2</v>
      </c>
      <c r="L123" s="33">
        <v>36</v>
      </c>
      <c r="M123" s="41">
        <v>5.7052297939778132E-2</v>
      </c>
      <c r="N123" s="30">
        <v>1.0285714285714285</v>
      </c>
      <c r="O123" s="33">
        <v>4</v>
      </c>
      <c r="P123" s="41">
        <v>0.1111111111111111</v>
      </c>
      <c r="Q123" s="31">
        <v>1.1624527753560012E-3</v>
      </c>
      <c r="R123" s="33">
        <v>3</v>
      </c>
      <c r="S123" s="41">
        <v>8.3333333333333329E-2</v>
      </c>
      <c r="T123" s="31">
        <v>8.7183958151700091E-4</v>
      </c>
      <c r="U123" s="33"/>
      <c r="V123" s="41">
        <v>0</v>
      </c>
      <c r="W123" s="31">
        <v>0</v>
      </c>
      <c r="X123" s="57"/>
      <c r="Y123" s="40">
        <v>0</v>
      </c>
      <c r="Z123" s="7">
        <v>0.43487366769663172</v>
      </c>
    </row>
    <row r="124" spans="1:26">
      <c r="A124" s="74" t="s">
        <v>49</v>
      </c>
      <c r="B124" s="71">
        <v>7382</v>
      </c>
      <c r="C124" s="29">
        <v>943</v>
      </c>
      <c r="D124" s="32">
        <v>3.6638860504240862E-3</v>
      </c>
      <c r="E124" s="33">
        <v>125</v>
      </c>
      <c r="F124" s="31">
        <v>0.13255567338282079</v>
      </c>
      <c r="G124" s="33">
        <v>275</v>
      </c>
      <c r="H124" s="41">
        <v>0.29162248144220571</v>
      </c>
      <c r="I124" s="30">
        <v>2.2000000000000002</v>
      </c>
      <c r="J124" s="33">
        <v>12</v>
      </c>
      <c r="K124" s="31">
        <v>1.2725344644750796E-2</v>
      </c>
      <c r="L124" s="33">
        <v>12</v>
      </c>
      <c r="M124" s="41">
        <v>4.363636363636364E-2</v>
      </c>
      <c r="N124" s="30">
        <v>1</v>
      </c>
      <c r="O124" s="33"/>
      <c r="P124" s="41">
        <v>0</v>
      </c>
      <c r="Q124" s="31">
        <v>0</v>
      </c>
      <c r="R124" s="33">
        <v>1</v>
      </c>
      <c r="S124" s="41">
        <v>8.3333333333333329E-2</v>
      </c>
      <c r="T124" s="31">
        <v>1.0604453870625664E-3</v>
      </c>
      <c r="U124" s="33"/>
      <c r="V124" s="41">
        <v>0</v>
      </c>
      <c r="W124" s="31">
        <v>0</v>
      </c>
      <c r="X124" s="57"/>
      <c r="Y124" s="40">
        <v>0</v>
      </c>
      <c r="Z124" s="7">
        <v>0.41859217841190266</v>
      </c>
    </row>
    <row r="125" spans="1:26">
      <c r="A125" s="74" t="s">
        <v>49</v>
      </c>
      <c r="B125" s="71">
        <v>7373</v>
      </c>
      <c r="C125" s="29">
        <v>3426</v>
      </c>
      <c r="D125" s="32">
        <v>1.3311212734626637E-2</v>
      </c>
      <c r="E125" s="33">
        <v>262</v>
      </c>
      <c r="F125" s="31">
        <v>7.6474022183304138E-2</v>
      </c>
      <c r="G125" s="33">
        <v>592</v>
      </c>
      <c r="H125" s="41">
        <v>0.17279626386456509</v>
      </c>
      <c r="I125" s="30">
        <v>2.2595419847328246</v>
      </c>
      <c r="J125" s="33">
        <v>29</v>
      </c>
      <c r="K125" s="31">
        <v>8.464681844716871E-3</v>
      </c>
      <c r="L125" s="33">
        <v>27</v>
      </c>
      <c r="M125" s="41">
        <v>4.5608108108108107E-2</v>
      </c>
      <c r="N125" s="30">
        <v>0.93103448275862066</v>
      </c>
      <c r="O125" s="33">
        <v>1</v>
      </c>
      <c r="P125" s="41">
        <v>3.7037037037037035E-2</v>
      </c>
      <c r="Q125" s="31">
        <v>2.918855808523059E-4</v>
      </c>
      <c r="R125" s="33">
        <v>2</v>
      </c>
      <c r="S125" s="41">
        <v>7.407407407407407E-2</v>
      </c>
      <c r="T125" s="31">
        <v>5.837711617046118E-4</v>
      </c>
      <c r="U125" s="33"/>
      <c r="V125" s="41">
        <v>0</v>
      </c>
      <c r="W125" s="31">
        <v>0</v>
      </c>
      <c r="X125" s="57"/>
      <c r="Y125" s="40">
        <v>0</v>
      </c>
      <c r="Z125" s="7">
        <v>0.32951548308378431</v>
      </c>
    </row>
    <row r="126" spans="1:26">
      <c r="A126" s="74" t="s">
        <v>62</v>
      </c>
      <c r="B126" s="71">
        <v>7539</v>
      </c>
      <c r="C126" s="29">
        <v>161</v>
      </c>
      <c r="D126" s="32">
        <v>6.2554152080411226E-4</v>
      </c>
      <c r="E126" s="33">
        <v>38</v>
      </c>
      <c r="F126" s="31">
        <v>0.2360248447204969</v>
      </c>
      <c r="G126" s="33">
        <v>98</v>
      </c>
      <c r="H126" s="41">
        <v>0.60869565217391308</v>
      </c>
      <c r="I126" s="30">
        <v>2.5789473684210527</v>
      </c>
      <c r="J126" s="33">
        <v>4</v>
      </c>
      <c r="K126" s="31">
        <v>2.4844720496894408E-2</v>
      </c>
      <c r="L126" s="33">
        <v>3</v>
      </c>
      <c r="M126" s="41">
        <v>3.0612244897959183E-2</v>
      </c>
      <c r="N126" s="30">
        <v>0.75</v>
      </c>
      <c r="O126" s="33">
        <v>2</v>
      </c>
      <c r="P126" s="41">
        <v>0.66666666666666663</v>
      </c>
      <c r="Q126" s="31">
        <v>1.2422360248447204E-2</v>
      </c>
      <c r="R126" s="33">
        <v>1</v>
      </c>
      <c r="S126" s="41">
        <v>0.33333333333333331</v>
      </c>
      <c r="T126" s="31">
        <v>6.2111801242236021E-3</v>
      </c>
      <c r="U126" s="33"/>
      <c r="V126" s="41">
        <v>0</v>
      </c>
      <c r="W126" s="31">
        <v>0</v>
      </c>
      <c r="X126" s="57"/>
      <c r="Y126" s="40">
        <v>0</v>
      </c>
      <c r="Z126" s="7">
        <v>1.6393078970718722</v>
      </c>
    </row>
    <row r="127" spans="1:26">
      <c r="A127" s="74" t="s">
        <v>62</v>
      </c>
      <c r="B127" s="71">
        <v>7532</v>
      </c>
      <c r="C127" s="29">
        <v>133</v>
      </c>
      <c r="D127" s="32">
        <v>5.1675169109904927E-4</v>
      </c>
      <c r="E127" s="33">
        <v>26</v>
      </c>
      <c r="F127" s="31">
        <v>0.19548872180451127</v>
      </c>
      <c r="G127" s="33">
        <v>72</v>
      </c>
      <c r="H127" s="41">
        <v>0.54135338345864659</v>
      </c>
      <c r="I127" s="30">
        <v>2.7692307692307692</v>
      </c>
      <c r="J127" s="33">
        <v>4</v>
      </c>
      <c r="K127" s="31">
        <v>3.007518796992481E-2</v>
      </c>
      <c r="L127" s="33">
        <v>3</v>
      </c>
      <c r="M127" s="41">
        <v>4.1666666666666664E-2</v>
      </c>
      <c r="N127" s="30">
        <v>0.75</v>
      </c>
      <c r="O127" s="33">
        <v>1</v>
      </c>
      <c r="P127" s="41">
        <v>0.33333333333333331</v>
      </c>
      <c r="Q127" s="31">
        <v>7.5187969924812026E-3</v>
      </c>
      <c r="R127" s="33">
        <v>1</v>
      </c>
      <c r="S127" s="41">
        <v>0.33333333333333331</v>
      </c>
      <c r="T127" s="31">
        <v>7.5187969924812026E-3</v>
      </c>
      <c r="U127" s="33"/>
      <c r="V127" s="41">
        <v>0</v>
      </c>
      <c r="W127" s="31">
        <v>0</v>
      </c>
      <c r="X127" s="57"/>
      <c r="Y127" s="40">
        <v>0</v>
      </c>
      <c r="Z127" s="7">
        <v>1.2496867167919798</v>
      </c>
    </row>
    <row r="128" spans="1:26" s="106" customFormat="1">
      <c r="A128" s="74" t="s">
        <v>62</v>
      </c>
      <c r="B128" s="71">
        <v>7538</v>
      </c>
      <c r="C128" s="29">
        <v>365</v>
      </c>
      <c r="D128" s="126">
        <v>1.4181531372267141E-3</v>
      </c>
      <c r="E128" s="29">
        <v>62</v>
      </c>
      <c r="F128" s="129">
        <v>0.16986301369863013</v>
      </c>
      <c r="G128" s="29">
        <v>174</v>
      </c>
      <c r="H128" s="41">
        <v>0.47671232876712327</v>
      </c>
      <c r="I128" s="30">
        <v>2.806451612903226</v>
      </c>
      <c r="J128" s="29">
        <v>5</v>
      </c>
      <c r="K128" s="129">
        <v>1.3698630136986301E-2</v>
      </c>
      <c r="L128" s="29">
        <v>6</v>
      </c>
      <c r="M128" s="41">
        <v>3.4482758620689655E-2</v>
      </c>
      <c r="N128" s="30">
        <v>1.2</v>
      </c>
      <c r="O128" s="29">
        <v>3</v>
      </c>
      <c r="P128" s="41">
        <v>0.5</v>
      </c>
      <c r="Q128" s="31">
        <v>8.21917808219178E-3</v>
      </c>
      <c r="R128" s="29">
        <v>1</v>
      </c>
      <c r="S128" s="41">
        <v>0.16666666666666666</v>
      </c>
      <c r="T128" s="31">
        <v>2.7397260273972603E-3</v>
      </c>
      <c r="U128" s="29"/>
      <c r="V128" s="41">
        <v>0</v>
      </c>
      <c r="W128" s="31">
        <v>0</v>
      </c>
      <c r="X128" s="130"/>
      <c r="Y128" s="40">
        <v>0</v>
      </c>
      <c r="Z128" s="7">
        <v>1.1778617540544796</v>
      </c>
    </row>
    <row r="129" spans="1:26">
      <c r="A129" s="74" t="s">
        <v>84</v>
      </c>
      <c r="B129" s="71">
        <v>7699</v>
      </c>
      <c r="C129" s="29">
        <v>503</v>
      </c>
      <c r="D129" s="32">
        <v>1.9543315836302389E-3</v>
      </c>
      <c r="E129" s="33">
        <v>92</v>
      </c>
      <c r="F129" s="31">
        <v>0.18290258449304175</v>
      </c>
      <c r="G129" s="33">
        <v>256</v>
      </c>
      <c r="H129" s="41">
        <v>0.50894632206759438</v>
      </c>
      <c r="I129" s="30">
        <v>2.7826086956521738</v>
      </c>
      <c r="J129" s="33">
        <v>19</v>
      </c>
      <c r="K129" s="31">
        <v>3.7773359840954271E-2</v>
      </c>
      <c r="L129" s="33">
        <v>21</v>
      </c>
      <c r="M129" s="41">
        <v>8.203125E-2</v>
      </c>
      <c r="N129" s="30">
        <v>1.1052631578947369</v>
      </c>
      <c r="O129" s="33">
        <v>3</v>
      </c>
      <c r="P129" s="41">
        <v>0.14285714285714285</v>
      </c>
      <c r="Q129" s="31">
        <v>5.9642147117296221E-3</v>
      </c>
      <c r="R129" s="33">
        <v>1</v>
      </c>
      <c r="S129" s="41">
        <v>4.7619047619047616E-2</v>
      </c>
      <c r="T129" s="31">
        <v>1.9880715705765406E-3</v>
      </c>
      <c r="U129" s="33"/>
      <c r="V129" s="41">
        <v>0</v>
      </c>
      <c r="W129" s="31">
        <v>0</v>
      </c>
      <c r="X129" s="57"/>
      <c r="Y129" s="40">
        <v>0</v>
      </c>
      <c r="Z129" s="7">
        <v>0.78145376254378485</v>
      </c>
    </row>
    <row r="130" spans="1:26">
      <c r="A130" s="74" t="s">
        <v>84</v>
      </c>
      <c r="B130" s="71">
        <v>7629</v>
      </c>
      <c r="C130" s="29">
        <v>170</v>
      </c>
      <c r="D130" s="32">
        <v>6.6050968035216825E-4</v>
      </c>
      <c r="E130" s="33">
        <v>16</v>
      </c>
      <c r="F130" s="31">
        <v>9.4117647058823528E-2</v>
      </c>
      <c r="G130" s="33">
        <v>40</v>
      </c>
      <c r="H130" s="41">
        <v>0.23529411764705882</v>
      </c>
      <c r="I130" s="30">
        <v>2.5</v>
      </c>
      <c r="J130" s="33">
        <v>7</v>
      </c>
      <c r="K130" s="31">
        <v>4.1176470588235294E-2</v>
      </c>
      <c r="L130" s="33">
        <v>6</v>
      </c>
      <c r="M130" s="41">
        <v>0.15</v>
      </c>
      <c r="N130" s="30">
        <v>0.8571428571428571</v>
      </c>
      <c r="O130" s="33"/>
      <c r="P130" s="41">
        <v>0</v>
      </c>
      <c r="Q130" s="31">
        <v>0</v>
      </c>
      <c r="R130" s="33">
        <v>1</v>
      </c>
      <c r="S130" s="41">
        <v>0.16666666666666666</v>
      </c>
      <c r="T130" s="31">
        <v>5.8823529411764705E-3</v>
      </c>
      <c r="U130" s="33"/>
      <c r="V130" s="41">
        <v>0</v>
      </c>
      <c r="W130" s="31">
        <v>0</v>
      </c>
      <c r="X130" s="57"/>
      <c r="Y130" s="40">
        <v>0</v>
      </c>
      <c r="Z130" s="7">
        <v>0.55196078431372553</v>
      </c>
    </row>
    <row r="131" spans="1:26">
      <c r="A131" s="74"/>
      <c r="B131" s="71"/>
      <c r="C131" s="29"/>
      <c r="D131" s="32"/>
      <c r="E131" s="33"/>
      <c r="F131" s="31"/>
      <c r="G131" s="33"/>
      <c r="H131" s="41"/>
      <c r="I131" s="30"/>
      <c r="J131" s="33"/>
      <c r="K131" s="31"/>
      <c r="L131" s="33"/>
      <c r="M131" s="41"/>
      <c r="N131" s="30"/>
      <c r="O131" s="33"/>
      <c r="P131" s="41"/>
      <c r="Q131" s="31"/>
      <c r="R131" s="33"/>
      <c r="S131" s="41"/>
      <c r="T131" s="31"/>
      <c r="U131" s="33"/>
      <c r="V131" s="41"/>
      <c r="W131" s="31"/>
      <c r="X131" s="57"/>
      <c r="Y131" s="40"/>
      <c r="Z131" s="7"/>
    </row>
    <row r="132" spans="1:26">
      <c r="A132" s="74" t="s">
        <v>92</v>
      </c>
      <c r="B132" s="71">
        <v>7991</v>
      </c>
      <c r="C132" s="29">
        <v>1393</v>
      </c>
      <c r="D132" s="32">
        <v>5.4122940278268847E-3</v>
      </c>
      <c r="E132" s="33">
        <v>298</v>
      </c>
      <c r="F132" s="31">
        <v>0.21392677674084709</v>
      </c>
      <c r="G132" s="33">
        <v>750</v>
      </c>
      <c r="H132" s="41">
        <v>0.53840631730078969</v>
      </c>
      <c r="I132" s="30">
        <v>2.5167785234899327</v>
      </c>
      <c r="J132" s="33">
        <v>41</v>
      </c>
      <c r="K132" s="31">
        <v>2.9432878679109833E-2</v>
      </c>
      <c r="L132" s="33">
        <v>35</v>
      </c>
      <c r="M132" s="41">
        <v>4.6666666666666669E-2</v>
      </c>
      <c r="N132" s="30">
        <v>0.85365853658536583</v>
      </c>
      <c r="O132" s="33">
        <v>8</v>
      </c>
      <c r="P132" s="41">
        <v>0.22857142857142856</v>
      </c>
      <c r="Q132" s="31">
        <v>5.7430007178750899E-3</v>
      </c>
      <c r="R132" s="33">
        <v>11</v>
      </c>
      <c r="S132" s="41">
        <v>0.31428571428571428</v>
      </c>
      <c r="T132" s="31">
        <v>7.8966259870782481E-3</v>
      </c>
      <c r="U132" s="33"/>
      <c r="V132" s="41">
        <v>0</v>
      </c>
      <c r="W132" s="31">
        <v>0</v>
      </c>
      <c r="X132" s="57"/>
      <c r="Y132" s="40">
        <v>0</v>
      </c>
      <c r="Z132" s="7">
        <v>1.1279301268245991</v>
      </c>
    </row>
    <row r="133" spans="1:26">
      <c r="A133" s="74" t="s">
        <v>92</v>
      </c>
      <c r="B133" s="71">
        <v>7996</v>
      </c>
      <c r="C133" s="29">
        <v>114</v>
      </c>
      <c r="D133" s="32">
        <v>4.4293002094204222E-4</v>
      </c>
      <c r="E133" s="33">
        <v>15</v>
      </c>
      <c r="F133" s="31">
        <v>0.13157894736842105</v>
      </c>
      <c r="G133" s="33">
        <v>38</v>
      </c>
      <c r="H133" s="41">
        <v>0.33333333333333331</v>
      </c>
      <c r="I133" s="30">
        <v>2.5333333333333332</v>
      </c>
      <c r="J133" s="33">
        <v>3</v>
      </c>
      <c r="K133" s="31">
        <v>2.6315789473684209E-2</v>
      </c>
      <c r="L133" s="33">
        <v>3</v>
      </c>
      <c r="M133" s="41">
        <v>7.8947368421052627E-2</v>
      </c>
      <c r="N133" s="30">
        <v>1</v>
      </c>
      <c r="O133" s="33"/>
      <c r="P133" s="41">
        <v>0</v>
      </c>
      <c r="Q133" s="31">
        <v>0</v>
      </c>
      <c r="R133" s="33">
        <v>2</v>
      </c>
      <c r="S133" s="41">
        <v>0.66666666666666663</v>
      </c>
      <c r="T133" s="31">
        <v>1.7543859649122806E-2</v>
      </c>
      <c r="U133" s="33"/>
      <c r="V133" s="41">
        <v>0</v>
      </c>
      <c r="W133" s="31">
        <v>0</v>
      </c>
      <c r="X133" s="57"/>
      <c r="Y133" s="40">
        <v>0</v>
      </c>
      <c r="Z133" s="7">
        <v>1.0789473684210527</v>
      </c>
    </row>
    <row r="134" spans="1:26" s="106" customFormat="1">
      <c r="A134" s="74" t="s">
        <v>92</v>
      </c>
      <c r="B134" s="71">
        <v>7997</v>
      </c>
      <c r="C134" s="29">
        <v>705</v>
      </c>
      <c r="D134" s="126">
        <v>2.7391724979310503E-3</v>
      </c>
      <c r="E134" s="29">
        <v>100</v>
      </c>
      <c r="F134" s="129">
        <v>0.14184397163120568</v>
      </c>
      <c r="G134" s="29">
        <v>228</v>
      </c>
      <c r="H134" s="41">
        <v>0.32340425531914896</v>
      </c>
      <c r="I134" s="30">
        <v>2.2799999999999998</v>
      </c>
      <c r="J134" s="29">
        <v>11</v>
      </c>
      <c r="K134" s="129">
        <v>1.5602836879432624E-2</v>
      </c>
      <c r="L134" s="29">
        <v>10</v>
      </c>
      <c r="M134" s="41">
        <v>4.3859649122807015E-2</v>
      </c>
      <c r="N134" s="30">
        <v>0.90909090909090906</v>
      </c>
      <c r="O134" s="29">
        <v>3</v>
      </c>
      <c r="P134" s="41">
        <v>0.3</v>
      </c>
      <c r="Q134" s="31">
        <v>4.2553191489361703E-3</v>
      </c>
      <c r="R134" s="29">
        <v>4</v>
      </c>
      <c r="S134" s="41">
        <v>0.4</v>
      </c>
      <c r="T134" s="31">
        <v>5.6737588652482273E-3</v>
      </c>
      <c r="U134" s="29">
        <v>1</v>
      </c>
      <c r="V134" s="41">
        <v>1</v>
      </c>
      <c r="W134" s="31">
        <v>0</v>
      </c>
      <c r="X134" s="130">
        <v>1</v>
      </c>
      <c r="Y134" s="40">
        <v>1</v>
      </c>
      <c r="Z134" s="7">
        <v>3.0672639044419601</v>
      </c>
    </row>
    <row r="135" spans="1:26">
      <c r="A135" s="74" t="s">
        <v>92</v>
      </c>
      <c r="B135" s="71">
        <v>7999</v>
      </c>
      <c r="C135" s="29">
        <v>599</v>
      </c>
      <c r="D135" s="32">
        <v>2.3273252854761691E-3</v>
      </c>
      <c r="E135" s="33">
        <v>67</v>
      </c>
      <c r="F135" s="31">
        <v>0.11185308848080133</v>
      </c>
      <c r="G135" s="33">
        <v>199</v>
      </c>
      <c r="H135" s="41">
        <v>0.332220367278798</v>
      </c>
      <c r="I135" s="30">
        <v>2.9701492537313432</v>
      </c>
      <c r="J135" s="33">
        <v>9</v>
      </c>
      <c r="K135" s="31">
        <v>1.5025041736227046E-2</v>
      </c>
      <c r="L135" s="33">
        <v>11</v>
      </c>
      <c r="M135" s="41">
        <v>5.5276381909547742E-2</v>
      </c>
      <c r="N135" s="30">
        <v>1.2222222222222223</v>
      </c>
      <c r="O135" s="33">
        <v>4</v>
      </c>
      <c r="P135" s="41">
        <v>0.36363636363636365</v>
      </c>
      <c r="Q135" s="31">
        <v>6.6777963272120202E-3</v>
      </c>
      <c r="R135" s="33">
        <v>1</v>
      </c>
      <c r="S135" s="41">
        <v>9.0909090909090912E-2</v>
      </c>
      <c r="T135" s="31">
        <v>1.6694490818030051E-3</v>
      </c>
      <c r="U135" s="33"/>
      <c r="V135" s="41">
        <v>0</v>
      </c>
      <c r="W135" s="31">
        <v>0</v>
      </c>
      <c r="X135" s="57"/>
      <c r="Y135" s="40">
        <v>0</v>
      </c>
      <c r="Z135" s="7">
        <v>0.84204220373380034</v>
      </c>
    </row>
    <row r="136" spans="1:26">
      <c r="A136" s="74" t="s">
        <v>47</v>
      </c>
      <c r="B136" s="71">
        <v>8000</v>
      </c>
      <c r="C136" s="29">
        <v>23</v>
      </c>
      <c r="D136" s="32">
        <v>8.9363074400587462E-5</v>
      </c>
      <c r="E136" s="33">
        <v>2</v>
      </c>
      <c r="F136" s="31">
        <v>8.6956521739130432E-2</v>
      </c>
      <c r="G136" s="33">
        <v>7</v>
      </c>
      <c r="H136" s="41">
        <v>0.30434782608695654</v>
      </c>
      <c r="I136" s="30">
        <v>3.5</v>
      </c>
      <c r="J136" s="33">
        <v>1</v>
      </c>
      <c r="K136" s="31">
        <v>4.3478260869565216E-2</v>
      </c>
      <c r="L136" s="33">
        <v>1</v>
      </c>
      <c r="M136" s="41">
        <v>0.14285714285714285</v>
      </c>
      <c r="N136" s="30">
        <v>1</v>
      </c>
      <c r="O136" s="33">
        <v>1</v>
      </c>
      <c r="P136" s="41">
        <v>1</v>
      </c>
      <c r="Q136" s="31">
        <v>4.3478260869565216E-2</v>
      </c>
      <c r="R136" s="33">
        <v>1</v>
      </c>
      <c r="S136" s="41">
        <v>1</v>
      </c>
      <c r="T136" s="31">
        <v>4.3478260869565216E-2</v>
      </c>
      <c r="U136" s="33"/>
      <c r="V136" s="41">
        <v>0</v>
      </c>
      <c r="W136" s="31">
        <v>0</v>
      </c>
      <c r="X136" s="57"/>
      <c r="Y136" s="40">
        <v>0</v>
      </c>
      <c r="Z136" s="7">
        <v>2.4472049689440993</v>
      </c>
    </row>
    <row r="137" spans="1:26">
      <c r="A137" s="74" t="s">
        <v>47</v>
      </c>
      <c r="B137" s="71">
        <v>8021</v>
      </c>
      <c r="C137" s="29">
        <v>178</v>
      </c>
      <c r="D137" s="126">
        <v>6.9159248883932903E-4</v>
      </c>
      <c r="E137" s="29">
        <v>38</v>
      </c>
      <c r="F137" s="129">
        <v>0.21348314606741572</v>
      </c>
      <c r="G137" s="29">
        <v>88</v>
      </c>
      <c r="H137" s="41">
        <v>0.4943820224719101</v>
      </c>
      <c r="I137" s="30">
        <v>2.3157894736842106</v>
      </c>
      <c r="J137" s="29">
        <v>2</v>
      </c>
      <c r="K137" s="129">
        <v>1.1235955056179775E-2</v>
      </c>
      <c r="L137" s="29">
        <v>1</v>
      </c>
      <c r="M137" s="41">
        <v>1.1363636363636364E-2</v>
      </c>
      <c r="N137" s="30">
        <v>0.5</v>
      </c>
      <c r="O137" s="29"/>
      <c r="P137" s="41">
        <v>0</v>
      </c>
      <c r="Q137" s="31">
        <v>0</v>
      </c>
      <c r="R137" s="29">
        <v>1</v>
      </c>
      <c r="S137" s="41">
        <v>1</v>
      </c>
      <c r="T137" s="31">
        <v>5.6179775280898875E-3</v>
      </c>
      <c r="U137" s="29"/>
      <c r="V137" s="41">
        <v>0</v>
      </c>
      <c r="W137" s="31">
        <v>0</v>
      </c>
      <c r="X137" s="130"/>
      <c r="Y137" s="40">
        <v>0</v>
      </c>
      <c r="Z137" s="7">
        <v>1.5057456588355467</v>
      </c>
    </row>
    <row r="138" spans="1:26" s="106" customFormat="1">
      <c r="A138" s="74" t="s">
        <v>47</v>
      </c>
      <c r="B138" s="71">
        <v>8082</v>
      </c>
      <c r="C138" s="29">
        <v>1141</v>
      </c>
      <c r="D138" s="32">
        <v>4.4331855604813177E-3</v>
      </c>
      <c r="E138" s="33">
        <v>94</v>
      </c>
      <c r="F138" s="31">
        <v>8.238387379491674E-2</v>
      </c>
      <c r="G138" s="33">
        <v>217</v>
      </c>
      <c r="H138" s="41">
        <v>0.19018404907975461</v>
      </c>
      <c r="I138" s="30">
        <v>2.3085106382978724</v>
      </c>
      <c r="J138" s="33">
        <v>12</v>
      </c>
      <c r="K138" s="31">
        <v>1.0517090271691499E-2</v>
      </c>
      <c r="L138" s="33">
        <v>13</v>
      </c>
      <c r="M138" s="41">
        <v>5.9907834101382486E-2</v>
      </c>
      <c r="N138" s="30">
        <v>1.0833333333333333</v>
      </c>
      <c r="O138" s="33">
        <v>2</v>
      </c>
      <c r="P138" s="41">
        <v>0.15384615384615385</v>
      </c>
      <c r="Q138" s="31">
        <v>1.7528483786152498E-3</v>
      </c>
      <c r="R138" s="33">
        <v>2</v>
      </c>
      <c r="S138" s="41">
        <v>0.15384615384615385</v>
      </c>
      <c r="T138" s="31">
        <v>1.7528483786152498E-3</v>
      </c>
      <c r="U138" s="33">
        <v>1</v>
      </c>
      <c r="V138" s="41">
        <v>0.5</v>
      </c>
      <c r="W138" s="31">
        <v>8.7642418930762491E-4</v>
      </c>
      <c r="X138" s="57"/>
      <c r="Y138" s="40">
        <v>0</v>
      </c>
      <c r="Z138" s="7">
        <v>1.0577841908734449</v>
      </c>
    </row>
    <row r="139" spans="1:26">
      <c r="A139" s="74" t="s">
        <v>47</v>
      </c>
      <c r="B139" s="71">
        <v>8051</v>
      </c>
      <c r="C139" s="29">
        <v>1265</v>
      </c>
      <c r="D139" s="32">
        <v>4.9149690920323105E-3</v>
      </c>
      <c r="E139" s="33">
        <v>54</v>
      </c>
      <c r="F139" s="31">
        <v>4.2687747035573126E-2</v>
      </c>
      <c r="G139" s="33">
        <v>119</v>
      </c>
      <c r="H139" s="41">
        <v>9.4071146245059287E-2</v>
      </c>
      <c r="I139" s="30">
        <v>2.2037037037037037</v>
      </c>
      <c r="J139" s="33">
        <v>6</v>
      </c>
      <c r="K139" s="31">
        <v>4.7430830039525695E-3</v>
      </c>
      <c r="L139" s="33">
        <v>5</v>
      </c>
      <c r="M139" s="41">
        <v>4.2016806722689079E-2</v>
      </c>
      <c r="N139" s="30">
        <v>0.83333333333333337</v>
      </c>
      <c r="O139" s="33"/>
      <c r="P139" s="41">
        <v>0</v>
      </c>
      <c r="Q139" s="31">
        <v>0</v>
      </c>
      <c r="R139" s="33">
        <v>2</v>
      </c>
      <c r="S139" s="41">
        <v>0.4</v>
      </c>
      <c r="T139" s="31">
        <v>1.5810276679841897E-3</v>
      </c>
      <c r="U139" s="33"/>
      <c r="V139" s="41">
        <v>0</v>
      </c>
      <c r="W139" s="31">
        <v>0</v>
      </c>
      <c r="X139" s="57"/>
      <c r="Y139" s="40">
        <v>0</v>
      </c>
      <c r="Z139" s="7">
        <v>0.53608795296774836</v>
      </c>
    </row>
    <row r="140" spans="1:26">
      <c r="A140" s="74" t="s">
        <v>47</v>
      </c>
      <c r="B140" s="71">
        <v>8011</v>
      </c>
      <c r="C140" s="29">
        <v>1992</v>
      </c>
      <c r="D140" s="32">
        <v>7.7396193133030533E-3</v>
      </c>
      <c r="E140" s="33">
        <v>159</v>
      </c>
      <c r="F140" s="31">
        <v>7.9819277108433728E-2</v>
      </c>
      <c r="G140" s="33">
        <v>388</v>
      </c>
      <c r="H140" s="41">
        <v>0.19477911646586346</v>
      </c>
      <c r="I140" s="30">
        <v>2.4402515723270439</v>
      </c>
      <c r="J140" s="33">
        <v>19</v>
      </c>
      <c r="K140" s="31">
        <v>9.5381526104417677E-3</v>
      </c>
      <c r="L140" s="33">
        <v>18</v>
      </c>
      <c r="M140" s="41">
        <v>4.6391752577319589E-2</v>
      </c>
      <c r="N140" s="30">
        <v>0.94736842105263153</v>
      </c>
      <c r="O140" s="33">
        <v>2</v>
      </c>
      <c r="P140" s="41">
        <v>0.1111111111111111</v>
      </c>
      <c r="Q140" s="31">
        <v>1.004016064257028E-3</v>
      </c>
      <c r="R140" s="33">
        <v>1</v>
      </c>
      <c r="S140" s="41">
        <v>5.5555555555555552E-2</v>
      </c>
      <c r="T140" s="31">
        <v>5.0200803212851401E-4</v>
      </c>
      <c r="U140" s="33"/>
      <c r="V140" s="41">
        <v>0</v>
      </c>
      <c r="W140" s="31">
        <v>0</v>
      </c>
      <c r="X140" s="57"/>
      <c r="Y140" s="40">
        <v>0</v>
      </c>
      <c r="Z140" s="7">
        <v>0.40783753570984971</v>
      </c>
    </row>
    <row r="141" spans="1:26">
      <c r="A141" s="74" t="s">
        <v>68</v>
      </c>
      <c r="B141" s="71">
        <v>8299</v>
      </c>
      <c r="C141" s="29">
        <v>1041</v>
      </c>
      <c r="D141" s="32">
        <v>4.0446504543918066E-3</v>
      </c>
      <c r="E141" s="33">
        <v>93</v>
      </c>
      <c r="F141" s="31">
        <v>8.9337175792507204E-2</v>
      </c>
      <c r="G141" s="33">
        <v>234</v>
      </c>
      <c r="H141" s="41">
        <v>0.22478386167146974</v>
      </c>
      <c r="I141" s="30">
        <v>2.5161290322580645</v>
      </c>
      <c r="J141" s="33">
        <v>14</v>
      </c>
      <c r="K141" s="31">
        <v>1.3448607108549471E-2</v>
      </c>
      <c r="L141" s="33">
        <v>14</v>
      </c>
      <c r="M141" s="41">
        <v>5.9829059829059832E-2</v>
      </c>
      <c r="N141" s="30">
        <v>1</v>
      </c>
      <c r="O141" s="33"/>
      <c r="P141" s="41">
        <v>0</v>
      </c>
      <c r="Q141" s="31">
        <v>0</v>
      </c>
      <c r="R141" s="33">
        <v>1</v>
      </c>
      <c r="S141" s="41">
        <v>7.1428571428571425E-2</v>
      </c>
      <c r="T141" s="31">
        <v>9.6061479346781938E-4</v>
      </c>
      <c r="U141" s="33"/>
      <c r="V141" s="41">
        <v>0</v>
      </c>
      <c r="W141" s="31">
        <v>0</v>
      </c>
      <c r="X141" s="57"/>
      <c r="Y141" s="40">
        <v>0</v>
      </c>
      <c r="Z141" s="7">
        <v>0.35604149292910103</v>
      </c>
    </row>
    <row r="142" spans="1:26">
      <c r="A142" s="74" t="s">
        <v>68</v>
      </c>
      <c r="B142" s="71">
        <v>8221</v>
      </c>
      <c r="C142" s="29">
        <v>8665</v>
      </c>
      <c r="D142" s="126">
        <v>3.3666566942656101E-2</v>
      </c>
      <c r="E142" s="29">
        <v>507</v>
      </c>
      <c r="F142" s="129">
        <v>5.8511252163877668E-2</v>
      </c>
      <c r="G142" s="29">
        <v>1192</v>
      </c>
      <c r="H142" s="41">
        <v>0.13756491633006349</v>
      </c>
      <c r="I142" s="30">
        <v>2.3510848126232742</v>
      </c>
      <c r="J142" s="29">
        <v>48</v>
      </c>
      <c r="K142" s="129">
        <v>5.5395268320830929E-3</v>
      </c>
      <c r="L142" s="29">
        <v>49</v>
      </c>
      <c r="M142" s="41">
        <v>4.1107382550335574E-2</v>
      </c>
      <c r="N142" s="30">
        <v>1.0208333333333333</v>
      </c>
      <c r="O142" s="29">
        <v>3</v>
      </c>
      <c r="P142" s="41">
        <v>6.1224489795918366E-2</v>
      </c>
      <c r="Q142" s="31">
        <v>3.462204270051933E-4</v>
      </c>
      <c r="R142" s="29">
        <v>2</v>
      </c>
      <c r="S142" s="41">
        <v>4.0816326530612242E-2</v>
      </c>
      <c r="T142" s="31">
        <v>2.3081361800346219E-4</v>
      </c>
      <c r="U142" s="29"/>
      <c r="V142" s="41">
        <v>0</v>
      </c>
      <c r="W142" s="31">
        <v>0</v>
      </c>
      <c r="X142" s="130"/>
      <c r="Y142" s="40">
        <v>0</v>
      </c>
      <c r="Z142" s="7">
        <v>0.28071311520692965</v>
      </c>
    </row>
    <row r="143" spans="1:26">
      <c r="A143" s="74"/>
      <c r="B143" s="71"/>
      <c r="C143" s="29"/>
      <c r="D143" s="32"/>
      <c r="E143" s="33"/>
      <c r="F143" s="31"/>
      <c r="G143" s="33"/>
      <c r="H143" s="41"/>
      <c r="I143" s="30"/>
      <c r="J143" s="33"/>
      <c r="K143" s="31"/>
      <c r="L143" s="33"/>
      <c r="M143" s="41"/>
      <c r="N143" s="30"/>
      <c r="O143" s="33"/>
      <c r="P143" s="41"/>
      <c r="Q143" s="31"/>
      <c r="R143" s="33"/>
      <c r="S143" s="41"/>
      <c r="T143" s="31"/>
      <c r="U143" s="33"/>
      <c r="V143" s="41"/>
      <c r="W143" s="31"/>
      <c r="X143" s="57"/>
      <c r="Y143" s="40"/>
      <c r="Z143" s="7"/>
    </row>
    <row r="144" spans="1:26">
      <c r="A144" s="74" t="s">
        <v>76</v>
      </c>
      <c r="B144" s="71">
        <v>8661</v>
      </c>
      <c r="C144" s="29">
        <v>1096</v>
      </c>
      <c r="D144" s="32">
        <v>4.2583447627410377E-3</v>
      </c>
      <c r="E144" s="33">
        <v>162</v>
      </c>
      <c r="F144" s="31">
        <v>0.1478102189781022</v>
      </c>
      <c r="G144" s="33">
        <v>396</v>
      </c>
      <c r="H144" s="41">
        <v>0.36131386861313869</v>
      </c>
      <c r="I144" s="30">
        <v>2.4444444444444446</v>
      </c>
      <c r="J144" s="33">
        <v>15</v>
      </c>
      <c r="K144" s="31">
        <v>1.3686131386861315E-2</v>
      </c>
      <c r="L144" s="33">
        <v>15</v>
      </c>
      <c r="M144" s="41">
        <v>3.787878787878788E-2</v>
      </c>
      <c r="N144" s="30">
        <v>1</v>
      </c>
      <c r="O144" s="33">
        <v>3</v>
      </c>
      <c r="P144" s="41">
        <v>0.2</v>
      </c>
      <c r="Q144" s="31">
        <v>2.7372262773722629E-3</v>
      </c>
      <c r="R144" s="33">
        <v>1</v>
      </c>
      <c r="S144" s="41">
        <v>6.6666666666666666E-2</v>
      </c>
      <c r="T144" s="31">
        <v>9.1240875912408756E-4</v>
      </c>
      <c r="U144" s="33"/>
      <c r="V144" s="41">
        <v>0</v>
      </c>
      <c r="W144" s="31">
        <v>0</v>
      </c>
      <c r="X144" s="57"/>
      <c r="Y144" s="40">
        <v>0</v>
      </c>
      <c r="Z144" s="7">
        <v>0.6658593231585932</v>
      </c>
    </row>
    <row r="145" spans="1:26">
      <c r="A145" s="74" t="s">
        <v>76</v>
      </c>
      <c r="B145" s="71">
        <v>8641</v>
      </c>
      <c r="C145" s="29">
        <v>1233</v>
      </c>
      <c r="D145" s="32">
        <v>4.790637858083667E-3</v>
      </c>
      <c r="E145" s="33">
        <v>110</v>
      </c>
      <c r="F145" s="31">
        <v>8.9213300892133016E-2</v>
      </c>
      <c r="G145" s="33">
        <v>257</v>
      </c>
      <c r="H145" s="41">
        <v>0.20843471208434713</v>
      </c>
      <c r="I145" s="30">
        <v>2.3363636363636364</v>
      </c>
      <c r="J145" s="33">
        <v>20</v>
      </c>
      <c r="K145" s="31">
        <v>1.6220600162206E-2</v>
      </c>
      <c r="L145" s="33">
        <v>19</v>
      </c>
      <c r="M145" s="41">
        <v>7.3929961089494164E-2</v>
      </c>
      <c r="N145" s="30">
        <v>0.95</v>
      </c>
      <c r="O145" s="33">
        <v>3</v>
      </c>
      <c r="P145" s="41">
        <v>0.15789473684210525</v>
      </c>
      <c r="Q145" s="31">
        <v>2.4330900243309003E-3</v>
      </c>
      <c r="R145" s="33">
        <v>1</v>
      </c>
      <c r="S145" s="41">
        <v>5.2631578947368418E-2</v>
      </c>
      <c r="T145" s="31">
        <v>8.110300081103001E-4</v>
      </c>
      <c r="U145" s="33"/>
      <c r="V145" s="41">
        <v>0</v>
      </c>
      <c r="W145" s="31">
        <v>0</v>
      </c>
      <c r="X145" s="57"/>
      <c r="Y145" s="40">
        <v>0</v>
      </c>
      <c r="Z145" s="7">
        <v>0.49289098896331496</v>
      </c>
    </row>
    <row r="146" spans="1:26">
      <c r="A146" s="74" t="s">
        <v>67</v>
      </c>
      <c r="B146" s="71">
        <v>8733</v>
      </c>
      <c r="C146" s="29">
        <v>940</v>
      </c>
      <c r="D146" s="32">
        <v>3.6522299972414009E-3</v>
      </c>
      <c r="E146" s="33">
        <v>163</v>
      </c>
      <c r="F146" s="31">
        <v>0.17340425531914894</v>
      </c>
      <c r="G146" s="33">
        <v>402</v>
      </c>
      <c r="H146" s="41">
        <v>0.42765957446808511</v>
      </c>
      <c r="I146" s="30">
        <v>2.4662576687116564</v>
      </c>
      <c r="J146" s="33">
        <v>27</v>
      </c>
      <c r="K146" s="31">
        <v>2.8723404255319149E-2</v>
      </c>
      <c r="L146" s="33">
        <v>28</v>
      </c>
      <c r="M146" s="41">
        <v>6.965174129353234E-2</v>
      </c>
      <c r="N146" s="30">
        <v>1.037037037037037</v>
      </c>
      <c r="O146" s="33">
        <v>2</v>
      </c>
      <c r="P146" s="41">
        <v>7.1428571428571425E-2</v>
      </c>
      <c r="Q146" s="31">
        <v>2.1276595744680851E-3</v>
      </c>
      <c r="R146" s="33">
        <v>1</v>
      </c>
      <c r="S146" s="41">
        <v>3.5714285714285712E-2</v>
      </c>
      <c r="T146" s="31">
        <v>1.0638297872340426E-3</v>
      </c>
      <c r="U146" s="33">
        <v>1</v>
      </c>
      <c r="V146" s="41">
        <v>1</v>
      </c>
      <c r="W146" s="31">
        <v>1.0638297872340426E-3</v>
      </c>
      <c r="X146" s="57"/>
      <c r="Y146" s="40">
        <v>0</v>
      </c>
      <c r="Z146" s="7">
        <v>1.6044541729044746</v>
      </c>
    </row>
    <row r="147" spans="1:26">
      <c r="A147" s="74" t="s">
        <v>67</v>
      </c>
      <c r="B147" s="71">
        <v>8742</v>
      </c>
      <c r="C147" s="29">
        <v>5764</v>
      </c>
      <c r="D147" s="32">
        <v>2.2395163514999396E-2</v>
      </c>
      <c r="E147" s="33">
        <v>497</v>
      </c>
      <c r="F147" s="31">
        <v>8.6224843858431641E-2</v>
      </c>
      <c r="G147" s="33">
        <v>1256</v>
      </c>
      <c r="H147" s="41">
        <v>0.21790423317140875</v>
      </c>
      <c r="I147" s="30">
        <v>2.5271629778672033</v>
      </c>
      <c r="J147" s="33">
        <v>60</v>
      </c>
      <c r="K147" s="31">
        <v>1.0409437890353921E-2</v>
      </c>
      <c r="L147" s="33">
        <v>55</v>
      </c>
      <c r="M147" s="41">
        <v>4.3789808917197449E-2</v>
      </c>
      <c r="N147" s="30">
        <v>0.91666666666666663</v>
      </c>
      <c r="O147" s="33">
        <v>8</v>
      </c>
      <c r="P147" s="41">
        <v>0.14545454545454545</v>
      </c>
      <c r="Q147" s="31">
        <v>1.3879250520471894E-3</v>
      </c>
      <c r="R147" s="33">
        <v>8</v>
      </c>
      <c r="S147" s="41">
        <v>0.14545454545454545</v>
      </c>
      <c r="T147" s="31">
        <v>1.3879250520471894E-3</v>
      </c>
      <c r="U147" s="33">
        <v>1</v>
      </c>
      <c r="V147" s="41">
        <v>0.125</v>
      </c>
      <c r="W147" s="31">
        <v>1.7349063150589867E-4</v>
      </c>
      <c r="X147" s="57"/>
      <c r="Y147" s="40">
        <v>0</v>
      </c>
      <c r="Z147" s="7">
        <v>0.67760313299769714</v>
      </c>
    </row>
    <row r="148" spans="1:26">
      <c r="A148" s="74" t="s">
        <v>67</v>
      </c>
      <c r="B148" s="71">
        <v>8712</v>
      </c>
      <c r="C148" s="29">
        <v>5275</v>
      </c>
      <c r="D148" s="32">
        <v>2.0495226846221692E-2</v>
      </c>
      <c r="E148" s="33">
        <v>643</v>
      </c>
      <c r="F148" s="31">
        <v>0.1218957345971564</v>
      </c>
      <c r="G148" s="33">
        <v>1636</v>
      </c>
      <c r="H148" s="41">
        <v>0.31014218009478672</v>
      </c>
      <c r="I148" s="30">
        <v>2.5443234836702957</v>
      </c>
      <c r="J148" s="33">
        <v>60</v>
      </c>
      <c r="K148" s="31">
        <v>1.1374407582938388E-2</v>
      </c>
      <c r="L148" s="33">
        <v>64</v>
      </c>
      <c r="M148" s="41">
        <v>3.9119804400977995E-2</v>
      </c>
      <c r="N148" s="30">
        <v>1.0666666666666667</v>
      </c>
      <c r="O148" s="33">
        <v>7</v>
      </c>
      <c r="P148" s="41">
        <v>0.109375</v>
      </c>
      <c r="Q148" s="31">
        <v>1.3270142180094786E-3</v>
      </c>
      <c r="R148" s="33">
        <v>3</v>
      </c>
      <c r="S148" s="41">
        <v>4.6875E-2</v>
      </c>
      <c r="T148" s="31">
        <v>5.6872037914691947E-4</v>
      </c>
      <c r="U148" s="33"/>
      <c r="V148" s="41">
        <v>0</v>
      </c>
      <c r="W148" s="31">
        <v>0</v>
      </c>
      <c r="X148" s="57"/>
      <c r="Y148" s="40">
        <v>0</v>
      </c>
      <c r="Z148" s="7">
        <v>0.50551198449576473</v>
      </c>
    </row>
    <row r="149" spans="1:26" s="106" customFormat="1">
      <c r="A149" s="74" t="s">
        <v>67</v>
      </c>
      <c r="B149" s="71">
        <v>8711</v>
      </c>
      <c r="C149" s="29">
        <v>10414</v>
      </c>
      <c r="D149" s="126">
        <v>4.0462045948161648E-2</v>
      </c>
      <c r="E149" s="29">
        <v>1165</v>
      </c>
      <c r="F149" s="129">
        <v>0.11186863837142308</v>
      </c>
      <c r="G149" s="29">
        <v>2795</v>
      </c>
      <c r="H149" s="41">
        <v>0.26838870750912236</v>
      </c>
      <c r="I149" s="30">
        <v>2.3991416309012874</v>
      </c>
      <c r="J149" s="29">
        <v>124</v>
      </c>
      <c r="K149" s="129">
        <v>1.1907048204340312E-2</v>
      </c>
      <c r="L149" s="29">
        <v>126</v>
      </c>
      <c r="M149" s="41">
        <v>4.5080500894454381E-2</v>
      </c>
      <c r="N149" s="30">
        <v>1.0161290322580645</v>
      </c>
      <c r="O149" s="29">
        <v>8</v>
      </c>
      <c r="P149" s="41">
        <v>6.3492063492063489E-2</v>
      </c>
      <c r="Q149" s="31">
        <v>7.6819665834453618E-4</v>
      </c>
      <c r="R149" s="29">
        <v>3</v>
      </c>
      <c r="S149" s="41">
        <v>2.3809523809523808E-2</v>
      </c>
      <c r="T149" s="31">
        <v>2.8807374687920108E-4</v>
      </c>
      <c r="U149" s="29"/>
      <c r="V149" s="41">
        <v>0</v>
      </c>
      <c r="W149" s="31">
        <v>0</v>
      </c>
      <c r="X149" s="130"/>
      <c r="Y149" s="40">
        <v>0</v>
      </c>
      <c r="Z149" s="7">
        <v>0.40077079570516405</v>
      </c>
    </row>
    <row r="150" spans="1:26" s="106" customFormat="1">
      <c r="A150" s="74" t="s">
        <v>67</v>
      </c>
      <c r="B150" s="71">
        <v>8741</v>
      </c>
      <c r="C150" s="29">
        <v>3409</v>
      </c>
      <c r="D150" s="32">
        <v>1.3245161766591421E-2</v>
      </c>
      <c r="E150" s="33">
        <v>238</v>
      </c>
      <c r="F150" s="31">
        <v>6.9815195071868577E-2</v>
      </c>
      <c r="G150" s="33">
        <v>533</v>
      </c>
      <c r="H150" s="41">
        <v>0.15635083602229394</v>
      </c>
      <c r="I150" s="30">
        <v>2.2394957983193278</v>
      </c>
      <c r="J150" s="33">
        <v>22</v>
      </c>
      <c r="K150" s="31">
        <v>6.4535054268113814E-3</v>
      </c>
      <c r="L150" s="33">
        <v>22</v>
      </c>
      <c r="M150" s="41">
        <v>4.1275797373358347E-2</v>
      </c>
      <c r="N150" s="30">
        <v>1</v>
      </c>
      <c r="O150" s="33">
        <v>3</v>
      </c>
      <c r="P150" s="41">
        <v>0.13636363636363635</v>
      </c>
      <c r="Q150" s="31">
        <v>8.8002346729246109E-4</v>
      </c>
      <c r="R150" s="33">
        <v>1</v>
      </c>
      <c r="S150" s="41">
        <v>4.5454545454545456E-2</v>
      </c>
      <c r="T150" s="31">
        <v>2.9334115576415371E-4</v>
      </c>
      <c r="U150" s="33"/>
      <c r="V150" s="41">
        <v>0</v>
      </c>
      <c r="W150" s="31">
        <v>0</v>
      </c>
      <c r="X150" s="57"/>
      <c r="Y150" s="40">
        <v>0</v>
      </c>
      <c r="Z150" s="7">
        <v>0.37944481521383411</v>
      </c>
    </row>
    <row r="151" spans="1:26">
      <c r="A151" s="74" t="s">
        <v>67</v>
      </c>
      <c r="B151" s="71">
        <v>8748</v>
      </c>
      <c r="C151" s="29">
        <v>4489</v>
      </c>
      <c r="D151" s="32">
        <v>1.7441340912358137E-2</v>
      </c>
      <c r="E151" s="33">
        <v>408</v>
      </c>
      <c r="F151" s="31">
        <v>9.0888839385163733E-2</v>
      </c>
      <c r="G151" s="33">
        <v>972</v>
      </c>
      <c r="H151" s="41">
        <v>0.21652929382936065</v>
      </c>
      <c r="I151" s="30">
        <v>2.3823529411764706</v>
      </c>
      <c r="J151" s="33">
        <v>44</v>
      </c>
      <c r="K151" s="31">
        <v>9.8017375807529523E-3</v>
      </c>
      <c r="L151" s="33">
        <v>44</v>
      </c>
      <c r="M151" s="41">
        <v>4.5267489711934158E-2</v>
      </c>
      <c r="N151" s="30">
        <v>1</v>
      </c>
      <c r="O151" s="33">
        <v>3</v>
      </c>
      <c r="P151" s="41">
        <v>6.8181818181818177E-2</v>
      </c>
      <c r="Q151" s="31">
        <v>6.6830028959679211E-4</v>
      </c>
      <c r="R151" s="33">
        <v>1</v>
      </c>
      <c r="S151" s="41">
        <v>2.2727272727272728E-2</v>
      </c>
      <c r="T151" s="31">
        <v>2.2276676319893073E-4</v>
      </c>
      <c r="U151" s="33"/>
      <c r="V151" s="41">
        <v>0</v>
      </c>
      <c r="W151" s="31">
        <v>0</v>
      </c>
      <c r="X151" s="57"/>
      <c r="Y151" s="40">
        <v>0</v>
      </c>
      <c r="Z151" s="7">
        <v>0.3527058744503857</v>
      </c>
    </row>
    <row r="152" spans="1:26">
      <c r="A152" s="74"/>
      <c r="B152" s="71"/>
      <c r="C152" s="29"/>
      <c r="D152" s="32"/>
      <c r="E152" s="33"/>
      <c r="F152" s="31"/>
      <c r="G152" s="33"/>
      <c r="H152" s="41"/>
      <c r="I152" s="30"/>
      <c r="J152" s="33"/>
      <c r="K152" s="31"/>
      <c r="L152" s="33"/>
      <c r="M152" s="41"/>
      <c r="N152" s="30"/>
      <c r="O152" s="33"/>
      <c r="P152" s="41"/>
      <c r="Q152" s="31"/>
      <c r="R152" s="33"/>
      <c r="S152" s="41"/>
      <c r="T152" s="31"/>
      <c r="U152" s="33"/>
      <c r="V152" s="41"/>
      <c r="W152" s="31"/>
      <c r="X152" s="57"/>
      <c r="Y152" s="40"/>
      <c r="Z152" s="7"/>
    </row>
    <row r="153" spans="1:26" ht="15.75" thickBot="1">
      <c r="A153" s="74" t="s">
        <v>63</v>
      </c>
      <c r="B153" s="72">
        <v>9223</v>
      </c>
      <c r="C153" s="29">
        <v>217</v>
      </c>
      <c r="D153" s="32">
        <v>8.4312118021423823E-4</v>
      </c>
      <c r="E153" s="33">
        <v>15</v>
      </c>
      <c r="F153" s="31">
        <v>6.9124423963133647E-2</v>
      </c>
      <c r="G153" s="33">
        <v>38</v>
      </c>
      <c r="H153" s="41">
        <v>0.17511520737327188</v>
      </c>
      <c r="I153" s="30">
        <v>2.5333333333333332</v>
      </c>
      <c r="J153" s="33">
        <v>3</v>
      </c>
      <c r="K153" s="31">
        <v>1.3824884792626729E-2</v>
      </c>
      <c r="L153" s="33">
        <v>2</v>
      </c>
      <c r="M153" s="41">
        <v>5.2631578947368418E-2</v>
      </c>
      <c r="N153" s="30">
        <v>0.66666666666666663</v>
      </c>
      <c r="O153" s="33">
        <v>1</v>
      </c>
      <c r="P153" s="41">
        <v>0.5</v>
      </c>
      <c r="Q153" s="31">
        <v>4.608294930875576E-3</v>
      </c>
      <c r="R153" s="33">
        <v>1</v>
      </c>
      <c r="S153" s="41">
        <v>0.5</v>
      </c>
      <c r="T153" s="31">
        <v>4.608294930875576E-3</v>
      </c>
      <c r="U153" s="33"/>
      <c r="V153" s="41">
        <v>0</v>
      </c>
      <c r="W153" s="31">
        <v>0</v>
      </c>
      <c r="X153" s="57"/>
      <c r="Y153" s="40">
        <v>0</v>
      </c>
      <c r="Z153" s="7">
        <v>1.2277467863206402</v>
      </c>
    </row>
    <row r="154" spans="1:26">
      <c r="A154" s="75" t="s">
        <v>63</v>
      </c>
      <c r="B154" s="122">
        <v>9224</v>
      </c>
      <c r="C154" s="29">
        <v>2176</v>
      </c>
      <c r="D154" s="126">
        <v>8.4545239085077536E-3</v>
      </c>
      <c r="E154" s="29">
        <v>292</v>
      </c>
      <c r="F154" s="129">
        <v>0.13419117647058823</v>
      </c>
      <c r="G154" s="29">
        <v>703</v>
      </c>
      <c r="H154" s="41">
        <v>0.32306985294117646</v>
      </c>
      <c r="I154" s="30">
        <v>2.4075342465753424</v>
      </c>
      <c r="J154" s="29">
        <v>31</v>
      </c>
      <c r="K154" s="129">
        <v>1.4246323529411764E-2</v>
      </c>
      <c r="L154" s="29">
        <v>31</v>
      </c>
      <c r="M154" s="41">
        <v>4.4096728307254626E-2</v>
      </c>
      <c r="N154" s="30">
        <v>1</v>
      </c>
      <c r="O154" s="29">
        <v>2</v>
      </c>
      <c r="P154" s="41">
        <v>6.4516129032258063E-2</v>
      </c>
      <c r="Q154" s="31">
        <v>9.1911764705882352E-4</v>
      </c>
      <c r="R154" s="29">
        <v>1</v>
      </c>
      <c r="S154" s="41">
        <v>3.2258064516129031E-2</v>
      </c>
      <c r="T154" s="31">
        <v>4.5955882352941176E-4</v>
      </c>
      <c r="U154" s="29"/>
      <c r="V154" s="41">
        <v>0</v>
      </c>
      <c r="W154" s="31">
        <v>0</v>
      </c>
      <c r="X154" s="130"/>
      <c r="Y154" s="40">
        <v>0</v>
      </c>
      <c r="Z154" s="7">
        <v>0.46394077479681817</v>
      </c>
    </row>
    <row r="155" spans="1:26">
      <c r="U155" s="34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B5" sqref="B5"/>
    </sheetView>
  </sheetViews>
  <sheetFormatPr defaultRowHeight="15"/>
  <cols>
    <col min="1" max="1" width="19.85546875" bestFit="1" customWidth="1"/>
    <col min="2" max="2" width="12" bestFit="1" customWidth="1"/>
  </cols>
  <sheetData>
    <row r="3" spans="1:2">
      <c r="A3" s="83" t="s">
        <v>103</v>
      </c>
      <c r="B3" s="86"/>
    </row>
    <row r="4" spans="1:2">
      <c r="A4" s="83" t="s">
        <v>40</v>
      </c>
      <c r="B4" s="86" t="s">
        <v>0</v>
      </c>
    </row>
    <row r="5" spans="1:2">
      <c r="A5" s="82" t="s">
        <v>50</v>
      </c>
      <c r="B5" s="87">
        <v>2.2829752438955619</v>
      </c>
    </row>
    <row r="6" spans="1:2">
      <c r="A6" s="84" t="s">
        <v>56</v>
      </c>
      <c r="B6" s="88">
        <v>2.1668785310734462</v>
      </c>
    </row>
    <row r="7" spans="1:2">
      <c r="A7" s="84" t="s">
        <v>65</v>
      </c>
      <c r="B7" s="88">
        <v>2.1050876479164549</v>
      </c>
    </row>
    <row r="8" spans="1:2">
      <c r="A8" s="84" t="s">
        <v>99</v>
      </c>
      <c r="B8" s="88">
        <v>1.7085536479803323</v>
      </c>
    </row>
    <row r="9" spans="1:2">
      <c r="A9" s="84" t="s">
        <v>49</v>
      </c>
      <c r="B9" s="88">
        <v>6.7579706816692822</v>
      </c>
    </row>
    <row r="10" spans="1:2">
      <c r="A10" s="84" t="s">
        <v>41</v>
      </c>
      <c r="B10" s="88">
        <v>5.6307359307359306</v>
      </c>
    </row>
    <row r="11" spans="1:2">
      <c r="A11" s="84" t="s">
        <v>92</v>
      </c>
      <c r="B11" s="88">
        <v>1.5538550204918034</v>
      </c>
    </row>
    <row r="12" spans="1:2">
      <c r="A12" s="84" t="s">
        <v>47</v>
      </c>
      <c r="B12" s="88">
        <v>1.5504757722149027</v>
      </c>
    </row>
    <row r="13" spans="1:2">
      <c r="A13" s="84" t="s">
        <v>68</v>
      </c>
      <c r="B13" s="88">
        <v>3.6211673612639013</v>
      </c>
    </row>
    <row r="14" spans="1:2">
      <c r="A14" s="84" t="s">
        <v>53</v>
      </c>
      <c r="B14" s="88">
        <v>1.5479696855382412</v>
      </c>
    </row>
    <row r="15" spans="1:2">
      <c r="A15" s="84" t="s">
        <v>42</v>
      </c>
      <c r="B15" s="88">
        <v>3.0714285714285716</v>
      </c>
    </row>
    <row r="16" spans="1:2">
      <c r="A16" s="85" t="s">
        <v>29</v>
      </c>
      <c r="B16" s="89">
        <v>31.997098094208429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Q47"/>
  <sheetViews>
    <sheetView workbookViewId="0">
      <selection activeCell="A25" sqref="A25:IV25"/>
    </sheetView>
  </sheetViews>
  <sheetFormatPr defaultRowHeight="15"/>
  <cols>
    <col min="1" max="1" width="6.28515625" style="163" bestFit="1" customWidth="1"/>
    <col min="2" max="2" width="6" style="163" bestFit="1" customWidth="1"/>
    <col min="3" max="3" width="11.5703125" style="163" bestFit="1" customWidth="1"/>
    <col min="4" max="4" width="6.7109375" style="163" bestFit="1" customWidth="1"/>
    <col min="5" max="6" width="11.7109375" style="163" bestFit="1" customWidth="1"/>
    <col min="7" max="7" width="6" style="163" bestFit="1" customWidth="1"/>
    <col min="8" max="8" width="12.5703125" style="163" bestFit="1" customWidth="1"/>
    <col min="9" max="9" width="9" style="163" bestFit="1" customWidth="1"/>
    <col min="10" max="10" width="14.7109375" style="163" bestFit="1" customWidth="1"/>
    <col min="11" max="11" width="10" style="163" bestFit="1" customWidth="1"/>
    <col min="12" max="12" width="16" style="163" bestFit="1" customWidth="1"/>
    <col min="13" max="13" width="10.85546875" style="163" bestFit="1" customWidth="1"/>
    <col min="14" max="14" width="21" style="163" bestFit="1" customWidth="1"/>
    <col min="15" max="15" width="13.5703125" style="163" bestFit="1" customWidth="1"/>
    <col min="16" max="16" width="24.5703125" style="163" bestFit="1" customWidth="1"/>
    <col min="17" max="17" width="13.140625" style="163" bestFit="1" customWidth="1"/>
    <col min="18" max="16384" width="9.140625" style="163"/>
  </cols>
  <sheetData>
    <row r="1" spans="1:17" ht="15.75" thickBot="1">
      <c r="A1" s="156" t="s">
        <v>40</v>
      </c>
      <c r="B1" s="157" t="s">
        <v>0</v>
      </c>
      <c r="C1" s="158" t="s">
        <v>1</v>
      </c>
      <c r="D1" s="158" t="s">
        <v>2</v>
      </c>
      <c r="E1" s="159" t="s">
        <v>3</v>
      </c>
      <c r="F1" s="158" t="s">
        <v>4</v>
      </c>
      <c r="G1" s="158" t="s">
        <v>5</v>
      </c>
      <c r="H1" s="159" t="s">
        <v>6</v>
      </c>
      <c r="I1" s="158" t="s">
        <v>7</v>
      </c>
      <c r="J1" s="159" t="s">
        <v>8</v>
      </c>
      <c r="K1" s="158" t="s">
        <v>9</v>
      </c>
      <c r="L1" s="159" t="s">
        <v>10</v>
      </c>
      <c r="M1" s="158" t="s">
        <v>11</v>
      </c>
      <c r="N1" s="159" t="s">
        <v>12</v>
      </c>
      <c r="O1" s="160" t="s">
        <v>101</v>
      </c>
      <c r="P1" s="161" t="s">
        <v>102</v>
      </c>
      <c r="Q1" s="162" t="s">
        <v>13</v>
      </c>
    </row>
    <row r="2" spans="1:17">
      <c r="A2" s="209" t="s">
        <v>50</v>
      </c>
      <c r="B2" s="168">
        <v>257</v>
      </c>
      <c r="C2" s="169">
        <v>45</v>
      </c>
      <c r="D2" s="169">
        <v>69</v>
      </c>
      <c r="E2" s="166">
        <v>0.26848249027237353</v>
      </c>
      <c r="F2" s="169">
        <v>1</v>
      </c>
      <c r="G2" s="169">
        <v>1</v>
      </c>
      <c r="H2" s="166">
        <v>1.4492753623188406E-2</v>
      </c>
      <c r="I2" s="169"/>
      <c r="J2" s="166">
        <v>0</v>
      </c>
      <c r="K2" s="169">
        <v>1</v>
      </c>
      <c r="L2" s="166">
        <v>1</v>
      </c>
      <c r="M2" s="169">
        <v>1</v>
      </c>
      <c r="N2" s="166">
        <v>1</v>
      </c>
      <c r="O2" s="167"/>
      <c r="P2" s="166">
        <v>0</v>
      </c>
      <c r="Q2" s="170">
        <v>2.2829752438955619</v>
      </c>
    </row>
    <row r="3" spans="1:17">
      <c r="A3" s="210">
        <v>59</v>
      </c>
      <c r="B3" s="171">
        <v>1014</v>
      </c>
      <c r="C3" s="172">
        <v>164</v>
      </c>
      <c r="D3" s="172">
        <v>267</v>
      </c>
      <c r="E3" s="173">
        <v>0.26331360946745563</v>
      </c>
      <c r="F3" s="172">
        <v>23</v>
      </c>
      <c r="G3" s="172">
        <v>25</v>
      </c>
      <c r="H3" s="173">
        <v>9.3632958801498134E-2</v>
      </c>
      <c r="I3" s="172">
        <v>2</v>
      </c>
      <c r="J3" s="173">
        <v>0.08</v>
      </c>
      <c r="K3" s="172">
        <v>5</v>
      </c>
      <c r="L3" s="173">
        <v>0.2</v>
      </c>
      <c r="M3" s="172">
        <v>1</v>
      </c>
      <c r="N3" s="173">
        <v>0.2</v>
      </c>
      <c r="O3" s="172">
        <v>1</v>
      </c>
      <c r="P3" s="166">
        <v>1</v>
      </c>
      <c r="Q3" s="174">
        <v>1.8369465682689539</v>
      </c>
    </row>
    <row r="4" spans="1:17">
      <c r="A4" s="210">
        <v>78</v>
      </c>
      <c r="B4" s="171">
        <v>257</v>
      </c>
      <c r="C4" s="172">
        <v>48</v>
      </c>
      <c r="D4" s="172">
        <v>69</v>
      </c>
      <c r="E4" s="173">
        <v>0.26848249027237353</v>
      </c>
      <c r="F4" s="172">
        <v>10</v>
      </c>
      <c r="G4" s="172">
        <v>11</v>
      </c>
      <c r="H4" s="173">
        <v>0.15942028985507245</v>
      </c>
      <c r="I4" s="172">
        <v>1</v>
      </c>
      <c r="J4" s="173">
        <v>9.0909090909090912E-2</v>
      </c>
      <c r="K4" s="172">
        <v>2</v>
      </c>
      <c r="L4" s="173">
        <v>0.18181818181818182</v>
      </c>
      <c r="M4" s="172">
        <v>2</v>
      </c>
      <c r="N4" s="173">
        <v>1</v>
      </c>
      <c r="O4" s="172">
        <v>0</v>
      </c>
      <c r="P4" s="166">
        <v>0</v>
      </c>
      <c r="Q4" s="174">
        <v>1.7006300528547187</v>
      </c>
    </row>
    <row r="5" spans="1:17">
      <c r="A5" s="210">
        <v>70</v>
      </c>
      <c r="B5" s="171">
        <v>4929</v>
      </c>
      <c r="C5" s="172">
        <v>839</v>
      </c>
      <c r="D5" s="172">
        <v>1324</v>
      </c>
      <c r="E5" s="173">
        <v>0.26861432339216879</v>
      </c>
      <c r="F5" s="172">
        <v>83</v>
      </c>
      <c r="G5" s="172">
        <v>93</v>
      </c>
      <c r="H5" s="173">
        <v>7.02416918429003E-2</v>
      </c>
      <c r="I5" s="172">
        <v>7</v>
      </c>
      <c r="J5" s="173">
        <v>7.5268817204301078E-2</v>
      </c>
      <c r="K5" s="172">
        <v>5</v>
      </c>
      <c r="L5" s="173">
        <v>5.3763440860215055E-2</v>
      </c>
      <c r="M5" s="172">
        <v>1</v>
      </c>
      <c r="N5" s="173">
        <v>0.2</v>
      </c>
      <c r="O5" s="172">
        <v>1</v>
      </c>
      <c r="P5" s="166">
        <v>1</v>
      </c>
      <c r="Q5" s="174">
        <v>1.667888273299585</v>
      </c>
    </row>
    <row r="6" spans="1:17">
      <c r="A6" s="210">
        <v>82</v>
      </c>
      <c r="B6" s="171">
        <v>17009</v>
      </c>
      <c r="C6" s="171">
        <v>2640</v>
      </c>
      <c r="D6" s="171">
        <v>4062</v>
      </c>
      <c r="E6" s="173">
        <v>0.23881474513492856</v>
      </c>
      <c r="F6" s="171">
        <v>222</v>
      </c>
      <c r="G6" s="171">
        <v>253</v>
      </c>
      <c r="H6" s="173">
        <v>6.2284588872476614E-2</v>
      </c>
      <c r="I6" s="171">
        <v>20</v>
      </c>
      <c r="J6" s="173">
        <v>7.9051383399209488E-2</v>
      </c>
      <c r="K6" s="171">
        <v>8</v>
      </c>
      <c r="L6" s="173">
        <v>3.1620553359683792E-2</v>
      </c>
      <c r="M6" s="171">
        <v>2</v>
      </c>
      <c r="N6" s="173">
        <v>0.25</v>
      </c>
      <c r="O6" s="171">
        <v>1</v>
      </c>
      <c r="P6" s="166">
        <v>0.5</v>
      </c>
      <c r="Q6" s="174">
        <f>E6+H6+J6+L6+N6+P6</f>
        <v>1.1617712707662984</v>
      </c>
    </row>
    <row r="7" spans="1:17">
      <c r="A7" s="210">
        <v>65</v>
      </c>
      <c r="B7" s="171">
        <v>2659</v>
      </c>
      <c r="C7" s="172">
        <v>434</v>
      </c>
      <c r="D7" s="172">
        <v>707</v>
      </c>
      <c r="E7" s="173">
        <v>0.26588943211733734</v>
      </c>
      <c r="F7" s="172">
        <v>43</v>
      </c>
      <c r="G7" s="172">
        <v>48</v>
      </c>
      <c r="H7" s="173">
        <v>6.7892503536067891E-2</v>
      </c>
      <c r="I7" s="172">
        <v>3</v>
      </c>
      <c r="J7" s="173">
        <v>6.25E-2</v>
      </c>
      <c r="K7" s="172">
        <v>4</v>
      </c>
      <c r="L7" s="173">
        <v>8.3333333333333329E-2</v>
      </c>
      <c r="M7" s="172">
        <v>1</v>
      </c>
      <c r="N7" s="173">
        <v>0.25</v>
      </c>
      <c r="O7" s="172">
        <v>1</v>
      </c>
      <c r="P7" s="166">
        <v>1</v>
      </c>
      <c r="Q7" s="174">
        <f>E7+H7+J7+L7+N7+P7</f>
        <v>1.7296152689867386</v>
      </c>
    </row>
    <row r="8" spans="1:17">
      <c r="A8" s="210">
        <v>73</v>
      </c>
      <c r="B8" s="171">
        <v>16940</v>
      </c>
      <c r="C8" s="172">
        <v>2337</v>
      </c>
      <c r="D8" s="172">
        <v>3633</v>
      </c>
      <c r="E8" s="173">
        <v>0.21446280991735536</v>
      </c>
      <c r="F8" s="172">
        <v>207</v>
      </c>
      <c r="G8" s="172">
        <v>230</v>
      </c>
      <c r="H8" s="173">
        <v>6.3308560418387005E-2</v>
      </c>
      <c r="I8" s="172">
        <v>20</v>
      </c>
      <c r="J8" s="173">
        <v>8.6956521739130432E-2</v>
      </c>
      <c r="K8" s="172">
        <v>9</v>
      </c>
      <c r="L8" s="173">
        <v>3.9130434782608699E-2</v>
      </c>
      <c r="M8" s="172">
        <v>4</v>
      </c>
      <c r="N8" s="173">
        <v>0.44</v>
      </c>
      <c r="O8" s="172">
        <v>2</v>
      </c>
      <c r="P8" s="166">
        <v>0.5</v>
      </c>
      <c r="Q8" s="174">
        <f>E8+H8+J8+L8+N8+P8</f>
        <v>1.3438583268574815</v>
      </c>
    </row>
    <row r="9" spans="1:17">
      <c r="A9" s="210" t="s">
        <v>60</v>
      </c>
      <c r="B9" s="171">
        <v>3488</v>
      </c>
      <c r="C9" s="172">
        <v>418</v>
      </c>
      <c r="D9" s="172">
        <v>687</v>
      </c>
      <c r="E9" s="173">
        <v>0.19696100917431192</v>
      </c>
      <c r="F9" s="172">
        <v>19</v>
      </c>
      <c r="G9" s="172">
        <v>22</v>
      </c>
      <c r="H9" s="173">
        <v>3.2023289665211063E-2</v>
      </c>
      <c r="I9" s="172"/>
      <c r="J9" s="173">
        <v>0</v>
      </c>
      <c r="K9" s="172">
        <v>1</v>
      </c>
      <c r="L9" s="173">
        <v>4.5454545454545456E-2</v>
      </c>
      <c r="M9" s="172">
        <v>1</v>
      </c>
      <c r="N9" s="173">
        <v>1</v>
      </c>
      <c r="O9" s="175"/>
      <c r="P9" s="166">
        <v>0</v>
      </c>
      <c r="Q9" s="174">
        <v>1.2744388442940684</v>
      </c>
    </row>
    <row r="10" spans="1:17">
      <c r="A10" s="210">
        <v>79</v>
      </c>
      <c r="B10" s="171">
        <v>835</v>
      </c>
      <c r="C10" s="172">
        <v>152</v>
      </c>
      <c r="D10" s="172">
        <v>227</v>
      </c>
      <c r="E10" s="173">
        <v>0.27185628742514972</v>
      </c>
      <c r="F10" s="172">
        <v>16</v>
      </c>
      <c r="G10" s="172">
        <v>18</v>
      </c>
      <c r="H10" s="173">
        <v>7.9295154185022032E-2</v>
      </c>
      <c r="I10" s="172">
        <v>2</v>
      </c>
      <c r="J10" s="173">
        <v>0.1111111111111111</v>
      </c>
      <c r="K10" s="172">
        <v>3</v>
      </c>
      <c r="L10" s="173">
        <v>0.16666666666666666</v>
      </c>
      <c r="M10" s="172">
        <v>1</v>
      </c>
      <c r="N10" s="173">
        <v>0.33333333333333331</v>
      </c>
      <c r="O10" s="172">
        <v>0</v>
      </c>
      <c r="P10" s="166">
        <v>0</v>
      </c>
      <c r="Q10" s="174">
        <v>0.96226255272128292</v>
      </c>
    </row>
    <row r="11" spans="1:17">
      <c r="A11" s="210" t="s">
        <v>66</v>
      </c>
      <c r="B11" s="171">
        <v>508</v>
      </c>
      <c r="C11" s="172">
        <v>110</v>
      </c>
      <c r="D11" s="172">
        <v>183</v>
      </c>
      <c r="E11" s="173">
        <v>0.36023622047244097</v>
      </c>
      <c r="F11" s="172">
        <v>14</v>
      </c>
      <c r="G11" s="172">
        <v>14</v>
      </c>
      <c r="H11" s="173">
        <v>7.650273224043716E-2</v>
      </c>
      <c r="I11" s="172">
        <v>6</v>
      </c>
      <c r="J11" s="173">
        <v>0.42857142857142855</v>
      </c>
      <c r="K11" s="172">
        <v>1</v>
      </c>
      <c r="L11" s="173">
        <v>7.1428571428571425E-2</v>
      </c>
      <c r="M11" s="172"/>
      <c r="N11" s="173">
        <v>0</v>
      </c>
      <c r="O11" s="175"/>
      <c r="P11" s="166">
        <v>0</v>
      </c>
      <c r="Q11" s="174">
        <v>0.9367389527128781</v>
      </c>
    </row>
    <row r="12" spans="1:17">
      <c r="A12" s="210" t="s">
        <v>84</v>
      </c>
      <c r="B12" s="176">
        <v>165</v>
      </c>
      <c r="C12" s="176">
        <v>34</v>
      </c>
      <c r="D12" s="176">
        <v>54</v>
      </c>
      <c r="E12" s="173">
        <v>0.32727272727272727</v>
      </c>
      <c r="F12" s="176">
        <v>7</v>
      </c>
      <c r="G12" s="176">
        <v>8</v>
      </c>
      <c r="H12" s="173">
        <v>0.14814814814814814</v>
      </c>
      <c r="I12" s="176">
        <v>2</v>
      </c>
      <c r="J12" s="173">
        <v>0.25</v>
      </c>
      <c r="K12" s="176">
        <v>1</v>
      </c>
      <c r="L12" s="173">
        <v>0.125</v>
      </c>
      <c r="M12" s="176"/>
      <c r="N12" s="173">
        <v>0</v>
      </c>
      <c r="O12" s="178"/>
      <c r="P12" s="166">
        <v>0</v>
      </c>
      <c r="Q12" s="132">
        <v>0.85042087542087541</v>
      </c>
    </row>
    <row r="13" spans="1:17">
      <c r="A13" s="210" t="s">
        <v>48</v>
      </c>
      <c r="B13" s="176">
        <v>129</v>
      </c>
      <c r="C13" s="177">
        <v>22</v>
      </c>
      <c r="D13" s="177">
        <v>30</v>
      </c>
      <c r="E13" s="173">
        <v>0.23255813953488372</v>
      </c>
      <c r="F13" s="177">
        <v>1</v>
      </c>
      <c r="G13" s="177">
        <v>2</v>
      </c>
      <c r="H13" s="173">
        <v>6.6666666666666666E-2</v>
      </c>
      <c r="I13" s="177"/>
      <c r="J13" s="173">
        <v>0</v>
      </c>
      <c r="K13" s="177">
        <v>1</v>
      </c>
      <c r="L13" s="173">
        <v>0.5</v>
      </c>
      <c r="M13" s="177"/>
      <c r="N13" s="173">
        <v>0</v>
      </c>
      <c r="O13" s="175"/>
      <c r="P13" s="166">
        <v>0</v>
      </c>
      <c r="Q13" s="132">
        <v>0.79922480620155034</v>
      </c>
    </row>
    <row r="14" spans="1:17">
      <c r="A14" s="210">
        <v>38</v>
      </c>
      <c r="B14" s="171">
        <v>701</v>
      </c>
      <c r="C14" s="172">
        <v>106</v>
      </c>
      <c r="D14" s="172">
        <v>147</v>
      </c>
      <c r="E14" s="173">
        <v>0.20970042796005706</v>
      </c>
      <c r="F14" s="172">
        <v>5</v>
      </c>
      <c r="G14" s="172">
        <v>8</v>
      </c>
      <c r="H14" s="173">
        <v>5.4421768707482991E-2</v>
      </c>
      <c r="I14" s="172">
        <v>3</v>
      </c>
      <c r="J14" s="173">
        <v>0.375</v>
      </c>
      <c r="K14" s="172">
        <v>1</v>
      </c>
      <c r="L14" s="173">
        <v>0.125</v>
      </c>
      <c r="M14" s="172">
        <v>0</v>
      </c>
      <c r="N14" s="173">
        <v>0</v>
      </c>
      <c r="O14" s="172">
        <v>0</v>
      </c>
      <c r="P14" s="166">
        <v>0</v>
      </c>
      <c r="Q14" s="174">
        <v>0.76412219666754</v>
      </c>
    </row>
    <row r="15" spans="1:17">
      <c r="A15" s="210">
        <v>80</v>
      </c>
      <c r="B15" s="171">
        <v>10301</v>
      </c>
      <c r="C15" s="172">
        <v>1458</v>
      </c>
      <c r="D15" s="172">
        <v>2317</v>
      </c>
      <c r="E15" s="173">
        <v>0.22492961848364237</v>
      </c>
      <c r="F15" s="172">
        <v>118</v>
      </c>
      <c r="G15" s="172">
        <v>132</v>
      </c>
      <c r="H15" s="173">
        <v>5.6970220112214073E-2</v>
      </c>
      <c r="I15" s="172">
        <v>12</v>
      </c>
      <c r="J15" s="173">
        <v>9.0909090909090912E-2</v>
      </c>
      <c r="K15" s="172">
        <v>3</v>
      </c>
      <c r="L15" s="173">
        <v>2.2727272727272728E-2</v>
      </c>
      <c r="M15" s="172">
        <v>1</v>
      </c>
      <c r="N15" s="173">
        <v>0.33333333333333331</v>
      </c>
      <c r="O15" s="172">
        <v>0</v>
      </c>
      <c r="P15" s="166">
        <v>0</v>
      </c>
      <c r="Q15" s="174">
        <v>0.72886953556555334</v>
      </c>
    </row>
    <row r="16" spans="1:17">
      <c r="A16" s="210" t="s">
        <v>78</v>
      </c>
      <c r="B16" s="171">
        <v>453</v>
      </c>
      <c r="C16" s="172">
        <v>58</v>
      </c>
      <c r="D16" s="172">
        <v>103</v>
      </c>
      <c r="E16" s="173">
        <v>0.22737306843267108</v>
      </c>
      <c r="F16" s="172">
        <v>7</v>
      </c>
      <c r="G16" s="172">
        <v>7</v>
      </c>
      <c r="H16" s="173">
        <v>6.7961165048543687E-2</v>
      </c>
      <c r="I16" s="172">
        <v>1</v>
      </c>
      <c r="J16" s="173">
        <v>0.14285714285714285</v>
      </c>
      <c r="K16" s="172">
        <v>2</v>
      </c>
      <c r="L16" s="173">
        <v>0.2857142857142857</v>
      </c>
      <c r="M16" s="172"/>
      <c r="N16" s="173">
        <v>0</v>
      </c>
      <c r="O16" s="175"/>
      <c r="P16" s="166">
        <v>0</v>
      </c>
      <c r="Q16" s="174">
        <v>0.72390566205264339</v>
      </c>
    </row>
    <row r="17" spans="1:17">
      <c r="A17" s="210" t="s">
        <v>52</v>
      </c>
      <c r="B17" s="171">
        <v>510</v>
      </c>
      <c r="C17" s="172">
        <v>81</v>
      </c>
      <c r="D17" s="172">
        <v>154</v>
      </c>
      <c r="E17" s="173">
        <v>0.30196078431372547</v>
      </c>
      <c r="F17" s="172">
        <v>7</v>
      </c>
      <c r="G17" s="172">
        <v>8</v>
      </c>
      <c r="H17" s="173">
        <v>5.1948051948051951E-2</v>
      </c>
      <c r="I17" s="172">
        <v>1</v>
      </c>
      <c r="J17" s="173">
        <v>0.125</v>
      </c>
      <c r="K17" s="172">
        <v>1</v>
      </c>
      <c r="L17" s="173">
        <v>0.125</v>
      </c>
      <c r="M17" s="172"/>
      <c r="N17" s="173">
        <v>0</v>
      </c>
      <c r="O17" s="175"/>
      <c r="P17" s="166">
        <v>0</v>
      </c>
      <c r="Q17" s="174">
        <v>0.60390883626177749</v>
      </c>
    </row>
    <row r="18" spans="1:17">
      <c r="A18" s="210" t="s">
        <v>53</v>
      </c>
      <c r="B18" s="171">
        <v>547</v>
      </c>
      <c r="C18" s="172">
        <v>74</v>
      </c>
      <c r="D18" s="172">
        <v>108</v>
      </c>
      <c r="E18" s="173">
        <v>0.19744058500914077</v>
      </c>
      <c r="F18" s="172">
        <v>6</v>
      </c>
      <c r="G18" s="172">
        <v>7</v>
      </c>
      <c r="H18" s="173">
        <v>6.4814814814814811E-2</v>
      </c>
      <c r="I18" s="172">
        <v>1</v>
      </c>
      <c r="J18" s="173">
        <v>0.14285714285714285</v>
      </c>
      <c r="K18" s="172">
        <v>1</v>
      </c>
      <c r="L18" s="173">
        <v>0.14285714285714285</v>
      </c>
      <c r="M18" s="172">
        <v>0</v>
      </c>
      <c r="N18" s="173">
        <v>0</v>
      </c>
      <c r="O18" s="175"/>
      <c r="P18" s="166">
        <v>0</v>
      </c>
      <c r="Q18" s="174">
        <v>0.54796968553823999</v>
      </c>
    </row>
    <row r="19" spans="1:17">
      <c r="A19" s="210">
        <v>87</v>
      </c>
      <c r="B19" s="171">
        <v>22728</v>
      </c>
      <c r="C19" s="171">
        <v>3301</v>
      </c>
      <c r="D19" s="171">
        <v>5048</v>
      </c>
      <c r="E19" s="173">
        <v>0.22210489264343541</v>
      </c>
      <c r="F19" s="171">
        <v>286</v>
      </c>
      <c r="G19" s="171">
        <v>323</v>
      </c>
      <c r="H19" s="173">
        <v>6.3985736925515055E-2</v>
      </c>
      <c r="I19" s="171">
        <v>20</v>
      </c>
      <c r="J19" s="173">
        <v>6.1919504643962849E-2</v>
      </c>
      <c r="K19" s="171">
        <v>6</v>
      </c>
      <c r="L19" s="173">
        <v>1.8575851393188854E-2</v>
      </c>
      <c r="M19" s="171">
        <v>1</v>
      </c>
      <c r="N19" s="173">
        <v>0.16666666666666666</v>
      </c>
      <c r="O19" s="171">
        <v>0</v>
      </c>
      <c r="P19" s="166">
        <v>0</v>
      </c>
      <c r="Q19" s="174">
        <v>0.53325265227276875</v>
      </c>
    </row>
    <row r="20" spans="1:17">
      <c r="A20" s="210">
        <v>47</v>
      </c>
      <c r="B20" s="171">
        <v>635</v>
      </c>
      <c r="C20" s="172">
        <v>95</v>
      </c>
      <c r="D20" s="172">
        <v>155</v>
      </c>
      <c r="E20" s="173">
        <v>0.24409448818897639</v>
      </c>
      <c r="F20" s="172">
        <v>8</v>
      </c>
      <c r="G20" s="172">
        <v>9</v>
      </c>
      <c r="H20" s="173">
        <v>5.8064516129032261E-2</v>
      </c>
      <c r="I20" s="172">
        <v>1</v>
      </c>
      <c r="J20" s="173">
        <v>0.1111111111111111</v>
      </c>
      <c r="K20" s="172">
        <v>1</v>
      </c>
      <c r="L20" s="173">
        <v>0.1111111111111111</v>
      </c>
      <c r="M20" s="172">
        <v>0</v>
      </c>
      <c r="N20" s="173">
        <v>0</v>
      </c>
      <c r="O20" s="172">
        <v>0</v>
      </c>
      <c r="P20" s="166">
        <v>0</v>
      </c>
      <c r="Q20" s="174">
        <v>0.52438122654023078</v>
      </c>
    </row>
    <row r="21" spans="1:17">
      <c r="A21" s="210" t="s">
        <v>72</v>
      </c>
      <c r="B21" s="171">
        <v>227</v>
      </c>
      <c r="C21" s="172">
        <v>37</v>
      </c>
      <c r="D21" s="172">
        <v>48</v>
      </c>
      <c r="E21" s="173">
        <v>0.21145374449339208</v>
      </c>
      <c r="F21" s="172">
        <v>4</v>
      </c>
      <c r="G21" s="172">
        <v>6</v>
      </c>
      <c r="H21" s="173">
        <v>0.125</v>
      </c>
      <c r="I21" s="172">
        <v>1</v>
      </c>
      <c r="J21" s="173">
        <v>0.16666666666666666</v>
      </c>
      <c r="K21" s="172"/>
      <c r="L21" s="173">
        <v>0</v>
      </c>
      <c r="M21" s="172"/>
      <c r="N21" s="173">
        <v>0</v>
      </c>
      <c r="O21" s="175"/>
      <c r="P21" s="166">
        <v>0</v>
      </c>
      <c r="Q21" s="174">
        <v>0.50312041116005868</v>
      </c>
    </row>
    <row r="22" spans="1:17">
      <c r="A22" s="210">
        <v>94</v>
      </c>
      <c r="B22" s="171">
        <v>1407</v>
      </c>
      <c r="C22" s="172">
        <v>262</v>
      </c>
      <c r="D22" s="172">
        <v>381</v>
      </c>
      <c r="E22" s="173">
        <v>0.27078891257995735</v>
      </c>
      <c r="F22" s="172">
        <v>18</v>
      </c>
      <c r="G22" s="172">
        <v>24</v>
      </c>
      <c r="H22" s="173">
        <v>6.2992125984251968E-2</v>
      </c>
      <c r="I22" s="172">
        <v>4</v>
      </c>
      <c r="J22" s="173">
        <v>0.16666666666666666</v>
      </c>
      <c r="K22" s="172">
        <v>0</v>
      </c>
      <c r="L22" s="173">
        <v>0</v>
      </c>
      <c r="M22" s="172">
        <v>0</v>
      </c>
      <c r="N22" s="173">
        <v>0</v>
      </c>
      <c r="O22" s="172">
        <v>0</v>
      </c>
      <c r="P22" s="166">
        <v>0</v>
      </c>
      <c r="Q22" s="174">
        <v>0.50044770523087601</v>
      </c>
    </row>
    <row r="23" spans="1:17">
      <c r="A23" s="210">
        <v>63</v>
      </c>
      <c r="B23" s="171">
        <v>1461</v>
      </c>
      <c r="C23" s="172">
        <v>245</v>
      </c>
      <c r="D23" s="172">
        <v>401</v>
      </c>
      <c r="E23" s="173">
        <v>0.27446954140999313</v>
      </c>
      <c r="F23" s="172">
        <v>24</v>
      </c>
      <c r="G23" s="172">
        <v>26</v>
      </c>
      <c r="H23" s="173">
        <v>6.4837905236907731E-2</v>
      </c>
      <c r="I23" s="172">
        <v>3</v>
      </c>
      <c r="J23" s="173">
        <v>0.11538461538461539</v>
      </c>
      <c r="K23" s="172">
        <v>1</v>
      </c>
      <c r="L23" s="173">
        <v>3.8461538461538464E-2</v>
      </c>
      <c r="M23" s="172">
        <v>0</v>
      </c>
      <c r="N23" s="173">
        <v>0</v>
      </c>
      <c r="O23" s="172">
        <v>0</v>
      </c>
      <c r="P23" s="166">
        <v>0</v>
      </c>
      <c r="Q23" s="174">
        <v>0.49315360049305473</v>
      </c>
    </row>
    <row r="24" spans="1:17">
      <c r="A24" s="210">
        <v>86</v>
      </c>
      <c r="B24" s="171">
        <v>2860</v>
      </c>
      <c r="C24" s="172">
        <v>414</v>
      </c>
      <c r="D24" s="172">
        <v>636</v>
      </c>
      <c r="E24" s="173">
        <v>0.22237762237762237</v>
      </c>
      <c r="F24" s="172">
        <v>43</v>
      </c>
      <c r="G24" s="172">
        <v>47</v>
      </c>
      <c r="H24" s="173">
        <v>7.3899371069182387E-2</v>
      </c>
      <c r="I24" s="172">
        <v>5</v>
      </c>
      <c r="J24" s="173">
        <v>0.10638297872340426</v>
      </c>
      <c r="K24" s="172">
        <v>4</v>
      </c>
      <c r="L24" s="173">
        <v>8.5106382978723402E-2</v>
      </c>
      <c r="M24" s="172">
        <v>0</v>
      </c>
      <c r="N24" s="173">
        <v>0</v>
      </c>
      <c r="O24" s="172">
        <v>0</v>
      </c>
      <c r="P24" s="166">
        <v>0</v>
      </c>
      <c r="Q24" s="174">
        <v>0.48776635514893241</v>
      </c>
    </row>
    <row r="25" spans="1:17">
      <c r="A25" s="210">
        <v>20</v>
      </c>
      <c r="B25" s="171">
        <v>562</v>
      </c>
      <c r="C25" s="171">
        <v>81</v>
      </c>
      <c r="D25" s="171">
        <v>125</v>
      </c>
      <c r="E25" s="173">
        <v>0.22241992882562278</v>
      </c>
      <c r="F25" s="171">
        <v>5</v>
      </c>
      <c r="G25" s="171">
        <v>5</v>
      </c>
      <c r="H25" s="173">
        <v>0.04</v>
      </c>
      <c r="I25" s="171">
        <v>0</v>
      </c>
      <c r="J25" s="173">
        <v>0</v>
      </c>
      <c r="K25" s="171">
        <v>1</v>
      </c>
      <c r="L25" s="173">
        <v>0.2</v>
      </c>
      <c r="M25" s="171">
        <v>0</v>
      </c>
      <c r="N25" s="173">
        <v>0</v>
      </c>
      <c r="O25" s="171">
        <v>0</v>
      </c>
      <c r="P25" s="166">
        <v>0</v>
      </c>
      <c r="Q25" s="174">
        <v>0.46241992882562277</v>
      </c>
    </row>
    <row r="26" spans="1:17">
      <c r="A26" s="210">
        <v>34</v>
      </c>
      <c r="B26" s="171">
        <v>631</v>
      </c>
      <c r="C26" s="172">
        <v>86</v>
      </c>
      <c r="D26" s="172">
        <v>122</v>
      </c>
      <c r="E26" s="173">
        <v>0.19334389857369255</v>
      </c>
      <c r="F26" s="172">
        <v>11</v>
      </c>
      <c r="G26" s="172">
        <v>15</v>
      </c>
      <c r="H26" s="173">
        <v>0.12295081967213115</v>
      </c>
      <c r="I26" s="172">
        <v>2</v>
      </c>
      <c r="J26" s="173">
        <v>0.13333333333333333</v>
      </c>
      <c r="K26" s="172">
        <v>0</v>
      </c>
      <c r="L26" s="173">
        <v>0</v>
      </c>
      <c r="M26" s="172">
        <v>0</v>
      </c>
      <c r="N26" s="173">
        <v>0</v>
      </c>
      <c r="O26" s="172">
        <v>0</v>
      </c>
      <c r="P26" s="166">
        <v>0</v>
      </c>
      <c r="Q26" s="174">
        <v>0.44962805157915703</v>
      </c>
    </row>
    <row r="27" spans="1:17">
      <c r="A27" s="210" t="s">
        <v>90</v>
      </c>
      <c r="B27" s="171">
        <v>1360</v>
      </c>
      <c r="C27" s="172">
        <v>215</v>
      </c>
      <c r="D27" s="172">
        <v>333</v>
      </c>
      <c r="E27" s="173">
        <v>0.24485294117647058</v>
      </c>
      <c r="F27" s="172">
        <v>24</v>
      </c>
      <c r="G27" s="172">
        <v>25</v>
      </c>
      <c r="H27" s="173">
        <v>7.5075075075075076E-2</v>
      </c>
      <c r="I27" s="172">
        <v>2</v>
      </c>
      <c r="J27" s="173">
        <v>0.08</v>
      </c>
      <c r="K27" s="172">
        <v>1</v>
      </c>
      <c r="L27" s="173">
        <v>0.04</v>
      </c>
      <c r="M27" s="172"/>
      <c r="N27" s="173">
        <v>0</v>
      </c>
      <c r="O27" s="175"/>
      <c r="P27" s="166">
        <v>0</v>
      </c>
      <c r="Q27" s="174">
        <v>0.43992801625154565</v>
      </c>
    </row>
    <row r="28" spans="1:17">
      <c r="A28" s="210" t="s">
        <v>74</v>
      </c>
      <c r="B28" s="171">
        <v>1759</v>
      </c>
      <c r="C28" s="172">
        <v>251</v>
      </c>
      <c r="D28" s="172">
        <v>396</v>
      </c>
      <c r="E28" s="173">
        <v>0.2251279135872655</v>
      </c>
      <c r="F28" s="172">
        <v>32</v>
      </c>
      <c r="G28" s="172">
        <v>32</v>
      </c>
      <c r="H28" s="173">
        <v>8.0808080808080815E-2</v>
      </c>
      <c r="I28" s="172">
        <v>2</v>
      </c>
      <c r="J28" s="173">
        <v>6.25E-2</v>
      </c>
      <c r="K28" s="172">
        <v>2</v>
      </c>
      <c r="L28" s="173">
        <v>6.25E-2</v>
      </c>
      <c r="M28" s="172"/>
      <c r="N28" s="173">
        <v>0</v>
      </c>
      <c r="O28" s="175"/>
      <c r="P28" s="166">
        <v>0</v>
      </c>
      <c r="Q28" s="174">
        <v>0.43093599439534636</v>
      </c>
    </row>
    <row r="29" spans="1:17">
      <c r="A29" s="210">
        <v>60</v>
      </c>
      <c r="B29" s="171">
        <v>3883</v>
      </c>
      <c r="C29" s="172">
        <v>540</v>
      </c>
      <c r="D29" s="172">
        <v>848</v>
      </c>
      <c r="E29" s="173">
        <v>0.2183878444501674</v>
      </c>
      <c r="F29" s="172">
        <v>50</v>
      </c>
      <c r="G29" s="172">
        <v>54</v>
      </c>
      <c r="H29" s="173">
        <v>6.3679245283018868E-2</v>
      </c>
      <c r="I29" s="172">
        <v>7</v>
      </c>
      <c r="J29" s="173">
        <v>0.12962962962962962</v>
      </c>
      <c r="K29" s="172">
        <v>1</v>
      </c>
      <c r="L29" s="173">
        <v>1.8518518518518517E-2</v>
      </c>
      <c r="M29" s="172">
        <v>0</v>
      </c>
      <c r="N29" s="173">
        <v>0</v>
      </c>
      <c r="O29" s="172">
        <v>0</v>
      </c>
      <c r="P29" s="166">
        <v>0</v>
      </c>
      <c r="Q29" s="174">
        <v>0.43021523788133442</v>
      </c>
    </row>
    <row r="30" spans="1:17">
      <c r="A30" s="210">
        <v>96</v>
      </c>
      <c r="B30" s="171">
        <v>2090</v>
      </c>
      <c r="C30" s="171">
        <v>332</v>
      </c>
      <c r="D30" s="171">
        <v>561</v>
      </c>
      <c r="E30" s="173">
        <v>0.26842105263157895</v>
      </c>
      <c r="F30" s="171">
        <v>34</v>
      </c>
      <c r="G30" s="171">
        <v>41</v>
      </c>
      <c r="H30" s="173">
        <v>7.3083778966131913E-2</v>
      </c>
      <c r="I30" s="171">
        <v>3</v>
      </c>
      <c r="J30" s="173">
        <v>7.3170731707317069E-2</v>
      </c>
      <c r="K30" s="171">
        <v>0</v>
      </c>
      <c r="L30" s="173">
        <v>0</v>
      </c>
      <c r="M30" s="171">
        <v>0</v>
      </c>
      <c r="N30" s="173">
        <v>0</v>
      </c>
      <c r="O30" s="171">
        <v>0</v>
      </c>
      <c r="P30" s="166">
        <v>0</v>
      </c>
      <c r="Q30" s="174">
        <v>0.41467556330502792</v>
      </c>
    </row>
    <row r="31" spans="1:17">
      <c r="A31" s="210">
        <v>36</v>
      </c>
      <c r="B31" s="171">
        <v>2850</v>
      </c>
      <c r="C31" s="172">
        <v>414</v>
      </c>
      <c r="D31" s="172">
        <v>624</v>
      </c>
      <c r="E31" s="173">
        <v>0.21894736842105264</v>
      </c>
      <c r="F31" s="172">
        <v>22</v>
      </c>
      <c r="G31" s="172">
        <v>28</v>
      </c>
      <c r="H31" s="173">
        <v>4.4871794871794872E-2</v>
      </c>
      <c r="I31" s="172">
        <v>4</v>
      </c>
      <c r="J31" s="173">
        <v>0.14285714285714285</v>
      </c>
      <c r="K31" s="172">
        <v>0</v>
      </c>
      <c r="L31" s="173">
        <v>0</v>
      </c>
      <c r="M31" s="172">
        <v>0</v>
      </c>
      <c r="N31" s="173">
        <v>0</v>
      </c>
      <c r="O31" s="172">
        <v>0</v>
      </c>
      <c r="P31" s="166">
        <v>0</v>
      </c>
      <c r="Q31" s="174">
        <v>0.4066763061499904</v>
      </c>
    </row>
    <row r="32" spans="1:17">
      <c r="A32" s="210">
        <v>48</v>
      </c>
      <c r="B32" s="171">
        <v>4601</v>
      </c>
      <c r="C32" s="172">
        <v>724</v>
      </c>
      <c r="D32" s="172">
        <v>1121</v>
      </c>
      <c r="E32" s="173">
        <v>0.2436426863725277</v>
      </c>
      <c r="F32" s="172">
        <v>72</v>
      </c>
      <c r="G32" s="172">
        <v>79</v>
      </c>
      <c r="H32" s="173">
        <v>7.0472792149866195E-2</v>
      </c>
      <c r="I32" s="172">
        <v>5</v>
      </c>
      <c r="J32" s="173">
        <v>6.3291139240506333E-2</v>
      </c>
      <c r="K32" s="172">
        <v>2</v>
      </c>
      <c r="L32" s="173">
        <v>2.5316455696202531E-2</v>
      </c>
      <c r="M32" s="172">
        <v>0</v>
      </c>
      <c r="N32" s="173">
        <v>0</v>
      </c>
      <c r="O32" s="172">
        <v>0</v>
      </c>
      <c r="P32" s="166">
        <v>0</v>
      </c>
      <c r="Q32" s="174">
        <v>0.40272307345910274</v>
      </c>
    </row>
    <row r="33" spans="1:17">
      <c r="A33" s="210">
        <v>62</v>
      </c>
      <c r="B33" s="171">
        <v>730</v>
      </c>
      <c r="C33" s="172">
        <v>123</v>
      </c>
      <c r="D33" s="172">
        <v>173</v>
      </c>
      <c r="E33" s="173">
        <v>0.23698630136986301</v>
      </c>
      <c r="F33" s="172">
        <v>13</v>
      </c>
      <c r="G33" s="172">
        <v>17</v>
      </c>
      <c r="H33" s="173">
        <v>9.8265895953757232E-2</v>
      </c>
      <c r="I33" s="172">
        <v>1</v>
      </c>
      <c r="J33" s="173">
        <v>5.8823529411764705E-2</v>
      </c>
      <c r="K33" s="172">
        <v>0</v>
      </c>
      <c r="L33" s="173">
        <v>0</v>
      </c>
      <c r="M33" s="172">
        <v>0</v>
      </c>
      <c r="N33" s="173">
        <v>0</v>
      </c>
      <c r="O33" s="172">
        <v>0</v>
      </c>
      <c r="P33" s="166">
        <v>0</v>
      </c>
      <c r="Q33" s="174">
        <v>0.39407572673538493</v>
      </c>
    </row>
    <row r="34" spans="1:17">
      <c r="A34" s="210" t="s">
        <v>57</v>
      </c>
      <c r="B34" s="171">
        <v>838</v>
      </c>
      <c r="C34" s="172">
        <v>145</v>
      </c>
      <c r="D34" s="172">
        <v>199</v>
      </c>
      <c r="E34" s="173">
        <v>0.23747016706443913</v>
      </c>
      <c r="F34" s="172">
        <v>23</v>
      </c>
      <c r="G34" s="172">
        <v>30</v>
      </c>
      <c r="H34" s="173">
        <v>0.15075376884422109</v>
      </c>
      <c r="I34" s="172"/>
      <c r="J34" s="173">
        <v>0</v>
      </c>
      <c r="K34" s="172"/>
      <c r="L34" s="173">
        <v>0</v>
      </c>
      <c r="M34" s="172"/>
      <c r="N34" s="173">
        <v>0</v>
      </c>
      <c r="O34" s="175"/>
      <c r="P34" s="166">
        <v>0</v>
      </c>
      <c r="Q34" s="174">
        <v>0.38822393590866022</v>
      </c>
    </row>
    <row r="35" spans="1:17">
      <c r="A35" s="210">
        <v>95</v>
      </c>
      <c r="B35" s="171">
        <v>2064</v>
      </c>
      <c r="C35" s="172">
        <v>375</v>
      </c>
      <c r="D35" s="172">
        <v>601</v>
      </c>
      <c r="E35" s="173">
        <v>0.29118217054263568</v>
      </c>
      <c r="F35" s="172">
        <v>28</v>
      </c>
      <c r="G35" s="172">
        <v>32</v>
      </c>
      <c r="H35" s="173">
        <v>5.3244592346089852E-2</v>
      </c>
      <c r="I35" s="172">
        <v>0</v>
      </c>
      <c r="J35" s="173">
        <v>0</v>
      </c>
      <c r="K35" s="172">
        <v>1</v>
      </c>
      <c r="L35" s="173">
        <v>3.125E-2</v>
      </c>
      <c r="M35" s="172">
        <v>0</v>
      </c>
      <c r="N35" s="173">
        <v>0</v>
      </c>
      <c r="O35" s="172">
        <v>0</v>
      </c>
      <c r="P35" s="166">
        <v>0</v>
      </c>
      <c r="Q35" s="174">
        <v>0.37567676288872554</v>
      </c>
    </row>
    <row r="36" spans="1:17">
      <c r="A36" s="210">
        <v>91</v>
      </c>
      <c r="B36" s="171">
        <v>4381</v>
      </c>
      <c r="C36" s="172">
        <v>701</v>
      </c>
      <c r="D36" s="172">
        <v>1132</v>
      </c>
      <c r="E36" s="173">
        <v>0.25838849577721984</v>
      </c>
      <c r="F36" s="172">
        <v>64</v>
      </c>
      <c r="G36" s="172">
        <v>74</v>
      </c>
      <c r="H36" s="173">
        <v>6.5371024734982339E-2</v>
      </c>
      <c r="I36" s="172">
        <v>3</v>
      </c>
      <c r="J36" s="173">
        <v>4.0540540540540543E-2</v>
      </c>
      <c r="K36" s="172">
        <v>0</v>
      </c>
      <c r="L36" s="173">
        <v>0</v>
      </c>
      <c r="M36" s="172">
        <v>0</v>
      </c>
      <c r="N36" s="173">
        <v>0</v>
      </c>
      <c r="O36" s="172">
        <v>0</v>
      </c>
      <c r="P36" s="166">
        <v>0</v>
      </c>
      <c r="Q36" s="174">
        <v>0.36430006105274271</v>
      </c>
    </row>
    <row r="37" spans="1:17">
      <c r="A37" s="210">
        <v>92</v>
      </c>
      <c r="B37" s="171">
        <v>2131</v>
      </c>
      <c r="C37" s="171">
        <v>338</v>
      </c>
      <c r="D37" s="171">
        <v>535</v>
      </c>
      <c r="E37" s="173">
        <v>0.25105584232754574</v>
      </c>
      <c r="F37" s="171">
        <v>26</v>
      </c>
      <c r="G37" s="171">
        <v>36</v>
      </c>
      <c r="H37" s="173">
        <v>6.7289719626168226E-2</v>
      </c>
      <c r="I37" s="171">
        <v>0</v>
      </c>
      <c r="J37" s="173">
        <v>0</v>
      </c>
      <c r="K37" s="171">
        <v>1</v>
      </c>
      <c r="L37" s="173">
        <v>2.7777777777777776E-2</v>
      </c>
      <c r="M37" s="171">
        <v>0</v>
      </c>
      <c r="N37" s="173">
        <v>0</v>
      </c>
      <c r="O37" s="171">
        <v>0</v>
      </c>
      <c r="P37" s="166">
        <v>0</v>
      </c>
      <c r="Q37" s="174">
        <v>0.34612333973149173</v>
      </c>
    </row>
    <row r="38" spans="1:17">
      <c r="A38" s="210">
        <v>49</v>
      </c>
      <c r="B38" s="171">
        <v>2611</v>
      </c>
      <c r="C38" s="172">
        <v>346</v>
      </c>
      <c r="D38" s="172">
        <v>555</v>
      </c>
      <c r="E38" s="173">
        <v>0.21256223669092303</v>
      </c>
      <c r="F38" s="172">
        <v>26</v>
      </c>
      <c r="G38" s="172">
        <v>31</v>
      </c>
      <c r="H38" s="173">
        <v>5.5855855855855854E-2</v>
      </c>
      <c r="I38" s="172">
        <v>2</v>
      </c>
      <c r="J38" s="173">
        <v>6.4516129032258063E-2</v>
      </c>
      <c r="K38" s="172">
        <v>0</v>
      </c>
      <c r="L38" s="173">
        <v>0</v>
      </c>
      <c r="M38" s="172">
        <v>0</v>
      </c>
      <c r="N38" s="173">
        <v>0</v>
      </c>
      <c r="O38" s="172">
        <v>0</v>
      </c>
      <c r="P38" s="166">
        <v>0</v>
      </c>
      <c r="Q38" s="174">
        <v>0.33293422157903696</v>
      </c>
    </row>
    <row r="39" spans="1:17">
      <c r="A39" s="210">
        <v>50</v>
      </c>
      <c r="B39" s="171">
        <v>897</v>
      </c>
      <c r="C39" s="172">
        <v>167</v>
      </c>
      <c r="D39" s="172">
        <v>226</v>
      </c>
      <c r="E39" s="173">
        <v>0.25195094760312153</v>
      </c>
      <c r="F39" s="172">
        <v>13</v>
      </c>
      <c r="G39" s="172">
        <v>15</v>
      </c>
      <c r="H39" s="173">
        <v>6.637168141592921E-2</v>
      </c>
      <c r="I39" s="172">
        <v>0</v>
      </c>
      <c r="J39" s="173">
        <v>0</v>
      </c>
      <c r="K39" s="172">
        <v>0</v>
      </c>
      <c r="L39" s="173">
        <v>0</v>
      </c>
      <c r="M39" s="172">
        <v>0</v>
      </c>
      <c r="N39" s="173">
        <v>0</v>
      </c>
      <c r="O39" s="172">
        <v>0</v>
      </c>
      <c r="P39" s="166">
        <v>0</v>
      </c>
      <c r="Q39" s="174">
        <v>0.31832262901905073</v>
      </c>
    </row>
    <row r="40" spans="1:17">
      <c r="A40" s="210">
        <v>35</v>
      </c>
      <c r="B40" s="171">
        <v>516</v>
      </c>
      <c r="C40" s="171">
        <v>81</v>
      </c>
      <c r="D40" s="171">
        <v>119</v>
      </c>
      <c r="E40" s="173">
        <v>0.23062015503875968</v>
      </c>
      <c r="F40" s="171">
        <v>6</v>
      </c>
      <c r="G40" s="171">
        <v>7</v>
      </c>
      <c r="H40" s="173">
        <v>5.8823529411764705E-2</v>
      </c>
      <c r="I40" s="171">
        <v>0</v>
      </c>
      <c r="J40" s="173">
        <v>0</v>
      </c>
      <c r="K40" s="171">
        <v>0</v>
      </c>
      <c r="L40" s="173">
        <v>0</v>
      </c>
      <c r="M40" s="171">
        <v>0</v>
      </c>
      <c r="N40" s="173">
        <v>0</v>
      </c>
      <c r="O40" s="171">
        <v>0</v>
      </c>
      <c r="P40" s="166">
        <v>0</v>
      </c>
      <c r="Q40" s="174">
        <v>0.28944368445052437</v>
      </c>
    </row>
    <row r="41" spans="1:17">
      <c r="A41" s="210" t="s">
        <v>51</v>
      </c>
      <c r="B41" s="171">
        <v>214</v>
      </c>
      <c r="C41" s="172">
        <v>32</v>
      </c>
      <c r="D41" s="172">
        <v>46</v>
      </c>
      <c r="E41" s="173">
        <v>0.21495327102803738</v>
      </c>
      <c r="F41" s="172">
        <v>2</v>
      </c>
      <c r="G41" s="172">
        <v>2</v>
      </c>
      <c r="H41" s="173">
        <v>4.3478260869565216E-2</v>
      </c>
      <c r="I41" s="172"/>
      <c r="J41" s="173">
        <v>0</v>
      </c>
      <c r="K41" s="172"/>
      <c r="L41" s="173">
        <v>0</v>
      </c>
      <c r="M41" s="172"/>
      <c r="N41" s="173">
        <v>0</v>
      </c>
      <c r="O41" s="175"/>
      <c r="P41" s="166">
        <v>0</v>
      </c>
      <c r="Q41" s="174">
        <v>0.2584315318976026</v>
      </c>
    </row>
    <row r="42" spans="1:17">
      <c r="A42" s="210" t="s">
        <v>45</v>
      </c>
      <c r="B42" s="171">
        <v>715</v>
      </c>
      <c r="C42" s="172">
        <v>92</v>
      </c>
      <c r="D42" s="172">
        <v>142</v>
      </c>
      <c r="E42" s="173">
        <v>0.19860139860139861</v>
      </c>
      <c r="F42" s="172">
        <v>5</v>
      </c>
      <c r="G42" s="172">
        <v>8</v>
      </c>
      <c r="H42" s="173">
        <v>5.6338028169014086E-2</v>
      </c>
      <c r="I42" s="172"/>
      <c r="J42" s="173">
        <v>0</v>
      </c>
      <c r="K42" s="172"/>
      <c r="L42" s="173">
        <v>0</v>
      </c>
      <c r="M42" s="172"/>
      <c r="N42" s="173">
        <v>0</v>
      </c>
      <c r="O42" s="175"/>
      <c r="P42" s="166">
        <v>0</v>
      </c>
      <c r="Q42" s="174">
        <v>0.2549394267704127</v>
      </c>
    </row>
    <row r="43" spans="1:17">
      <c r="A43" s="210" t="s">
        <v>97</v>
      </c>
      <c r="B43" s="171">
        <v>276</v>
      </c>
      <c r="C43" s="172">
        <v>26</v>
      </c>
      <c r="D43" s="172">
        <v>41</v>
      </c>
      <c r="E43" s="173">
        <v>0.14855072463768115</v>
      </c>
      <c r="F43" s="172">
        <v>1</v>
      </c>
      <c r="G43" s="172">
        <v>1</v>
      </c>
      <c r="H43" s="173">
        <v>2.4390243902439025E-2</v>
      </c>
      <c r="I43" s="172"/>
      <c r="J43" s="173">
        <v>0</v>
      </c>
      <c r="K43" s="172"/>
      <c r="L43" s="173">
        <v>0</v>
      </c>
      <c r="M43" s="172"/>
      <c r="N43" s="173">
        <v>0</v>
      </c>
      <c r="O43" s="175"/>
      <c r="P43" s="166">
        <v>0</v>
      </c>
      <c r="Q43" s="174">
        <v>0.17294096854012017</v>
      </c>
    </row>
    <row r="44" spans="1:17">
      <c r="A44" s="211" t="s">
        <v>42</v>
      </c>
      <c r="B44" s="164">
        <v>14</v>
      </c>
      <c r="C44" s="165">
        <v>1</v>
      </c>
      <c r="D44" s="165">
        <v>1</v>
      </c>
      <c r="E44" s="166">
        <v>7.1428571428571425E-2</v>
      </c>
      <c r="F44" s="165">
        <v>1</v>
      </c>
      <c r="G44" s="165">
        <v>1</v>
      </c>
      <c r="H44" s="166">
        <v>1</v>
      </c>
      <c r="I44" s="165">
        <v>1</v>
      </c>
      <c r="J44" s="166">
        <v>1</v>
      </c>
      <c r="K44" s="165">
        <v>1</v>
      </c>
      <c r="L44" s="166">
        <v>1</v>
      </c>
      <c r="M44" s="165"/>
      <c r="N44" s="166">
        <v>0</v>
      </c>
      <c r="O44" s="167"/>
      <c r="P44" s="166">
        <v>0</v>
      </c>
      <c r="Q44" s="131">
        <v>3.0714285714285716</v>
      </c>
    </row>
    <row r="45" spans="1:17">
      <c r="A45" s="210" t="s">
        <v>54</v>
      </c>
      <c r="B45" s="176">
        <v>24</v>
      </c>
      <c r="C45" s="177">
        <v>5</v>
      </c>
      <c r="D45" s="177">
        <v>5</v>
      </c>
      <c r="E45" s="173">
        <v>0.20833333333333334</v>
      </c>
      <c r="F45" s="177">
        <v>3</v>
      </c>
      <c r="G45" s="177">
        <v>4</v>
      </c>
      <c r="H45" s="173">
        <v>0.8</v>
      </c>
      <c r="I45" s="177">
        <v>1</v>
      </c>
      <c r="J45" s="173">
        <v>0.25</v>
      </c>
      <c r="K45" s="177">
        <v>1</v>
      </c>
      <c r="L45" s="173">
        <v>0.25</v>
      </c>
      <c r="M45" s="177"/>
      <c r="N45" s="173">
        <v>0</v>
      </c>
      <c r="O45" s="175"/>
      <c r="P45" s="166">
        <v>0</v>
      </c>
      <c r="Q45" s="132">
        <v>1.5083333333333333</v>
      </c>
    </row>
    <row r="46" spans="1:17">
      <c r="A46" s="210" t="s">
        <v>62</v>
      </c>
      <c r="B46" s="176">
        <v>40</v>
      </c>
      <c r="C46" s="177">
        <v>4</v>
      </c>
      <c r="D46" s="177">
        <v>5</v>
      </c>
      <c r="E46" s="173">
        <v>0.125</v>
      </c>
      <c r="F46" s="177">
        <v>1</v>
      </c>
      <c r="G46" s="177">
        <v>1</v>
      </c>
      <c r="H46" s="173">
        <v>0.2</v>
      </c>
      <c r="I46" s="177"/>
      <c r="J46" s="173">
        <v>0</v>
      </c>
      <c r="K46" s="177">
        <v>1</v>
      </c>
      <c r="L46" s="173">
        <v>1</v>
      </c>
      <c r="M46" s="177"/>
      <c r="N46" s="173">
        <v>0</v>
      </c>
      <c r="O46" s="175"/>
      <c r="P46" s="166">
        <v>0</v>
      </c>
      <c r="Q46" s="132">
        <v>1.325</v>
      </c>
    </row>
    <row r="47" spans="1:17" ht="15.75" thickBot="1">
      <c r="A47" s="212" t="s">
        <v>61</v>
      </c>
      <c r="B47" s="176">
        <v>172</v>
      </c>
      <c r="C47" s="176">
        <v>19</v>
      </c>
      <c r="D47" s="176">
        <v>35</v>
      </c>
      <c r="E47" s="173">
        <v>0.20348837209302326</v>
      </c>
      <c r="F47" s="176">
        <v>2</v>
      </c>
      <c r="G47" s="176">
        <v>2</v>
      </c>
      <c r="H47" s="173">
        <v>5.7142857142857141E-2</v>
      </c>
      <c r="I47" s="176">
        <v>1</v>
      </c>
      <c r="J47" s="173">
        <v>0.5</v>
      </c>
      <c r="K47" s="176">
        <v>1</v>
      </c>
      <c r="L47" s="173">
        <v>0.5</v>
      </c>
      <c r="M47" s="176"/>
      <c r="N47" s="173">
        <v>0</v>
      </c>
      <c r="O47" s="178"/>
      <c r="P47" s="166">
        <v>0</v>
      </c>
      <c r="Q47" s="132">
        <v>1.2606312292358803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Y45"/>
  <sheetViews>
    <sheetView workbookViewId="0">
      <selection activeCell="A23" sqref="A23:IV23"/>
    </sheetView>
  </sheetViews>
  <sheetFormatPr defaultRowHeight="15"/>
  <cols>
    <col min="1" max="1" width="6.28515625" style="163" bestFit="1" customWidth="1"/>
    <col min="2" max="2" width="6" style="163" bestFit="1" customWidth="1"/>
    <col min="3" max="3" width="15.140625" style="163" hidden="1" customWidth="1"/>
    <col min="4" max="4" width="12.42578125" style="163" bestFit="1" customWidth="1"/>
    <col min="5" max="5" width="12" style="163" hidden="1" customWidth="1"/>
    <col min="6" max="6" width="6.7109375" style="163" bestFit="1" customWidth="1"/>
    <col min="7" max="7" width="11.7109375" style="163" bestFit="1" customWidth="1"/>
    <col min="8" max="8" width="11.42578125" style="163" hidden="1" customWidth="1"/>
    <col min="9" max="9" width="11.7109375" style="163" bestFit="1" customWidth="1"/>
    <col min="10" max="10" width="12" style="163" hidden="1" customWidth="1"/>
    <col min="11" max="11" width="6" style="163" bestFit="1" customWidth="1"/>
    <col min="12" max="12" width="12.5703125" style="163" bestFit="1" customWidth="1"/>
    <col min="13" max="13" width="10.140625" style="163" hidden="1" customWidth="1"/>
    <col min="14" max="14" width="8.7109375" style="163" bestFit="1" customWidth="1"/>
    <col min="15" max="15" width="14.7109375" style="163" bestFit="1" customWidth="1"/>
    <col min="16" max="16" width="7.140625" style="163" hidden="1" customWidth="1"/>
    <col min="17" max="17" width="10" style="163" bestFit="1" customWidth="1"/>
    <col min="18" max="18" width="16" style="163" bestFit="1" customWidth="1"/>
    <col min="19" max="19" width="7.140625" style="163" hidden="1" customWidth="1"/>
    <col min="20" max="20" width="10.85546875" style="163" bestFit="1" customWidth="1"/>
    <col min="21" max="21" width="21" style="163" bestFit="1" customWidth="1"/>
    <col min="22" max="22" width="6.42578125" style="163" hidden="1" customWidth="1"/>
    <col min="23" max="23" width="13.5703125" style="163" bestFit="1" customWidth="1"/>
    <col min="24" max="24" width="24.5703125" style="163" bestFit="1" customWidth="1"/>
    <col min="25" max="25" width="13.140625" style="163" bestFit="1" customWidth="1"/>
    <col min="26" max="16384" width="9.140625" style="163"/>
  </cols>
  <sheetData>
    <row r="1" spans="1:25" ht="15.75" thickBot="1">
      <c r="A1" s="156" t="s">
        <v>40</v>
      </c>
      <c r="B1" s="179" t="s">
        <v>0</v>
      </c>
      <c r="C1" s="180" t="s">
        <v>14</v>
      </c>
      <c r="D1" s="181" t="s">
        <v>22</v>
      </c>
      <c r="E1" s="182" t="s">
        <v>15</v>
      </c>
      <c r="F1" s="181" t="s">
        <v>2</v>
      </c>
      <c r="G1" s="183" t="s">
        <v>3</v>
      </c>
      <c r="H1" s="184" t="s">
        <v>16</v>
      </c>
      <c r="I1" s="181" t="s">
        <v>4</v>
      </c>
      <c r="J1" s="182" t="s">
        <v>17</v>
      </c>
      <c r="K1" s="181" t="s">
        <v>5</v>
      </c>
      <c r="L1" s="183" t="s">
        <v>6</v>
      </c>
      <c r="M1" s="184" t="s">
        <v>18</v>
      </c>
      <c r="N1" s="181" t="s">
        <v>23</v>
      </c>
      <c r="O1" s="183" t="s">
        <v>8</v>
      </c>
      <c r="P1" s="182" t="s">
        <v>19</v>
      </c>
      <c r="Q1" s="181" t="s">
        <v>9</v>
      </c>
      <c r="R1" s="183" t="s">
        <v>10</v>
      </c>
      <c r="S1" s="182" t="s">
        <v>20</v>
      </c>
      <c r="T1" s="181" t="s">
        <v>11</v>
      </c>
      <c r="U1" s="183" t="s">
        <v>12</v>
      </c>
      <c r="V1" s="182" t="s">
        <v>21</v>
      </c>
      <c r="W1" s="185" t="s">
        <v>101</v>
      </c>
      <c r="X1" s="161" t="s">
        <v>102</v>
      </c>
      <c r="Y1" s="162" t="s">
        <v>13</v>
      </c>
    </row>
    <row r="2" spans="1:25">
      <c r="A2" s="209" t="s">
        <v>90</v>
      </c>
      <c r="B2" s="176">
        <v>1780</v>
      </c>
      <c r="C2" s="188">
        <v>6.9159248883932907E-3</v>
      </c>
      <c r="D2" s="177">
        <v>107</v>
      </c>
      <c r="E2" s="189">
        <v>6.0112359550561795E-2</v>
      </c>
      <c r="F2" s="177">
        <v>267</v>
      </c>
      <c r="G2" s="173">
        <v>0.15</v>
      </c>
      <c r="H2" s="119">
        <v>2.4953271028037385</v>
      </c>
      <c r="I2" s="177">
        <v>10</v>
      </c>
      <c r="J2" s="189">
        <v>5.6179775280898875E-3</v>
      </c>
      <c r="K2" s="177">
        <v>12</v>
      </c>
      <c r="L2" s="173">
        <v>4.49438202247191E-2</v>
      </c>
      <c r="M2" s="119">
        <v>1.2</v>
      </c>
      <c r="N2" s="177">
        <v>5</v>
      </c>
      <c r="O2" s="173">
        <v>0.41666666666666669</v>
      </c>
      <c r="P2" s="189">
        <v>2.8089887640449437E-3</v>
      </c>
      <c r="Q2" s="177">
        <v>2</v>
      </c>
      <c r="R2" s="173">
        <v>0.16666666666666666</v>
      </c>
      <c r="S2" s="189">
        <v>1.1235955056179776E-3</v>
      </c>
      <c r="T2" s="177">
        <v>1</v>
      </c>
      <c r="U2" s="173">
        <v>0.5</v>
      </c>
      <c r="V2" s="189">
        <v>5.6179775280898881E-4</v>
      </c>
      <c r="W2" s="175">
        <v>1</v>
      </c>
      <c r="X2" s="166">
        <v>1</v>
      </c>
      <c r="Y2" s="132">
        <v>2.2782771535580522</v>
      </c>
    </row>
    <row r="3" spans="1:25">
      <c r="A3" s="210">
        <v>79</v>
      </c>
      <c r="B3" s="176">
        <v>2811</v>
      </c>
      <c r="C3" s="177">
        <v>1.0921721832176146E-2</v>
      </c>
      <c r="D3" s="177">
        <v>480</v>
      </c>
      <c r="E3" s="177">
        <v>0.59920278422127515</v>
      </c>
      <c r="F3" s="177">
        <v>1215</v>
      </c>
      <c r="G3" s="173">
        <v>0.43223052294557096</v>
      </c>
      <c r="H3" s="119"/>
      <c r="I3" s="177">
        <v>64</v>
      </c>
      <c r="J3" s="177">
        <v>8.6376546768453702E-2</v>
      </c>
      <c r="K3" s="177">
        <v>59</v>
      </c>
      <c r="L3" s="173">
        <v>4.8559670781893001E-2</v>
      </c>
      <c r="M3" s="119"/>
      <c r="N3" s="177">
        <v>15</v>
      </c>
      <c r="O3" s="173">
        <v>0.25423728813559321</v>
      </c>
      <c r="P3" s="189"/>
      <c r="Q3" s="177">
        <v>18</v>
      </c>
      <c r="R3" s="173">
        <v>0.30508474576271188</v>
      </c>
      <c r="S3" s="189"/>
      <c r="T3" s="177">
        <v>1</v>
      </c>
      <c r="U3" s="173">
        <v>5.5555555555555552E-2</v>
      </c>
      <c r="V3" s="189"/>
      <c r="W3" s="177">
        <v>1</v>
      </c>
      <c r="X3" s="166">
        <v>1</v>
      </c>
      <c r="Y3" s="132">
        <v>2.0956677831813249</v>
      </c>
    </row>
    <row r="4" spans="1:25">
      <c r="A4" s="210">
        <v>60</v>
      </c>
      <c r="B4" s="176">
        <v>2337</v>
      </c>
      <c r="C4" s="177">
        <v>9.0800654293118656E-3</v>
      </c>
      <c r="D4" s="177">
        <v>90</v>
      </c>
      <c r="E4" s="177">
        <v>7.566276858899762E-2</v>
      </c>
      <c r="F4" s="177">
        <v>222</v>
      </c>
      <c r="G4" s="173">
        <v>9.4993581514762518E-2</v>
      </c>
      <c r="H4" s="119"/>
      <c r="I4" s="177">
        <v>14</v>
      </c>
      <c r="J4" s="177">
        <v>1.3207679149417832E-2</v>
      </c>
      <c r="K4" s="177">
        <v>14</v>
      </c>
      <c r="L4" s="173">
        <v>6.3063063063063057E-2</v>
      </c>
      <c r="M4" s="119"/>
      <c r="N4" s="177">
        <v>2</v>
      </c>
      <c r="O4" s="173">
        <v>0.14285714285714285</v>
      </c>
      <c r="P4" s="189"/>
      <c r="Q4" s="177">
        <v>2</v>
      </c>
      <c r="R4" s="173">
        <v>0.14285714285714285</v>
      </c>
      <c r="S4" s="189"/>
      <c r="T4" s="177">
        <v>1</v>
      </c>
      <c r="U4" s="173">
        <v>0.5</v>
      </c>
      <c r="V4" s="189"/>
      <c r="W4" s="177">
        <v>1</v>
      </c>
      <c r="X4" s="166">
        <v>1</v>
      </c>
      <c r="Y4" s="132">
        <v>1.9437709302921111</v>
      </c>
    </row>
    <row r="5" spans="1:25">
      <c r="A5" s="210">
        <v>59</v>
      </c>
      <c r="B5" s="176">
        <v>2188</v>
      </c>
      <c r="C5" s="177">
        <v>8.501148121238495E-3</v>
      </c>
      <c r="D5" s="177">
        <v>327</v>
      </c>
      <c r="E5" s="177">
        <v>0.35579927102317105</v>
      </c>
      <c r="F5" s="177">
        <v>832</v>
      </c>
      <c r="G5" s="173">
        <v>0.38025594149908593</v>
      </c>
      <c r="H5" s="119"/>
      <c r="I5" s="177">
        <v>60</v>
      </c>
      <c r="J5" s="177">
        <v>8.3311637594376459E-2</v>
      </c>
      <c r="K5" s="177">
        <v>64</v>
      </c>
      <c r="L5" s="173">
        <v>7.6923076923076927E-2</v>
      </c>
      <c r="M5" s="119"/>
      <c r="N5" s="177">
        <v>14</v>
      </c>
      <c r="O5" s="173">
        <v>0.21875</v>
      </c>
      <c r="P5" s="189"/>
      <c r="Q5" s="177">
        <v>9</v>
      </c>
      <c r="R5" s="173">
        <v>0.140625</v>
      </c>
      <c r="S5" s="189"/>
      <c r="T5" s="177">
        <v>1</v>
      </c>
      <c r="U5" s="173">
        <v>0.1111111111111111</v>
      </c>
      <c r="V5" s="189"/>
      <c r="W5" s="177">
        <v>1</v>
      </c>
      <c r="X5" s="166">
        <v>1</v>
      </c>
      <c r="Y5" s="132">
        <v>1.9276651295332741</v>
      </c>
    </row>
    <row r="6" spans="1:25">
      <c r="A6" s="210">
        <v>48</v>
      </c>
      <c r="B6" s="176">
        <v>3195</v>
      </c>
      <c r="C6" s="176">
        <v>1.2413696639559867E-2</v>
      </c>
      <c r="D6" s="176">
        <v>235</v>
      </c>
      <c r="E6" s="176">
        <v>0.23727504952166045</v>
      </c>
      <c r="F6" s="176">
        <v>566</v>
      </c>
      <c r="G6" s="173">
        <v>0.17715179968701095</v>
      </c>
      <c r="H6" s="119"/>
      <c r="I6" s="176">
        <v>29</v>
      </c>
      <c r="J6" s="176">
        <v>2.8874125232142101E-2</v>
      </c>
      <c r="K6" s="176">
        <v>28</v>
      </c>
      <c r="L6" s="173">
        <v>4.9469964664310952E-2</v>
      </c>
      <c r="M6" s="119"/>
      <c r="N6" s="176">
        <v>6</v>
      </c>
      <c r="O6" s="173">
        <v>0.21428571428571427</v>
      </c>
      <c r="P6" s="189"/>
      <c r="Q6" s="176">
        <v>3</v>
      </c>
      <c r="R6" s="173">
        <v>0.10714285714285714</v>
      </c>
      <c r="S6" s="189"/>
      <c r="T6" s="176">
        <v>1</v>
      </c>
      <c r="U6" s="173">
        <v>0.33333333333333331</v>
      </c>
      <c r="V6" s="189"/>
      <c r="W6" s="176">
        <v>1</v>
      </c>
      <c r="X6" s="166">
        <v>1</v>
      </c>
      <c r="Y6" s="132">
        <v>1.8813836691132264</v>
      </c>
    </row>
    <row r="7" spans="1:25">
      <c r="A7" s="210">
        <v>55</v>
      </c>
      <c r="B7" s="176">
        <v>793</v>
      </c>
      <c r="C7" s="177">
        <v>3.0810833912898196E-3</v>
      </c>
      <c r="D7" s="177">
        <v>81</v>
      </c>
      <c r="E7" s="177">
        <v>0.26496518129738261</v>
      </c>
      <c r="F7" s="177">
        <v>208</v>
      </c>
      <c r="G7" s="173">
        <v>0.26229508196721313</v>
      </c>
      <c r="H7" s="119"/>
      <c r="I7" s="177">
        <v>10</v>
      </c>
      <c r="J7" s="177">
        <v>4.6430654179959521E-2</v>
      </c>
      <c r="K7" s="177">
        <v>7</v>
      </c>
      <c r="L7" s="173">
        <v>3.3653846153846152E-2</v>
      </c>
      <c r="M7" s="119"/>
      <c r="N7" s="177">
        <v>7</v>
      </c>
      <c r="O7" s="173">
        <v>1</v>
      </c>
      <c r="P7" s="189"/>
      <c r="Q7" s="177">
        <v>3</v>
      </c>
      <c r="R7" s="173">
        <v>0.42857142857142855</v>
      </c>
      <c r="S7" s="189"/>
      <c r="T7" s="177">
        <v>0</v>
      </c>
      <c r="U7" s="173">
        <v>0</v>
      </c>
      <c r="V7" s="189"/>
      <c r="W7" s="177">
        <v>0</v>
      </c>
      <c r="X7" s="166">
        <v>0</v>
      </c>
      <c r="Y7" s="132">
        <v>1.724520356692488</v>
      </c>
    </row>
    <row r="8" spans="1:25">
      <c r="A8" s="210">
        <v>70</v>
      </c>
      <c r="B8" s="176">
        <v>8938</v>
      </c>
      <c r="C8" s="177">
        <v>3.4727267782280469E-2</v>
      </c>
      <c r="D8" s="177">
        <v>706</v>
      </c>
      <c r="E8" s="177">
        <v>0.16982387195153154</v>
      </c>
      <c r="F8" s="177">
        <v>1782</v>
      </c>
      <c r="G8" s="173">
        <v>0.19937346162452449</v>
      </c>
      <c r="H8" s="119"/>
      <c r="I8" s="177">
        <v>100</v>
      </c>
      <c r="J8" s="177">
        <v>2.9326701667127197E-2</v>
      </c>
      <c r="K8" s="177">
        <v>99</v>
      </c>
      <c r="L8" s="173">
        <v>5.5555555555555552E-2</v>
      </c>
      <c r="M8" s="119"/>
      <c r="N8" s="177">
        <v>14</v>
      </c>
      <c r="O8" s="173">
        <v>0.14141414141414141</v>
      </c>
      <c r="P8" s="189"/>
      <c r="Q8" s="177">
        <v>13</v>
      </c>
      <c r="R8" s="173">
        <v>0.13131313131313133</v>
      </c>
      <c r="S8" s="189"/>
      <c r="T8" s="177">
        <v>2</v>
      </c>
      <c r="U8" s="173">
        <v>0.15</v>
      </c>
      <c r="V8" s="189"/>
      <c r="W8" s="177">
        <v>1</v>
      </c>
      <c r="X8" s="166">
        <v>0.5</v>
      </c>
      <c r="Y8" s="132">
        <f>G8+L8+O8+R8+U8+X8</f>
        <v>1.1776562899073526</v>
      </c>
    </row>
    <row r="9" spans="1:25">
      <c r="A9" s="210">
        <v>51</v>
      </c>
      <c r="B9" s="176">
        <v>625</v>
      </c>
      <c r="C9" s="177">
        <v>2.4283444130594419E-3</v>
      </c>
      <c r="D9" s="177">
        <v>139</v>
      </c>
      <c r="E9" s="177">
        <v>1.2620763728228397</v>
      </c>
      <c r="F9" s="177">
        <v>336</v>
      </c>
      <c r="G9" s="173">
        <v>0.53759999999999997</v>
      </c>
      <c r="H9" s="119"/>
      <c r="I9" s="177">
        <v>27</v>
      </c>
      <c r="J9" s="177">
        <v>0.2550922188934156</v>
      </c>
      <c r="K9" s="177">
        <v>24</v>
      </c>
      <c r="L9" s="173">
        <v>7.1428571428571425E-2</v>
      </c>
      <c r="M9" s="119"/>
      <c r="N9" s="177">
        <v>7</v>
      </c>
      <c r="O9" s="173">
        <v>0.29166666666666669</v>
      </c>
      <c r="P9" s="189"/>
      <c r="Q9" s="177">
        <v>7</v>
      </c>
      <c r="R9" s="173">
        <v>0.29166666666666669</v>
      </c>
      <c r="S9" s="189"/>
      <c r="T9" s="177">
        <v>1</v>
      </c>
      <c r="U9" s="173">
        <v>0.14285714285714285</v>
      </c>
      <c r="V9" s="189"/>
      <c r="W9" s="177">
        <v>0</v>
      </c>
      <c r="X9" s="166">
        <v>0</v>
      </c>
      <c r="Y9" s="132">
        <v>1.3352190476190477</v>
      </c>
    </row>
    <row r="10" spans="1:25">
      <c r="A10" s="210">
        <v>75</v>
      </c>
      <c r="B10" s="176">
        <v>659</v>
      </c>
      <c r="C10" s="177">
        <v>2.5604463491298757E-3</v>
      </c>
      <c r="D10" s="177">
        <v>126</v>
      </c>
      <c r="E10" s="177">
        <v>0.60137658022363827</v>
      </c>
      <c r="F10" s="177">
        <v>344</v>
      </c>
      <c r="G10" s="173">
        <v>0.52200303490136568</v>
      </c>
      <c r="H10" s="119"/>
      <c r="I10" s="177">
        <v>13</v>
      </c>
      <c r="J10" s="177">
        <v>6.8618538603805512E-2</v>
      </c>
      <c r="K10" s="177">
        <v>12</v>
      </c>
      <c r="L10" s="173">
        <v>3.4883720930232558E-2</v>
      </c>
      <c r="M10" s="119"/>
      <c r="N10" s="177">
        <v>6</v>
      </c>
      <c r="O10" s="173">
        <v>0.5</v>
      </c>
      <c r="P10" s="189"/>
      <c r="Q10" s="177">
        <v>3</v>
      </c>
      <c r="R10" s="173">
        <v>0.25</v>
      </c>
      <c r="S10" s="189"/>
      <c r="T10" s="177">
        <v>0</v>
      </c>
      <c r="U10" s="173">
        <v>0</v>
      </c>
      <c r="V10" s="189"/>
      <c r="W10" s="177">
        <v>0</v>
      </c>
      <c r="X10" s="166">
        <v>0</v>
      </c>
      <c r="Y10" s="132">
        <v>1.3068867558315982</v>
      </c>
    </row>
    <row r="11" spans="1:25">
      <c r="A11" s="210">
        <v>72</v>
      </c>
      <c r="B11" s="176">
        <v>536</v>
      </c>
      <c r="C11" s="176">
        <v>2.0825481686397775E-3</v>
      </c>
      <c r="D11" s="176">
        <v>89</v>
      </c>
      <c r="E11" s="176">
        <v>0.48177910872211382</v>
      </c>
      <c r="F11" s="176">
        <v>224</v>
      </c>
      <c r="G11" s="173">
        <v>0.41791044776119401</v>
      </c>
      <c r="H11" s="119"/>
      <c r="I11" s="176">
        <v>11</v>
      </c>
      <c r="J11" s="176">
        <v>6.4384432260079935E-2</v>
      </c>
      <c r="K11" s="176">
        <v>10</v>
      </c>
      <c r="L11" s="173">
        <v>4.4642857142857144E-2</v>
      </c>
      <c r="M11" s="119"/>
      <c r="N11" s="176">
        <v>2</v>
      </c>
      <c r="O11" s="173">
        <v>0.2</v>
      </c>
      <c r="P11" s="189"/>
      <c r="Q11" s="176">
        <v>3</v>
      </c>
      <c r="R11" s="173">
        <v>0.3</v>
      </c>
      <c r="S11" s="189"/>
      <c r="T11" s="176">
        <v>1</v>
      </c>
      <c r="U11" s="173">
        <v>0.33333333333333331</v>
      </c>
      <c r="V11" s="189"/>
      <c r="W11" s="176">
        <v>0</v>
      </c>
      <c r="X11" s="166">
        <v>0</v>
      </c>
      <c r="Y11" s="132">
        <v>1.2958866382373844</v>
      </c>
    </row>
    <row r="12" spans="1:25">
      <c r="A12" s="210">
        <v>73</v>
      </c>
      <c r="B12" s="176">
        <v>27417</v>
      </c>
      <c r="C12" s="177">
        <v>0.10652467003656114</v>
      </c>
      <c r="D12" s="177">
        <v>2952</v>
      </c>
      <c r="E12" s="177">
        <v>1.4935400974679993</v>
      </c>
      <c r="F12" s="177">
        <v>7252</v>
      </c>
      <c r="G12" s="173">
        <v>0.26450742240215924</v>
      </c>
      <c r="H12" s="119"/>
      <c r="I12" s="177">
        <v>351</v>
      </c>
      <c r="J12" s="177">
        <v>0.18853124773648097</v>
      </c>
      <c r="K12" s="177">
        <v>348</v>
      </c>
      <c r="L12" s="173">
        <v>4.7986762272476557E-2</v>
      </c>
      <c r="M12" s="119"/>
      <c r="N12" s="177">
        <v>41</v>
      </c>
      <c r="O12" s="173">
        <v>0.11781609195402298</v>
      </c>
      <c r="P12" s="189"/>
      <c r="Q12" s="177">
        <v>31</v>
      </c>
      <c r="R12" s="173">
        <v>8.9080459770114945E-2</v>
      </c>
      <c r="S12" s="189"/>
      <c r="T12" s="177">
        <v>4</v>
      </c>
      <c r="U12" s="173">
        <v>0.12903225806451613</v>
      </c>
      <c r="V12" s="189"/>
      <c r="W12" s="177">
        <v>3</v>
      </c>
      <c r="X12" s="166">
        <v>0.75</v>
      </c>
      <c r="Y12" s="132">
        <f>G12+L12+O12+R12+U12+X12</f>
        <v>1.39842299446329</v>
      </c>
    </row>
    <row r="13" spans="1:25">
      <c r="A13" s="210" t="s">
        <v>41</v>
      </c>
      <c r="B13" s="176">
        <v>1591</v>
      </c>
      <c r="C13" s="188">
        <v>6.1815935378841157E-3</v>
      </c>
      <c r="D13" s="177">
        <v>441</v>
      </c>
      <c r="E13" s="189">
        <v>0.27718416090509113</v>
      </c>
      <c r="F13" s="177">
        <v>1210</v>
      </c>
      <c r="G13" s="173">
        <v>0.76052796983029536</v>
      </c>
      <c r="H13" s="119">
        <v>2.743764172335601</v>
      </c>
      <c r="I13" s="177">
        <v>36</v>
      </c>
      <c r="J13" s="189">
        <v>2.262727844123193E-2</v>
      </c>
      <c r="K13" s="177">
        <v>35</v>
      </c>
      <c r="L13" s="173">
        <v>2.8925619834710745E-2</v>
      </c>
      <c r="M13" s="119">
        <v>0.97222222222222221</v>
      </c>
      <c r="N13" s="177">
        <v>5</v>
      </c>
      <c r="O13" s="173">
        <v>0.14285714285714285</v>
      </c>
      <c r="P13" s="189">
        <v>3.1426775612822125E-3</v>
      </c>
      <c r="Q13" s="177">
        <v>5</v>
      </c>
      <c r="R13" s="173">
        <v>0.14285714285714285</v>
      </c>
      <c r="S13" s="189">
        <v>3.1426775612822125E-3</v>
      </c>
      <c r="T13" s="177"/>
      <c r="U13" s="173">
        <v>0</v>
      </c>
      <c r="V13" s="189">
        <v>0</v>
      </c>
      <c r="W13" s="175"/>
      <c r="X13" s="166">
        <v>0</v>
      </c>
      <c r="Y13" s="132">
        <v>1.0751678753792917</v>
      </c>
    </row>
    <row r="14" spans="1:25">
      <c r="A14" s="210" t="s">
        <v>70</v>
      </c>
      <c r="B14" s="176">
        <v>47</v>
      </c>
      <c r="C14" s="188">
        <v>1.8261149986207003E-4</v>
      </c>
      <c r="D14" s="177">
        <v>6</v>
      </c>
      <c r="E14" s="189">
        <v>0.1276595744680851</v>
      </c>
      <c r="F14" s="177">
        <v>16</v>
      </c>
      <c r="G14" s="173">
        <v>0.34042553191489361</v>
      </c>
      <c r="H14" s="119">
        <v>2.6666666666666665</v>
      </c>
      <c r="I14" s="177">
        <v>3</v>
      </c>
      <c r="J14" s="189">
        <v>6.3829787234042548E-2</v>
      </c>
      <c r="K14" s="177">
        <v>2</v>
      </c>
      <c r="L14" s="173">
        <v>0.125</v>
      </c>
      <c r="M14" s="119">
        <v>0.66666666666666663</v>
      </c>
      <c r="N14" s="177"/>
      <c r="O14" s="173">
        <v>0</v>
      </c>
      <c r="P14" s="189">
        <v>0</v>
      </c>
      <c r="Q14" s="177">
        <v>1</v>
      </c>
      <c r="R14" s="173">
        <v>0.5</v>
      </c>
      <c r="S14" s="189">
        <v>2.1276595744680851E-2</v>
      </c>
      <c r="T14" s="177"/>
      <c r="U14" s="173">
        <v>0</v>
      </c>
      <c r="V14" s="189">
        <v>0</v>
      </c>
      <c r="W14" s="175"/>
      <c r="X14" s="166">
        <v>0</v>
      </c>
      <c r="Y14" s="132">
        <v>0.96542553191489366</v>
      </c>
    </row>
    <row r="15" spans="1:25">
      <c r="A15" s="210" t="s">
        <v>71</v>
      </c>
      <c r="B15" s="176">
        <v>182</v>
      </c>
      <c r="C15" s="190">
        <v>7.0713389308290947E-4</v>
      </c>
      <c r="D15" s="176">
        <v>33</v>
      </c>
      <c r="E15" s="191">
        <v>0.18131868131868131</v>
      </c>
      <c r="F15" s="176">
        <v>93</v>
      </c>
      <c r="G15" s="173">
        <v>0.51098901098901095</v>
      </c>
      <c r="H15" s="119">
        <v>2.8181818181818183</v>
      </c>
      <c r="I15" s="176">
        <v>6</v>
      </c>
      <c r="J15" s="191">
        <v>3.2967032967032968E-2</v>
      </c>
      <c r="K15" s="176">
        <v>5</v>
      </c>
      <c r="L15" s="173">
        <v>5.3763440860215055E-2</v>
      </c>
      <c r="M15" s="119">
        <v>0.83333333333333337</v>
      </c>
      <c r="N15" s="176">
        <v>1</v>
      </c>
      <c r="O15" s="173">
        <v>0.2</v>
      </c>
      <c r="P15" s="189">
        <v>5.4945054945054949E-3</v>
      </c>
      <c r="Q15" s="176">
        <v>1</v>
      </c>
      <c r="R15" s="173">
        <v>0.2</v>
      </c>
      <c r="S15" s="189">
        <v>5.4945054945054949E-3</v>
      </c>
      <c r="T15" s="176"/>
      <c r="U15" s="173">
        <v>0</v>
      </c>
      <c r="V15" s="189">
        <v>0</v>
      </c>
      <c r="W15" s="178"/>
      <c r="X15" s="166">
        <v>0</v>
      </c>
      <c r="Y15" s="132">
        <v>0.96475245184922609</v>
      </c>
    </row>
    <row r="16" spans="1:25">
      <c r="A16" s="210">
        <v>57</v>
      </c>
      <c r="B16" s="176">
        <v>964</v>
      </c>
      <c r="C16" s="177">
        <v>3.7454784227028831E-3</v>
      </c>
      <c r="D16" s="177">
        <v>163</v>
      </c>
      <c r="E16" s="177">
        <v>0.35584020842379505</v>
      </c>
      <c r="F16" s="177">
        <v>403</v>
      </c>
      <c r="G16" s="173">
        <v>0.41804979253112035</v>
      </c>
      <c r="H16" s="119"/>
      <c r="I16" s="177">
        <v>16</v>
      </c>
      <c r="J16" s="177">
        <v>3.0087566941670287E-2</v>
      </c>
      <c r="K16" s="177">
        <v>16</v>
      </c>
      <c r="L16" s="173">
        <v>3.9702233250620347E-2</v>
      </c>
      <c r="M16" s="119"/>
      <c r="N16" s="177">
        <v>4</v>
      </c>
      <c r="O16" s="173">
        <v>0.25</v>
      </c>
      <c r="P16" s="189"/>
      <c r="Q16" s="177">
        <v>4</v>
      </c>
      <c r="R16" s="173">
        <v>0.25</v>
      </c>
      <c r="S16" s="189"/>
      <c r="T16" s="177">
        <v>0</v>
      </c>
      <c r="U16" s="173">
        <v>0</v>
      </c>
      <c r="V16" s="189"/>
      <c r="W16" s="177">
        <v>0</v>
      </c>
      <c r="X16" s="166">
        <v>0</v>
      </c>
      <c r="Y16" s="132">
        <v>0.95775202578174068</v>
      </c>
    </row>
    <row r="17" spans="1:25">
      <c r="A17" s="210">
        <v>50</v>
      </c>
      <c r="B17" s="176">
        <v>3767</v>
      </c>
      <c r="C17" s="177">
        <v>1.4636117446391868E-2</v>
      </c>
      <c r="D17" s="177">
        <v>727</v>
      </c>
      <c r="E17" s="177">
        <v>1.7065142259530783</v>
      </c>
      <c r="F17" s="177">
        <v>1835</v>
      </c>
      <c r="G17" s="173">
        <v>0.48712503318290418</v>
      </c>
      <c r="H17" s="119"/>
      <c r="I17" s="177">
        <v>95</v>
      </c>
      <c r="J17" s="177">
        <v>0.29123305419484274</v>
      </c>
      <c r="K17" s="177">
        <v>96</v>
      </c>
      <c r="L17" s="173">
        <v>5.2316076294277931E-2</v>
      </c>
      <c r="M17" s="119"/>
      <c r="N17" s="177">
        <v>16</v>
      </c>
      <c r="O17" s="173">
        <v>0.16666666666666666</v>
      </c>
      <c r="P17" s="189"/>
      <c r="Q17" s="177">
        <v>13</v>
      </c>
      <c r="R17" s="173">
        <v>0.13541666666666666</v>
      </c>
      <c r="S17" s="189"/>
      <c r="T17" s="177">
        <v>1</v>
      </c>
      <c r="U17" s="173">
        <v>7.6923076923076927E-2</v>
      </c>
      <c r="V17" s="189"/>
      <c r="W17" s="177">
        <v>0</v>
      </c>
      <c r="X17" s="166">
        <v>0</v>
      </c>
      <c r="Y17" s="132">
        <v>0.9184475197335924</v>
      </c>
    </row>
    <row r="18" spans="1:25">
      <c r="A18" s="210">
        <v>17</v>
      </c>
      <c r="B18" s="176">
        <v>608</v>
      </c>
      <c r="C18" s="177">
        <v>2.3622934450242255E-3</v>
      </c>
      <c r="D18" s="177">
        <v>103</v>
      </c>
      <c r="E18" s="177">
        <v>0.33824870781392519</v>
      </c>
      <c r="F18" s="177">
        <v>258</v>
      </c>
      <c r="G18" s="173">
        <v>0.42434210526315791</v>
      </c>
      <c r="H18" s="119"/>
      <c r="I18" s="177">
        <v>14</v>
      </c>
      <c r="J18" s="177">
        <v>4.5823741475915392E-2</v>
      </c>
      <c r="K18" s="177">
        <v>15</v>
      </c>
      <c r="L18" s="173">
        <v>5.8139534883720929E-2</v>
      </c>
      <c r="M18" s="119"/>
      <c r="N18" s="177">
        <v>4</v>
      </c>
      <c r="O18" s="173">
        <v>0.26666666666666666</v>
      </c>
      <c r="P18" s="189"/>
      <c r="Q18" s="177">
        <v>2</v>
      </c>
      <c r="R18" s="173">
        <v>0.13333333333333333</v>
      </c>
      <c r="S18" s="189"/>
      <c r="T18" s="177">
        <v>0</v>
      </c>
      <c r="U18" s="173">
        <v>0</v>
      </c>
      <c r="V18" s="189"/>
      <c r="W18" s="177">
        <v>0</v>
      </c>
      <c r="X18" s="166">
        <v>0</v>
      </c>
      <c r="Y18" s="132">
        <v>0.88248164014687891</v>
      </c>
    </row>
    <row r="19" spans="1:25">
      <c r="A19" s="210">
        <v>52</v>
      </c>
      <c r="B19" s="176">
        <v>708</v>
      </c>
      <c r="C19" s="176">
        <v>2.7508285511137357E-3</v>
      </c>
      <c r="D19" s="176">
        <v>153</v>
      </c>
      <c r="E19" s="176">
        <v>0.43255238409503383</v>
      </c>
      <c r="F19" s="176">
        <v>396</v>
      </c>
      <c r="G19" s="173">
        <v>0.55932203389830504</v>
      </c>
      <c r="H19" s="119"/>
      <c r="I19" s="176">
        <v>29</v>
      </c>
      <c r="J19" s="176">
        <v>7.9937304075235111E-2</v>
      </c>
      <c r="K19" s="176">
        <v>28</v>
      </c>
      <c r="L19" s="173">
        <v>7.0707070707070704E-2</v>
      </c>
      <c r="M19" s="119"/>
      <c r="N19" s="176">
        <v>3</v>
      </c>
      <c r="O19" s="173">
        <v>0.10714285714285714</v>
      </c>
      <c r="P19" s="189"/>
      <c r="Q19" s="176">
        <v>4</v>
      </c>
      <c r="R19" s="173">
        <v>0.14285714285714285</v>
      </c>
      <c r="S19" s="189"/>
      <c r="T19" s="176">
        <v>0</v>
      </c>
      <c r="U19" s="173">
        <v>0</v>
      </c>
      <c r="V19" s="189"/>
      <c r="W19" s="176">
        <v>0</v>
      </c>
      <c r="X19" s="166">
        <v>0</v>
      </c>
      <c r="Y19" s="132">
        <v>0.88002910460537576</v>
      </c>
    </row>
    <row r="20" spans="1:25">
      <c r="A20" s="210">
        <v>27</v>
      </c>
      <c r="B20" s="176">
        <v>3243</v>
      </c>
      <c r="C20" s="177">
        <v>1.2600193490482832E-2</v>
      </c>
      <c r="D20" s="177">
        <v>649</v>
      </c>
      <c r="E20" s="177">
        <v>0.64633701216561013</v>
      </c>
      <c r="F20" s="177">
        <v>1826</v>
      </c>
      <c r="G20" s="173">
        <v>0.56305889608387294</v>
      </c>
      <c r="H20" s="119"/>
      <c r="I20" s="177">
        <v>68</v>
      </c>
      <c r="J20" s="177">
        <v>5.1526726037547835E-2</v>
      </c>
      <c r="K20" s="177">
        <v>67</v>
      </c>
      <c r="L20" s="173">
        <v>3.6692223439211392E-2</v>
      </c>
      <c r="M20" s="119"/>
      <c r="N20" s="177">
        <v>9</v>
      </c>
      <c r="O20" s="173">
        <v>0.13432835820895522</v>
      </c>
      <c r="P20" s="189"/>
      <c r="Q20" s="177">
        <v>7</v>
      </c>
      <c r="R20" s="173">
        <v>0.1044776119402985</v>
      </c>
      <c r="S20" s="189"/>
      <c r="T20" s="177">
        <v>0</v>
      </c>
      <c r="U20" s="173">
        <v>0</v>
      </c>
      <c r="V20" s="189"/>
      <c r="W20" s="177">
        <v>0</v>
      </c>
      <c r="X20" s="166">
        <v>0</v>
      </c>
      <c r="Y20" s="132">
        <v>0.838557089672338</v>
      </c>
    </row>
    <row r="21" spans="1:25">
      <c r="A21" s="210">
        <v>39</v>
      </c>
      <c r="B21" s="176">
        <v>331</v>
      </c>
      <c r="C21" s="177">
        <v>1.2860512011562805E-3</v>
      </c>
      <c r="D21" s="177">
        <v>66</v>
      </c>
      <c r="E21" s="177">
        <v>0.40834762721555173</v>
      </c>
      <c r="F21" s="177">
        <v>146</v>
      </c>
      <c r="G21" s="173">
        <v>0.44108761329305135</v>
      </c>
      <c r="H21" s="119"/>
      <c r="I21" s="177">
        <v>9</v>
      </c>
      <c r="J21" s="177">
        <v>5.6718124642652946E-2</v>
      </c>
      <c r="K21" s="177">
        <v>9</v>
      </c>
      <c r="L21" s="173">
        <v>6.1643835616438353E-2</v>
      </c>
      <c r="M21" s="119"/>
      <c r="N21" s="177">
        <v>1</v>
      </c>
      <c r="O21" s="173">
        <v>0.1111111111111111</v>
      </c>
      <c r="P21" s="189"/>
      <c r="Q21" s="177">
        <v>2</v>
      </c>
      <c r="R21" s="173">
        <v>0.22222222222222221</v>
      </c>
      <c r="S21" s="189"/>
      <c r="T21" s="177">
        <v>0</v>
      </c>
      <c r="U21" s="173">
        <v>0</v>
      </c>
      <c r="V21" s="189"/>
      <c r="W21" s="177">
        <v>0</v>
      </c>
      <c r="X21" s="166">
        <v>0</v>
      </c>
      <c r="Y21" s="132">
        <v>0.83606478224282299</v>
      </c>
    </row>
    <row r="22" spans="1:25">
      <c r="A22" s="210">
        <v>15</v>
      </c>
      <c r="B22" s="176">
        <v>779</v>
      </c>
      <c r="C22" s="177">
        <v>3.0266884764372885E-3</v>
      </c>
      <c r="D22" s="177">
        <v>161</v>
      </c>
      <c r="E22" s="177">
        <v>0.41234671125975475</v>
      </c>
      <c r="F22" s="177">
        <v>395</v>
      </c>
      <c r="G22" s="173">
        <v>0.50706033376123238</v>
      </c>
      <c r="H22" s="119"/>
      <c r="I22" s="177">
        <v>21</v>
      </c>
      <c r="J22" s="177">
        <v>5.3839186176142695E-2</v>
      </c>
      <c r="K22" s="177">
        <v>22</v>
      </c>
      <c r="L22" s="173">
        <v>5.5696202531645568E-2</v>
      </c>
      <c r="M22" s="119"/>
      <c r="N22" s="177">
        <v>3</v>
      </c>
      <c r="O22" s="173">
        <v>0.13636363636363635</v>
      </c>
      <c r="P22" s="189"/>
      <c r="Q22" s="177">
        <v>3</v>
      </c>
      <c r="R22" s="173">
        <v>0.13636363636363635</v>
      </c>
      <c r="S22" s="189"/>
      <c r="T22" s="177">
        <v>0</v>
      </c>
      <c r="U22" s="173">
        <v>0</v>
      </c>
      <c r="V22" s="189"/>
      <c r="W22" s="177">
        <v>0</v>
      </c>
      <c r="X22" s="166">
        <v>0</v>
      </c>
      <c r="Y22" s="132">
        <v>0.83548380902015063</v>
      </c>
    </row>
    <row r="23" spans="1:25">
      <c r="A23" s="210" t="s">
        <v>64</v>
      </c>
      <c r="B23" s="176">
        <v>349</v>
      </c>
      <c r="C23" s="188">
        <v>1.3559875202523925E-3</v>
      </c>
      <c r="D23" s="177">
        <v>30</v>
      </c>
      <c r="E23" s="189">
        <v>8.5959885386819479E-2</v>
      </c>
      <c r="F23" s="177">
        <v>83</v>
      </c>
      <c r="G23" s="173">
        <v>0.23782234957020057</v>
      </c>
      <c r="H23" s="119">
        <v>2.7666666666666666</v>
      </c>
      <c r="I23" s="177">
        <v>4</v>
      </c>
      <c r="J23" s="189">
        <v>1.1461318051575931E-2</v>
      </c>
      <c r="K23" s="177">
        <v>4</v>
      </c>
      <c r="L23" s="173">
        <v>4.8192771084337352E-2</v>
      </c>
      <c r="M23" s="119">
        <v>1</v>
      </c>
      <c r="N23" s="177">
        <v>1</v>
      </c>
      <c r="O23" s="173">
        <v>0.25</v>
      </c>
      <c r="P23" s="189">
        <v>2.8653295128939827E-3</v>
      </c>
      <c r="Q23" s="177">
        <v>1</v>
      </c>
      <c r="R23" s="173">
        <v>0.25</v>
      </c>
      <c r="S23" s="189">
        <v>2.8653295128939827E-3</v>
      </c>
      <c r="T23" s="177"/>
      <c r="U23" s="173">
        <v>0</v>
      </c>
      <c r="V23" s="189">
        <v>0</v>
      </c>
      <c r="W23" s="175"/>
      <c r="X23" s="166">
        <v>0</v>
      </c>
      <c r="Y23" s="132">
        <v>0.78601512065453794</v>
      </c>
    </row>
    <row r="24" spans="1:25">
      <c r="A24" s="210">
        <v>54</v>
      </c>
      <c r="B24" s="176">
        <v>1710</v>
      </c>
      <c r="C24" s="177">
        <v>6.6439503141306339E-3</v>
      </c>
      <c r="D24" s="177">
        <v>301</v>
      </c>
      <c r="E24" s="177">
        <v>0.88592426393957102</v>
      </c>
      <c r="F24" s="177">
        <v>713</v>
      </c>
      <c r="G24" s="173">
        <v>0.41695906432748536</v>
      </c>
      <c r="H24" s="119"/>
      <c r="I24" s="177">
        <v>55</v>
      </c>
      <c r="J24" s="177">
        <v>0.20739855858211928</v>
      </c>
      <c r="K24" s="177">
        <v>56</v>
      </c>
      <c r="L24" s="173">
        <v>7.8541374474053294E-2</v>
      </c>
      <c r="M24" s="119"/>
      <c r="N24" s="177">
        <v>10</v>
      </c>
      <c r="O24" s="173">
        <v>0.17857142857142858</v>
      </c>
      <c r="P24" s="189"/>
      <c r="Q24" s="177">
        <v>5</v>
      </c>
      <c r="R24" s="173">
        <v>8.9285714285714288E-2</v>
      </c>
      <c r="S24" s="189"/>
      <c r="T24" s="177">
        <v>0</v>
      </c>
      <c r="U24" s="173">
        <v>0</v>
      </c>
      <c r="V24" s="189"/>
      <c r="W24" s="177">
        <v>0</v>
      </c>
      <c r="X24" s="166">
        <v>0</v>
      </c>
      <c r="Y24" s="132">
        <v>0.76335758165868151</v>
      </c>
    </row>
    <row r="25" spans="1:25">
      <c r="A25" s="210">
        <v>58</v>
      </c>
      <c r="B25" s="176">
        <v>7693</v>
      </c>
      <c r="C25" s="177">
        <v>2.989000571146606E-2</v>
      </c>
      <c r="D25" s="177">
        <v>1210</v>
      </c>
      <c r="E25" s="177">
        <v>0.36941270546607874</v>
      </c>
      <c r="F25" s="177">
        <v>2877</v>
      </c>
      <c r="G25" s="173">
        <v>0.37397634212920838</v>
      </c>
      <c r="H25" s="119"/>
      <c r="I25" s="177">
        <v>186</v>
      </c>
      <c r="J25" s="177">
        <v>5.2028791405253835E-2</v>
      </c>
      <c r="K25" s="177">
        <v>175</v>
      </c>
      <c r="L25" s="173">
        <v>6.0827250608272508E-2</v>
      </c>
      <c r="M25" s="119"/>
      <c r="N25" s="177">
        <v>22</v>
      </c>
      <c r="O25" s="173">
        <v>0.12571428571428572</v>
      </c>
      <c r="P25" s="189"/>
      <c r="Q25" s="177">
        <v>32</v>
      </c>
      <c r="R25" s="173">
        <v>0.18285714285714286</v>
      </c>
      <c r="S25" s="189"/>
      <c r="T25" s="177">
        <v>0</v>
      </c>
      <c r="U25" s="173">
        <v>0</v>
      </c>
      <c r="V25" s="189"/>
      <c r="W25" s="177">
        <v>0</v>
      </c>
      <c r="X25" s="166">
        <v>0</v>
      </c>
      <c r="Y25" s="132">
        <v>0.74337502130890942</v>
      </c>
    </row>
    <row r="26" spans="1:25">
      <c r="A26" s="210">
        <v>76</v>
      </c>
      <c r="B26" s="176">
        <v>673</v>
      </c>
      <c r="C26" s="177">
        <v>2.6148412639824072E-3</v>
      </c>
      <c r="D26" s="177">
        <v>108</v>
      </c>
      <c r="E26" s="177">
        <v>0.27702023155186528</v>
      </c>
      <c r="F26" s="177">
        <v>296</v>
      </c>
      <c r="G26" s="173">
        <v>0.43982169390787518</v>
      </c>
      <c r="H26" s="119"/>
      <c r="I26" s="177">
        <v>26</v>
      </c>
      <c r="J26" s="177">
        <v>7.8949830429189571E-2</v>
      </c>
      <c r="K26" s="177">
        <v>27</v>
      </c>
      <c r="L26" s="173">
        <v>9.1216216216216214E-2</v>
      </c>
      <c r="M26" s="119"/>
      <c r="N26" s="177">
        <v>3</v>
      </c>
      <c r="O26" s="173">
        <v>0.1111111111111111</v>
      </c>
      <c r="P26" s="189"/>
      <c r="Q26" s="177">
        <v>2</v>
      </c>
      <c r="R26" s="173">
        <v>7.407407407407407E-2</v>
      </c>
      <c r="S26" s="189"/>
      <c r="T26" s="177">
        <v>0</v>
      </c>
      <c r="U26" s="173">
        <v>0</v>
      </c>
      <c r="V26" s="189"/>
      <c r="W26" s="177">
        <v>0</v>
      </c>
      <c r="X26" s="166">
        <v>0</v>
      </c>
      <c r="Y26" s="132">
        <v>0.71622309530927653</v>
      </c>
    </row>
    <row r="27" spans="1:25">
      <c r="A27" s="210">
        <v>80</v>
      </c>
      <c r="B27" s="176">
        <v>4599</v>
      </c>
      <c r="C27" s="177">
        <v>1.7868729529056597E-2</v>
      </c>
      <c r="D27" s="177">
        <v>347</v>
      </c>
      <c r="E27" s="177">
        <v>0.50533056574546975</v>
      </c>
      <c r="F27" s="177">
        <v>819</v>
      </c>
      <c r="G27" s="173">
        <v>0.17808219178082191</v>
      </c>
      <c r="H27" s="119"/>
      <c r="I27" s="177">
        <v>40</v>
      </c>
      <c r="J27" s="177">
        <v>7.9512541811830817E-2</v>
      </c>
      <c r="K27" s="177">
        <v>38</v>
      </c>
      <c r="L27" s="173">
        <v>4.63980463980464E-2</v>
      </c>
      <c r="M27" s="119"/>
      <c r="N27" s="177">
        <v>5</v>
      </c>
      <c r="O27" s="173">
        <v>0.13157894736842105</v>
      </c>
      <c r="P27" s="189"/>
      <c r="Q27" s="177">
        <v>7</v>
      </c>
      <c r="R27" s="173">
        <v>0.18421052631578946</v>
      </c>
      <c r="S27" s="189"/>
      <c r="T27" s="177">
        <v>1</v>
      </c>
      <c r="U27" s="173">
        <v>0.14285714285714285</v>
      </c>
      <c r="V27" s="189"/>
      <c r="W27" s="177">
        <v>0</v>
      </c>
      <c r="X27" s="166">
        <v>0</v>
      </c>
      <c r="Y27" s="132">
        <v>0.68312685472022161</v>
      </c>
    </row>
    <row r="28" spans="1:25">
      <c r="A28" s="210" t="s">
        <v>80</v>
      </c>
      <c r="B28" s="176">
        <v>161</v>
      </c>
      <c r="C28" s="190">
        <v>6.2554152080411226E-4</v>
      </c>
      <c r="D28" s="176">
        <v>20</v>
      </c>
      <c r="E28" s="191">
        <v>0.12422360248447205</v>
      </c>
      <c r="F28" s="176">
        <v>44</v>
      </c>
      <c r="G28" s="173">
        <v>0.27329192546583853</v>
      </c>
      <c r="H28" s="119">
        <v>2.2000000000000002</v>
      </c>
      <c r="I28" s="176">
        <v>3</v>
      </c>
      <c r="J28" s="191">
        <v>1.8633540372670808E-2</v>
      </c>
      <c r="K28" s="176">
        <v>3</v>
      </c>
      <c r="L28" s="173">
        <v>6.8181818181818177E-2</v>
      </c>
      <c r="M28" s="119">
        <v>1</v>
      </c>
      <c r="N28" s="176"/>
      <c r="O28" s="173">
        <v>0</v>
      </c>
      <c r="P28" s="189">
        <v>0</v>
      </c>
      <c r="Q28" s="176">
        <v>1</v>
      </c>
      <c r="R28" s="173">
        <v>0.33333333333333331</v>
      </c>
      <c r="S28" s="189">
        <v>6.2111801242236021E-3</v>
      </c>
      <c r="T28" s="176"/>
      <c r="U28" s="173">
        <v>0</v>
      </c>
      <c r="V28" s="189">
        <v>0</v>
      </c>
      <c r="W28" s="178"/>
      <c r="X28" s="166">
        <v>0</v>
      </c>
      <c r="Y28" s="132">
        <v>0.67480707698098996</v>
      </c>
    </row>
    <row r="29" spans="1:25">
      <c r="A29" s="210">
        <v>65</v>
      </c>
      <c r="B29" s="176">
        <v>4671</v>
      </c>
      <c r="C29" s="177">
        <v>1.8148474805441045E-2</v>
      </c>
      <c r="D29" s="177">
        <v>585</v>
      </c>
      <c r="E29" s="177">
        <v>0.2531951546226282</v>
      </c>
      <c r="F29" s="177">
        <v>1407</v>
      </c>
      <c r="G29" s="173">
        <v>0.3012202954399486</v>
      </c>
      <c r="H29" s="119"/>
      <c r="I29" s="177">
        <v>57</v>
      </c>
      <c r="J29" s="177">
        <v>2.7765429532777747E-2</v>
      </c>
      <c r="K29" s="177">
        <v>52</v>
      </c>
      <c r="L29" s="173">
        <v>3.6958066808813077E-2</v>
      </c>
      <c r="M29" s="119"/>
      <c r="N29" s="177">
        <v>9</v>
      </c>
      <c r="O29" s="173">
        <v>0.17307692307692307</v>
      </c>
      <c r="P29" s="189"/>
      <c r="Q29" s="177">
        <v>7</v>
      </c>
      <c r="R29" s="173">
        <v>0.13461538461538461</v>
      </c>
      <c r="S29" s="189"/>
      <c r="T29" s="177">
        <v>0</v>
      </c>
      <c r="U29" s="173">
        <v>0</v>
      </c>
      <c r="V29" s="189"/>
      <c r="W29" s="177">
        <v>0</v>
      </c>
      <c r="X29" s="166">
        <v>0</v>
      </c>
      <c r="Y29" s="132">
        <v>0.64587066994106945</v>
      </c>
    </row>
    <row r="30" spans="1:25">
      <c r="A30" s="210">
        <v>86</v>
      </c>
      <c r="B30" s="176">
        <v>2329</v>
      </c>
      <c r="C30" s="177">
        <v>9.0489826208247047E-3</v>
      </c>
      <c r="D30" s="177">
        <v>272</v>
      </c>
      <c r="E30" s="177">
        <v>0.23702351987023523</v>
      </c>
      <c r="F30" s="177">
        <v>653</v>
      </c>
      <c r="G30" s="173">
        <v>0.2803778445684843</v>
      </c>
      <c r="H30" s="119"/>
      <c r="I30" s="177">
        <v>35</v>
      </c>
      <c r="J30" s="177">
        <v>2.9906731549067315E-2</v>
      </c>
      <c r="K30" s="177">
        <v>34</v>
      </c>
      <c r="L30" s="173">
        <v>5.2067381316998472E-2</v>
      </c>
      <c r="M30" s="119"/>
      <c r="N30" s="177">
        <v>6</v>
      </c>
      <c r="O30" s="173">
        <v>0.17647058823529413</v>
      </c>
      <c r="P30" s="189"/>
      <c r="Q30" s="177">
        <v>2</v>
      </c>
      <c r="R30" s="173">
        <v>5.8823529411764705E-2</v>
      </c>
      <c r="S30" s="189"/>
      <c r="T30" s="177">
        <v>0</v>
      </c>
      <c r="U30" s="173">
        <v>0</v>
      </c>
      <c r="V30" s="189"/>
      <c r="W30" s="177">
        <v>0</v>
      </c>
      <c r="X30" s="166">
        <v>0</v>
      </c>
      <c r="Y30" s="132">
        <v>0.56773934353254152</v>
      </c>
    </row>
    <row r="31" spans="1:25">
      <c r="A31" s="210">
        <v>87</v>
      </c>
      <c r="B31" s="176">
        <v>30291</v>
      </c>
      <c r="C31" s="177">
        <v>0.11769116898557369</v>
      </c>
      <c r="D31" s="177">
        <v>3114</v>
      </c>
      <c r="E31" s="177">
        <v>0.65409750660319244</v>
      </c>
      <c r="F31" s="177">
        <v>7594</v>
      </c>
      <c r="G31" s="173">
        <v>0.25070152850681721</v>
      </c>
      <c r="H31" s="119"/>
      <c r="I31" s="177">
        <v>337</v>
      </c>
      <c r="J31" s="177">
        <v>7.8669540940516106E-2</v>
      </c>
      <c r="K31" s="177">
        <v>339</v>
      </c>
      <c r="L31" s="173">
        <v>4.4640505662365028E-2</v>
      </c>
      <c r="M31" s="119"/>
      <c r="N31" s="177">
        <v>31</v>
      </c>
      <c r="O31" s="173">
        <v>9.1445427728613568E-2</v>
      </c>
      <c r="P31" s="189"/>
      <c r="Q31" s="177">
        <v>17</v>
      </c>
      <c r="R31" s="173">
        <v>5.0147492625368731E-2</v>
      </c>
      <c r="S31" s="189"/>
      <c r="T31" s="177">
        <v>2</v>
      </c>
      <c r="U31" s="173">
        <v>0.11764705882352941</v>
      </c>
      <c r="V31" s="189"/>
      <c r="W31" s="177">
        <v>0</v>
      </c>
      <c r="X31" s="166">
        <v>0</v>
      </c>
      <c r="Y31" s="132">
        <v>0.55458201334669399</v>
      </c>
    </row>
    <row r="32" spans="1:25">
      <c r="A32" s="210">
        <v>37</v>
      </c>
      <c r="B32" s="176">
        <v>1224</v>
      </c>
      <c r="C32" s="177">
        <v>4.755669698535611E-3</v>
      </c>
      <c r="D32" s="177">
        <v>154</v>
      </c>
      <c r="E32" s="177">
        <v>0.31860547500091618</v>
      </c>
      <c r="F32" s="177">
        <v>393</v>
      </c>
      <c r="G32" s="173">
        <v>0.32107843137254904</v>
      </c>
      <c r="H32" s="119"/>
      <c r="I32" s="177">
        <v>27</v>
      </c>
      <c r="J32" s="177">
        <v>4.9851581300465408E-2</v>
      </c>
      <c r="K32" s="177">
        <v>26</v>
      </c>
      <c r="L32" s="173">
        <v>6.6157760814249358E-2</v>
      </c>
      <c r="M32" s="119"/>
      <c r="N32" s="177">
        <v>2</v>
      </c>
      <c r="O32" s="173">
        <v>7.6923076923076927E-2</v>
      </c>
      <c r="P32" s="189"/>
      <c r="Q32" s="177">
        <v>2</v>
      </c>
      <c r="R32" s="173">
        <v>7.6923076923076927E-2</v>
      </c>
      <c r="S32" s="189"/>
      <c r="T32" s="177">
        <v>0</v>
      </c>
      <c r="U32" s="173">
        <v>0</v>
      </c>
      <c r="V32" s="189"/>
      <c r="W32" s="177">
        <v>0</v>
      </c>
      <c r="X32" s="166">
        <v>0</v>
      </c>
      <c r="Y32" s="132">
        <v>0.54108234603295224</v>
      </c>
    </row>
    <row r="33" spans="1:25">
      <c r="A33" s="210" t="s">
        <v>85</v>
      </c>
      <c r="B33" s="176">
        <v>239</v>
      </c>
      <c r="C33" s="190">
        <v>9.2859890355393067E-4</v>
      </c>
      <c r="D33" s="176">
        <v>30</v>
      </c>
      <c r="E33" s="191">
        <v>0.12552301255230125</v>
      </c>
      <c r="F33" s="176">
        <v>62</v>
      </c>
      <c r="G33" s="173">
        <v>0.2594142259414226</v>
      </c>
      <c r="H33" s="119">
        <v>2.0666666666666669</v>
      </c>
      <c r="I33" s="176">
        <v>12</v>
      </c>
      <c r="J33" s="191">
        <v>5.0209205020920501E-2</v>
      </c>
      <c r="K33" s="176">
        <v>11</v>
      </c>
      <c r="L33" s="173">
        <v>0.17741935483870969</v>
      </c>
      <c r="M33" s="119">
        <v>0.91666666666666663</v>
      </c>
      <c r="N33" s="176"/>
      <c r="O33" s="173">
        <v>0</v>
      </c>
      <c r="P33" s="189">
        <v>0</v>
      </c>
      <c r="Q33" s="176">
        <v>1</v>
      </c>
      <c r="R33" s="173">
        <v>9.0909090909090912E-2</v>
      </c>
      <c r="S33" s="189">
        <v>4.1841004184100415E-3</v>
      </c>
      <c r="T33" s="176"/>
      <c r="U33" s="173">
        <v>0</v>
      </c>
      <c r="V33" s="189">
        <v>0</v>
      </c>
      <c r="W33" s="178"/>
      <c r="X33" s="166">
        <v>0</v>
      </c>
      <c r="Y33" s="132">
        <v>0.52774267168922318</v>
      </c>
    </row>
    <row r="34" spans="1:25">
      <c r="A34" s="210">
        <v>92</v>
      </c>
      <c r="B34" s="176">
        <v>2393</v>
      </c>
      <c r="C34" s="177">
        <v>9.2976450887219918E-3</v>
      </c>
      <c r="D34" s="177">
        <v>307</v>
      </c>
      <c r="E34" s="177">
        <v>0.20331560043372188</v>
      </c>
      <c r="F34" s="177">
        <v>741</v>
      </c>
      <c r="G34" s="173">
        <v>0.30965315503552027</v>
      </c>
      <c r="H34" s="119"/>
      <c r="I34" s="177">
        <v>34</v>
      </c>
      <c r="J34" s="177">
        <v>2.8071208322038493E-2</v>
      </c>
      <c r="K34" s="177">
        <v>33</v>
      </c>
      <c r="L34" s="173">
        <v>4.4534412955465584E-2</v>
      </c>
      <c r="M34" s="119"/>
      <c r="N34" s="177">
        <v>3</v>
      </c>
      <c r="O34" s="173">
        <v>9.0909090909090912E-2</v>
      </c>
      <c r="P34" s="189"/>
      <c r="Q34" s="177">
        <v>2</v>
      </c>
      <c r="R34" s="173">
        <v>6.0606060606060608E-2</v>
      </c>
      <c r="S34" s="189"/>
      <c r="T34" s="177">
        <v>0</v>
      </c>
      <c r="U34" s="173">
        <v>0</v>
      </c>
      <c r="V34" s="189"/>
      <c r="W34" s="177">
        <v>0</v>
      </c>
      <c r="X34" s="166">
        <v>0</v>
      </c>
      <c r="Y34" s="132">
        <v>0.50570271950613743</v>
      </c>
    </row>
    <row r="35" spans="1:25">
      <c r="A35" s="210" t="s">
        <v>86</v>
      </c>
      <c r="B35" s="176">
        <v>3965</v>
      </c>
      <c r="C35" s="188">
        <v>1.54054169564491E-2</v>
      </c>
      <c r="D35" s="177">
        <v>375</v>
      </c>
      <c r="E35" s="189">
        <v>9.4577553593947039E-2</v>
      </c>
      <c r="F35" s="177">
        <v>992</v>
      </c>
      <c r="G35" s="173">
        <v>0.25018915510718792</v>
      </c>
      <c r="H35" s="119">
        <v>2.6453333333333333</v>
      </c>
      <c r="I35" s="177">
        <v>47</v>
      </c>
      <c r="J35" s="189">
        <v>1.1853720050441363E-2</v>
      </c>
      <c r="K35" s="177">
        <v>52</v>
      </c>
      <c r="L35" s="173">
        <v>5.2419354838709679E-2</v>
      </c>
      <c r="M35" s="119">
        <v>1.1063829787234043</v>
      </c>
      <c r="N35" s="177">
        <v>7</v>
      </c>
      <c r="O35" s="173">
        <v>0.13461538461538461</v>
      </c>
      <c r="P35" s="189">
        <v>1.7654476670870113E-3</v>
      </c>
      <c r="Q35" s="177">
        <v>1</v>
      </c>
      <c r="R35" s="173">
        <v>1.9230769230769232E-2</v>
      </c>
      <c r="S35" s="189">
        <v>2.5220680958385876E-4</v>
      </c>
      <c r="T35" s="177"/>
      <c r="U35" s="173">
        <v>0</v>
      </c>
      <c r="V35" s="189">
        <v>0</v>
      </c>
      <c r="W35" s="175"/>
      <c r="X35" s="166">
        <v>0</v>
      </c>
      <c r="Y35" s="132">
        <v>0.45645466379205146</v>
      </c>
    </row>
    <row r="36" spans="1:25">
      <c r="A36" s="210">
        <v>23</v>
      </c>
      <c r="B36" s="176">
        <v>36</v>
      </c>
      <c r="C36" s="177">
        <v>1.3987263819222387E-4</v>
      </c>
      <c r="D36" s="177">
        <v>5</v>
      </c>
      <c r="E36" s="177">
        <v>0.27619047619047621</v>
      </c>
      <c r="F36" s="177">
        <v>13</v>
      </c>
      <c r="G36" s="173">
        <v>0.3611111111111111</v>
      </c>
      <c r="H36" s="119"/>
      <c r="I36" s="177">
        <v>2</v>
      </c>
      <c r="J36" s="177">
        <v>0.11428571428571428</v>
      </c>
      <c r="K36" s="177">
        <v>0</v>
      </c>
      <c r="L36" s="173">
        <v>0</v>
      </c>
      <c r="M36" s="119"/>
      <c r="N36" s="177">
        <v>0</v>
      </c>
      <c r="O36" s="173">
        <v>0</v>
      </c>
      <c r="P36" s="189"/>
      <c r="Q36" s="177">
        <v>2</v>
      </c>
      <c r="R36" s="173">
        <v>0</v>
      </c>
      <c r="S36" s="189"/>
      <c r="T36" s="177">
        <v>0</v>
      </c>
      <c r="U36" s="173">
        <v>0</v>
      </c>
      <c r="V36" s="189"/>
      <c r="W36" s="177">
        <v>0</v>
      </c>
      <c r="X36" s="166">
        <v>0</v>
      </c>
      <c r="Y36" s="132">
        <v>0.3611111111111111</v>
      </c>
    </row>
    <row r="37" spans="1:25">
      <c r="A37" s="210">
        <v>82</v>
      </c>
      <c r="B37" s="176">
        <v>9706</v>
      </c>
      <c r="C37" s="177">
        <v>3.7711217397047907E-2</v>
      </c>
      <c r="D37" s="177">
        <v>600</v>
      </c>
      <c r="E37" s="177">
        <v>0.14784842795638486</v>
      </c>
      <c r="F37" s="177">
        <v>1426</v>
      </c>
      <c r="G37" s="173">
        <v>0.14691943127962084</v>
      </c>
      <c r="H37" s="119"/>
      <c r="I37" s="177">
        <v>62</v>
      </c>
      <c r="J37" s="177">
        <v>1.8988133940632562E-2</v>
      </c>
      <c r="K37" s="177">
        <v>63</v>
      </c>
      <c r="L37" s="173">
        <v>4.4179523141654978E-2</v>
      </c>
      <c r="M37" s="119"/>
      <c r="N37" s="177">
        <v>3</v>
      </c>
      <c r="O37" s="173">
        <v>4.7619047619047616E-2</v>
      </c>
      <c r="P37" s="189"/>
      <c r="Q37" s="177">
        <v>3</v>
      </c>
      <c r="R37" s="173">
        <v>4.7619047619047616E-2</v>
      </c>
      <c r="S37" s="189"/>
      <c r="T37" s="177">
        <v>0</v>
      </c>
      <c r="U37" s="173">
        <v>0</v>
      </c>
      <c r="V37" s="189"/>
      <c r="W37" s="177">
        <v>0</v>
      </c>
      <c r="X37" s="166">
        <v>0</v>
      </c>
      <c r="Y37" s="132">
        <v>0.28633704965937101</v>
      </c>
    </row>
    <row r="38" spans="1:25">
      <c r="A38" s="210" t="s">
        <v>95</v>
      </c>
      <c r="B38" s="176">
        <v>20</v>
      </c>
      <c r="C38" s="188">
        <v>7.7707021217902144E-5</v>
      </c>
      <c r="D38" s="177">
        <v>1</v>
      </c>
      <c r="E38" s="189">
        <v>0.05</v>
      </c>
      <c r="F38" s="177">
        <v>5</v>
      </c>
      <c r="G38" s="173">
        <v>0.25</v>
      </c>
      <c r="H38" s="119">
        <v>5</v>
      </c>
      <c r="I38" s="177"/>
      <c r="J38" s="189">
        <v>0</v>
      </c>
      <c r="K38" s="177"/>
      <c r="L38" s="173">
        <v>0</v>
      </c>
      <c r="M38" s="119" t="e">
        <v>#DIV/0!</v>
      </c>
      <c r="N38" s="177"/>
      <c r="O38" s="173">
        <v>0</v>
      </c>
      <c r="P38" s="189">
        <v>0</v>
      </c>
      <c r="Q38" s="177">
        <v>1</v>
      </c>
      <c r="R38" s="173">
        <v>0</v>
      </c>
      <c r="S38" s="189">
        <v>0.05</v>
      </c>
      <c r="T38" s="177"/>
      <c r="U38" s="173">
        <v>0</v>
      </c>
      <c r="V38" s="189">
        <v>0</v>
      </c>
      <c r="W38" s="175"/>
      <c r="X38" s="166">
        <v>0</v>
      </c>
      <c r="Y38" s="132">
        <v>0.25</v>
      </c>
    </row>
    <row r="39" spans="1:25">
      <c r="A39" s="210" t="s">
        <v>96</v>
      </c>
      <c r="B39" s="176">
        <v>56</v>
      </c>
      <c r="C39" s="190">
        <v>2.17579659410126E-4</v>
      </c>
      <c r="D39" s="176">
        <v>5</v>
      </c>
      <c r="E39" s="191">
        <v>8.9285714285714288E-2</v>
      </c>
      <c r="F39" s="176">
        <v>11</v>
      </c>
      <c r="G39" s="173">
        <v>0.19642857142857142</v>
      </c>
      <c r="H39" s="119">
        <v>2.2000000000000002</v>
      </c>
      <c r="I39" s="176">
        <v>1</v>
      </c>
      <c r="J39" s="191">
        <v>1.7857142857142856E-2</v>
      </c>
      <c r="K39" s="176">
        <v>0</v>
      </c>
      <c r="L39" s="173">
        <v>0</v>
      </c>
      <c r="M39" s="119">
        <v>0</v>
      </c>
      <c r="N39" s="176">
        <v>1</v>
      </c>
      <c r="O39" s="173">
        <v>0</v>
      </c>
      <c r="P39" s="189">
        <v>1.7857142857142856E-2</v>
      </c>
      <c r="Q39" s="176">
        <v>1</v>
      </c>
      <c r="R39" s="173">
        <v>0</v>
      </c>
      <c r="S39" s="189">
        <v>1.7857142857142856E-2</v>
      </c>
      <c r="T39" s="176"/>
      <c r="U39" s="173">
        <v>0</v>
      </c>
      <c r="V39" s="189">
        <v>0</v>
      </c>
      <c r="W39" s="178"/>
      <c r="X39" s="166">
        <v>0</v>
      </c>
      <c r="Y39" s="132">
        <v>0.19642857142857142</v>
      </c>
    </row>
    <row r="40" spans="1:25">
      <c r="A40" s="210" t="s">
        <v>61</v>
      </c>
      <c r="B40" s="176">
        <v>202</v>
      </c>
      <c r="C40" s="188">
        <v>7.8484091430081168E-4</v>
      </c>
      <c r="D40" s="177">
        <v>14</v>
      </c>
      <c r="E40" s="189">
        <v>6.9306930693069313E-2</v>
      </c>
      <c r="F40" s="177">
        <v>37</v>
      </c>
      <c r="G40" s="173">
        <v>0.18316831683168316</v>
      </c>
      <c r="H40" s="119">
        <v>2.6428571428571428</v>
      </c>
      <c r="I40" s="177">
        <v>1</v>
      </c>
      <c r="J40" s="189">
        <v>4.9504950495049506E-3</v>
      </c>
      <c r="K40" s="177">
        <v>0</v>
      </c>
      <c r="L40" s="173">
        <v>0</v>
      </c>
      <c r="M40" s="119">
        <v>0</v>
      </c>
      <c r="N40" s="177">
        <v>1</v>
      </c>
      <c r="O40" s="173">
        <v>0</v>
      </c>
      <c r="P40" s="189">
        <v>4.9504950495049506E-3</v>
      </c>
      <c r="Q40" s="177">
        <v>1</v>
      </c>
      <c r="R40" s="173">
        <v>0</v>
      </c>
      <c r="S40" s="189">
        <v>4.9504950495049506E-3</v>
      </c>
      <c r="T40" s="177"/>
      <c r="U40" s="173">
        <v>0</v>
      </c>
      <c r="V40" s="189">
        <v>0</v>
      </c>
      <c r="W40" s="175"/>
      <c r="X40" s="166">
        <v>0</v>
      </c>
      <c r="Y40" s="132">
        <v>0.18316831683168316</v>
      </c>
    </row>
    <row r="41" spans="1:25">
      <c r="A41" s="210" t="s">
        <v>78</v>
      </c>
      <c r="B41" s="176">
        <v>178</v>
      </c>
      <c r="C41" s="188">
        <v>6.9159248883932903E-4</v>
      </c>
      <c r="D41" s="177">
        <v>9</v>
      </c>
      <c r="E41" s="189">
        <v>5.0561797752808987E-2</v>
      </c>
      <c r="F41" s="177">
        <v>19</v>
      </c>
      <c r="G41" s="173">
        <v>0.10674157303370786</v>
      </c>
      <c r="H41" s="119">
        <v>2.1111111111111112</v>
      </c>
      <c r="I41" s="177">
        <v>1</v>
      </c>
      <c r="J41" s="189">
        <v>5.6179775280898875E-3</v>
      </c>
      <c r="K41" s="177">
        <v>0</v>
      </c>
      <c r="L41" s="173">
        <v>0</v>
      </c>
      <c r="M41" s="119">
        <v>0</v>
      </c>
      <c r="N41" s="177"/>
      <c r="O41" s="173">
        <v>0</v>
      </c>
      <c r="P41" s="189">
        <v>0</v>
      </c>
      <c r="Q41" s="177">
        <v>1</v>
      </c>
      <c r="R41" s="173">
        <v>0</v>
      </c>
      <c r="S41" s="189">
        <v>5.6179775280898875E-3</v>
      </c>
      <c r="T41" s="177"/>
      <c r="U41" s="173">
        <v>0</v>
      </c>
      <c r="V41" s="189">
        <v>0</v>
      </c>
      <c r="W41" s="175"/>
      <c r="X41" s="166">
        <v>0</v>
      </c>
      <c r="Y41" s="132">
        <v>0.10674157303370786</v>
      </c>
    </row>
    <row r="42" spans="1:25">
      <c r="A42" s="211" t="s">
        <v>43</v>
      </c>
      <c r="B42" s="164">
        <v>7</v>
      </c>
      <c r="C42" s="186">
        <v>2.719745742626575E-5</v>
      </c>
      <c r="D42" s="165">
        <v>2</v>
      </c>
      <c r="E42" s="187">
        <v>0.2857142857142857</v>
      </c>
      <c r="F42" s="165">
        <v>2</v>
      </c>
      <c r="G42" s="166">
        <v>0.2857142857142857</v>
      </c>
      <c r="H42" s="118">
        <v>1</v>
      </c>
      <c r="I42" s="165">
        <v>1</v>
      </c>
      <c r="J42" s="187">
        <v>0.14285714285714285</v>
      </c>
      <c r="K42" s="165">
        <v>1</v>
      </c>
      <c r="L42" s="166">
        <v>0.5</v>
      </c>
      <c r="M42" s="118">
        <v>1</v>
      </c>
      <c r="N42" s="165">
        <v>1</v>
      </c>
      <c r="O42" s="166">
        <v>1</v>
      </c>
      <c r="P42" s="187">
        <v>0.14285714285714285</v>
      </c>
      <c r="Q42" s="165">
        <v>1</v>
      </c>
      <c r="R42" s="166">
        <v>1</v>
      </c>
      <c r="S42" s="187">
        <v>0.14285714285714285</v>
      </c>
      <c r="T42" s="165"/>
      <c r="U42" s="166">
        <v>0</v>
      </c>
      <c r="V42" s="187">
        <v>0</v>
      </c>
      <c r="W42" s="167"/>
      <c r="X42" s="166">
        <v>0</v>
      </c>
      <c r="Y42" s="131">
        <v>2.7857142857142856</v>
      </c>
    </row>
    <row r="43" spans="1:25">
      <c r="A43" s="210">
        <v>26</v>
      </c>
      <c r="B43" s="176">
        <v>86</v>
      </c>
      <c r="C43" s="177">
        <v>3.3414019123697924E-4</v>
      </c>
      <c r="D43" s="177">
        <v>12</v>
      </c>
      <c r="E43" s="177">
        <v>0.35123614663256608</v>
      </c>
      <c r="F43" s="177">
        <v>38</v>
      </c>
      <c r="G43" s="173">
        <v>0.44186046511627908</v>
      </c>
      <c r="H43" s="119"/>
      <c r="I43" s="177">
        <v>3</v>
      </c>
      <c r="J43" s="177">
        <v>8.780903665814152E-2</v>
      </c>
      <c r="K43" s="177">
        <v>2</v>
      </c>
      <c r="L43" s="173">
        <v>5.2631578947368418E-2</v>
      </c>
      <c r="M43" s="119"/>
      <c r="N43" s="177">
        <v>1</v>
      </c>
      <c r="O43" s="173">
        <v>0.5</v>
      </c>
      <c r="P43" s="189"/>
      <c r="Q43" s="177">
        <v>2</v>
      </c>
      <c r="R43" s="173">
        <v>1</v>
      </c>
      <c r="S43" s="189"/>
      <c r="T43" s="177">
        <v>0</v>
      </c>
      <c r="U43" s="173">
        <v>0</v>
      </c>
      <c r="V43" s="189"/>
      <c r="W43" s="177">
        <v>0</v>
      </c>
      <c r="X43" s="166">
        <v>0</v>
      </c>
      <c r="Y43" s="132">
        <v>1.9944920440636476</v>
      </c>
    </row>
    <row r="44" spans="1:25">
      <c r="A44" s="210" t="s">
        <v>81</v>
      </c>
      <c r="B44" s="176">
        <v>778</v>
      </c>
      <c r="C44" s="190">
        <v>3.0228031253763934E-3</v>
      </c>
      <c r="D44" s="176">
        <v>28</v>
      </c>
      <c r="E44" s="191">
        <v>3.5989717223650387E-2</v>
      </c>
      <c r="F44" s="176">
        <v>74</v>
      </c>
      <c r="G44" s="173">
        <v>9.5115681233933158E-2</v>
      </c>
      <c r="H44" s="119">
        <v>2.6428571428571428</v>
      </c>
      <c r="I44" s="176">
        <v>1</v>
      </c>
      <c r="J44" s="191">
        <v>1.2853470437017994E-3</v>
      </c>
      <c r="K44" s="176">
        <v>1</v>
      </c>
      <c r="L44" s="173">
        <v>1.3513513513513514E-2</v>
      </c>
      <c r="M44" s="119">
        <v>1</v>
      </c>
      <c r="N44" s="176">
        <v>1</v>
      </c>
      <c r="O44" s="173">
        <v>1</v>
      </c>
      <c r="P44" s="189">
        <v>1.2853470437017994E-3</v>
      </c>
      <c r="Q44" s="176">
        <v>1</v>
      </c>
      <c r="R44" s="173">
        <v>1</v>
      </c>
      <c r="S44" s="189">
        <v>1.2853470437017994E-3</v>
      </c>
      <c r="T44" s="176"/>
      <c r="U44" s="173">
        <v>0</v>
      </c>
      <c r="V44" s="189">
        <v>0</v>
      </c>
      <c r="W44" s="178"/>
      <c r="X44" s="166">
        <v>0</v>
      </c>
      <c r="Y44" s="132">
        <v>2.1086291947474467</v>
      </c>
    </row>
    <row r="45" spans="1:25" ht="15.75" thickBot="1">
      <c r="A45" s="212" t="s">
        <v>59</v>
      </c>
      <c r="B45" s="176">
        <v>159</v>
      </c>
      <c r="C45" s="188">
        <v>6.1777081868232204E-4</v>
      </c>
      <c r="D45" s="177">
        <v>28</v>
      </c>
      <c r="E45" s="189">
        <v>0.1761006289308176</v>
      </c>
      <c r="F45" s="177">
        <v>69</v>
      </c>
      <c r="G45" s="173">
        <v>0.43396226415094341</v>
      </c>
      <c r="H45" s="119">
        <v>2.4642857142857144</v>
      </c>
      <c r="I45" s="177">
        <v>5</v>
      </c>
      <c r="J45" s="189">
        <v>3.1446540880503145E-2</v>
      </c>
      <c r="K45" s="177">
        <v>4</v>
      </c>
      <c r="L45" s="173">
        <v>5.7971014492753624E-2</v>
      </c>
      <c r="M45" s="119">
        <v>0.8</v>
      </c>
      <c r="N45" s="177">
        <v>2</v>
      </c>
      <c r="O45" s="173">
        <v>0.5</v>
      </c>
      <c r="P45" s="189">
        <v>1.2578616352201259E-2</v>
      </c>
      <c r="Q45" s="177">
        <v>1</v>
      </c>
      <c r="R45" s="173">
        <v>0.25</v>
      </c>
      <c r="S45" s="189">
        <v>6.2893081761006293E-3</v>
      </c>
      <c r="T45" s="177"/>
      <c r="U45" s="173">
        <v>0</v>
      </c>
      <c r="V45" s="189">
        <v>0</v>
      </c>
      <c r="W45" s="175"/>
      <c r="X45" s="166">
        <v>0</v>
      </c>
      <c r="Y45" s="132">
        <v>1.241933278643697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K66"/>
  <sheetViews>
    <sheetView workbookViewId="0">
      <selection activeCell="A21" sqref="A21:IV21"/>
    </sheetView>
  </sheetViews>
  <sheetFormatPr defaultRowHeight="15"/>
  <cols>
    <col min="1" max="1" width="6.28515625" bestFit="1" customWidth="1"/>
    <col min="2" max="2" width="6" bestFit="1" customWidth="1"/>
    <col min="3" max="3" width="8.7109375" bestFit="1" customWidth="1"/>
    <col min="4" max="4" width="14.140625" style="36" bestFit="1" customWidth="1"/>
    <col min="5" max="5" width="10" bestFit="1" customWidth="1"/>
    <col min="6" max="6" width="18.85546875" style="36" bestFit="1" customWidth="1"/>
    <col min="7" max="7" width="10.85546875" bestFit="1" customWidth="1"/>
    <col min="8" max="8" width="21" style="36" bestFit="1" customWidth="1"/>
    <col min="9" max="9" width="13.5703125" bestFit="1" customWidth="1"/>
    <col min="10" max="10" width="24.5703125" bestFit="1" customWidth="1"/>
    <col min="11" max="11" width="13.140625" bestFit="1" customWidth="1"/>
  </cols>
  <sheetData>
    <row r="1" spans="1:11" ht="15.75" thickBot="1">
      <c r="A1" s="136" t="s">
        <v>40</v>
      </c>
      <c r="B1" s="217" t="s">
        <v>0</v>
      </c>
      <c r="C1" s="216" t="s">
        <v>23</v>
      </c>
      <c r="D1" s="15" t="s">
        <v>602</v>
      </c>
      <c r="E1" s="216" t="s">
        <v>9</v>
      </c>
      <c r="F1" s="15" t="s">
        <v>603</v>
      </c>
      <c r="G1" s="216" t="s">
        <v>11</v>
      </c>
      <c r="H1" s="15" t="s">
        <v>12</v>
      </c>
      <c r="I1" s="216" t="s">
        <v>101</v>
      </c>
      <c r="J1" s="15" t="s">
        <v>102</v>
      </c>
      <c r="K1" s="12" t="s">
        <v>13</v>
      </c>
    </row>
    <row r="2" spans="1:11">
      <c r="A2" s="219" t="s">
        <v>84</v>
      </c>
      <c r="B2" s="218">
        <v>241</v>
      </c>
      <c r="C2" s="214">
        <v>3</v>
      </c>
      <c r="D2" s="38">
        <f t="shared" ref="D2:D33" si="0">C2/B2</f>
        <v>1.2448132780082987E-2</v>
      </c>
      <c r="E2" s="214">
        <v>1</v>
      </c>
      <c r="F2" s="38">
        <f t="shared" ref="F2:F49" si="1">E2/C2</f>
        <v>0.33333333333333331</v>
      </c>
      <c r="G2" s="214">
        <v>1</v>
      </c>
      <c r="H2" s="38">
        <f t="shared" ref="H2:H41" si="2">G2/E2</f>
        <v>1</v>
      </c>
      <c r="I2" s="214">
        <v>1</v>
      </c>
      <c r="J2" s="38">
        <f t="shared" ref="J2:J28" si="3">I2/G2</f>
        <v>1</v>
      </c>
      <c r="K2" s="215">
        <f t="shared" ref="K2:K33" si="4">J2+H2+F2+D2</f>
        <v>2.3457814661134164</v>
      </c>
    </row>
    <row r="3" spans="1:11">
      <c r="A3" s="220" t="s">
        <v>95</v>
      </c>
      <c r="B3" s="5">
        <v>283</v>
      </c>
      <c r="C3" s="1">
        <v>6</v>
      </c>
      <c r="D3" s="39">
        <f t="shared" si="0"/>
        <v>2.1201413427561839E-2</v>
      </c>
      <c r="E3" s="1">
        <v>4</v>
      </c>
      <c r="F3" s="39">
        <f t="shared" si="1"/>
        <v>0.66666666666666663</v>
      </c>
      <c r="G3" s="1">
        <v>1</v>
      </c>
      <c r="H3" s="39">
        <f t="shared" si="2"/>
        <v>0.25</v>
      </c>
      <c r="I3" s="1">
        <v>1</v>
      </c>
      <c r="J3" s="39">
        <f t="shared" si="3"/>
        <v>1</v>
      </c>
      <c r="K3" s="213">
        <f t="shared" si="4"/>
        <v>1.9378680800942283</v>
      </c>
    </row>
    <row r="4" spans="1:11">
      <c r="A4" s="220" t="s">
        <v>65</v>
      </c>
      <c r="B4" s="5">
        <v>1964</v>
      </c>
      <c r="C4" s="1">
        <v>13</v>
      </c>
      <c r="D4" s="39">
        <f t="shared" si="0"/>
        <v>6.619144602851324E-3</v>
      </c>
      <c r="E4" s="1">
        <v>7</v>
      </c>
      <c r="F4" s="39">
        <f t="shared" si="1"/>
        <v>0.53846153846153844</v>
      </c>
      <c r="G4" s="1">
        <v>1</v>
      </c>
      <c r="H4" s="39">
        <f t="shared" si="2"/>
        <v>0.14285714285714285</v>
      </c>
      <c r="I4" s="1">
        <v>1</v>
      </c>
      <c r="J4" s="39">
        <f t="shared" si="3"/>
        <v>1</v>
      </c>
      <c r="K4" s="213">
        <f t="shared" si="4"/>
        <v>1.6879378259215325</v>
      </c>
    </row>
    <row r="5" spans="1:11">
      <c r="A5" s="220" t="s">
        <v>69</v>
      </c>
      <c r="B5" s="5">
        <v>234</v>
      </c>
      <c r="C5" s="1">
        <v>7</v>
      </c>
      <c r="D5" s="39">
        <f t="shared" si="0"/>
        <v>2.9914529914529916E-2</v>
      </c>
      <c r="E5" s="1">
        <v>4</v>
      </c>
      <c r="F5" s="39">
        <f t="shared" si="1"/>
        <v>0.5714285714285714</v>
      </c>
      <c r="G5" s="1">
        <v>2</v>
      </c>
      <c r="H5" s="39">
        <f t="shared" si="2"/>
        <v>0.5</v>
      </c>
      <c r="I5" s="1">
        <v>1</v>
      </c>
      <c r="J5" s="39">
        <f t="shared" si="3"/>
        <v>0.5</v>
      </c>
      <c r="K5" s="213">
        <f t="shared" si="4"/>
        <v>1.6013431013431012</v>
      </c>
    </row>
    <row r="6" spans="1:11">
      <c r="A6" s="220" t="s">
        <v>94</v>
      </c>
      <c r="B6" s="5">
        <v>1855</v>
      </c>
      <c r="C6" s="1">
        <v>13</v>
      </c>
      <c r="D6" s="39">
        <f t="shared" si="0"/>
        <v>7.0080862533692719E-3</v>
      </c>
      <c r="E6" s="1">
        <v>5</v>
      </c>
      <c r="F6" s="39">
        <f t="shared" si="1"/>
        <v>0.38461538461538464</v>
      </c>
      <c r="G6" s="1">
        <v>1</v>
      </c>
      <c r="H6" s="39">
        <f t="shared" si="2"/>
        <v>0.2</v>
      </c>
      <c r="I6" s="1">
        <v>1</v>
      </c>
      <c r="J6" s="39">
        <f t="shared" si="3"/>
        <v>1</v>
      </c>
      <c r="K6" s="213">
        <f t="shared" si="4"/>
        <v>1.5916234708687538</v>
      </c>
    </row>
    <row r="7" spans="1:11">
      <c r="A7" s="220" t="s">
        <v>93</v>
      </c>
      <c r="B7" s="5">
        <v>2234</v>
      </c>
      <c r="C7" s="1">
        <v>13</v>
      </c>
      <c r="D7" s="39">
        <f t="shared" si="0"/>
        <v>5.8191584601611458E-3</v>
      </c>
      <c r="E7" s="1">
        <v>5</v>
      </c>
      <c r="F7" s="39">
        <f t="shared" si="1"/>
        <v>0.38461538461538464</v>
      </c>
      <c r="G7" s="1">
        <v>1</v>
      </c>
      <c r="H7" s="39">
        <f t="shared" si="2"/>
        <v>0.2</v>
      </c>
      <c r="I7" s="1">
        <v>1</v>
      </c>
      <c r="J7" s="39">
        <f t="shared" si="3"/>
        <v>1</v>
      </c>
      <c r="K7" s="213">
        <f t="shared" si="4"/>
        <v>1.5904345430755458</v>
      </c>
    </row>
    <row r="8" spans="1:11">
      <c r="A8" s="220" t="s">
        <v>91</v>
      </c>
      <c r="B8" s="5">
        <v>3130</v>
      </c>
      <c r="C8" s="1">
        <v>9</v>
      </c>
      <c r="D8" s="39">
        <f t="shared" si="0"/>
        <v>2.8753993610223642E-3</v>
      </c>
      <c r="E8" s="1">
        <v>3</v>
      </c>
      <c r="F8" s="39">
        <f t="shared" si="1"/>
        <v>0.33333333333333331</v>
      </c>
      <c r="G8" s="1">
        <v>1</v>
      </c>
      <c r="H8" s="39">
        <f t="shared" si="2"/>
        <v>0.33333333333333331</v>
      </c>
      <c r="I8" s="1">
        <v>1</v>
      </c>
      <c r="J8" s="39">
        <f t="shared" si="3"/>
        <v>1</v>
      </c>
      <c r="K8" s="213">
        <f t="shared" si="4"/>
        <v>1.669542066027689</v>
      </c>
    </row>
    <row r="9" spans="1:11">
      <c r="A9" s="220" t="s">
        <v>58</v>
      </c>
      <c r="B9" s="5">
        <v>1317</v>
      </c>
      <c r="C9" s="1">
        <v>20</v>
      </c>
      <c r="D9" s="39">
        <f t="shared" si="0"/>
        <v>1.5186028853454821E-2</v>
      </c>
      <c r="E9" s="1">
        <v>8</v>
      </c>
      <c r="F9" s="39">
        <f t="shared" si="1"/>
        <v>0.4</v>
      </c>
      <c r="G9" s="1">
        <v>3</v>
      </c>
      <c r="H9" s="39">
        <f t="shared" si="2"/>
        <v>0.375</v>
      </c>
      <c r="I9" s="1">
        <v>2</v>
      </c>
      <c r="J9" s="39">
        <f t="shared" si="3"/>
        <v>0.66666666666666663</v>
      </c>
      <c r="K9" s="213">
        <f t="shared" si="4"/>
        <v>1.4568526955201213</v>
      </c>
    </row>
    <row r="10" spans="1:11">
      <c r="A10" s="220" t="s">
        <v>92</v>
      </c>
      <c r="B10" s="5">
        <v>1718</v>
      </c>
      <c r="C10" s="1">
        <v>23</v>
      </c>
      <c r="D10" s="39">
        <f t="shared" si="0"/>
        <v>1.3387660069848661E-2</v>
      </c>
      <c r="E10" s="1">
        <v>12</v>
      </c>
      <c r="F10" s="39">
        <f t="shared" si="1"/>
        <v>0.52173913043478259</v>
      </c>
      <c r="G10" s="1">
        <v>4</v>
      </c>
      <c r="H10" s="39">
        <f t="shared" si="2"/>
        <v>0.33333333333333331</v>
      </c>
      <c r="I10" s="1">
        <v>2</v>
      </c>
      <c r="J10" s="39">
        <f t="shared" si="3"/>
        <v>0.5</v>
      </c>
      <c r="K10" s="213">
        <f t="shared" si="4"/>
        <v>1.3684601238379643</v>
      </c>
    </row>
    <row r="11" spans="1:11">
      <c r="A11" s="220" t="s">
        <v>67</v>
      </c>
      <c r="B11" s="5">
        <v>8609</v>
      </c>
      <c r="C11" s="1">
        <v>48</v>
      </c>
      <c r="D11" s="39">
        <f t="shared" si="0"/>
        <v>5.575560459983738E-3</v>
      </c>
      <c r="E11" s="1">
        <v>11</v>
      </c>
      <c r="F11" s="39">
        <f t="shared" si="1"/>
        <v>0.22916666666666666</v>
      </c>
      <c r="G11" s="1">
        <v>1</v>
      </c>
      <c r="H11" s="39">
        <f t="shared" si="2"/>
        <v>9.0909090909090912E-2</v>
      </c>
      <c r="I11" s="1">
        <v>1</v>
      </c>
      <c r="J11" s="39">
        <f t="shared" si="3"/>
        <v>1</v>
      </c>
      <c r="K11" s="213">
        <f t="shared" si="4"/>
        <v>1.3256513180357412</v>
      </c>
    </row>
    <row r="12" spans="1:11">
      <c r="A12" s="220" t="s">
        <v>62</v>
      </c>
      <c r="B12" s="5">
        <v>452</v>
      </c>
      <c r="C12" s="1">
        <v>8</v>
      </c>
      <c r="D12" s="39">
        <f t="shared" si="0"/>
        <v>1.7699115044247787E-2</v>
      </c>
      <c r="E12" s="1">
        <v>6</v>
      </c>
      <c r="F12" s="39">
        <f t="shared" si="1"/>
        <v>0.75</v>
      </c>
      <c r="G12" s="1">
        <v>3</v>
      </c>
      <c r="H12" s="39">
        <f t="shared" si="2"/>
        <v>0.5</v>
      </c>
      <c r="I12" s="1"/>
      <c r="J12" s="39">
        <f t="shared" si="3"/>
        <v>0</v>
      </c>
      <c r="K12" s="213">
        <f t="shared" si="4"/>
        <v>1.2676991150442478</v>
      </c>
    </row>
    <row r="13" spans="1:11">
      <c r="A13" s="220" t="s">
        <v>83</v>
      </c>
      <c r="B13" s="5">
        <v>2256</v>
      </c>
      <c r="C13" s="1">
        <v>16</v>
      </c>
      <c r="D13" s="39">
        <f t="shared" si="0"/>
        <v>7.0921985815602835E-3</v>
      </c>
      <c r="E13" s="1">
        <v>6</v>
      </c>
      <c r="F13" s="39">
        <f t="shared" si="1"/>
        <v>0.375</v>
      </c>
      <c r="G13" s="1">
        <v>3</v>
      </c>
      <c r="H13" s="39">
        <f t="shared" si="2"/>
        <v>0.5</v>
      </c>
      <c r="I13" s="1">
        <v>1</v>
      </c>
      <c r="J13" s="39">
        <f t="shared" si="3"/>
        <v>0.33333333333333331</v>
      </c>
      <c r="K13" s="213">
        <f t="shared" si="4"/>
        <v>1.2154255319148934</v>
      </c>
    </row>
    <row r="14" spans="1:11">
      <c r="A14" s="220" t="s">
        <v>56</v>
      </c>
      <c r="B14" s="5">
        <v>1297</v>
      </c>
      <c r="C14" s="1">
        <v>20</v>
      </c>
      <c r="D14" s="39">
        <f t="shared" si="0"/>
        <v>1.5420200462606014E-2</v>
      </c>
      <c r="E14" s="1">
        <v>4</v>
      </c>
      <c r="F14" s="39">
        <f t="shared" si="1"/>
        <v>0.2</v>
      </c>
      <c r="G14" s="1">
        <v>2</v>
      </c>
      <c r="H14" s="39">
        <f t="shared" si="2"/>
        <v>0.5</v>
      </c>
      <c r="I14" s="1">
        <v>1</v>
      </c>
      <c r="J14" s="39">
        <f t="shared" si="3"/>
        <v>0.5</v>
      </c>
      <c r="K14" s="213">
        <f t="shared" si="4"/>
        <v>1.215420200462606</v>
      </c>
    </row>
    <row r="15" spans="1:11">
      <c r="A15" s="220" t="s">
        <v>51</v>
      </c>
      <c r="B15" s="5">
        <v>547</v>
      </c>
      <c r="C15" s="1">
        <v>5</v>
      </c>
      <c r="D15" s="39">
        <f t="shared" si="0"/>
        <v>9.140767824497258E-3</v>
      </c>
      <c r="E15" s="1">
        <v>1</v>
      </c>
      <c r="F15" s="39">
        <f t="shared" si="1"/>
        <v>0.2</v>
      </c>
      <c r="G15" s="1">
        <v>1</v>
      </c>
      <c r="H15" s="39">
        <f t="shared" si="2"/>
        <v>1</v>
      </c>
      <c r="I15" s="1"/>
      <c r="J15" s="39">
        <f t="shared" si="3"/>
        <v>0</v>
      </c>
      <c r="K15" s="213">
        <f t="shared" si="4"/>
        <v>1.2091407678244972</v>
      </c>
    </row>
    <row r="16" spans="1:11">
      <c r="A16" s="220" t="s">
        <v>55</v>
      </c>
      <c r="B16" s="5">
        <v>508</v>
      </c>
      <c r="C16" s="1">
        <v>8</v>
      </c>
      <c r="D16" s="39">
        <f t="shared" si="0"/>
        <v>1.5748031496062992E-2</v>
      </c>
      <c r="E16" s="1">
        <v>1</v>
      </c>
      <c r="F16" s="39">
        <f t="shared" si="1"/>
        <v>0.125</v>
      </c>
      <c r="G16" s="1">
        <v>1</v>
      </c>
      <c r="H16" s="39">
        <f t="shared" si="2"/>
        <v>1</v>
      </c>
      <c r="I16" s="1"/>
      <c r="J16" s="39">
        <f t="shared" si="3"/>
        <v>0</v>
      </c>
      <c r="K16" s="213">
        <f t="shared" si="4"/>
        <v>1.140748031496063</v>
      </c>
    </row>
    <row r="17" spans="1:11">
      <c r="A17" s="220" t="s">
        <v>49</v>
      </c>
      <c r="B17" s="5">
        <v>16617</v>
      </c>
      <c r="C17" s="1">
        <v>127</v>
      </c>
      <c r="D17" s="39">
        <f t="shared" si="0"/>
        <v>7.6427754709032921E-3</v>
      </c>
      <c r="E17" s="1">
        <v>42</v>
      </c>
      <c r="F17" s="39">
        <f t="shared" si="1"/>
        <v>0.33070866141732286</v>
      </c>
      <c r="G17" s="1">
        <v>20</v>
      </c>
      <c r="H17" s="39">
        <f t="shared" si="2"/>
        <v>0.47619047619047616</v>
      </c>
      <c r="I17" s="1">
        <v>5</v>
      </c>
      <c r="J17" s="39">
        <f t="shared" si="3"/>
        <v>0.25</v>
      </c>
      <c r="K17" s="213">
        <f t="shared" si="4"/>
        <v>1.0645419130787022</v>
      </c>
    </row>
    <row r="18" spans="1:11">
      <c r="A18" s="220" t="s">
        <v>75</v>
      </c>
      <c r="B18" s="5">
        <v>6154</v>
      </c>
      <c r="C18" s="1">
        <v>62</v>
      </c>
      <c r="D18" s="39">
        <f t="shared" si="0"/>
        <v>1.0074748131296718E-2</v>
      </c>
      <c r="E18" s="1">
        <v>25</v>
      </c>
      <c r="F18" s="39">
        <f t="shared" si="1"/>
        <v>0.40322580645161288</v>
      </c>
      <c r="G18" s="1">
        <v>14</v>
      </c>
      <c r="H18" s="39">
        <f t="shared" si="2"/>
        <v>0.56000000000000005</v>
      </c>
      <c r="I18" s="1">
        <v>1</v>
      </c>
      <c r="J18" s="39">
        <f t="shared" si="3"/>
        <v>7.1428571428571425E-2</v>
      </c>
      <c r="K18" s="213">
        <f t="shared" si="4"/>
        <v>1.044729126011481</v>
      </c>
    </row>
    <row r="19" spans="1:11">
      <c r="A19" s="220" t="s">
        <v>64</v>
      </c>
      <c r="B19" s="5">
        <v>233</v>
      </c>
      <c r="C19" s="1">
        <v>4</v>
      </c>
      <c r="D19" s="39">
        <f t="shared" si="0"/>
        <v>1.7167381974248927E-2</v>
      </c>
      <c r="E19" s="1">
        <v>2</v>
      </c>
      <c r="F19" s="39">
        <f t="shared" si="1"/>
        <v>0.5</v>
      </c>
      <c r="G19" s="1">
        <v>1</v>
      </c>
      <c r="H19" s="39">
        <f t="shared" si="2"/>
        <v>0.5</v>
      </c>
      <c r="I19" s="1"/>
      <c r="J19" s="39">
        <f t="shared" si="3"/>
        <v>0</v>
      </c>
      <c r="K19" s="213">
        <f t="shared" si="4"/>
        <v>1.0171673819742488</v>
      </c>
    </row>
    <row r="20" spans="1:11">
      <c r="A20" s="220" t="s">
        <v>43</v>
      </c>
      <c r="B20" s="5">
        <v>1449</v>
      </c>
      <c r="C20" s="1">
        <v>9</v>
      </c>
      <c r="D20" s="39">
        <f t="shared" si="0"/>
        <v>6.2111801242236021E-3</v>
      </c>
      <c r="E20" s="1">
        <v>3</v>
      </c>
      <c r="F20" s="39">
        <f t="shared" si="1"/>
        <v>0.33333333333333331</v>
      </c>
      <c r="G20" s="1">
        <v>2</v>
      </c>
      <c r="H20" s="39">
        <f t="shared" si="2"/>
        <v>0.66666666666666663</v>
      </c>
      <c r="I20" s="1"/>
      <c r="J20" s="39">
        <f t="shared" si="3"/>
        <v>0</v>
      </c>
      <c r="K20" s="213">
        <f t="shared" si="4"/>
        <v>1.0062111801242235</v>
      </c>
    </row>
    <row r="21" spans="1:11">
      <c r="A21" s="220" t="s">
        <v>47</v>
      </c>
      <c r="B21" s="5">
        <v>4628</v>
      </c>
      <c r="C21" s="1">
        <v>46</v>
      </c>
      <c r="D21" s="39">
        <f t="shared" si="0"/>
        <v>9.9394987035436467E-3</v>
      </c>
      <c r="E21" s="1">
        <v>17</v>
      </c>
      <c r="F21" s="39">
        <f t="shared" si="1"/>
        <v>0.36956521739130432</v>
      </c>
      <c r="G21" s="1">
        <v>4</v>
      </c>
      <c r="H21" s="39">
        <f t="shared" si="2"/>
        <v>0.23529411764705882</v>
      </c>
      <c r="I21" s="1">
        <v>1</v>
      </c>
      <c r="J21" s="39">
        <f t="shared" si="3"/>
        <v>0.25</v>
      </c>
      <c r="K21" s="213">
        <f t="shared" si="4"/>
        <v>0.86479883374190669</v>
      </c>
    </row>
    <row r="22" spans="1:11">
      <c r="A22" s="220" t="s">
        <v>68</v>
      </c>
      <c r="B22" s="5">
        <v>6382</v>
      </c>
      <c r="C22" s="1">
        <v>58</v>
      </c>
      <c r="D22" s="39">
        <f t="shared" si="0"/>
        <v>9.0880601692259477E-3</v>
      </c>
      <c r="E22" s="1">
        <v>26</v>
      </c>
      <c r="F22" s="39">
        <f t="shared" si="1"/>
        <v>0.44827586206896552</v>
      </c>
      <c r="G22" s="1">
        <v>5</v>
      </c>
      <c r="H22" s="39">
        <f t="shared" si="2"/>
        <v>0.19230769230769232</v>
      </c>
      <c r="I22" s="1">
        <v>1</v>
      </c>
      <c r="J22" s="39">
        <f t="shared" si="3"/>
        <v>0.2</v>
      </c>
      <c r="K22" s="213">
        <f t="shared" si="4"/>
        <v>0.8496716145458838</v>
      </c>
    </row>
    <row r="23" spans="1:11">
      <c r="A23" s="220" t="s">
        <v>71</v>
      </c>
      <c r="B23" s="5">
        <v>1170</v>
      </c>
      <c r="C23" s="1">
        <v>8</v>
      </c>
      <c r="D23" s="39">
        <f t="shared" si="0"/>
        <v>6.8376068376068376E-3</v>
      </c>
      <c r="E23" s="1">
        <v>5</v>
      </c>
      <c r="F23" s="39">
        <f t="shared" si="1"/>
        <v>0.625</v>
      </c>
      <c r="G23" s="1">
        <v>1</v>
      </c>
      <c r="H23" s="39">
        <f t="shared" si="2"/>
        <v>0.2</v>
      </c>
      <c r="I23" s="1"/>
      <c r="J23" s="39">
        <f t="shared" si="3"/>
        <v>0</v>
      </c>
      <c r="K23" s="213">
        <f t="shared" si="4"/>
        <v>0.83183760683760677</v>
      </c>
    </row>
    <row r="24" spans="1:11">
      <c r="A24" s="220" t="s">
        <v>76</v>
      </c>
      <c r="B24" s="5">
        <v>1715</v>
      </c>
      <c r="C24" s="1">
        <v>30</v>
      </c>
      <c r="D24" s="39">
        <f t="shared" si="0"/>
        <v>1.7492711370262391E-2</v>
      </c>
      <c r="E24" s="1">
        <v>16</v>
      </c>
      <c r="F24" s="39">
        <f t="shared" si="1"/>
        <v>0.53333333333333333</v>
      </c>
      <c r="G24" s="1">
        <v>3</v>
      </c>
      <c r="H24" s="39">
        <f t="shared" si="2"/>
        <v>0.1875</v>
      </c>
      <c r="I24" s="1"/>
      <c r="J24" s="39">
        <f t="shared" si="3"/>
        <v>0</v>
      </c>
      <c r="K24" s="213">
        <f t="shared" si="4"/>
        <v>0.73832604470359575</v>
      </c>
    </row>
    <row r="25" spans="1:11">
      <c r="A25" s="220" t="s">
        <v>61</v>
      </c>
      <c r="B25" s="5">
        <v>879</v>
      </c>
      <c r="C25" s="1">
        <v>10</v>
      </c>
      <c r="D25" s="39">
        <f t="shared" si="0"/>
        <v>1.1376564277588168E-2</v>
      </c>
      <c r="E25" s="1">
        <v>4</v>
      </c>
      <c r="F25" s="39">
        <f t="shared" si="1"/>
        <v>0.4</v>
      </c>
      <c r="G25" s="1">
        <v>1</v>
      </c>
      <c r="H25" s="39">
        <f t="shared" si="2"/>
        <v>0.25</v>
      </c>
      <c r="I25" s="1"/>
      <c r="J25" s="39">
        <f t="shared" si="3"/>
        <v>0</v>
      </c>
      <c r="K25" s="213">
        <f t="shared" si="4"/>
        <v>0.66137656427758817</v>
      </c>
    </row>
    <row r="26" spans="1:11">
      <c r="A26" s="220" t="s">
        <v>79</v>
      </c>
      <c r="B26" s="5">
        <v>4025</v>
      </c>
      <c r="C26" s="1">
        <v>19</v>
      </c>
      <c r="D26" s="39">
        <f t="shared" si="0"/>
        <v>4.7204968944099378E-3</v>
      </c>
      <c r="E26" s="1">
        <v>6</v>
      </c>
      <c r="F26" s="39">
        <f t="shared" si="1"/>
        <v>0.31578947368421051</v>
      </c>
      <c r="G26" s="1">
        <v>2</v>
      </c>
      <c r="H26" s="39">
        <f t="shared" si="2"/>
        <v>0.33333333333333331</v>
      </c>
      <c r="I26" s="1"/>
      <c r="J26" s="39">
        <f t="shared" si="3"/>
        <v>0</v>
      </c>
      <c r="K26" s="213">
        <f t="shared" si="4"/>
        <v>0.65384330391195378</v>
      </c>
    </row>
    <row r="27" spans="1:11">
      <c r="A27" s="220" t="s">
        <v>66</v>
      </c>
      <c r="B27" s="5">
        <v>2712</v>
      </c>
      <c r="C27" s="1">
        <v>31</v>
      </c>
      <c r="D27" s="39">
        <f t="shared" si="0"/>
        <v>1.1430678466076696E-2</v>
      </c>
      <c r="E27" s="1">
        <v>15</v>
      </c>
      <c r="F27" s="39">
        <f t="shared" si="1"/>
        <v>0.4838709677419355</v>
      </c>
      <c r="G27" s="1">
        <v>2</v>
      </c>
      <c r="H27" s="39">
        <f t="shared" si="2"/>
        <v>0.13333333333333333</v>
      </c>
      <c r="I27" s="1"/>
      <c r="J27" s="39">
        <f t="shared" si="3"/>
        <v>0</v>
      </c>
      <c r="K27" s="213">
        <f t="shared" si="4"/>
        <v>0.62863497954134551</v>
      </c>
    </row>
    <row r="28" spans="1:11">
      <c r="A28" s="220" t="s">
        <v>59</v>
      </c>
      <c r="B28" s="5">
        <v>1799</v>
      </c>
      <c r="C28" s="1">
        <v>13</v>
      </c>
      <c r="D28" s="39">
        <f t="shared" si="0"/>
        <v>7.2262367982212344E-3</v>
      </c>
      <c r="E28" s="1">
        <v>5</v>
      </c>
      <c r="F28" s="39">
        <f t="shared" si="1"/>
        <v>0.38461538461538464</v>
      </c>
      <c r="G28" s="1">
        <v>1</v>
      </c>
      <c r="H28" s="39">
        <f t="shared" si="2"/>
        <v>0.2</v>
      </c>
      <c r="I28" s="1"/>
      <c r="J28" s="39">
        <f t="shared" si="3"/>
        <v>0</v>
      </c>
      <c r="K28" s="213">
        <f t="shared" si="4"/>
        <v>0.59184162141360586</v>
      </c>
    </row>
    <row r="29" spans="1:11">
      <c r="A29" s="220" t="s">
        <v>48</v>
      </c>
      <c r="B29" s="5">
        <v>288</v>
      </c>
      <c r="C29" s="1">
        <v>6</v>
      </c>
      <c r="D29" s="39">
        <f t="shared" si="0"/>
        <v>2.0833333333333332E-2</v>
      </c>
      <c r="E29" s="1">
        <v>3</v>
      </c>
      <c r="F29" s="39">
        <f t="shared" si="1"/>
        <v>0.5</v>
      </c>
      <c r="G29" s="1"/>
      <c r="H29" s="39">
        <f t="shared" si="2"/>
        <v>0</v>
      </c>
      <c r="I29" s="1"/>
      <c r="J29" s="39">
        <v>0</v>
      </c>
      <c r="K29" s="213">
        <f t="shared" si="4"/>
        <v>0.52083333333333337</v>
      </c>
    </row>
    <row r="30" spans="1:11">
      <c r="A30" s="220" t="s">
        <v>609</v>
      </c>
      <c r="B30" s="5">
        <v>139</v>
      </c>
      <c r="C30" s="1">
        <v>2</v>
      </c>
      <c r="D30" s="39">
        <f t="shared" si="0"/>
        <v>1.4388489208633094E-2</v>
      </c>
      <c r="E30" s="1">
        <v>1</v>
      </c>
      <c r="F30" s="39">
        <f t="shared" si="1"/>
        <v>0.5</v>
      </c>
      <c r="G30" s="1"/>
      <c r="H30" s="39">
        <f t="shared" si="2"/>
        <v>0</v>
      </c>
      <c r="I30" s="1"/>
      <c r="J30" s="39">
        <v>0</v>
      </c>
      <c r="K30" s="213">
        <f t="shared" si="4"/>
        <v>0.51438848920863312</v>
      </c>
    </row>
    <row r="31" spans="1:11">
      <c r="A31" s="220" t="s">
        <v>63</v>
      </c>
      <c r="B31" s="5">
        <v>743</v>
      </c>
      <c r="C31" s="1">
        <v>2</v>
      </c>
      <c r="D31" s="39">
        <f t="shared" si="0"/>
        <v>2.6917900403768506E-3</v>
      </c>
      <c r="E31" s="1">
        <v>1</v>
      </c>
      <c r="F31" s="39">
        <f t="shared" si="1"/>
        <v>0.5</v>
      </c>
      <c r="G31" s="1"/>
      <c r="H31" s="39">
        <f t="shared" si="2"/>
        <v>0</v>
      </c>
      <c r="I31" s="1"/>
      <c r="J31" s="39">
        <v>0</v>
      </c>
      <c r="K31" s="213">
        <f t="shared" si="4"/>
        <v>0.5026917900403769</v>
      </c>
    </row>
    <row r="32" spans="1:11">
      <c r="A32" s="220" t="s">
        <v>74</v>
      </c>
      <c r="B32" s="5">
        <v>495</v>
      </c>
      <c r="C32" s="1">
        <v>5</v>
      </c>
      <c r="D32" s="39">
        <f t="shared" si="0"/>
        <v>1.0101010101010102E-2</v>
      </c>
      <c r="E32" s="1">
        <v>2</v>
      </c>
      <c r="F32" s="39">
        <f t="shared" si="1"/>
        <v>0.4</v>
      </c>
      <c r="G32" s="1"/>
      <c r="H32" s="39">
        <f t="shared" si="2"/>
        <v>0</v>
      </c>
      <c r="I32" s="1"/>
      <c r="J32" s="39">
        <v>0</v>
      </c>
      <c r="K32" s="213">
        <f t="shared" si="4"/>
        <v>0.41010101010101013</v>
      </c>
    </row>
    <row r="33" spans="1:11">
      <c r="A33" s="220" t="s">
        <v>54</v>
      </c>
      <c r="B33" s="5">
        <v>623</v>
      </c>
      <c r="C33" s="1">
        <v>5</v>
      </c>
      <c r="D33" s="39">
        <f t="shared" si="0"/>
        <v>8.0256821829855531E-3</v>
      </c>
      <c r="E33" s="1">
        <v>2</v>
      </c>
      <c r="F33" s="39">
        <f t="shared" si="1"/>
        <v>0.4</v>
      </c>
      <c r="G33" s="1"/>
      <c r="H33" s="39">
        <f t="shared" si="2"/>
        <v>0</v>
      </c>
      <c r="I33" s="1"/>
      <c r="J33" s="39">
        <v>0</v>
      </c>
      <c r="K33" s="213">
        <f t="shared" si="4"/>
        <v>0.40802568218298557</v>
      </c>
    </row>
    <row r="34" spans="1:11">
      <c r="A34" s="220" t="s">
        <v>612</v>
      </c>
      <c r="B34" s="5">
        <v>244</v>
      </c>
      <c r="C34" s="1">
        <v>3</v>
      </c>
      <c r="D34" s="39">
        <f t="shared" ref="D34:D65" si="5">C34/B34</f>
        <v>1.2295081967213115E-2</v>
      </c>
      <c r="E34" s="1">
        <v>1</v>
      </c>
      <c r="F34" s="39">
        <f t="shared" si="1"/>
        <v>0.33333333333333331</v>
      </c>
      <c r="G34" s="1"/>
      <c r="H34" s="39">
        <f t="shared" si="2"/>
        <v>0</v>
      </c>
      <c r="I34" s="1"/>
      <c r="J34" s="39">
        <v>0</v>
      </c>
      <c r="K34" s="213">
        <f t="shared" ref="K34:K65" si="6">J34+H34+F34+D34</f>
        <v>0.34562841530054644</v>
      </c>
    </row>
    <row r="35" spans="1:11">
      <c r="A35" s="220" t="s">
        <v>57</v>
      </c>
      <c r="B35" s="5">
        <v>534</v>
      </c>
      <c r="C35" s="1">
        <v>3</v>
      </c>
      <c r="D35" s="39">
        <f t="shared" si="5"/>
        <v>5.6179775280898875E-3</v>
      </c>
      <c r="E35" s="1">
        <v>1</v>
      </c>
      <c r="F35" s="39">
        <f t="shared" si="1"/>
        <v>0.33333333333333331</v>
      </c>
      <c r="G35" s="1"/>
      <c r="H35" s="39">
        <f t="shared" si="2"/>
        <v>0</v>
      </c>
      <c r="I35" s="1"/>
      <c r="J35" s="39">
        <v>0</v>
      </c>
      <c r="K35" s="213">
        <f t="shared" si="6"/>
        <v>0.33895131086142322</v>
      </c>
    </row>
    <row r="36" spans="1:11">
      <c r="A36" s="220" t="s">
        <v>41</v>
      </c>
      <c r="B36" s="5">
        <v>294</v>
      </c>
      <c r="C36" s="1">
        <v>4</v>
      </c>
      <c r="D36" s="39">
        <f t="shared" si="5"/>
        <v>1.3605442176870748E-2</v>
      </c>
      <c r="E36" s="1">
        <v>1</v>
      </c>
      <c r="F36" s="39">
        <f t="shared" si="1"/>
        <v>0.25</v>
      </c>
      <c r="G36" s="1"/>
      <c r="H36" s="39">
        <f t="shared" si="2"/>
        <v>0</v>
      </c>
      <c r="I36" s="1"/>
      <c r="J36" s="39">
        <v>0</v>
      </c>
      <c r="K36" s="213">
        <f t="shared" si="6"/>
        <v>0.26360544217687076</v>
      </c>
    </row>
    <row r="37" spans="1:11">
      <c r="A37" s="220" t="s">
        <v>88</v>
      </c>
      <c r="B37" s="5">
        <v>629</v>
      </c>
      <c r="C37" s="1">
        <v>4</v>
      </c>
      <c r="D37" s="39">
        <f t="shared" si="5"/>
        <v>6.3593004769475362E-3</v>
      </c>
      <c r="E37" s="1">
        <v>1</v>
      </c>
      <c r="F37" s="39">
        <f t="shared" si="1"/>
        <v>0.25</v>
      </c>
      <c r="G37" s="1"/>
      <c r="H37" s="39">
        <f t="shared" si="2"/>
        <v>0</v>
      </c>
      <c r="I37" s="1"/>
      <c r="J37" s="39">
        <v>0</v>
      </c>
      <c r="K37" s="213">
        <f t="shared" si="6"/>
        <v>0.25635930047694755</v>
      </c>
    </row>
    <row r="38" spans="1:11">
      <c r="A38" s="220" t="s">
        <v>96</v>
      </c>
      <c r="B38" s="5">
        <v>1096</v>
      </c>
      <c r="C38" s="1">
        <v>4</v>
      </c>
      <c r="D38" s="39">
        <f t="shared" si="5"/>
        <v>3.6496350364963502E-3</v>
      </c>
      <c r="E38" s="1">
        <v>1</v>
      </c>
      <c r="F38" s="39">
        <f t="shared" si="1"/>
        <v>0.25</v>
      </c>
      <c r="G38" s="1"/>
      <c r="H38" s="39">
        <f t="shared" si="2"/>
        <v>0</v>
      </c>
      <c r="I38" s="1"/>
      <c r="J38" s="39">
        <v>0</v>
      </c>
      <c r="K38" s="213">
        <f t="shared" si="6"/>
        <v>0.25364963503649635</v>
      </c>
    </row>
    <row r="39" spans="1:11">
      <c r="A39" s="220" t="s">
        <v>45</v>
      </c>
      <c r="B39" s="5">
        <v>1761</v>
      </c>
      <c r="C39" s="1">
        <v>9</v>
      </c>
      <c r="D39" s="39">
        <f t="shared" si="5"/>
        <v>5.1107325383304937E-3</v>
      </c>
      <c r="E39" s="1">
        <v>2</v>
      </c>
      <c r="F39" s="39">
        <f t="shared" si="1"/>
        <v>0.22222222222222221</v>
      </c>
      <c r="G39" s="1"/>
      <c r="H39" s="39">
        <f t="shared" si="2"/>
        <v>0</v>
      </c>
      <c r="I39" s="1"/>
      <c r="J39" s="39">
        <v>0</v>
      </c>
      <c r="K39" s="213">
        <f t="shared" si="6"/>
        <v>0.22733295476055271</v>
      </c>
    </row>
    <row r="40" spans="1:11">
      <c r="A40" s="220" t="s">
        <v>99</v>
      </c>
      <c r="B40" s="5">
        <v>728</v>
      </c>
      <c r="C40" s="1">
        <v>5</v>
      </c>
      <c r="D40" s="39">
        <f t="shared" si="5"/>
        <v>6.868131868131868E-3</v>
      </c>
      <c r="E40" s="1">
        <v>1</v>
      </c>
      <c r="F40" s="39">
        <f t="shared" si="1"/>
        <v>0.2</v>
      </c>
      <c r="G40" s="1"/>
      <c r="H40" s="39">
        <f t="shared" si="2"/>
        <v>0</v>
      </c>
      <c r="I40" s="1"/>
      <c r="J40" s="39">
        <v>0</v>
      </c>
      <c r="K40" s="213">
        <f t="shared" si="6"/>
        <v>0.20686813186813188</v>
      </c>
    </row>
    <row r="41" spans="1:11">
      <c r="A41" s="220" t="s">
        <v>77</v>
      </c>
      <c r="B41" s="5">
        <v>326</v>
      </c>
      <c r="C41" s="1">
        <v>8</v>
      </c>
      <c r="D41" s="39">
        <f t="shared" si="5"/>
        <v>2.4539877300613498E-2</v>
      </c>
      <c r="E41" s="1">
        <v>1</v>
      </c>
      <c r="F41" s="39">
        <f t="shared" si="1"/>
        <v>0.125</v>
      </c>
      <c r="G41" s="1"/>
      <c r="H41" s="39">
        <f t="shared" si="2"/>
        <v>0</v>
      </c>
      <c r="I41" s="1"/>
      <c r="J41" s="39">
        <v>0</v>
      </c>
      <c r="K41" s="213">
        <f t="shared" si="6"/>
        <v>0.14953987730061349</v>
      </c>
    </row>
    <row r="42" spans="1:11">
      <c r="A42" s="220" t="s">
        <v>46</v>
      </c>
      <c r="B42" s="5">
        <v>24</v>
      </c>
      <c r="C42" s="1">
        <v>1</v>
      </c>
      <c r="D42" s="39">
        <f t="shared" si="5"/>
        <v>4.1666666666666664E-2</v>
      </c>
      <c r="E42" s="1"/>
      <c r="F42" s="39">
        <f t="shared" si="1"/>
        <v>0</v>
      </c>
      <c r="G42" s="1"/>
      <c r="H42" s="39">
        <v>0</v>
      </c>
      <c r="I42" s="1"/>
      <c r="J42" s="39">
        <v>0</v>
      </c>
      <c r="K42" s="213">
        <f t="shared" si="6"/>
        <v>4.1666666666666664E-2</v>
      </c>
    </row>
    <row r="43" spans="1:11">
      <c r="A43" s="220" t="s">
        <v>610</v>
      </c>
      <c r="B43" s="5">
        <v>168</v>
      </c>
      <c r="C43" s="1">
        <v>2</v>
      </c>
      <c r="D43" s="39">
        <f t="shared" si="5"/>
        <v>1.1904761904761904E-2</v>
      </c>
      <c r="E43" s="1"/>
      <c r="F43" s="39">
        <f t="shared" si="1"/>
        <v>0</v>
      </c>
      <c r="G43" s="1"/>
      <c r="H43" s="39">
        <v>0</v>
      </c>
      <c r="I43" s="1"/>
      <c r="J43" s="39">
        <v>0</v>
      </c>
      <c r="K43" s="213">
        <f t="shared" si="6"/>
        <v>1.1904761904761904E-2</v>
      </c>
    </row>
    <row r="44" spans="1:11">
      <c r="A44" s="220" t="s">
        <v>607</v>
      </c>
      <c r="B44" s="5">
        <v>226</v>
      </c>
      <c r="C44" s="1">
        <v>2</v>
      </c>
      <c r="D44" s="39">
        <f t="shared" si="5"/>
        <v>8.8495575221238937E-3</v>
      </c>
      <c r="E44" s="1"/>
      <c r="F44" s="39">
        <f t="shared" si="1"/>
        <v>0</v>
      </c>
      <c r="G44" s="1"/>
      <c r="H44" s="39">
        <v>0</v>
      </c>
      <c r="I44" s="1"/>
      <c r="J44" s="39">
        <v>0</v>
      </c>
      <c r="K44" s="213">
        <f t="shared" si="6"/>
        <v>8.8495575221238937E-3</v>
      </c>
    </row>
    <row r="45" spans="1:11">
      <c r="A45" s="220" t="s">
        <v>52</v>
      </c>
      <c r="B45" s="5">
        <v>691</v>
      </c>
      <c r="C45" s="1">
        <v>5</v>
      </c>
      <c r="D45" s="39">
        <f t="shared" si="5"/>
        <v>7.2358900144717797E-3</v>
      </c>
      <c r="E45" s="1"/>
      <c r="F45" s="39">
        <f t="shared" si="1"/>
        <v>0</v>
      </c>
      <c r="G45" s="1"/>
      <c r="H45" s="39">
        <v>0</v>
      </c>
      <c r="I45" s="1"/>
      <c r="J45" s="39">
        <v>0</v>
      </c>
      <c r="K45" s="213">
        <f t="shared" si="6"/>
        <v>7.2358900144717797E-3</v>
      </c>
    </row>
    <row r="46" spans="1:11">
      <c r="A46" s="220" t="s">
        <v>608</v>
      </c>
      <c r="B46" s="5">
        <v>222</v>
      </c>
      <c r="C46" s="1">
        <v>1</v>
      </c>
      <c r="D46" s="39">
        <f t="shared" si="5"/>
        <v>4.5045045045045045E-3</v>
      </c>
      <c r="E46" s="1"/>
      <c r="F46" s="39">
        <f t="shared" si="1"/>
        <v>0</v>
      </c>
      <c r="G46" s="1"/>
      <c r="H46" s="39">
        <v>0</v>
      </c>
      <c r="I46" s="1"/>
      <c r="J46" s="39">
        <v>0</v>
      </c>
      <c r="K46" s="213">
        <f t="shared" si="6"/>
        <v>4.5045045045045045E-3</v>
      </c>
    </row>
    <row r="47" spans="1:11">
      <c r="A47" s="220" t="s">
        <v>89</v>
      </c>
      <c r="B47" s="5">
        <v>468</v>
      </c>
      <c r="C47" s="1">
        <v>2</v>
      </c>
      <c r="D47" s="39">
        <f t="shared" si="5"/>
        <v>4.2735042735042739E-3</v>
      </c>
      <c r="E47" s="1"/>
      <c r="F47" s="39">
        <f t="shared" si="1"/>
        <v>0</v>
      </c>
      <c r="G47" s="1"/>
      <c r="H47" s="39">
        <v>0</v>
      </c>
      <c r="I47" s="1"/>
      <c r="J47" s="39">
        <v>0</v>
      </c>
      <c r="K47" s="213">
        <f t="shared" si="6"/>
        <v>4.2735042735042739E-3</v>
      </c>
    </row>
    <row r="48" spans="1:11">
      <c r="A48" s="220" t="s">
        <v>86</v>
      </c>
      <c r="B48" s="5">
        <v>903</v>
      </c>
      <c r="C48" s="1">
        <v>2</v>
      </c>
      <c r="D48" s="39">
        <f t="shared" si="5"/>
        <v>2.2148394241417496E-3</v>
      </c>
      <c r="E48" s="1"/>
      <c r="F48" s="39">
        <f t="shared" si="1"/>
        <v>0</v>
      </c>
      <c r="G48" s="1"/>
      <c r="H48" s="39">
        <v>0</v>
      </c>
      <c r="I48" s="1"/>
      <c r="J48" s="39">
        <v>0</v>
      </c>
      <c r="K48" s="213">
        <f t="shared" si="6"/>
        <v>2.2148394241417496E-3</v>
      </c>
    </row>
    <row r="49" spans="1:11">
      <c r="A49" s="220" t="s">
        <v>82</v>
      </c>
      <c r="B49" s="5">
        <v>459</v>
      </c>
      <c r="C49" s="1">
        <v>1</v>
      </c>
      <c r="D49" s="39">
        <f t="shared" si="5"/>
        <v>2.1786492374727671E-3</v>
      </c>
      <c r="E49" s="1"/>
      <c r="F49" s="39">
        <f t="shared" si="1"/>
        <v>0</v>
      </c>
      <c r="G49" s="1"/>
      <c r="H49" s="39">
        <v>0</v>
      </c>
      <c r="I49" s="1"/>
      <c r="J49" s="39">
        <v>0</v>
      </c>
      <c r="K49" s="213">
        <f t="shared" si="6"/>
        <v>2.1786492374727671E-3</v>
      </c>
    </row>
    <row r="50" spans="1:11">
      <c r="A50" s="220" t="s">
        <v>604</v>
      </c>
      <c r="B50" s="5">
        <v>1</v>
      </c>
      <c r="C50" s="1"/>
      <c r="D50" s="39">
        <f t="shared" si="5"/>
        <v>0</v>
      </c>
      <c r="E50" s="1"/>
      <c r="F50" s="39">
        <v>0</v>
      </c>
      <c r="G50" s="1"/>
      <c r="H50" s="39">
        <v>0</v>
      </c>
      <c r="I50" s="1"/>
      <c r="J50" s="39">
        <v>0</v>
      </c>
      <c r="K50" s="213">
        <f t="shared" si="6"/>
        <v>0</v>
      </c>
    </row>
    <row r="51" spans="1:11">
      <c r="A51" s="220" t="s">
        <v>605</v>
      </c>
      <c r="B51" s="5">
        <v>1</v>
      </c>
      <c r="C51" s="1"/>
      <c r="D51" s="39">
        <f t="shared" si="5"/>
        <v>0</v>
      </c>
      <c r="E51" s="1"/>
      <c r="F51" s="39">
        <v>0</v>
      </c>
      <c r="G51" s="1"/>
      <c r="H51" s="39">
        <v>0</v>
      </c>
      <c r="I51" s="1"/>
      <c r="J51" s="39">
        <v>0</v>
      </c>
      <c r="K51" s="213">
        <f t="shared" si="6"/>
        <v>0</v>
      </c>
    </row>
    <row r="52" spans="1:11">
      <c r="A52" s="220" t="s">
        <v>73</v>
      </c>
      <c r="B52" s="5">
        <v>7</v>
      </c>
      <c r="C52" s="1"/>
      <c r="D52" s="39">
        <f t="shared" si="5"/>
        <v>0</v>
      </c>
      <c r="E52" s="1"/>
      <c r="F52" s="39">
        <v>0</v>
      </c>
      <c r="G52" s="1"/>
      <c r="H52" s="39">
        <v>0</v>
      </c>
      <c r="I52" s="1"/>
      <c r="J52" s="39">
        <v>0</v>
      </c>
      <c r="K52" s="213">
        <f t="shared" si="6"/>
        <v>0</v>
      </c>
    </row>
    <row r="53" spans="1:11">
      <c r="A53" s="220" t="s">
        <v>606</v>
      </c>
      <c r="B53" s="5">
        <v>68</v>
      </c>
      <c r="C53" s="1"/>
      <c r="D53" s="39">
        <f t="shared" si="5"/>
        <v>0</v>
      </c>
      <c r="E53" s="1"/>
      <c r="F53" s="39">
        <v>0</v>
      </c>
      <c r="G53" s="1"/>
      <c r="H53" s="39">
        <v>0</v>
      </c>
      <c r="I53" s="1"/>
      <c r="J53" s="39">
        <v>0</v>
      </c>
      <c r="K53" s="213">
        <f t="shared" si="6"/>
        <v>0</v>
      </c>
    </row>
    <row r="54" spans="1:11">
      <c r="A54" s="220" t="s">
        <v>70</v>
      </c>
      <c r="B54" s="5">
        <v>198</v>
      </c>
      <c r="C54" s="1"/>
      <c r="D54" s="39">
        <f t="shared" si="5"/>
        <v>0</v>
      </c>
      <c r="E54" s="1"/>
      <c r="F54" s="39">
        <v>0</v>
      </c>
      <c r="G54" s="1"/>
      <c r="H54" s="39">
        <v>0</v>
      </c>
      <c r="I54" s="1"/>
      <c r="J54" s="39">
        <v>0</v>
      </c>
      <c r="K54" s="213">
        <f t="shared" si="6"/>
        <v>0</v>
      </c>
    </row>
    <row r="55" spans="1:11">
      <c r="A55" s="220" t="s">
        <v>611</v>
      </c>
      <c r="B55" s="5">
        <v>13</v>
      </c>
      <c r="C55" s="1"/>
      <c r="D55" s="39">
        <f t="shared" si="5"/>
        <v>0</v>
      </c>
      <c r="E55" s="1"/>
      <c r="F55" s="39">
        <v>0</v>
      </c>
      <c r="G55" s="1"/>
      <c r="H55" s="39">
        <v>0</v>
      </c>
      <c r="I55" s="1"/>
      <c r="J55" s="39">
        <v>0</v>
      </c>
      <c r="K55" s="213">
        <f t="shared" si="6"/>
        <v>0</v>
      </c>
    </row>
    <row r="56" spans="1:11">
      <c r="A56" s="220" t="s">
        <v>50</v>
      </c>
      <c r="B56" s="5">
        <v>1</v>
      </c>
      <c r="C56" s="1"/>
      <c r="D56" s="39">
        <f t="shared" si="5"/>
        <v>0</v>
      </c>
      <c r="E56" s="1"/>
      <c r="F56" s="39">
        <v>0</v>
      </c>
      <c r="G56" s="1"/>
      <c r="H56" s="39">
        <v>0</v>
      </c>
      <c r="I56" s="1"/>
      <c r="J56" s="39">
        <v>0</v>
      </c>
      <c r="K56" s="213">
        <f t="shared" si="6"/>
        <v>0</v>
      </c>
    </row>
    <row r="57" spans="1:11">
      <c r="A57" s="220" t="s">
        <v>44</v>
      </c>
      <c r="B57" s="5">
        <v>23</v>
      </c>
      <c r="C57" s="1"/>
      <c r="D57" s="39">
        <f t="shared" si="5"/>
        <v>0</v>
      </c>
      <c r="E57" s="1"/>
      <c r="F57" s="39">
        <v>0</v>
      </c>
      <c r="G57" s="1"/>
      <c r="H57" s="39">
        <v>0</v>
      </c>
      <c r="I57" s="1"/>
      <c r="J57" s="39">
        <v>0</v>
      </c>
      <c r="K57" s="213">
        <f t="shared" si="6"/>
        <v>0</v>
      </c>
    </row>
    <row r="58" spans="1:11">
      <c r="A58" s="220" t="s">
        <v>90</v>
      </c>
      <c r="B58" s="5">
        <v>3</v>
      </c>
      <c r="C58" s="1"/>
      <c r="D58" s="39">
        <f t="shared" si="5"/>
        <v>0</v>
      </c>
      <c r="E58" s="1"/>
      <c r="F58" s="39">
        <v>0</v>
      </c>
      <c r="G58" s="1"/>
      <c r="H58" s="39">
        <v>0</v>
      </c>
      <c r="I58" s="1"/>
      <c r="J58" s="39">
        <v>0</v>
      </c>
      <c r="K58" s="213">
        <f t="shared" si="6"/>
        <v>0</v>
      </c>
    </row>
    <row r="59" spans="1:11">
      <c r="A59" s="220" t="s">
        <v>613</v>
      </c>
      <c r="B59" s="5">
        <v>52</v>
      </c>
      <c r="C59" s="1"/>
      <c r="D59" s="39">
        <f t="shared" si="5"/>
        <v>0</v>
      </c>
      <c r="E59" s="1"/>
      <c r="F59" s="39">
        <v>0</v>
      </c>
      <c r="G59" s="1"/>
      <c r="H59" s="39">
        <v>0</v>
      </c>
      <c r="I59" s="1"/>
      <c r="J59" s="39">
        <v>0</v>
      </c>
      <c r="K59" s="213">
        <f t="shared" si="6"/>
        <v>0</v>
      </c>
    </row>
    <row r="60" spans="1:11">
      <c r="A60" s="220" t="s">
        <v>60</v>
      </c>
      <c r="B60" s="5">
        <v>11</v>
      </c>
      <c r="C60" s="1"/>
      <c r="D60" s="39">
        <f t="shared" si="5"/>
        <v>0</v>
      </c>
      <c r="E60" s="1"/>
      <c r="F60" s="39">
        <v>0</v>
      </c>
      <c r="G60" s="1"/>
      <c r="H60" s="39">
        <v>0</v>
      </c>
      <c r="I60" s="1"/>
      <c r="J60" s="39">
        <v>0</v>
      </c>
      <c r="K60" s="213">
        <f t="shared" si="6"/>
        <v>0</v>
      </c>
    </row>
    <row r="61" spans="1:11">
      <c r="A61" s="220" t="s">
        <v>78</v>
      </c>
      <c r="B61" s="5">
        <v>1</v>
      </c>
      <c r="C61" s="1"/>
      <c r="D61" s="39">
        <f t="shared" si="5"/>
        <v>0</v>
      </c>
      <c r="E61" s="1"/>
      <c r="F61" s="39">
        <v>0</v>
      </c>
      <c r="G61" s="1"/>
      <c r="H61" s="39">
        <v>0</v>
      </c>
      <c r="I61" s="1"/>
      <c r="J61" s="39">
        <v>0</v>
      </c>
      <c r="K61" s="213">
        <f t="shared" si="6"/>
        <v>0</v>
      </c>
    </row>
    <row r="62" spans="1:11">
      <c r="A62" s="220" t="s">
        <v>614</v>
      </c>
      <c r="B62" s="5">
        <v>1</v>
      </c>
      <c r="C62" s="1"/>
      <c r="D62" s="39">
        <f t="shared" si="5"/>
        <v>0</v>
      </c>
      <c r="E62" s="1"/>
      <c r="F62" s="39">
        <v>0</v>
      </c>
      <c r="G62" s="1"/>
      <c r="H62" s="39">
        <v>0</v>
      </c>
      <c r="I62" s="1"/>
      <c r="J62" s="39">
        <v>0</v>
      </c>
      <c r="K62" s="213">
        <f t="shared" si="6"/>
        <v>0</v>
      </c>
    </row>
    <row r="63" spans="1:11">
      <c r="A63" s="220" t="s">
        <v>615</v>
      </c>
      <c r="B63" s="5">
        <v>2</v>
      </c>
      <c r="C63" s="1"/>
      <c r="D63" s="39">
        <f t="shared" si="5"/>
        <v>0</v>
      </c>
      <c r="E63" s="1"/>
      <c r="F63" s="39">
        <v>0</v>
      </c>
      <c r="G63" s="1"/>
      <c r="H63" s="39">
        <v>0</v>
      </c>
      <c r="I63" s="1"/>
      <c r="J63" s="39">
        <v>0</v>
      </c>
      <c r="K63" s="213">
        <f t="shared" si="6"/>
        <v>0</v>
      </c>
    </row>
    <row r="64" spans="1:11">
      <c r="A64" s="220" t="s">
        <v>97</v>
      </c>
      <c r="B64" s="5">
        <v>207</v>
      </c>
      <c r="C64" s="1"/>
      <c r="D64" s="39">
        <f t="shared" si="5"/>
        <v>0</v>
      </c>
      <c r="E64" s="1"/>
      <c r="F64" s="39">
        <v>0</v>
      </c>
      <c r="G64" s="1"/>
      <c r="H64" s="39">
        <v>0</v>
      </c>
      <c r="I64" s="1"/>
      <c r="J64" s="39">
        <v>0</v>
      </c>
      <c r="K64" s="213">
        <f t="shared" si="6"/>
        <v>0</v>
      </c>
    </row>
    <row r="65" spans="1:11">
      <c r="A65" s="220" t="s">
        <v>53</v>
      </c>
      <c r="B65" s="5">
        <v>146</v>
      </c>
      <c r="C65" s="1"/>
      <c r="D65" s="39">
        <f t="shared" si="5"/>
        <v>0</v>
      </c>
      <c r="E65" s="1"/>
      <c r="F65" s="39">
        <v>0</v>
      </c>
      <c r="G65" s="1">
        <v>1</v>
      </c>
      <c r="H65" s="39">
        <v>0</v>
      </c>
      <c r="I65" s="1"/>
      <c r="J65" s="39">
        <f>I65/G65</f>
        <v>0</v>
      </c>
      <c r="K65" s="213">
        <f t="shared" si="6"/>
        <v>0</v>
      </c>
    </row>
    <row r="66" spans="1:11" ht="15.75" thickBot="1">
      <c r="A66" s="221" t="s">
        <v>81</v>
      </c>
      <c r="B66" s="5">
        <v>3</v>
      </c>
      <c r="C66" s="1">
        <v>1</v>
      </c>
      <c r="D66" s="39">
        <f t="shared" ref="D66" si="7">C66/B66</f>
        <v>0.33333333333333331</v>
      </c>
      <c r="E66" s="1">
        <v>1</v>
      </c>
      <c r="F66" s="39">
        <f>E66/C66</f>
        <v>1</v>
      </c>
      <c r="G66" s="1"/>
      <c r="H66" s="39">
        <f>G66/E66</f>
        <v>0</v>
      </c>
      <c r="I66" s="1"/>
      <c r="J66" s="39">
        <v>0</v>
      </c>
      <c r="K66" s="213">
        <f t="shared" ref="K66" si="8">J66+H66+F66+D66</f>
        <v>1.3333333333333333</v>
      </c>
    </row>
  </sheetData>
  <sortState ref="A2:K66">
    <sortCondition descending="1" ref="K2:K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0.79998168889431442"/>
  </sheetPr>
  <dimension ref="A1:R144"/>
  <sheetViews>
    <sheetView topLeftCell="B1" workbookViewId="0">
      <selection sqref="A1:A65536"/>
    </sheetView>
  </sheetViews>
  <sheetFormatPr defaultRowHeight="15"/>
  <cols>
    <col min="1" max="1" width="6.28515625" style="67" hidden="1" customWidth="1"/>
    <col min="2" max="2" width="6.28515625" bestFit="1" customWidth="1"/>
    <col min="3" max="3" width="5.42578125" bestFit="1" customWidth="1"/>
    <col min="4" max="4" width="11.5703125" bestFit="1" customWidth="1"/>
    <col min="5" max="5" width="6.7109375" bestFit="1" customWidth="1"/>
    <col min="6" max="6" width="11.7109375" style="37" bestFit="1" customWidth="1"/>
    <col min="7" max="7" width="11.7109375" bestFit="1" customWidth="1"/>
    <col min="8" max="8" width="6" bestFit="1" customWidth="1"/>
    <col min="9" max="9" width="12.5703125" style="37" bestFit="1" customWidth="1"/>
    <col min="10" max="10" width="9" bestFit="1" customWidth="1"/>
    <col min="11" max="11" width="14.7109375" style="37" bestFit="1" customWidth="1"/>
    <col min="12" max="12" width="10" bestFit="1" customWidth="1"/>
    <col min="13" max="13" width="16" style="37" bestFit="1" customWidth="1"/>
    <col min="14" max="14" width="10.85546875" bestFit="1" customWidth="1"/>
    <col min="15" max="15" width="21" style="37" bestFit="1" customWidth="1"/>
    <col min="16" max="16" width="13.5703125" style="54" bestFit="1" customWidth="1"/>
    <col min="17" max="17" width="24.5703125" style="37" bestFit="1" customWidth="1"/>
    <col min="18" max="18" width="13.140625" bestFit="1" customWidth="1"/>
  </cols>
  <sheetData>
    <row r="1" spans="1:18" s="4" customFormat="1" ht="15.75" thickBot="1">
      <c r="A1" s="64" t="s">
        <v>40</v>
      </c>
      <c r="B1" s="59" t="s">
        <v>39</v>
      </c>
      <c r="C1" s="21" t="s">
        <v>0</v>
      </c>
      <c r="D1" s="18" t="s">
        <v>1</v>
      </c>
      <c r="E1" s="18" t="s">
        <v>2</v>
      </c>
      <c r="F1" s="15" t="s">
        <v>3</v>
      </c>
      <c r="G1" s="18" t="s">
        <v>4</v>
      </c>
      <c r="H1" s="18" t="s">
        <v>5</v>
      </c>
      <c r="I1" s="15" t="s">
        <v>6</v>
      </c>
      <c r="J1" s="18" t="s">
        <v>7</v>
      </c>
      <c r="K1" s="15" t="s">
        <v>8</v>
      </c>
      <c r="L1" s="18" t="s">
        <v>9</v>
      </c>
      <c r="M1" s="15" t="s">
        <v>10</v>
      </c>
      <c r="N1" s="18" t="s">
        <v>11</v>
      </c>
      <c r="O1" s="15" t="s">
        <v>12</v>
      </c>
      <c r="P1" s="51" t="s">
        <v>101</v>
      </c>
      <c r="Q1" s="50" t="s">
        <v>102</v>
      </c>
      <c r="R1" s="12" t="s">
        <v>13</v>
      </c>
    </row>
    <row r="2" spans="1:18">
      <c r="A2" s="65" t="str">
        <f t="shared" ref="A2:A33" si="0">LEFT(B2,2)</f>
        <v>78</v>
      </c>
      <c r="B2" s="60">
        <v>7832</v>
      </c>
      <c r="C2" s="13">
        <v>33</v>
      </c>
      <c r="D2" s="10">
        <v>3</v>
      </c>
      <c r="E2" s="10">
        <v>5</v>
      </c>
      <c r="F2" s="38">
        <v>0.15151515151515152</v>
      </c>
      <c r="G2" s="10">
        <v>1</v>
      </c>
      <c r="H2" s="10">
        <v>1</v>
      </c>
      <c r="I2" s="38">
        <v>0.2</v>
      </c>
      <c r="J2" s="10">
        <v>1</v>
      </c>
      <c r="K2" s="38">
        <v>1</v>
      </c>
      <c r="L2" s="10">
        <v>1</v>
      </c>
      <c r="M2" s="38">
        <v>1</v>
      </c>
      <c r="N2" s="10">
        <v>1</v>
      </c>
      <c r="O2" s="38">
        <v>1</v>
      </c>
      <c r="P2" s="52"/>
      <c r="Q2" s="38">
        <v>0</v>
      </c>
      <c r="R2" s="9">
        <v>3.3515151515151516</v>
      </c>
    </row>
    <row r="3" spans="1:18">
      <c r="A3" s="66" t="str">
        <f t="shared" si="0"/>
        <v>99</v>
      </c>
      <c r="B3" s="61">
        <v>9999</v>
      </c>
      <c r="C3" s="2">
        <v>14</v>
      </c>
      <c r="D3" s="3">
        <v>1</v>
      </c>
      <c r="E3" s="3">
        <v>1</v>
      </c>
      <c r="F3" s="39">
        <v>7.1428571428571425E-2</v>
      </c>
      <c r="G3" s="3">
        <v>1</v>
      </c>
      <c r="H3" s="3">
        <v>1</v>
      </c>
      <c r="I3" s="39">
        <v>1</v>
      </c>
      <c r="J3" s="3">
        <v>1</v>
      </c>
      <c r="K3" s="39">
        <v>1</v>
      </c>
      <c r="L3" s="3">
        <v>1</v>
      </c>
      <c r="M3" s="39">
        <v>1</v>
      </c>
      <c r="N3" s="3"/>
      <c r="O3" s="39">
        <v>0</v>
      </c>
      <c r="P3" s="53"/>
      <c r="Q3" s="38">
        <v>0</v>
      </c>
      <c r="R3" s="7">
        <v>3.0714285714285716</v>
      </c>
    </row>
    <row r="4" spans="1:18">
      <c r="A4" s="66" t="str">
        <f t="shared" si="0"/>
        <v>73</v>
      </c>
      <c r="B4" s="61">
        <v>7336</v>
      </c>
      <c r="C4" s="2">
        <v>138</v>
      </c>
      <c r="D4" s="3">
        <v>22</v>
      </c>
      <c r="E4" s="3">
        <v>41</v>
      </c>
      <c r="F4" s="39">
        <v>0.29710144927536231</v>
      </c>
      <c r="G4" s="3">
        <v>2</v>
      </c>
      <c r="H4" s="3">
        <v>2</v>
      </c>
      <c r="I4" s="39">
        <v>4.878048780487805E-2</v>
      </c>
      <c r="J4" s="3"/>
      <c r="K4" s="39">
        <v>0</v>
      </c>
      <c r="L4" s="3">
        <v>1</v>
      </c>
      <c r="M4" s="39">
        <v>0.5</v>
      </c>
      <c r="N4" s="3">
        <v>1</v>
      </c>
      <c r="O4" s="39">
        <v>1</v>
      </c>
      <c r="P4" s="53">
        <v>1</v>
      </c>
      <c r="Q4" s="38">
        <v>1</v>
      </c>
      <c r="R4" s="7">
        <v>2.8458819370802404</v>
      </c>
    </row>
    <row r="5" spans="1:18">
      <c r="A5" s="66" t="str">
        <f t="shared" si="0"/>
        <v>73</v>
      </c>
      <c r="B5" s="62">
        <v>7374</v>
      </c>
      <c r="C5" s="5">
        <v>924</v>
      </c>
      <c r="D5" s="1">
        <v>119</v>
      </c>
      <c r="E5" s="1">
        <v>191</v>
      </c>
      <c r="F5" s="39">
        <v>0.2067099567099567</v>
      </c>
      <c r="G5" s="1">
        <v>10</v>
      </c>
      <c r="H5" s="1">
        <v>10</v>
      </c>
      <c r="I5" s="39">
        <v>5.2356020942408377E-2</v>
      </c>
      <c r="J5" s="1">
        <v>1</v>
      </c>
      <c r="K5" s="39">
        <v>0.1</v>
      </c>
      <c r="L5" s="1"/>
      <c r="M5" s="39">
        <v>0</v>
      </c>
      <c r="N5" s="1">
        <v>1</v>
      </c>
      <c r="O5" s="39">
        <v>1</v>
      </c>
      <c r="P5" s="53">
        <v>1</v>
      </c>
      <c r="Q5" s="38">
        <v>1</v>
      </c>
      <c r="R5" s="20">
        <v>2.3590659776523601</v>
      </c>
    </row>
    <row r="6" spans="1:18">
      <c r="A6" s="66" t="str">
        <f t="shared" si="0"/>
        <v>45</v>
      </c>
      <c r="B6" s="62">
        <v>4581</v>
      </c>
      <c r="C6" s="5">
        <v>257</v>
      </c>
      <c r="D6" s="1">
        <v>45</v>
      </c>
      <c r="E6" s="1">
        <v>69</v>
      </c>
      <c r="F6" s="39">
        <v>0.26848249027237353</v>
      </c>
      <c r="G6" s="1">
        <v>1</v>
      </c>
      <c r="H6" s="1">
        <v>1</v>
      </c>
      <c r="I6" s="39">
        <v>1.4492753623188406E-2</v>
      </c>
      <c r="J6" s="1"/>
      <c r="K6" s="39">
        <v>0</v>
      </c>
      <c r="L6" s="1">
        <v>1</v>
      </c>
      <c r="M6" s="39">
        <v>1</v>
      </c>
      <c r="N6" s="1">
        <v>1</v>
      </c>
      <c r="O6" s="39">
        <v>1</v>
      </c>
      <c r="P6" s="53"/>
      <c r="Q6" s="38">
        <v>0</v>
      </c>
      <c r="R6" s="20">
        <v>2.2829752438955619</v>
      </c>
    </row>
    <row r="7" spans="1:18">
      <c r="A7" s="66" t="str">
        <f t="shared" si="0"/>
        <v>78</v>
      </c>
      <c r="B7" s="61">
        <v>7841</v>
      </c>
      <c r="C7" s="2">
        <v>22</v>
      </c>
      <c r="D7" s="3">
        <v>11</v>
      </c>
      <c r="E7" s="3">
        <v>14</v>
      </c>
      <c r="F7" s="39">
        <v>0.63636363636363635</v>
      </c>
      <c r="G7" s="3">
        <v>2</v>
      </c>
      <c r="H7" s="3">
        <v>2</v>
      </c>
      <c r="I7" s="39">
        <v>0.14285714285714285</v>
      </c>
      <c r="J7" s="3"/>
      <c r="K7" s="39">
        <v>0</v>
      </c>
      <c r="L7" s="3">
        <v>1</v>
      </c>
      <c r="M7" s="39">
        <v>0.5</v>
      </c>
      <c r="N7" s="3">
        <v>1</v>
      </c>
      <c r="O7" s="39">
        <v>1</v>
      </c>
      <c r="P7" s="53"/>
      <c r="Q7" s="38">
        <v>0</v>
      </c>
      <c r="R7" s="7">
        <v>2.279220779220779</v>
      </c>
    </row>
    <row r="8" spans="1:18">
      <c r="A8" s="66" t="str">
        <f t="shared" si="0"/>
        <v>59</v>
      </c>
      <c r="B8" s="62">
        <v>5912</v>
      </c>
      <c r="C8" s="5">
        <v>295</v>
      </c>
      <c r="D8" s="1">
        <v>34</v>
      </c>
      <c r="E8" s="1">
        <v>48</v>
      </c>
      <c r="F8" s="39">
        <v>0.16271186440677965</v>
      </c>
      <c r="G8" s="1">
        <v>5</v>
      </c>
      <c r="H8" s="1">
        <v>5</v>
      </c>
      <c r="I8" s="39">
        <v>0.10416666666666667</v>
      </c>
      <c r="J8" s="1"/>
      <c r="K8" s="39">
        <v>0</v>
      </c>
      <c r="L8" s="1">
        <v>2</v>
      </c>
      <c r="M8" s="39">
        <v>0.4</v>
      </c>
      <c r="N8" s="1">
        <v>1</v>
      </c>
      <c r="O8" s="39">
        <v>0.5</v>
      </c>
      <c r="P8" s="53">
        <v>1</v>
      </c>
      <c r="Q8" s="38">
        <v>1</v>
      </c>
      <c r="R8" s="20">
        <v>2.1668785310734462</v>
      </c>
    </row>
    <row r="9" spans="1:18">
      <c r="A9" s="66" t="str">
        <f t="shared" si="0"/>
        <v>65</v>
      </c>
      <c r="B9" s="62">
        <v>6552</v>
      </c>
      <c r="C9" s="5">
        <v>452</v>
      </c>
      <c r="D9" s="1">
        <v>89</v>
      </c>
      <c r="E9" s="1">
        <v>145</v>
      </c>
      <c r="F9" s="39">
        <v>0.32079646017699115</v>
      </c>
      <c r="G9" s="1">
        <v>7</v>
      </c>
      <c r="H9" s="1">
        <v>9</v>
      </c>
      <c r="I9" s="39">
        <v>6.2068965517241378E-2</v>
      </c>
      <c r="J9" s="1"/>
      <c r="K9" s="39">
        <v>0</v>
      </c>
      <c r="L9" s="1">
        <v>2</v>
      </c>
      <c r="M9" s="39">
        <v>0.22222222222222221</v>
      </c>
      <c r="N9" s="1">
        <v>1</v>
      </c>
      <c r="O9" s="39">
        <v>0.5</v>
      </c>
      <c r="P9" s="53">
        <v>1</v>
      </c>
      <c r="Q9" s="38">
        <v>1</v>
      </c>
      <c r="R9" s="20">
        <v>2.1050876479164549</v>
      </c>
    </row>
    <row r="10" spans="1:18">
      <c r="A10" s="66" t="str">
        <f t="shared" si="0"/>
        <v>82</v>
      </c>
      <c r="B10" s="62">
        <v>8222</v>
      </c>
      <c r="C10" s="5">
        <v>3003</v>
      </c>
      <c r="D10" s="1">
        <v>498</v>
      </c>
      <c r="E10" s="1">
        <v>761</v>
      </c>
      <c r="F10" s="39">
        <v>0.25341325341325344</v>
      </c>
      <c r="G10" s="1">
        <v>45</v>
      </c>
      <c r="H10" s="1">
        <v>57</v>
      </c>
      <c r="I10" s="39">
        <v>7.4901445466491454E-2</v>
      </c>
      <c r="J10" s="1">
        <v>6</v>
      </c>
      <c r="K10" s="39">
        <v>0.10526315789473684</v>
      </c>
      <c r="L10" s="1">
        <v>2</v>
      </c>
      <c r="M10" s="39">
        <v>3.5087719298245612E-2</v>
      </c>
      <c r="N10" s="1">
        <v>1</v>
      </c>
      <c r="O10" s="39">
        <v>0.5</v>
      </c>
      <c r="P10" s="53">
        <v>1</v>
      </c>
      <c r="Q10" s="38">
        <v>1</v>
      </c>
      <c r="R10" s="20">
        <v>1.9686655760727274</v>
      </c>
    </row>
    <row r="11" spans="1:18">
      <c r="A11" s="66" t="str">
        <f t="shared" si="0"/>
        <v>70</v>
      </c>
      <c r="B11" s="62">
        <v>7011</v>
      </c>
      <c r="C11" s="5">
        <v>4899</v>
      </c>
      <c r="D11" s="1">
        <v>836</v>
      </c>
      <c r="E11" s="1">
        <v>1319</v>
      </c>
      <c r="F11" s="39">
        <v>0.26923862012655642</v>
      </c>
      <c r="G11" s="1">
        <v>82</v>
      </c>
      <c r="H11" s="1">
        <v>92</v>
      </c>
      <c r="I11" s="39">
        <v>6.974981046247157E-2</v>
      </c>
      <c r="J11" s="1">
        <v>7</v>
      </c>
      <c r="K11" s="39">
        <v>7.6086956521739135E-2</v>
      </c>
      <c r="L11" s="1">
        <v>4</v>
      </c>
      <c r="M11" s="39">
        <v>4.3478260869565216E-2</v>
      </c>
      <c r="N11" s="1">
        <v>1</v>
      </c>
      <c r="O11" s="39">
        <v>0.25</v>
      </c>
      <c r="P11" s="53">
        <v>1</v>
      </c>
      <c r="Q11" s="38">
        <v>1</v>
      </c>
      <c r="R11" s="20">
        <v>1.7085536479803323</v>
      </c>
    </row>
    <row r="12" spans="1:18">
      <c r="A12" s="66" t="str">
        <f t="shared" si="0"/>
        <v>82</v>
      </c>
      <c r="B12" s="62">
        <v>8221</v>
      </c>
      <c r="C12" s="5">
        <v>7270</v>
      </c>
      <c r="D12" s="1">
        <v>1220</v>
      </c>
      <c r="E12" s="1">
        <v>1913</v>
      </c>
      <c r="F12" s="39">
        <v>0.26313617606602474</v>
      </c>
      <c r="G12" s="1">
        <v>106</v>
      </c>
      <c r="H12" s="1">
        <v>117</v>
      </c>
      <c r="I12" s="39">
        <v>6.116048092002091E-2</v>
      </c>
      <c r="J12" s="1">
        <v>10</v>
      </c>
      <c r="K12" s="39">
        <v>8.5470085470085472E-2</v>
      </c>
      <c r="L12" s="1">
        <v>5</v>
      </c>
      <c r="M12" s="39">
        <v>4.2735042735042736E-2</v>
      </c>
      <c r="N12" s="1">
        <v>1</v>
      </c>
      <c r="O12" s="39">
        <v>0.2</v>
      </c>
      <c r="P12" s="53">
        <v>1</v>
      </c>
      <c r="Q12" s="38">
        <v>1</v>
      </c>
      <c r="R12" s="20">
        <v>1.6525017851911739</v>
      </c>
    </row>
    <row r="13" spans="1:18">
      <c r="A13" s="66" t="str">
        <f t="shared" si="0"/>
        <v>79</v>
      </c>
      <c r="B13" s="62">
        <v>7997</v>
      </c>
      <c r="C13" s="5">
        <v>256</v>
      </c>
      <c r="D13" s="1">
        <v>46</v>
      </c>
      <c r="E13" s="1">
        <v>61</v>
      </c>
      <c r="F13" s="39">
        <v>0.23828125</v>
      </c>
      <c r="G13" s="1">
        <v>4</v>
      </c>
      <c r="H13" s="1">
        <v>4</v>
      </c>
      <c r="I13" s="39">
        <v>6.5573770491803282E-2</v>
      </c>
      <c r="J13" s="1"/>
      <c r="K13" s="39">
        <v>0</v>
      </c>
      <c r="L13" s="1">
        <v>1</v>
      </c>
      <c r="M13" s="39">
        <v>0.25</v>
      </c>
      <c r="N13" s="1">
        <v>1</v>
      </c>
      <c r="O13" s="39">
        <v>1</v>
      </c>
      <c r="P13" s="53"/>
      <c r="Q13" s="38">
        <v>0</v>
      </c>
      <c r="R13" s="20">
        <v>1.5538550204918034</v>
      </c>
    </row>
    <row r="14" spans="1:18">
      <c r="A14" s="66" t="str">
        <f t="shared" si="0"/>
        <v>73</v>
      </c>
      <c r="B14" s="62">
        <v>7379</v>
      </c>
      <c r="C14" s="5">
        <v>1708</v>
      </c>
      <c r="D14" s="1">
        <v>231</v>
      </c>
      <c r="E14" s="1">
        <v>362</v>
      </c>
      <c r="F14" s="39">
        <v>0.21194379391100704</v>
      </c>
      <c r="G14" s="1">
        <v>16</v>
      </c>
      <c r="H14" s="1">
        <v>17</v>
      </c>
      <c r="I14" s="39">
        <v>4.6961325966850827E-2</v>
      </c>
      <c r="J14" s="1">
        <v>4</v>
      </c>
      <c r="K14" s="39">
        <v>0.23529411764705882</v>
      </c>
      <c r="L14" s="1">
        <v>1</v>
      </c>
      <c r="M14" s="39">
        <v>5.8823529411764705E-2</v>
      </c>
      <c r="N14" s="1">
        <v>1</v>
      </c>
      <c r="O14" s="39">
        <v>1</v>
      </c>
      <c r="P14" s="53"/>
      <c r="Q14" s="38">
        <v>0</v>
      </c>
      <c r="R14" s="20">
        <v>1.5530227669366816</v>
      </c>
    </row>
    <row r="15" spans="1:18">
      <c r="A15" s="66" t="str">
        <f t="shared" si="0"/>
        <v>80</v>
      </c>
      <c r="B15" s="62">
        <v>8011</v>
      </c>
      <c r="C15" s="5">
        <v>1265</v>
      </c>
      <c r="D15" s="1">
        <v>180</v>
      </c>
      <c r="E15" s="1">
        <v>270</v>
      </c>
      <c r="F15" s="39">
        <v>0.2134387351778656</v>
      </c>
      <c r="G15" s="1">
        <v>10</v>
      </c>
      <c r="H15" s="1">
        <v>10</v>
      </c>
      <c r="I15" s="39">
        <v>3.7037037037037035E-2</v>
      </c>
      <c r="J15" s="1">
        <v>2</v>
      </c>
      <c r="K15" s="39">
        <v>0.2</v>
      </c>
      <c r="L15" s="1">
        <v>1</v>
      </c>
      <c r="M15" s="39">
        <v>0.1</v>
      </c>
      <c r="N15" s="1">
        <v>1</v>
      </c>
      <c r="O15" s="39">
        <v>1</v>
      </c>
      <c r="P15" s="53"/>
      <c r="Q15" s="38">
        <v>0</v>
      </c>
      <c r="R15" s="20">
        <v>1.5504757722149027</v>
      </c>
    </row>
    <row r="16" spans="1:18">
      <c r="A16" s="66" t="str">
        <f t="shared" si="0"/>
        <v>93</v>
      </c>
      <c r="B16" s="62">
        <v>9311</v>
      </c>
      <c r="C16" s="5">
        <v>547</v>
      </c>
      <c r="D16" s="1">
        <v>74</v>
      </c>
      <c r="E16" s="1">
        <v>108</v>
      </c>
      <c r="F16" s="39">
        <v>0.19744058500914077</v>
      </c>
      <c r="G16" s="1">
        <v>6</v>
      </c>
      <c r="H16" s="1">
        <v>7</v>
      </c>
      <c r="I16" s="39">
        <v>6.4814814814814811E-2</v>
      </c>
      <c r="J16" s="1">
        <v>1</v>
      </c>
      <c r="K16" s="39">
        <v>0.14285714285714285</v>
      </c>
      <c r="L16" s="1">
        <v>1</v>
      </c>
      <c r="M16" s="39">
        <v>0.14285714285714285</v>
      </c>
      <c r="N16" s="1">
        <v>1</v>
      </c>
      <c r="O16" s="39">
        <v>1</v>
      </c>
      <c r="P16" s="53"/>
      <c r="Q16" s="38">
        <v>0</v>
      </c>
      <c r="R16" s="20">
        <v>1.5479696855382412</v>
      </c>
    </row>
    <row r="17" spans="1:18">
      <c r="A17" s="66" t="str">
        <f t="shared" si="0"/>
        <v>23</v>
      </c>
      <c r="B17" s="61">
        <v>2325</v>
      </c>
      <c r="C17" s="2">
        <v>24</v>
      </c>
      <c r="D17" s="3">
        <v>5</v>
      </c>
      <c r="E17" s="3">
        <v>5</v>
      </c>
      <c r="F17" s="39">
        <v>0.20833333333333334</v>
      </c>
      <c r="G17" s="3">
        <v>3</v>
      </c>
      <c r="H17" s="3">
        <v>4</v>
      </c>
      <c r="I17" s="39">
        <v>0.8</v>
      </c>
      <c r="J17" s="3">
        <v>1</v>
      </c>
      <c r="K17" s="39">
        <v>0.25</v>
      </c>
      <c r="L17" s="3">
        <v>1</v>
      </c>
      <c r="M17" s="39">
        <v>0.25</v>
      </c>
      <c r="N17" s="3"/>
      <c r="O17" s="39">
        <v>0</v>
      </c>
      <c r="P17" s="53"/>
      <c r="Q17" s="38">
        <v>0</v>
      </c>
      <c r="R17" s="7">
        <v>1.5083333333333333</v>
      </c>
    </row>
    <row r="18" spans="1:18">
      <c r="A18" s="66" t="str">
        <f t="shared" si="0"/>
        <v>65</v>
      </c>
      <c r="B18" s="62">
        <v>6531</v>
      </c>
      <c r="C18" s="5">
        <v>1868</v>
      </c>
      <c r="D18" s="1">
        <v>288</v>
      </c>
      <c r="E18" s="1">
        <v>474</v>
      </c>
      <c r="F18" s="39">
        <v>0.25374732334047106</v>
      </c>
      <c r="G18" s="1">
        <v>29</v>
      </c>
      <c r="H18" s="1">
        <v>31</v>
      </c>
      <c r="I18" s="39">
        <v>6.5400843881856546E-2</v>
      </c>
      <c r="J18" s="1">
        <v>2</v>
      </c>
      <c r="K18" s="39">
        <v>6.4516129032258063E-2</v>
      </c>
      <c r="L18" s="1">
        <v>1</v>
      </c>
      <c r="M18" s="39">
        <v>3.2258064516129031E-2</v>
      </c>
      <c r="N18" s="1">
        <v>1</v>
      </c>
      <c r="O18" s="39">
        <v>1</v>
      </c>
      <c r="P18" s="53"/>
      <c r="Q18" s="38">
        <v>0</v>
      </c>
      <c r="R18" s="20">
        <v>1.4159223607707145</v>
      </c>
    </row>
    <row r="19" spans="1:18">
      <c r="A19" s="66" t="str">
        <f t="shared" si="0"/>
        <v>70</v>
      </c>
      <c r="B19" s="61">
        <v>7032</v>
      </c>
      <c r="C19" s="2">
        <v>30</v>
      </c>
      <c r="D19" s="3">
        <v>3</v>
      </c>
      <c r="E19" s="3">
        <v>5</v>
      </c>
      <c r="F19" s="39">
        <v>0.16666666666666666</v>
      </c>
      <c r="G19" s="3">
        <v>1</v>
      </c>
      <c r="H19" s="3">
        <v>1</v>
      </c>
      <c r="I19" s="39">
        <v>0.2</v>
      </c>
      <c r="J19" s="3"/>
      <c r="K19" s="39">
        <v>0</v>
      </c>
      <c r="L19" s="3">
        <v>1</v>
      </c>
      <c r="M19" s="39">
        <v>1</v>
      </c>
      <c r="N19" s="3"/>
      <c r="O19" s="39">
        <v>0</v>
      </c>
      <c r="P19" s="53"/>
      <c r="Q19" s="38">
        <v>0</v>
      </c>
      <c r="R19" s="7">
        <v>1.3666666666666667</v>
      </c>
    </row>
    <row r="20" spans="1:18">
      <c r="A20" s="66" t="str">
        <f t="shared" si="0"/>
        <v>59</v>
      </c>
      <c r="B20" s="61">
        <v>5946</v>
      </c>
      <c r="C20" s="2">
        <v>11</v>
      </c>
      <c r="D20" s="3">
        <v>4</v>
      </c>
      <c r="E20" s="3">
        <v>4</v>
      </c>
      <c r="F20" s="39">
        <v>0.36363636363636365</v>
      </c>
      <c r="G20" s="3">
        <v>1</v>
      </c>
      <c r="H20" s="3">
        <v>2</v>
      </c>
      <c r="I20" s="39">
        <v>0.5</v>
      </c>
      <c r="J20" s="3"/>
      <c r="K20" s="39">
        <v>0</v>
      </c>
      <c r="L20" s="3">
        <v>1</v>
      </c>
      <c r="M20" s="39">
        <v>0.5</v>
      </c>
      <c r="N20" s="3"/>
      <c r="O20" s="39">
        <v>0</v>
      </c>
      <c r="P20" s="53"/>
      <c r="Q20" s="38">
        <v>0</v>
      </c>
      <c r="R20" s="7">
        <v>1.3636363636363638</v>
      </c>
    </row>
    <row r="21" spans="1:18">
      <c r="A21" s="66" t="str">
        <f t="shared" si="0"/>
        <v>87</v>
      </c>
      <c r="B21" s="62">
        <v>8711</v>
      </c>
      <c r="C21" s="5">
        <v>5934</v>
      </c>
      <c r="D21" s="1">
        <v>857</v>
      </c>
      <c r="E21" s="1">
        <v>1301</v>
      </c>
      <c r="F21" s="39">
        <v>0.21924502864846646</v>
      </c>
      <c r="G21" s="1">
        <v>72</v>
      </c>
      <c r="H21" s="1">
        <v>85</v>
      </c>
      <c r="I21" s="39">
        <v>6.5334358186010758E-2</v>
      </c>
      <c r="J21" s="1">
        <v>4</v>
      </c>
      <c r="K21" s="39">
        <v>4.7058823529411764E-2</v>
      </c>
      <c r="L21" s="1">
        <v>1</v>
      </c>
      <c r="M21" s="39">
        <v>1.1764705882352941E-2</v>
      </c>
      <c r="N21" s="1">
        <v>1</v>
      </c>
      <c r="O21" s="39">
        <v>1</v>
      </c>
      <c r="P21" s="53"/>
      <c r="Q21" s="38">
        <v>0</v>
      </c>
      <c r="R21" s="20">
        <v>1.343402916246242</v>
      </c>
    </row>
    <row r="22" spans="1:18">
      <c r="A22" s="66" t="str">
        <f t="shared" si="0"/>
        <v>75</v>
      </c>
      <c r="B22" s="61">
        <v>7539</v>
      </c>
      <c r="C22" s="2">
        <v>40</v>
      </c>
      <c r="D22" s="3">
        <v>4</v>
      </c>
      <c r="E22" s="3">
        <v>5</v>
      </c>
      <c r="F22" s="39">
        <v>0.125</v>
      </c>
      <c r="G22" s="3">
        <v>1</v>
      </c>
      <c r="H22" s="3">
        <v>1</v>
      </c>
      <c r="I22" s="39">
        <v>0.2</v>
      </c>
      <c r="J22" s="3"/>
      <c r="K22" s="39">
        <v>0</v>
      </c>
      <c r="L22" s="3">
        <v>1</v>
      </c>
      <c r="M22" s="39">
        <v>1</v>
      </c>
      <c r="N22" s="3"/>
      <c r="O22" s="39">
        <v>0</v>
      </c>
      <c r="P22" s="53"/>
      <c r="Q22" s="38">
        <v>0</v>
      </c>
      <c r="R22" s="7">
        <v>1.325</v>
      </c>
    </row>
    <row r="23" spans="1:18">
      <c r="A23" s="66" t="str">
        <f t="shared" si="0"/>
        <v>38</v>
      </c>
      <c r="B23" s="62">
        <v>3825</v>
      </c>
      <c r="C23" s="5">
        <v>284</v>
      </c>
      <c r="D23" s="1">
        <v>52</v>
      </c>
      <c r="E23" s="1">
        <v>72</v>
      </c>
      <c r="F23" s="39">
        <v>0.25352112676056338</v>
      </c>
      <c r="G23" s="1">
        <v>1</v>
      </c>
      <c r="H23" s="1">
        <v>2</v>
      </c>
      <c r="I23" s="39">
        <v>2.7777777777777776E-2</v>
      </c>
      <c r="J23" s="1">
        <v>2</v>
      </c>
      <c r="K23" s="39">
        <v>1</v>
      </c>
      <c r="L23" s="1"/>
      <c r="M23" s="39">
        <v>0</v>
      </c>
      <c r="N23" s="1"/>
      <c r="O23" s="39">
        <v>0</v>
      </c>
      <c r="P23" s="53"/>
      <c r="Q23" s="38">
        <v>0</v>
      </c>
      <c r="R23" s="20">
        <v>1.2812989045383412</v>
      </c>
    </row>
    <row r="24" spans="1:18">
      <c r="A24" s="66" t="str">
        <f t="shared" si="0"/>
        <v>81</v>
      </c>
      <c r="B24" s="62">
        <v>8111</v>
      </c>
      <c r="C24" s="5">
        <v>3488</v>
      </c>
      <c r="D24" s="1">
        <v>418</v>
      </c>
      <c r="E24" s="1">
        <v>687</v>
      </c>
      <c r="F24" s="39">
        <v>0.19696100917431192</v>
      </c>
      <c r="G24" s="1">
        <v>19</v>
      </c>
      <c r="H24" s="1">
        <v>22</v>
      </c>
      <c r="I24" s="39">
        <v>3.2023289665211063E-2</v>
      </c>
      <c r="J24" s="1"/>
      <c r="K24" s="39">
        <v>0</v>
      </c>
      <c r="L24" s="1">
        <v>1</v>
      </c>
      <c r="M24" s="39">
        <v>4.5454545454545456E-2</v>
      </c>
      <c r="N24" s="1">
        <v>1</v>
      </c>
      <c r="O24" s="39">
        <v>1</v>
      </c>
      <c r="P24" s="53"/>
      <c r="Q24" s="38">
        <v>0</v>
      </c>
      <c r="R24" s="20">
        <v>1.2744388442940684</v>
      </c>
    </row>
    <row r="25" spans="1:18">
      <c r="A25" s="66" t="str">
        <f t="shared" si="0"/>
        <v>61</v>
      </c>
      <c r="B25" s="61">
        <v>6162</v>
      </c>
      <c r="C25" s="2">
        <v>172</v>
      </c>
      <c r="D25" s="3">
        <v>19</v>
      </c>
      <c r="E25" s="3">
        <v>35</v>
      </c>
      <c r="F25" s="39">
        <v>0.20348837209302326</v>
      </c>
      <c r="G25" s="3">
        <v>2</v>
      </c>
      <c r="H25" s="3">
        <v>2</v>
      </c>
      <c r="I25" s="39">
        <v>5.7142857142857141E-2</v>
      </c>
      <c r="J25" s="3">
        <v>1</v>
      </c>
      <c r="K25" s="39">
        <v>0.5</v>
      </c>
      <c r="L25" s="3">
        <v>1</v>
      </c>
      <c r="M25" s="39">
        <v>0.5</v>
      </c>
      <c r="N25" s="3"/>
      <c r="O25" s="39">
        <v>0</v>
      </c>
      <c r="P25" s="53"/>
      <c r="Q25" s="38">
        <v>0</v>
      </c>
      <c r="R25" s="7">
        <v>1.2606312292358803</v>
      </c>
    </row>
    <row r="26" spans="1:18">
      <c r="A26" s="66" t="str">
        <f t="shared" si="0"/>
        <v>20</v>
      </c>
      <c r="B26" s="61">
        <v>2038</v>
      </c>
      <c r="C26" s="2">
        <v>78</v>
      </c>
      <c r="D26" s="3">
        <v>7</v>
      </c>
      <c r="E26" s="3">
        <v>9</v>
      </c>
      <c r="F26" s="39">
        <v>0.11538461538461539</v>
      </c>
      <c r="G26" s="3">
        <v>1</v>
      </c>
      <c r="H26" s="3">
        <v>1</v>
      </c>
      <c r="I26" s="39">
        <v>0.1111111111111111</v>
      </c>
      <c r="J26" s="3"/>
      <c r="K26" s="39">
        <v>0</v>
      </c>
      <c r="L26" s="3">
        <v>1</v>
      </c>
      <c r="M26" s="39">
        <v>1</v>
      </c>
      <c r="N26" s="3"/>
      <c r="O26" s="39">
        <v>0</v>
      </c>
      <c r="P26" s="53"/>
      <c r="Q26" s="38">
        <v>0</v>
      </c>
      <c r="R26" s="7">
        <v>1.2264957264957266</v>
      </c>
    </row>
    <row r="27" spans="1:18">
      <c r="A27" s="66" t="str">
        <f t="shared" si="0"/>
        <v>87</v>
      </c>
      <c r="B27" s="62">
        <v>8743</v>
      </c>
      <c r="C27" s="5">
        <v>373</v>
      </c>
      <c r="D27" s="1">
        <v>62</v>
      </c>
      <c r="E27" s="1">
        <v>109</v>
      </c>
      <c r="F27" s="39">
        <v>0.29222520107238603</v>
      </c>
      <c r="G27" s="1">
        <v>2</v>
      </c>
      <c r="H27" s="1">
        <v>3</v>
      </c>
      <c r="I27" s="39">
        <v>2.7522935779816515E-2</v>
      </c>
      <c r="J27" s="1">
        <v>1</v>
      </c>
      <c r="K27" s="39">
        <v>0.33333333333333331</v>
      </c>
      <c r="L27" s="1">
        <v>1</v>
      </c>
      <c r="M27" s="39">
        <v>0.33333333333333331</v>
      </c>
      <c r="N27" s="1"/>
      <c r="O27" s="39">
        <v>0</v>
      </c>
      <c r="P27" s="53"/>
      <c r="Q27" s="38">
        <v>0</v>
      </c>
      <c r="R27" s="20">
        <v>0.98641480351886912</v>
      </c>
    </row>
    <row r="28" spans="1:18">
      <c r="A28" s="66" t="str">
        <f t="shared" si="0"/>
        <v>73</v>
      </c>
      <c r="B28" s="62">
        <v>7389</v>
      </c>
      <c r="C28" s="5">
        <v>3681</v>
      </c>
      <c r="D28" s="1">
        <v>551</v>
      </c>
      <c r="E28" s="1">
        <v>832</v>
      </c>
      <c r="F28" s="39">
        <v>0.22602553653898397</v>
      </c>
      <c r="G28" s="1">
        <v>56</v>
      </c>
      <c r="H28" s="1">
        <v>59</v>
      </c>
      <c r="I28" s="39">
        <v>7.0913461538461536E-2</v>
      </c>
      <c r="J28" s="1">
        <v>7</v>
      </c>
      <c r="K28" s="39">
        <v>0.11864406779661017</v>
      </c>
      <c r="L28" s="1">
        <v>4</v>
      </c>
      <c r="M28" s="39">
        <v>6.7796610169491525E-2</v>
      </c>
      <c r="N28" s="1">
        <v>2</v>
      </c>
      <c r="O28" s="39">
        <v>0.5</v>
      </c>
      <c r="P28" s="53"/>
      <c r="Q28" s="38">
        <v>0</v>
      </c>
      <c r="R28" s="20">
        <v>0.98337967604354726</v>
      </c>
    </row>
    <row r="29" spans="1:18">
      <c r="A29" s="66" t="str">
        <f t="shared" si="0"/>
        <v>55</v>
      </c>
      <c r="B29" s="62">
        <v>5511</v>
      </c>
      <c r="C29" s="5">
        <v>508</v>
      </c>
      <c r="D29" s="1">
        <v>110</v>
      </c>
      <c r="E29" s="1">
        <v>183</v>
      </c>
      <c r="F29" s="39">
        <v>0.36023622047244097</v>
      </c>
      <c r="G29" s="1">
        <v>14</v>
      </c>
      <c r="H29" s="1">
        <v>14</v>
      </c>
      <c r="I29" s="39">
        <v>7.650273224043716E-2</v>
      </c>
      <c r="J29" s="1">
        <v>6</v>
      </c>
      <c r="K29" s="39">
        <v>0.42857142857142855</v>
      </c>
      <c r="L29" s="1">
        <v>1</v>
      </c>
      <c r="M29" s="39">
        <v>7.1428571428571425E-2</v>
      </c>
      <c r="N29" s="1"/>
      <c r="O29" s="39">
        <v>0</v>
      </c>
      <c r="P29" s="53"/>
      <c r="Q29" s="38">
        <v>0</v>
      </c>
      <c r="R29" s="20">
        <v>0.9367389527128781</v>
      </c>
    </row>
    <row r="30" spans="1:18">
      <c r="A30" s="66" t="str">
        <f t="shared" si="0"/>
        <v>79</v>
      </c>
      <c r="B30" s="62">
        <v>7991</v>
      </c>
      <c r="C30" s="5">
        <v>229</v>
      </c>
      <c r="D30" s="1">
        <v>44</v>
      </c>
      <c r="E30" s="1">
        <v>73</v>
      </c>
      <c r="F30" s="39">
        <v>0.31877729257641924</v>
      </c>
      <c r="G30" s="1">
        <v>5</v>
      </c>
      <c r="H30" s="1">
        <v>6</v>
      </c>
      <c r="I30" s="39">
        <v>8.2191780821917804E-2</v>
      </c>
      <c r="J30" s="1">
        <v>2</v>
      </c>
      <c r="K30" s="39">
        <v>0.33333333333333331</v>
      </c>
      <c r="L30" s="1">
        <v>1</v>
      </c>
      <c r="M30" s="39">
        <v>0.16666666666666666</v>
      </c>
      <c r="N30" s="1"/>
      <c r="O30" s="39">
        <v>0</v>
      </c>
      <c r="P30" s="53"/>
      <c r="Q30" s="38">
        <v>0</v>
      </c>
      <c r="R30" s="20">
        <v>0.90096907339833709</v>
      </c>
    </row>
    <row r="31" spans="1:18">
      <c r="A31" s="66" t="str">
        <f t="shared" si="0"/>
        <v>59</v>
      </c>
      <c r="B31" s="61">
        <v>5947</v>
      </c>
      <c r="C31" s="2">
        <v>72</v>
      </c>
      <c r="D31" s="3">
        <v>13</v>
      </c>
      <c r="E31" s="3">
        <v>22</v>
      </c>
      <c r="F31" s="39">
        <v>0.30555555555555558</v>
      </c>
      <c r="G31" s="3">
        <v>2</v>
      </c>
      <c r="H31" s="3">
        <v>2</v>
      </c>
      <c r="I31" s="39">
        <v>9.0909090909090912E-2</v>
      </c>
      <c r="J31" s="3"/>
      <c r="K31" s="39">
        <v>0</v>
      </c>
      <c r="L31" s="3">
        <v>1</v>
      </c>
      <c r="M31" s="39">
        <v>0.5</v>
      </c>
      <c r="N31" s="3"/>
      <c r="O31" s="39">
        <v>0</v>
      </c>
      <c r="P31" s="53"/>
      <c r="Q31" s="38">
        <v>0</v>
      </c>
      <c r="R31" s="7">
        <v>0.89646464646464652</v>
      </c>
    </row>
    <row r="32" spans="1:18">
      <c r="A32" s="66" t="str">
        <f t="shared" si="0"/>
        <v>60</v>
      </c>
      <c r="B32" s="62">
        <v>6035</v>
      </c>
      <c r="C32" s="5">
        <v>455</v>
      </c>
      <c r="D32" s="1">
        <v>67</v>
      </c>
      <c r="E32" s="1">
        <v>106</v>
      </c>
      <c r="F32" s="39">
        <v>0.23296703296703297</v>
      </c>
      <c r="G32" s="1">
        <v>5</v>
      </c>
      <c r="H32" s="1">
        <v>5</v>
      </c>
      <c r="I32" s="39">
        <v>4.716981132075472E-2</v>
      </c>
      <c r="J32" s="1">
        <v>3</v>
      </c>
      <c r="K32" s="39">
        <v>0.6</v>
      </c>
      <c r="L32" s="1"/>
      <c r="M32" s="39">
        <v>0</v>
      </c>
      <c r="N32" s="1"/>
      <c r="O32" s="39">
        <v>0</v>
      </c>
      <c r="P32" s="53"/>
      <c r="Q32" s="38">
        <v>0</v>
      </c>
      <c r="R32" s="20">
        <v>0.88013684428778771</v>
      </c>
    </row>
    <row r="33" spans="1:18">
      <c r="A33" s="66" t="str">
        <f t="shared" si="0"/>
        <v>86</v>
      </c>
      <c r="B33" s="62">
        <v>8621</v>
      </c>
      <c r="C33" s="5">
        <v>602</v>
      </c>
      <c r="D33" s="1">
        <v>67</v>
      </c>
      <c r="E33" s="1">
        <v>107</v>
      </c>
      <c r="F33" s="39">
        <v>0.17774086378737541</v>
      </c>
      <c r="G33" s="1">
        <v>3</v>
      </c>
      <c r="H33" s="1">
        <v>3</v>
      </c>
      <c r="I33" s="39">
        <v>2.8037383177570093E-2</v>
      </c>
      <c r="J33" s="1">
        <v>1</v>
      </c>
      <c r="K33" s="39">
        <v>0.33333333333333331</v>
      </c>
      <c r="L33" s="1">
        <v>1</v>
      </c>
      <c r="M33" s="39">
        <v>0.33333333333333331</v>
      </c>
      <c r="N33" s="1"/>
      <c r="O33" s="39">
        <v>0</v>
      </c>
      <c r="P33" s="53"/>
      <c r="Q33" s="38">
        <v>0</v>
      </c>
      <c r="R33" s="20">
        <v>0.87244491363161214</v>
      </c>
    </row>
    <row r="34" spans="1:18">
      <c r="A34" s="66" t="str">
        <f t="shared" ref="A34:A65" si="1">LEFT(B34,2)</f>
        <v>76</v>
      </c>
      <c r="B34" s="61">
        <v>7699</v>
      </c>
      <c r="C34" s="2">
        <v>165</v>
      </c>
      <c r="D34" s="3">
        <v>34</v>
      </c>
      <c r="E34" s="3">
        <v>54</v>
      </c>
      <c r="F34" s="39">
        <v>0.32727272727272727</v>
      </c>
      <c r="G34" s="3">
        <v>7</v>
      </c>
      <c r="H34" s="3">
        <v>8</v>
      </c>
      <c r="I34" s="39">
        <v>0.14814814814814814</v>
      </c>
      <c r="J34" s="3">
        <v>2</v>
      </c>
      <c r="K34" s="39">
        <v>0.25</v>
      </c>
      <c r="L34" s="3">
        <v>1</v>
      </c>
      <c r="M34" s="39">
        <v>0.125</v>
      </c>
      <c r="N34" s="3"/>
      <c r="O34" s="39">
        <v>0</v>
      </c>
      <c r="P34" s="53"/>
      <c r="Q34" s="38">
        <v>0</v>
      </c>
      <c r="R34" s="7">
        <v>0.85042087542087541</v>
      </c>
    </row>
    <row r="35" spans="1:18">
      <c r="A35" s="66" t="str">
        <f t="shared" si="1"/>
        <v>72</v>
      </c>
      <c r="B35" s="61">
        <v>7299</v>
      </c>
      <c r="C35" s="2">
        <v>129</v>
      </c>
      <c r="D35" s="3">
        <v>22</v>
      </c>
      <c r="E35" s="3">
        <v>30</v>
      </c>
      <c r="F35" s="39">
        <v>0.23255813953488372</v>
      </c>
      <c r="G35" s="3">
        <v>1</v>
      </c>
      <c r="H35" s="3">
        <v>2</v>
      </c>
      <c r="I35" s="39">
        <v>6.6666666666666666E-2</v>
      </c>
      <c r="J35" s="3"/>
      <c r="K35" s="39">
        <v>0</v>
      </c>
      <c r="L35" s="3">
        <v>1</v>
      </c>
      <c r="M35" s="39">
        <v>0.5</v>
      </c>
      <c r="N35" s="3"/>
      <c r="O35" s="39">
        <v>0</v>
      </c>
      <c r="P35" s="53"/>
      <c r="Q35" s="38">
        <v>0</v>
      </c>
      <c r="R35" s="7">
        <v>0.79922480620155034</v>
      </c>
    </row>
    <row r="36" spans="1:18">
      <c r="A36" s="66" t="str">
        <f t="shared" si="1"/>
        <v>47</v>
      </c>
      <c r="B36" s="61">
        <v>4724</v>
      </c>
      <c r="C36" s="2">
        <v>191</v>
      </c>
      <c r="D36" s="3">
        <v>30</v>
      </c>
      <c r="E36" s="3">
        <v>49</v>
      </c>
      <c r="F36" s="39">
        <v>0.25654450261780104</v>
      </c>
      <c r="G36" s="3">
        <v>4</v>
      </c>
      <c r="H36" s="3">
        <v>5</v>
      </c>
      <c r="I36" s="39">
        <v>0.10204081632653061</v>
      </c>
      <c r="J36" s="3">
        <v>1</v>
      </c>
      <c r="K36" s="39">
        <v>0.2</v>
      </c>
      <c r="L36" s="3">
        <v>1</v>
      </c>
      <c r="M36" s="39">
        <v>0.2</v>
      </c>
      <c r="N36" s="3"/>
      <c r="O36" s="39">
        <v>0</v>
      </c>
      <c r="P36" s="53"/>
      <c r="Q36" s="38">
        <v>0</v>
      </c>
      <c r="R36" s="7">
        <v>0.75858531894433168</v>
      </c>
    </row>
    <row r="37" spans="1:18">
      <c r="A37" s="66" t="str">
        <f t="shared" si="1"/>
        <v>83</v>
      </c>
      <c r="B37" s="62">
        <v>8322</v>
      </c>
      <c r="C37" s="5">
        <v>453</v>
      </c>
      <c r="D37" s="1">
        <v>58</v>
      </c>
      <c r="E37" s="1">
        <v>103</v>
      </c>
      <c r="F37" s="39">
        <v>0.22737306843267108</v>
      </c>
      <c r="G37" s="1">
        <v>7</v>
      </c>
      <c r="H37" s="1">
        <v>7</v>
      </c>
      <c r="I37" s="39">
        <v>6.7961165048543687E-2</v>
      </c>
      <c r="J37" s="1">
        <v>1</v>
      </c>
      <c r="K37" s="39">
        <v>0.14285714285714285</v>
      </c>
      <c r="L37" s="1">
        <v>2</v>
      </c>
      <c r="M37" s="39">
        <v>0.2857142857142857</v>
      </c>
      <c r="N37" s="1"/>
      <c r="O37" s="39">
        <v>0</v>
      </c>
      <c r="P37" s="53"/>
      <c r="Q37" s="38">
        <v>0</v>
      </c>
      <c r="R37" s="20">
        <v>0.72390566205264339</v>
      </c>
    </row>
    <row r="38" spans="1:18">
      <c r="A38" s="66" t="str">
        <f t="shared" si="1"/>
        <v>82</v>
      </c>
      <c r="B38" s="62">
        <v>8249</v>
      </c>
      <c r="C38" s="5">
        <v>308</v>
      </c>
      <c r="D38" s="1">
        <v>42</v>
      </c>
      <c r="E38" s="1">
        <v>56</v>
      </c>
      <c r="F38" s="39">
        <v>0.18181818181818182</v>
      </c>
      <c r="G38" s="1">
        <v>2</v>
      </c>
      <c r="H38" s="1">
        <v>2</v>
      </c>
      <c r="I38" s="39">
        <v>3.5714285714285712E-2</v>
      </c>
      <c r="J38" s="1">
        <v>1</v>
      </c>
      <c r="K38" s="39">
        <v>0.5</v>
      </c>
      <c r="L38" s="1"/>
      <c r="M38" s="39">
        <v>0</v>
      </c>
      <c r="N38" s="1"/>
      <c r="O38" s="39">
        <v>0</v>
      </c>
      <c r="P38" s="53"/>
      <c r="Q38" s="38">
        <v>0</v>
      </c>
      <c r="R38" s="20">
        <v>0.71753246753246747</v>
      </c>
    </row>
    <row r="39" spans="1:18">
      <c r="A39" s="66" t="str">
        <f t="shared" si="1"/>
        <v>79</v>
      </c>
      <c r="B39" s="61">
        <v>7996</v>
      </c>
      <c r="C39" s="2">
        <v>85</v>
      </c>
      <c r="D39" s="3">
        <v>13</v>
      </c>
      <c r="E39" s="3">
        <v>15</v>
      </c>
      <c r="F39" s="39">
        <v>0.17647058823529413</v>
      </c>
      <c r="G39" s="3">
        <v>2</v>
      </c>
      <c r="H39" s="3">
        <v>3</v>
      </c>
      <c r="I39" s="39">
        <v>0.2</v>
      </c>
      <c r="J39" s="3"/>
      <c r="K39" s="39">
        <v>0</v>
      </c>
      <c r="L39" s="3">
        <v>1</v>
      </c>
      <c r="M39" s="39">
        <v>0.33333333333333331</v>
      </c>
      <c r="N39" s="3"/>
      <c r="O39" s="39">
        <v>0</v>
      </c>
      <c r="P39" s="53"/>
      <c r="Q39" s="38">
        <v>0</v>
      </c>
      <c r="R39" s="7">
        <v>0.70980392156862748</v>
      </c>
    </row>
    <row r="40" spans="1:18">
      <c r="A40" s="66" t="str">
        <f t="shared" si="1"/>
        <v>60</v>
      </c>
      <c r="B40" s="62">
        <v>6062</v>
      </c>
      <c r="C40" s="5">
        <v>321</v>
      </c>
      <c r="D40" s="1">
        <v>53</v>
      </c>
      <c r="E40" s="1">
        <v>78</v>
      </c>
      <c r="F40" s="39">
        <v>0.24299065420560748</v>
      </c>
      <c r="G40" s="1">
        <v>5</v>
      </c>
      <c r="H40" s="1">
        <v>5</v>
      </c>
      <c r="I40" s="39">
        <v>6.4102564102564097E-2</v>
      </c>
      <c r="J40" s="1">
        <v>1</v>
      </c>
      <c r="K40" s="39">
        <v>0.2</v>
      </c>
      <c r="L40" s="1">
        <v>1</v>
      </c>
      <c r="M40" s="39">
        <v>0.2</v>
      </c>
      <c r="N40" s="1"/>
      <c r="O40" s="39">
        <v>0</v>
      </c>
      <c r="P40" s="53"/>
      <c r="Q40" s="38">
        <v>0</v>
      </c>
      <c r="R40" s="20">
        <v>0.70709321830817162</v>
      </c>
    </row>
    <row r="41" spans="1:18">
      <c r="A41" s="66" t="str">
        <f t="shared" si="1"/>
        <v>36</v>
      </c>
      <c r="B41" s="62">
        <v>3661</v>
      </c>
      <c r="C41" s="5">
        <v>331</v>
      </c>
      <c r="D41" s="1">
        <v>41</v>
      </c>
      <c r="E41" s="1">
        <v>53</v>
      </c>
      <c r="F41" s="39">
        <v>0.16012084592145015</v>
      </c>
      <c r="G41" s="1">
        <v>2</v>
      </c>
      <c r="H41" s="1">
        <v>2</v>
      </c>
      <c r="I41" s="39">
        <v>3.7735849056603772E-2</v>
      </c>
      <c r="J41" s="1">
        <v>1</v>
      </c>
      <c r="K41" s="39">
        <v>0.5</v>
      </c>
      <c r="L41" s="1"/>
      <c r="M41" s="39">
        <v>0</v>
      </c>
      <c r="N41" s="1"/>
      <c r="O41" s="39">
        <v>0</v>
      </c>
      <c r="P41" s="53"/>
      <c r="Q41" s="38">
        <v>0</v>
      </c>
      <c r="R41" s="20">
        <v>0.69785669497805392</v>
      </c>
    </row>
    <row r="42" spans="1:18">
      <c r="A42" s="66" t="str">
        <f t="shared" si="1"/>
        <v>34</v>
      </c>
      <c r="B42" s="62">
        <v>3469</v>
      </c>
      <c r="C42" s="5">
        <v>217</v>
      </c>
      <c r="D42" s="1">
        <v>27</v>
      </c>
      <c r="E42" s="1">
        <v>38</v>
      </c>
      <c r="F42" s="39">
        <v>0.17511520737327188</v>
      </c>
      <c r="G42" s="1">
        <v>4</v>
      </c>
      <c r="H42" s="1">
        <v>6</v>
      </c>
      <c r="I42" s="39">
        <v>0.15789473684210525</v>
      </c>
      <c r="J42" s="1">
        <v>2</v>
      </c>
      <c r="K42" s="39">
        <v>0.33333333333333331</v>
      </c>
      <c r="L42" s="1"/>
      <c r="M42" s="39">
        <v>0</v>
      </c>
      <c r="N42" s="1"/>
      <c r="O42" s="39">
        <v>0</v>
      </c>
      <c r="P42" s="53"/>
      <c r="Q42" s="38">
        <v>0</v>
      </c>
      <c r="R42" s="20">
        <v>0.66634327754871048</v>
      </c>
    </row>
    <row r="43" spans="1:18">
      <c r="A43" s="66" t="str">
        <f t="shared" si="1"/>
        <v>73</v>
      </c>
      <c r="B43" s="62">
        <v>7381</v>
      </c>
      <c r="C43" s="5">
        <v>340</v>
      </c>
      <c r="D43" s="1">
        <v>55</v>
      </c>
      <c r="E43" s="1">
        <v>86</v>
      </c>
      <c r="F43" s="39">
        <v>0.25294117647058822</v>
      </c>
      <c r="G43" s="1">
        <v>10</v>
      </c>
      <c r="H43" s="1">
        <v>16</v>
      </c>
      <c r="I43" s="39">
        <v>0.18604651162790697</v>
      </c>
      <c r="J43" s="1">
        <v>2</v>
      </c>
      <c r="K43" s="39">
        <v>0.125</v>
      </c>
      <c r="L43" s="1">
        <v>1</v>
      </c>
      <c r="M43" s="39">
        <v>6.25E-2</v>
      </c>
      <c r="N43" s="1"/>
      <c r="O43" s="39">
        <v>0</v>
      </c>
      <c r="P43" s="53"/>
      <c r="Q43" s="38">
        <v>0</v>
      </c>
      <c r="R43" s="20">
        <v>0.6264876880984952</v>
      </c>
    </row>
    <row r="44" spans="1:18">
      <c r="A44" s="66" t="str">
        <f t="shared" si="1"/>
        <v>63</v>
      </c>
      <c r="B44" s="62">
        <v>6331</v>
      </c>
      <c r="C44" s="5">
        <v>467</v>
      </c>
      <c r="D44" s="1">
        <v>65</v>
      </c>
      <c r="E44" s="1">
        <v>108</v>
      </c>
      <c r="F44" s="39">
        <v>0.23126338329764454</v>
      </c>
      <c r="G44" s="1">
        <v>8</v>
      </c>
      <c r="H44" s="1">
        <v>10</v>
      </c>
      <c r="I44" s="39">
        <v>9.2592592592592587E-2</v>
      </c>
      <c r="J44" s="1">
        <v>2</v>
      </c>
      <c r="K44" s="39">
        <v>0.2</v>
      </c>
      <c r="L44" s="1">
        <v>1</v>
      </c>
      <c r="M44" s="39">
        <v>0.1</v>
      </c>
      <c r="N44" s="1"/>
      <c r="O44" s="39">
        <v>0</v>
      </c>
      <c r="P44" s="53"/>
      <c r="Q44" s="38">
        <v>0</v>
      </c>
      <c r="R44" s="20">
        <v>0.62385597589023711</v>
      </c>
    </row>
    <row r="45" spans="1:18">
      <c r="A45" s="66" t="str">
        <f t="shared" si="1"/>
        <v>38</v>
      </c>
      <c r="B45" s="61">
        <v>3841</v>
      </c>
      <c r="C45" s="2">
        <v>160</v>
      </c>
      <c r="D45" s="3">
        <v>21</v>
      </c>
      <c r="E45" s="3">
        <v>26</v>
      </c>
      <c r="F45" s="39">
        <v>0.16250000000000001</v>
      </c>
      <c r="G45" s="3">
        <v>2</v>
      </c>
      <c r="H45" s="3">
        <v>3</v>
      </c>
      <c r="I45" s="39">
        <v>0.11538461538461539</v>
      </c>
      <c r="J45" s="3"/>
      <c r="K45" s="39">
        <v>0</v>
      </c>
      <c r="L45" s="3">
        <v>1</v>
      </c>
      <c r="M45" s="39">
        <v>0.33333333333333331</v>
      </c>
      <c r="N45" s="3"/>
      <c r="O45" s="39">
        <v>0</v>
      </c>
      <c r="P45" s="53"/>
      <c r="Q45" s="38">
        <v>0</v>
      </c>
      <c r="R45" s="7">
        <v>0.61121794871794866</v>
      </c>
    </row>
    <row r="46" spans="1:18">
      <c r="A46" s="66" t="str">
        <f t="shared" si="1"/>
        <v>86</v>
      </c>
      <c r="B46" s="62">
        <v>8661</v>
      </c>
      <c r="C46" s="5">
        <v>444</v>
      </c>
      <c r="D46" s="1">
        <v>86</v>
      </c>
      <c r="E46" s="1">
        <v>133</v>
      </c>
      <c r="F46" s="39">
        <v>0.29954954954954954</v>
      </c>
      <c r="G46" s="1">
        <v>7</v>
      </c>
      <c r="H46" s="1">
        <v>8</v>
      </c>
      <c r="I46" s="39">
        <v>6.0150375939849621E-2</v>
      </c>
      <c r="J46" s="1">
        <v>2</v>
      </c>
      <c r="K46" s="39">
        <v>0.25</v>
      </c>
      <c r="L46" s="1"/>
      <c r="M46" s="39">
        <v>0</v>
      </c>
      <c r="N46" s="1"/>
      <c r="O46" s="39">
        <v>0</v>
      </c>
      <c r="P46" s="53"/>
      <c r="Q46" s="38">
        <v>0</v>
      </c>
      <c r="R46" s="20">
        <v>0.60969992548939911</v>
      </c>
    </row>
    <row r="47" spans="1:18">
      <c r="A47" s="66" t="str">
        <f t="shared" si="1"/>
        <v>54</v>
      </c>
      <c r="B47" s="62">
        <v>5411</v>
      </c>
      <c r="C47" s="5">
        <v>510</v>
      </c>
      <c r="D47" s="1">
        <v>81</v>
      </c>
      <c r="E47" s="1">
        <v>154</v>
      </c>
      <c r="F47" s="39">
        <v>0.30196078431372547</v>
      </c>
      <c r="G47" s="1">
        <v>7</v>
      </c>
      <c r="H47" s="1">
        <v>8</v>
      </c>
      <c r="I47" s="39">
        <v>5.1948051948051951E-2</v>
      </c>
      <c r="J47" s="1">
        <v>1</v>
      </c>
      <c r="K47" s="39">
        <v>0.125</v>
      </c>
      <c r="L47" s="1">
        <v>1</v>
      </c>
      <c r="M47" s="39">
        <v>0.125</v>
      </c>
      <c r="N47" s="1"/>
      <c r="O47" s="39">
        <v>0</v>
      </c>
      <c r="P47" s="53"/>
      <c r="Q47" s="38">
        <v>0</v>
      </c>
      <c r="R47" s="20">
        <v>0.60390883626177749</v>
      </c>
    </row>
    <row r="48" spans="1:18">
      <c r="A48" s="66" t="str">
        <f t="shared" si="1"/>
        <v>94</v>
      </c>
      <c r="B48" s="62">
        <v>9411</v>
      </c>
      <c r="C48" s="5">
        <v>525</v>
      </c>
      <c r="D48" s="1">
        <v>100</v>
      </c>
      <c r="E48" s="1">
        <v>140</v>
      </c>
      <c r="F48" s="39">
        <v>0.26666666666666666</v>
      </c>
      <c r="G48" s="1">
        <v>9</v>
      </c>
      <c r="H48" s="1">
        <v>12</v>
      </c>
      <c r="I48" s="39">
        <v>8.5714285714285715E-2</v>
      </c>
      <c r="J48" s="1">
        <v>3</v>
      </c>
      <c r="K48" s="39">
        <v>0.25</v>
      </c>
      <c r="L48" s="1"/>
      <c r="M48" s="39">
        <v>0</v>
      </c>
      <c r="N48" s="1"/>
      <c r="O48" s="39">
        <v>0</v>
      </c>
      <c r="P48" s="53"/>
      <c r="Q48" s="38">
        <v>0</v>
      </c>
      <c r="R48" s="20">
        <v>0.60238095238095246</v>
      </c>
    </row>
    <row r="49" spans="1:18">
      <c r="A49" s="66" t="str">
        <f t="shared" si="1"/>
        <v>65</v>
      </c>
      <c r="B49" s="62">
        <v>6512</v>
      </c>
      <c r="C49" s="5">
        <v>339</v>
      </c>
      <c r="D49" s="1">
        <v>57</v>
      </c>
      <c r="E49" s="1">
        <v>88</v>
      </c>
      <c r="F49" s="39">
        <v>0.25958702064896755</v>
      </c>
      <c r="G49" s="1">
        <v>7</v>
      </c>
      <c r="H49" s="1">
        <v>8</v>
      </c>
      <c r="I49" s="39">
        <v>9.0909090909090912E-2</v>
      </c>
      <c r="J49" s="1">
        <v>1</v>
      </c>
      <c r="K49" s="39">
        <v>0.125</v>
      </c>
      <c r="L49" s="1">
        <v>1</v>
      </c>
      <c r="M49" s="39">
        <v>0.125</v>
      </c>
      <c r="N49" s="1"/>
      <c r="O49" s="39">
        <v>0</v>
      </c>
      <c r="P49" s="53"/>
      <c r="Q49" s="38">
        <v>0</v>
      </c>
      <c r="R49" s="20">
        <v>0.60049611155805849</v>
      </c>
    </row>
    <row r="50" spans="1:18">
      <c r="A50" s="66" t="str">
        <f t="shared" si="1"/>
        <v>59</v>
      </c>
      <c r="B50" s="62">
        <v>5961</v>
      </c>
      <c r="C50" s="5">
        <v>263</v>
      </c>
      <c r="D50" s="1">
        <v>51</v>
      </c>
      <c r="E50" s="1">
        <v>96</v>
      </c>
      <c r="F50" s="39">
        <v>0.36501901140684412</v>
      </c>
      <c r="G50" s="1">
        <v>6</v>
      </c>
      <c r="H50" s="1">
        <v>6</v>
      </c>
      <c r="I50" s="39">
        <v>6.25E-2</v>
      </c>
      <c r="J50" s="1">
        <v>1</v>
      </c>
      <c r="K50" s="39">
        <v>0.16666666666666666</v>
      </c>
      <c r="L50" s="1"/>
      <c r="M50" s="39">
        <v>0</v>
      </c>
      <c r="N50" s="1"/>
      <c r="O50" s="39">
        <v>0</v>
      </c>
      <c r="P50" s="53"/>
      <c r="Q50" s="38">
        <v>0</v>
      </c>
      <c r="R50" s="20">
        <v>0.59418567807351075</v>
      </c>
    </row>
    <row r="51" spans="1:18">
      <c r="A51" s="66" t="str">
        <f t="shared" si="1"/>
        <v>38</v>
      </c>
      <c r="B51" s="62">
        <v>3823</v>
      </c>
      <c r="C51" s="5">
        <v>257</v>
      </c>
      <c r="D51" s="1">
        <v>33</v>
      </c>
      <c r="E51" s="1">
        <v>49</v>
      </c>
      <c r="F51" s="39">
        <v>0.19066147859922178</v>
      </c>
      <c r="G51" s="1">
        <v>2</v>
      </c>
      <c r="H51" s="1">
        <v>3</v>
      </c>
      <c r="I51" s="39">
        <v>6.1224489795918366E-2</v>
      </c>
      <c r="J51" s="1">
        <v>1</v>
      </c>
      <c r="K51" s="39">
        <v>0.33333333333333331</v>
      </c>
      <c r="L51" s="1"/>
      <c r="M51" s="39">
        <v>0</v>
      </c>
      <c r="N51" s="1"/>
      <c r="O51" s="39">
        <v>0</v>
      </c>
      <c r="P51" s="53"/>
      <c r="Q51" s="38">
        <v>0</v>
      </c>
      <c r="R51" s="20">
        <v>0.58521930172847347</v>
      </c>
    </row>
    <row r="52" spans="1:18">
      <c r="A52" s="66" t="str">
        <f t="shared" si="1"/>
        <v>63</v>
      </c>
      <c r="B52" s="62">
        <v>6311</v>
      </c>
      <c r="C52" s="5">
        <v>376</v>
      </c>
      <c r="D52" s="1">
        <v>73</v>
      </c>
      <c r="E52" s="1">
        <v>125</v>
      </c>
      <c r="F52" s="39">
        <v>0.33244680851063829</v>
      </c>
      <c r="G52" s="1">
        <v>5</v>
      </c>
      <c r="H52" s="1">
        <v>5</v>
      </c>
      <c r="I52" s="39">
        <v>0.04</v>
      </c>
      <c r="J52" s="1">
        <v>1</v>
      </c>
      <c r="K52" s="39">
        <v>0.2</v>
      </c>
      <c r="L52" s="1"/>
      <c r="M52" s="39">
        <v>0</v>
      </c>
      <c r="N52" s="1"/>
      <c r="O52" s="39">
        <v>0</v>
      </c>
      <c r="P52" s="53"/>
      <c r="Q52" s="38">
        <v>0</v>
      </c>
      <c r="R52" s="20">
        <v>0.57244680851063834</v>
      </c>
    </row>
    <row r="53" spans="1:18">
      <c r="A53" s="66" t="str">
        <f t="shared" si="1"/>
        <v>60</v>
      </c>
      <c r="B53" s="62">
        <v>6061</v>
      </c>
      <c r="C53" s="5">
        <v>375</v>
      </c>
      <c r="D53" s="1">
        <v>64</v>
      </c>
      <c r="E53" s="1">
        <v>105</v>
      </c>
      <c r="F53" s="39">
        <v>0.28000000000000003</v>
      </c>
      <c r="G53" s="1">
        <v>8</v>
      </c>
      <c r="H53" s="1">
        <v>11</v>
      </c>
      <c r="I53" s="39">
        <v>0.10476190476190476</v>
      </c>
      <c r="J53" s="1">
        <v>2</v>
      </c>
      <c r="K53" s="39">
        <v>0.18181818181818182</v>
      </c>
      <c r="L53" s="1"/>
      <c r="M53" s="39">
        <v>0</v>
      </c>
      <c r="N53" s="1"/>
      <c r="O53" s="39">
        <v>0</v>
      </c>
      <c r="P53" s="53"/>
      <c r="Q53" s="38">
        <v>0</v>
      </c>
      <c r="R53" s="20">
        <v>0.56658008658008663</v>
      </c>
    </row>
    <row r="54" spans="1:18">
      <c r="A54" s="66" t="str">
        <f t="shared" si="1"/>
        <v>48</v>
      </c>
      <c r="B54" s="62">
        <v>4832</v>
      </c>
      <c r="C54" s="5">
        <v>631</v>
      </c>
      <c r="D54" s="1">
        <v>128</v>
      </c>
      <c r="E54" s="1">
        <v>196</v>
      </c>
      <c r="F54" s="39">
        <v>0.31061806656101426</v>
      </c>
      <c r="G54" s="1">
        <v>18</v>
      </c>
      <c r="H54" s="1">
        <v>19</v>
      </c>
      <c r="I54" s="39">
        <v>9.6938775510204078E-2</v>
      </c>
      <c r="J54" s="1">
        <v>2</v>
      </c>
      <c r="K54" s="39">
        <v>0.10526315789473684</v>
      </c>
      <c r="L54" s="1">
        <v>1</v>
      </c>
      <c r="M54" s="39">
        <v>5.2631578947368418E-2</v>
      </c>
      <c r="N54" s="1"/>
      <c r="O54" s="39">
        <v>0</v>
      </c>
      <c r="P54" s="53"/>
      <c r="Q54" s="38">
        <v>0</v>
      </c>
      <c r="R54" s="20">
        <v>0.56545157891332365</v>
      </c>
    </row>
    <row r="55" spans="1:18">
      <c r="A55" s="66" t="str">
        <f t="shared" si="1"/>
        <v>59</v>
      </c>
      <c r="B55" s="62">
        <v>5999</v>
      </c>
      <c r="C55" s="5">
        <v>373</v>
      </c>
      <c r="D55" s="1">
        <v>62</v>
      </c>
      <c r="E55" s="1">
        <v>97</v>
      </c>
      <c r="F55" s="39">
        <v>0.26005361930294907</v>
      </c>
      <c r="G55" s="1">
        <v>9</v>
      </c>
      <c r="H55" s="1">
        <v>10</v>
      </c>
      <c r="I55" s="39">
        <v>0.10309278350515463</v>
      </c>
      <c r="J55" s="1">
        <v>1</v>
      </c>
      <c r="K55" s="39">
        <v>0.1</v>
      </c>
      <c r="L55" s="1">
        <v>1</v>
      </c>
      <c r="M55" s="39">
        <v>0.1</v>
      </c>
      <c r="N55" s="1"/>
      <c r="O55" s="39">
        <v>0</v>
      </c>
      <c r="P55" s="53"/>
      <c r="Q55" s="38">
        <v>0</v>
      </c>
      <c r="R55" s="20">
        <v>0.56314640280810369</v>
      </c>
    </row>
    <row r="56" spans="1:18">
      <c r="A56" s="66" t="str">
        <f t="shared" si="1"/>
        <v>36</v>
      </c>
      <c r="B56" s="62">
        <v>3674</v>
      </c>
      <c r="C56" s="5">
        <v>1221</v>
      </c>
      <c r="D56" s="1">
        <v>176</v>
      </c>
      <c r="E56" s="1">
        <v>266</v>
      </c>
      <c r="F56" s="39">
        <v>0.21785421785421785</v>
      </c>
      <c r="G56" s="1">
        <v>8</v>
      </c>
      <c r="H56" s="1">
        <v>11</v>
      </c>
      <c r="I56" s="39">
        <v>4.1353383458646614E-2</v>
      </c>
      <c r="J56" s="1">
        <v>3</v>
      </c>
      <c r="K56" s="39">
        <v>0.27272727272727271</v>
      </c>
      <c r="L56" s="1"/>
      <c r="M56" s="39">
        <v>0</v>
      </c>
      <c r="N56" s="1"/>
      <c r="O56" s="39">
        <v>0</v>
      </c>
      <c r="P56" s="53"/>
      <c r="Q56" s="38">
        <v>0</v>
      </c>
      <c r="R56" s="20">
        <v>0.53193487404013717</v>
      </c>
    </row>
    <row r="57" spans="1:18">
      <c r="A57" s="66" t="str">
        <f t="shared" si="1"/>
        <v>86</v>
      </c>
      <c r="B57" s="62">
        <v>8699</v>
      </c>
      <c r="C57" s="5">
        <v>428</v>
      </c>
      <c r="D57" s="1">
        <v>68</v>
      </c>
      <c r="E57" s="1">
        <v>113</v>
      </c>
      <c r="F57" s="39">
        <v>0.26401869158878505</v>
      </c>
      <c r="G57" s="1">
        <v>13</v>
      </c>
      <c r="H57" s="1">
        <v>15</v>
      </c>
      <c r="I57" s="39">
        <v>0.13274336283185842</v>
      </c>
      <c r="J57" s="1"/>
      <c r="K57" s="39">
        <v>0</v>
      </c>
      <c r="L57" s="1">
        <v>2</v>
      </c>
      <c r="M57" s="39">
        <v>0.13333333333333333</v>
      </c>
      <c r="N57" s="1"/>
      <c r="O57" s="39">
        <v>0</v>
      </c>
      <c r="P57" s="53"/>
      <c r="Q57" s="38">
        <v>0</v>
      </c>
      <c r="R57" s="20">
        <v>0.5300953877539768</v>
      </c>
    </row>
    <row r="58" spans="1:18">
      <c r="A58" s="66" t="str">
        <f t="shared" si="1"/>
        <v>91</v>
      </c>
      <c r="B58" s="62">
        <v>9131</v>
      </c>
      <c r="C58" s="5">
        <v>215</v>
      </c>
      <c r="D58" s="1">
        <v>33</v>
      </c>
      <c r="E58" s="1">
        <v>52</v>
      </c>
      <c r="F58" s="39">
        <v>0.24186046511627907</v>
      </c>
      <c r="G58" s="1">
        <v>6</v>
      </c>
      <c r="H58" s="1">
        <v>6</v>
      </c>
      <c r="I58" s="39">
        <v>0.11538461538461539</v>
      </c>
      <c r="J58" s="1">
        <v>1</v>
      </c>
      <c r="K58" s="39">
        <v>0.16666666666666666</v>
      </c>
      <c r="L58" s="1"/>
      <c r="M58" s="39">
        <v>0</v>
      </c>
      <c r="N58" s="1"/>
      <c r="O58" s="39">
        <v>0</v>
      </c>
      <c r="P58" s="53"/>
      <c r="Q58" s="38">
        <v>0</v>
      </c>
      <c r="R58" s="20">
        <v>0.52391174716756117</v>
      </c>
    </row>
    <row r="59" spans="1:18">
      <c r="A59" s="66" t="str">
        <f t="shared" si="1"/>
        <v>49</v>
      </c>
      <c r="B59" s="62">
        <v>4941</v>
      </c>
      <c r="C59" s="5">
        <v>484</v>
      </c>
      <c r="D59" s="1">
        <v>64</v>
      </c>
      <c r="E59" s="1">
        <v>107</v>
      </c>
      <c r="F59" s="39">
        <v>0.22107438016528927</v>
      </c>
      <c r="G59" s="1">
        <v>9</v>
      </c>
      <c r="H59" s="1">
        <v>11</v>
      </c>
      <c r="I59" s="39">
        <v>0.10280373831775701</v>
      </c>
      <c r="J59" s="1">
        <v>2</v>
      </c>
      <c r="K59" s="39">
        <v>0.18181818181818182</v>
      </c>
      <c r="L59" s="1"/>
      <c r="M59" s="39">
        <v>0</v>
      </c>
      <c r="N59" s="1"/>
      <c r="O59" s="39">
        <v>0</v>
      </c>
      <c r="P59" s="53"/>
      <c r="Q59" s="38">
        <v>0</v>
      </c>
      <c r="R59" s="20">
        <v>0.50569630030122814</v>
      </c>
    </row>
    <row r="60" spans="1:18">
      <c r="A60" s="66" t="str">
        <f t="shared" si="1"/>
        <v>17</v>
      </c>
      <c r="B60" s="62">
        <v>1731</v>
      </c>
      <c r="C60" s="5">
        <v>227</v>
      </c>
      <c r="D60" s="1">
        <v>37</v>
      </c>
      <c r="E60" s="1">
        <v>48</v>
      </c>
      <c r="F60" s="39">
        <v>0.21145374449339208</v>
      </c>
      <c r="G60" s="1">
        <v>4</v>
      </c>
      <c r="H60" s="1">
        <v>6</v>
      </c>
      <c r="I60" s="39">
        <v>0.125</v>
      </c>
      <c r="J60" s="1">
        <v>1</v>
      </c>
      <c r="K60" s="39">
        <v>0.16666666666666666</v>
      </c>
      <c r="L60" s="1"/>
      <c r="M60" s="39">
        <v>0</v>
      </c>
      <c r="N60" s="1"/>
      <c r="O60" s="39">
        <v>0</v>
      </c>
      <c r="P60" s="53"/>
      <c r="Q60" s="38">
        <v>0</v>
      </c>
      <c r="R60" s="20">
        <v>0.50312041116005868</v>
      </c>
    </row>
    <row r="61" spans="1:18">
      <c r="A61" s="66" t="str">
        <f t="shared" si="1"/>
        <v>82</v>
      </c>
      <c r="B61" s="62">
        <v>8299</v>
      </c>
      <c r="C61" s="5">
        <v>631</v>
      </c>
      <c r="D61" s="1">
        <v>118</v>
      </c>
      <c r="E61" s="1">
        <v>178</v>
      </c>
      <c r="F61" s="39">
        <v>0.28209191759112517</v>
      </c>
      <c r="G61" s="1">
        <v>12</v>
      </c>
      <c r="H61" s="1">
        <v>15</v>
      </c>
      <c r="I61" s="39">
        <v>8.4269662921348312E-2</v>
      </c>
      <c r="J61" s="1">
        <v>1</v>
      </c>
      <c r="K61" s="39">
        <v>6.6666666666666666E-2</v>
      </c>
      <c r="L61" s="1">
        <v>1</v>
      </c>
      <c r="M61" s="39">
        <v>6.6666666666666666E-2</v>
      </c>
      <c r="N61" s="1"/>
      <c r="O61" s="39">
        <v>0</v>
      </c>
      <c r="P61" s="53"/>
      <c r="Q61" s="38">
        <v>0</v>
      </c>
      <c r="R61" s="20">
        <v>0.49969491384580683</v>
      </c>
    </row>
    <row r="62" spans="1:18">
      <c r="A62" s="66" t="str">
        <f t="shared" si="1"/>
        <v>96</v>
      </c>
      <c r="B62" s="62">
        <v>9631</v>
      </c>
      <c r="C62" s="5">
        <v>616</v>
      </c>
      <c r="D62" s="1">
        <v>117</v>
      </c>
      <c r="E62" s="1">
        <v>208</v>
      </c>
      <c r="F62" s="39">
        <v>0.33766233766233766</v>
      </c>
      <c r="G62" s="1">
        <v>9</v>
      </c>
      <c r="H62" s="1">
        <v>13</v>
      </c>
      <c r="I62" s="39">
        <v>6.25E-2</v>
      </c>
      <c r="J62" s="1">
        <v>1</v>
      </c>
      <c r="K62" s="39">
        <v>7.6923076923076927E-2</v>
      </c>
      <c r="L62" s="1"/>
      <c r="M62" s="39">
        <v>0</v>
      </c>
      <c r="N62" s="1"/>
      <c r="O62" s="39">
        <v>0</v>
      </c>
      <c r="P62" s="53"/>
      <c r="Q62" s="38">
        <v>0</v>
      </c>
      <c r="R62" s="20">
        <v>0.47708541458541459</v>
      </c>
    </row>
    <row r="63" spans="1:18">
      <c r="A63" s="66" t="str">
        <f t="shared" si="1"/>
        <v>48</v>
      </c>
      <c r="B63" s="62">
        <v>4833</v>
      </c>
      <c r="C63" s="5">
        <v>1131</v>
      </c>
      <c r="D63" s="1">
        <v>185</v>
      </c>
      <c r="E63" s="1">
        <v>289</v>
      </c>
      <c r="F63" s="39">
        <v>0.25552608311229003</v>
      </c>
      <c r="G63" s="1">
        <v>11</v>
      </c>
      <c r="H63" s="1">
        <v>11</v>
      </c>
      <c r="I63" s="39">
        <v>3.8062283737024222E-2</v>
      </c>
      <c r="J63" s="1">
        <v>1</v>
      </c>
      <c r="K63" s="39">
        <v>9.0909090909090912E-2</v>
      </c>
      <c r="L63" s="1">
        <v>1</v>
      </c>
      <c r="M63" s="39">
        <v>9.0909090909090912E-2</v>
      </c>
      <c r="N63" s="1"/>
      <c r="O63" s="39">
        <v>0</v>
      </c>
      <c r="P63" s="53"/>
      <c r="Q63" s="38">
        <v>0</v>
      </c>
      <c r="R63" s="20">
        <v>0.4754065486674961</v>
      </c>
    </row>
    <row r="64" spans="1:18">
      <c r="A64" s="66" t="str">
        <f t="shared" si="1"/>
        <v>82</v>
      </c>
      <c r="B64" s="62">
        <v>8231</v>
      </c>
      <c r="C64" s="5">
        <v>332</v>
      </c>
      <c r="D64" s="1">
        <v>58</v>
      </c>
      <c r="E64" s="1">
        <v>82</v>
      </c>
      <c r="F64" s="39">
        <v>0.24698795180722891</v>
      </c>
      <c r="G64" s="1">
        <v>5</v>
      </c>
      <c r="H64" s="1">
        <v>7</v>
      </c>
      <c r="I64" s="39">
        <v>8.5365853658536592E-2</v>
      </c>
      <c r="J64" s="1">
        <v>1</v>
      </c>
      <c r="K64" s="39">
        <v>0.14285714285714285</v>
      </c>
      <c r="L64" s="1"/>
      <c r="M64" s="39">
        <v>0</v>
      </c>
      <c r="N64" s="1"/>
      <c r="O64" s="39">
        <v>0</v>
      </c>
      <c r="P64" s="53"/>
      <c r="Q64" s="38">
        <v>0</v>
      </c>
      <c r="R64" s="20">
        <v>0.47521094832290833</v>
      </c>
    </row>
    <row r="65" spans="1:18">
      <c r="A65" s="66" t="str">
        <f t="shared" si="1"/>
        <v>86</v>
      </c>
      <c r="B65" s="62">
        <v>8641</v>
      </c>
      <c r="C65" s="5">
        <v>770</v>
      </c>
      <c r="D65" s="1">
        <v>130</v>
      </c>
      <c r="E65" s="1">
        <v>194</v>
      </c>
      <c r="F65" s="39">
        <v>0.25194805194805192</v>
      </c>
      <c r="G65" s="1">
        <v>14</v>
      </c>
      <c r="H65" s="1">
        <v>15</v>
      </c>
      <c r="I65" s="39">
        <v>7.7319587628865982E-2</v>
      </c>
      <c r="J65" s="1">
        <v>1</v>
      </c>
      <c r="K65" s="39">
        <v>6.6666666666666666E-2</v>
      </c>
      <c r="L65" s="1">
        <v>1</v>
      </c>
      <c r="M65" s="39">
        <v>6.6666666666666666E-2</v>
      </c>
      <c r="N65" s="1"/>
      <c r="O65" s="39">
        <v>0</v>
      </c>
      <c r="P65" s="53"/>
      <c r="Q65" s="38">
        <v>0</v>
      </c>
      <c r="R65" s="20">
        <v>0.46260097291025126</v>
      </c>
    </row>
    <row r="66" spans="1:18">
      <c r="A66" s="66" t="str">
        <f t="shared" ref="A66:A97" si="2">LEFT(B66,2)</f>
        <v>87</v>
      </c>
      <c r="B66" s="62">
        <v>8712</v>
      </c>
      <c r="C66" s="5">
        <v>2820</v>
      </c>
      <c r="D66" s="1">
        <v>415</v>
      </c>
      <c r="E66" s="1">
        <v>659</v>
      </c>
      <c r="F66" s="39">
        <v>0.23368794326241135</v>
      </c>
      <c r="G66" s="1">
        <v>37</v>
      </c>
      <c r="H66" s="1">
        <v>43</v>
      </c>
      <c r="I66" s="39">
        <v>6.525037936267071E-2</v>
      </c>
      <c r="J66" s="1">
        <v>5</v>
      </c>
      <c r="K66" s="39">
        <v>0.11627906976744186</v>
      </c>
      <c r="L66" s="1">
        <v>2</v>
      </c>
      <c r="M66" s="39">
        <v>4.6511627906976744E-2</v>
      </c>
      <c r="N66" s="1"/>
      <c r="O66" s="39">
        <v>0</v>
      </c>
      <c r="P66" s="53"/>
      <c r="Q66" s="38">
        <v>0</v>
      </c>
      <c r="R66" s="20">
        <v>0.46172902029950069</v>
      </c>
    </row>
    <row r="67" spans="1:18">
      <c r="A67" s="66" t="str">
        <f t="shared" si="2"/>
        <v>95</v>
      </c>
      <c r="B67" s="62">
        <v>9532</v>
      </c>
      <c r="C67" s="5">
        <v>329</v>
      </c>
      <c r="D67" s="1">
        <v>48</v>
      </c>
      <c r="E67" s="1">
        <v>73</v>
      </c>
      <c r="F67" s="39">
        <v>0.22188449848024316</v>
      </c>
      <c r="G67" s="1">
        <v>7</v>
      </c>
      <c r="H67" s="1">
        <v>7</v>
      </c>
      <c r="I67" s="39">
        <v>9.5890410958904104E-2</v>
      </c>
      <c r="J67" s="1"/>
      <c r="K67" s="39">
        <v>0</v>
      </c>
      <c r="L67" s="1">
        <v>1</v>
      </c>
      <c r="M67" s="39">
        <v>0.14285714285714285</v>
      </c>
      <c r="N67" s="1"/>
      <c r="O67" s="39">
        <v>0</v>
      </c>
      <c r="P67" s="53"/>
      <c r="Q67" s="38">
        <v>0</v>
      </c>
      <c r="R67" s="20">
        <v>0.46063205229629012</v>
      </c>
    </row>
    <row r="68" spans="1:18">
      <c r="A68" s="66" t="str">
        <f t="shared" si="2"/>
        <v>48</v>
      </c>
      <c r="B68" s="62">
        <v>4812</v>
      </c>
      <c r="C68" s="5">
        <v>318</v>
      </c>
      <c r="D68" s="1">
        <v>39</v>
      </c>
      <c r="E68" s="1">
        <v>68</v>
      </c>
      <c r="F68" s="39">
        <v>0.21383647798742139</v>
      </c>
      <c r="G68" s="1">
        <v>7</v>
      </c>
      <c r="H68" s="1">
        <v>8</v>
      </c>
      <c r="I68" s="39">
        <v>0.11764705882352941</v>
      </c>
      <c r="J68" s="1">
        <v>1</v>
      </c>
      <c r="K68" s="39">
        <v>0.125</v>
      </c>
      <c r="L68" s="1"/>
      <c r="M68" s="39">
        <v>0</v>
      </c>
      <c r="N68" s="1"/>
      <c r="O68" s="39">
        <v>0</v>
      </c>
      <c r="P68" s="53"/>
      <c r="Q68" s="38">
        <v>0</v>
      </c>
      <c r="R68" s="20">
        <v>0.45648353681095077</v>
      </c>
    </row>
    <row r="69" spans="1:18">
      <c r="A69" s="66" t="str">
        <f t="shared" si="2"/>
        <v>96</v>
      </c>
      <c r="B69" s="62">
        <v>9611</v>
      </c>
      <c r="C69" s="5">
        <v>327</v>
      </c>
      <c r="D69" s="1">
        <v>40</v>
      </c>
      <c r="E69" s="1">
        <v>63</v>
      </c>
      <c r="F69" s="39">
        <v>0.19266055045871561</v>
      </c>
      <c r="G69" s="1">
        <v>8</v>
      </c>
      <c r="H69" s="1">
        <v>9</v>
      </c>
      <c r="I69" s="39">
        <v>0.14285714285714285</v>
      </c>
      <c r="J69" s="1">
        <v>1</v>
      </c>
      <c r="K69" s="39">
        <v>0.1111111111111111</v>
      </c>
      <c r="L69" s="1"/>
      <c r="M69" s="39">
        <v>0</v>
      </c>
      <c r="N69" s="1"/>
      <c r="O69" s="39">
        <v>0</v>
      </c>
      <c r="P69" s="53"/>
      <c r="Q69" s="38">
        <v>0</v>
      </c>
      <c r="R69" s="20">
        <v>0.44662880442696956</v>
      </c>
    </row>
    <row r="70" spans="1:18">
      <c r="A70" s="66" t="str">
        <f t="shared" si="2"/>
        <v>96</v>
      </c>
      <c r="B70" s="62">
        <v>9621</v>
      </c>
      <c r="C70" s="5">
        <v>677</v>
      </c>
      <c r="D70" s="1">
        <v>123</v>
      </c>
      <c r="E70" s="1">
        <v>202</v>
      </c>
      <c r="F70" s="39">
        <v>0.2983751846381093</v>
      </c>
      <c r="G70" s="1">
        <v>11</v>
      </c>
      <c r="H70" s="1">
        <v>12</v>
      </c>
      <c r="I70" s="39">
        <v>5.9405940594059403E-2</v>
      </c>
      <c r="J70" s="1">
        <v>1</v>
      </c>
      <c r="K70" s="39">
        <v>8.3333333333333329E-2</v>
      </c>
      <c r="L70" s="1"/>
      <c r="M70" s="39">
        <v>0</v>
      </c>
      <c r="N70" s="1"/>
      <c r="O70" s="39">
        <v>0</v>
      </c>
      <c r="P70" s="53"/>
      <c r="Q70" s="38">
        <v>0</v>
      </c>
      <c r="R70" s="20">
        <v>0.44111445856550202</v>
      </c>
    </row>
    <row r="71" spans="1:18">
      <c r="A71" s="66" t="str">
        <f t="shared" si="2"/>
        <v>87</v>
      </c>
      <c r="B71" s="62">
        <v>8734</v>
      </c>
      <c r="C71" s="5">
        <v>497</v>
      </c>
      <c r="D71" s="1">
        <v>70</v>
      </c>
      <c r="E71" s="1">
        <v>93</v>
      </c>
      <c r="F71" s="39">
        <v>0.18712273641851107</v>
      </c>
      <c r="G71" s="1">
        <v>5</v>
      </c>
      <c r="H71" s="1">
        <v>5</v>
      </c>
      <c r="I71" s="39">
        <v>5.3763440860215055E-2</v>
      </c>
      <c r="J71" s="1">
        <v>1</v>
      </c>
      <c r="K71" s="39">
        <v>0.2</v>
      </c>
      <c r="L71" s="1"/>
      <c r="M71" s="39">
        <v>0</v>
      </c>
      <c r="N71" s="1"/>
      <c r="O71" s="39">
        <v>0</v>
      </c>
      <c r="P71" s="53"/>
      <c r="Q71" s="38">
        <v>0</v>
      </c>
      <c r="R71" s="20">
        <v>0.44088617727872614</v>
      </c>
    </row>
    <row r="72" spans="1:18">
      <c r="A72" s="66" t="str">
        <f t="shared" si="2"/>
        <v>64</v>
      </c>
      <c r="B72" s="62">
        <v>6411</v>
      </c>
      <c r="C72" s="5">
        <v>1360</v>
      </c>
      <c r="D72" s="1">
        <v>215</v>
      </c>
      <c r="E72" s="1">
        <v>333</v>
      </c>
      <c r="F72" s="39">
        <v>0.24485294117647058</v>
      </c>
      <c r="G72" s="1">
        <v>24</v>
      </c>
      <c r="H72" s="1">
        <v>25</v>
      </c>
      <c r="I72" s="39">
        <v>7.5075075075075076E-2</v>
      </c>
      <c r="J72" s="1">
        <v>2</v>
      </c>
      <c r="K72" s="39">
        <v>0.08</v>
      </c>
      <c r="L72" s="1">
        <v>1</v>
      </c>
      <c r="M72" s="39">
        <v>0.04</v>
      </c>
      <c r="N72" s="1"/>
      <c r="O72" s="39">
        <v>0</v>
      </c>
      <c r="P72" s="53"/>
      <c r="Q72" s="38">
        <v>0</v>
      </c>
      <c r="R72" s="20">
        <v>0.43992801625154565</v>
      </c>
    </row>
    <row r="73" spans="1:18">
      <c r="A73" s="66" t="str">
        <f t="shared" si="2"/>
        <v>58</v>
      </c>
      <c r="B73" s="62">
        <v>5812</v>
      </c>
      <c r="C73" s="5">
        <v>1759</v>
      </c>
      <c r="D73" s="1">
        <v>251</v>
      </c>
      <c r="E73" s="1">
        <v>396</v>
      </c>
      <c r="F73" s="39">
        <v>0.2251279135872655</v>
      </c>
      <c r="G73" s="1">
        <v>32</v>
      </c>
      <c r="H73" s="1">
        <v>32</v>
      </c>
      <c r="I73" s="39">
        <v>8.0808080808080815E-2</v>
      </c>
      <c r="J73" s="1">
        <v>2</v>
      </c>
      <c r="K73" s="39">
        <v>6.25E-2</v>
      </c>
      <c r="L73" s="1">
        <v>2</v>
      </c>
      <c r="M73" s="39">
        <v>6.25E-2</v>
      </c>
      <c r="N73" s="1"/>
      <c r="O73" s="39">
        <v>0</v>
      </c>
      <c r="P73" s="53"/>
      <c r="Q73" s="38">
        <v>0</v>
      </c>
      <c r="R73" s="20">
        <v>0.43093599439534636</v>
      </c>
    </row>
    <row r="74" spans="1:18">
      <c r="A74" s="66" t="str">
        <f t="shared" si="2"/>
        <v>94</v>
      </c>
      <c r="B74" s="62">
        <v>9431</v>
      </c>
      <c r="C74" s="5">
        <v>476</v>
      </c>
      <c r="D74" s="1">
        <v>67</v>
      </c>
      <c r="E74" s="1">
        <v>96</v>
      </c>
      <c r="F74" s="39">
        <v>0.20168067226890757</v>
      </c>
      <c r="G74" s="1">
        <v>4</v>
      </c>
      <c r="H74" s="1">
        <v>6</v>
      </c>
      <c r="I74" s="39">
        <v>6.25E-2</v>
      </c>
      <c r="J74" s="1">
        <v>1</v>
      </c>
      <c r="K74" s="39">
        <v>0.16666666666666666</v>
      </c>
      <c r="L74" s="1"/>
      <c r="M74" s="39">
        <v>0</v>
      </c>
      <c r="N74" s="1"/>
      <c r="O74" s="39">
        <v>0</v>
      </c>
      <c r="P74" s="53"/>
      <c r="Q74" s="38">
        <v>0</v>
      </c>
      <c r="R74" s="20">
        <v>0.43084733893557425</v>
      </c>
    </row>
    <row r="75" spans="1:18">
      <c r="A75" s="66" t="str">
        <f t="shared" si="2"/>
        <v>91</v>
      </c>
      <c r="B75" s="62">
        <v>9199</v>
      </c>
      <c r="C75" s="5">
        <v>1425</v>
      </c>
      <c r="D75" s="1">
        <v>258</v>
      </c>
      <c r="E75" s="1">
        <v>406</v>
      </c>
      <c r="F75" s="39">
        <v>0.28491228070175439</v>
      </c>
      <c r="G75" s="1">
        <v>21</v>
      </c>
      <c r="H75" s="1">
        <v>28</v>
      </c>
      <c r="I75" s="39">
        <v>6.8965517241379309E-2</v>
      </c>
      <c r="J75" s="1">
        <v>2</v>
      </c>
      <c r="K75" s="39">
        <v>7.1428571428571425E-2</v>
      </c>
      <c r="L75" s="1"/>
      <c r="M75" s="39">
        <v>0</v>
      </c>
      <c r="N75" s="1"/>
      <c r="O75" s="39">
        <v>0</v>
      </c>
      <c r="P75" s="53"/>
      <c r="Q75" s="38">
        <v>0</v>
      </c>
      <c r="R75" s="20">
        <v>0.42530636937170513</v>
      </c>
    </row>
    <row r="76" spans="1:18">
      <c r="A76" s="66" t="str">
        <f t="shared" si="2"/>
        <v>62</v>
      </c>
      <c r="B76" s="62">
        <v>6282</v>
      </c>
      <c r="C76" s="5">
        <v>395</v>
      </c>
      <c r="D76" s="1">
        <v>51</v>
      </c>
      <c r="E76" s="1">
        <v>73</v>
      </c>
      <c r="F76" s="39">
        <v>0.18481012658227849</v>
      </c>
      <c r="G76" s="1">
        <v>7</v>
      </c>
      <c r="H76" s="1">
        <v>10</v>
      </c>
      <c r="I76" s="39">
        <v>0.13698630136986301</v>
      </c>
      <c r="J76" s="1">
        <v>1</v>
      </c>
      <c r="K76" s="39">
        <v>0.1</v>
      </c>
      <c r="L76" s="1"/>
      <c r="M76" s="39">
        <v>0</v>
      </c>
      <c r="N76" s="1"/>
      <c r="O76" s="39">
        <v>0</v>
      </c>
      <c r="P76" s="53"/>
      <c r="Q76" s="38">
        <v>0</v>
      </c>
      <c r="R76" s="20">
        <v>0.42179642795214151</v>
      </c>
    </row>
    <row r="77" spans="1:18">
      <c r="A77" s="66" t="str">
        <f t="shared" si="2"/>
        <v>80</v>
      </c>
      <c r="B77" s="62">
        <v>8062</v>
      </c>
      <c r="C77" s="5">
        <v>5364</v>
      </c>
      <c r="D77" s="1">
        <v>800</v>
      </c>
      <c r="E77" s="1">
        <v>1294</v>
      </c>
      <c r="F77" s="39">
        <v>0.24123788217747949</v>
      </c>
      <c r="G77" s="1">
        <v>64</v>
      </c>
      <c r="H77" s="1">
        <v>76</v>
      </c>
      <c r="I77" s="39">
        <v>5.8732612055641419E-2</v>
      </c>
      <c r="J77" s="1">
        <v>7</v>
      </c>
      <c r="K77" s="39">
        <v>9.2105263157894732E-2</v>
      </c>
      <c r="L77" s="1">
        <v>2</v>
      </c>
      <c r="M77" s="39">
        <v>2.6315789473684209E-2</v>
      </c>
      <c r="N77" s="1"/>
      <c r="O77" s="39">
        <v>0</v>
      </c>
      <c r="P77" s="53"/>
      <c r="Q77" s="38">
        <v>0</v>
      </c>
      <c r="R77" s="20">
        <v>0.41839154686469981</v>
      </c>
    </row>
    <row r="78" spans="1:18">
      <c r="A78" s="66" t="str">
        <f t="shared" si="2"/>
        <v>80</v>
      </c>
      <c r="B78" s="62">
        <v>8051</v>
      </c>
      <c r="C78" s="5">
        <v>1054</v>
      </c>
      <c r="D78" s="1">
        <v>128</v>
      </c>
      <c r="E78" s="1">
        <v>213</v>
      </c>
      <c r="F78" s="39">
        <v>0.20208728652751423</v>
      </c>
      <c r="G78" s="1">
        <v>11</v>
      </c>
      <c r="H78" s="1">
        <v>13</v>
      </c>
      <c r="I78" s="39">
        <v>6.1032863849765258E-2</v>
      </c>
      <c r="J78" s="1">
        <v>2</v>
      </c>
      <c r="K78" s="39">
        <v>0.15384615384615385</v>
      </c>
      <c r="L78" s="1"/>
      <c r="M78" s="39">
        <v>0</v>
      </c>
      <c r="N78" s="1"/>
      <c r="O78" s="39">
        <v>0</v>
      </c>
      <c r="P78" s="53"/>
      <c r="Q78" s="38">
        <v>0</v>
      </c>
      <c r="R78" s="20">
        <v>0.41696630422343334</v>
      </c>
    </row>
    <row r="79" spans="1:18">
      <c r="A79" s="66" t="str">
        <f t="shared" si="2"/>
        <v>80</v>
      </c>
      <c r="B79" s="62">
        <v>8099</v>
      </c>
      <c r="C79" s="5">
        <v>491</v>
      </c>
      <c r="D79" s="1">
        <v>68</v>
      </c>
      <c r="E79" s="1">
        <v>106</v>
      </c>
      <c r="F79" s="39">
        <v>0.21588594704684319</v>
      </c>
      <c r="G79" s="1">
        <v>8</v>
      </c>
      <c r="H79" s="1">
        <v>8</v>
      </c>
      <c r="I79" s="39">
        <v>7.5471698113207544E-2</v>
      </c>
      <c r="J79" s="1">
        <v>1</v>
      </c>
      <c r="K79" s="39">
        <v>0.125</v>
      </c>
      <c r="L79" s="1"/>
      <c r="M79" s="39">
        <v>0</v>
      </c>
      <c r="N79" s="1"/>
      <c r="O79" s="39">
        <v>0</v>
      </c>
      <c r="P79" s="53"/>
      <c r="Q79" s="38">
        <v>0</v>
      </c>
      <c r="R79" s="20">
        <v>0.41635764516005069</v>
      </c>
    </row>
    <row r="80" spans="1:18">
      <c r="A80" s="66" t="str">
        <f t="shared" si="2"/>
        <v>78</v>
      </c>
      <c r="B80" s="62">
        <v>7812</v>
      </c>
      <c r="C80" s="5">
        <v>202</v>
      </c>
      <c r="D80" s="1">
        <v>34</v>
      </c>
      <c r="E80" s="1">
        <v>50</v>
      </c>
      <c r="F80" s="39">
        <v>0.24752475247524752</v>
      </c>
      <c r="G80" s="1">
        <v>7</v>
      </c>
      <c r="H80" s="1">
        <v>8</v>
      </c>
      <c r="I80" s="39">
        <v>0.16</v>
      </c>
      <c r="J80" s="1"/>
      <c r="K80" s="39">
        <v>0</v>
      </c>
      <c r="L80" s="1"/>
      <c r="M80" s="39">
        <v>0</v>
      </c>
      <c r="N80" s="1"/>
      <c r="O80" s="39">
        <v>0</v>
      </c>
      <c r="P80" s="53"/>
      <c r="Q80" s="38">
        <v>0</v>
      </c>
      <c r="R80" s="20">
        <v>0.40752475247524755</v>
      </c>
    </row>
    <row r="81" spans="1:18">
      <c r="A81" s="66" t="str">
        <f t="shared" si="2"/>
        <v>73</v>
      </c>
      <c r="B81" s="62">
        <v>7373</v>
      </c>
      <c r="C81" s="5">
        <v>2054</v>
      </c>
      <c r="D81" s="1">
        <v>238</v>
      </c>
      <c r="E81" s="1">
        <v>369</v>
      </c>
      <c r="F81" s="39">
        <v>0.17964946445959104</v>
      </c>
      <c r="G81" s="1">
        <v>24</v>
      </c>
      <c r="H81" s="1">
        <v>27</v>
      </c>
      <c r="I81" s="39">
        <v>7.3170731707317069E-2</v>
      </c>
      <c r="J81" s="1">
        <v>3</v>
      </c>
      <c r="K81" s="39">
        <v>0.1111111111111111</v>
      </c>
      <c r="L81" s="1">
        <v>1</v>
      </c>
      <c r="M81" s="39">
        <v>3.7037037037037035E-2</v>
      </c>
      <c r="N81" s="1"/>
      <c r="O81" s="39">
        <v>0</v>
      </c>
      <c r="P81" s="53"/>
      <c r="Q81" s="38">
        <v>0</v>
      </c>
      <c r="R81" s="20">
        <v>0.40096834431505624</v>
      </c>
    </row>
    <row r="82" spans="1:18">
      <c r="A82" s="66" t="str">
        <f t="shared" si="2"/>
        <v>92</v>
      </c>
      <c r="B82" s="62">
        <v>9224</v>
      </c>
      <c r="C82" s="5">
        <v>941</v>
      </c>
      <c r="D82" s="1">
        <v>164</v>
      </c>
      <c r="E82" s="1">
        <v>253</v>
      </c>
      <c r="F82" s="39">
        <v>0.26886291179596172</v>
      </c>
      <c r="G82" s="1">
        <v>15</v>
      </c>
      <c r="H82" s="1">
        <v>21</v>
      </c>
      <c r="I82" s="39">
        <v>8.3003952569169967E-2</v>
      </c>
      <c r="J82" s="1"/>
      <c r="K82" s="39">
        <v>0</v>
      </c>
      <c r="L82" s="1">
        <v>1</v>
      </c>
      <c r="M82" s="39">
        <v>4.7619047619047616E-2</v>
      </c>
      <c r="N82" s="1"/>
      <c r="O82" s="39">
        <v>0</v>
      </c>
      <c r="P82" s="53"/>
      <c r="Q82" s="38">
        <v>0</v>
      </c>
      <c r="R82" s="20">
        <v>0.39948591198417932</v>
      </c>
    </row>
    <row r="83" spans="1:18">
      <c r="A83" s="66" t="str">
        <f t="shared" si="2"/>
        <v>94</v>
      </c>
      <c r="B83" s="62">
        <v>9441</v>
      </c>
      <c r="C83" s="5">
        <v>406</v>
      </c>
      <c r="D83" s="1">
        <v>95</v>
      </c>
      <c r="E83" s="1">
        <v>145</v>
      </c>
      <c r="F83" s="39">
        <v>0.35714285714285715</v>
      </c>
      <c r="G83" s="1">
        <v>5</v>
      </c>
      <c r="H83" s="1">
        <v>6</v>
      </c>
      <c r="I83" s="39">
        <v>4.1379310344827586E-2</v>
      </c>
      <c r="J83" s="1"/>
      <c r="K83" s="39">
        <v>0</v>
      </c>
      <c r="L83" s="1"/>
      <c r="M83" s="39">
        <v>0</v>
      </c>
      <c r="N83" s="1"/>
      <c r="O83" s="39">
        <v>0</v>
      </c>
      <c r="P83" s="53"/>
      <c r="Q83" s="38">
        <v>0</v>
      </c>
      <c r="R83" s="20">
        <v>0.39852216748768476</v>
      </c>
    </row>
    <row r="84" spans="1:18">
      <c r="A84" s="66" t="str">
        <f t="shared" si="2"/>
        <v>27</v>
      </c>
      <c r="B84" s="62">
        <v>2752</v>
      </c>
      <c r="C84" s="5">
        <v>838</v>
      </c>
      <c r="D84" s="1">
        <v>145</v>
      </c>
      <c r="E84" s="1">
        <v>199</v>
      </c>
      <c r="F84" s="39">
        <v>0.23747016706443913</v>
      </c>
      <c r="G84" s="1">
        <v>23</v>
      </c>
      <c r="H84" s="1">
        <v>30</v>
      </c>
      <c r="I84" s="39">
        <v>0.15075376884422109</v>
      </c>
      <c r="J84" s="1"/>
      <c r="K84" s="39">
        <v>0</v>
      </c>
      <c r="L84" s="1"/>
      <c r="M84" s="39">
        <v>0</v>
      </c>
      <c r="N84" s="1"/>
      <c r="O84" s="39">
        <v>0</v>
      </c>
      <c r="P84" s="53"/>
      <c r="Q84" s="38">
        <v>0</v>
      </c>
      <c r="R84" s="20">
        <v>0.38822393590866022</v>
      </c>
    </row>
    <row r="85" spans="1:18">
      <c r="A85" s="66" t="str">
        <f t="shared" si="2"/>
        <v>95</v>
      </c>
      <c r="B85" s="62">
        <v>9511</v>
      </c>
      <c r="C85" s="5">
        <v>806</v>
      </c>
      <c r="D85" s="1">
        <v>161</v>
      </c>
      <c r="E85" s="1">
        <v>282</v>
      </c>
      <c r="F85" s="39">
        <v>0.34987593052109184</v>
      </c>
      <c r="G85" s="1">
        <v>8</v>
      </c>
      <c r="H85" s="1">
        <v>10</v>
      </c>
      <c r="I85" s="39">
        <v>3.5460992907801421E-2</v>
      </c>
      <c r="J85" s="1"/>
      <c r="K85" s="39">
        <v>0</v>
      </c>
      <c r="L85" s="1"/>
      <c r="M85" s="39">
        <v>0</v>
      </c>
      <c r="N85" s="1"/>
      <c r="O85" s="39">
        <v>0</v>
      </c>
      <c r="P85" s="53"/>
      <c r="Q85" s="38">
        <v>0</v>
      </c>
      <c r="R85" s="20">
        <v>0.38533692342889325</v>
      </c>
    </row>
    <row r="86" spans="1:18">
      <c r="A86" s="66" t="str">
        <f t="shared" si="2"/>
        <v>87</v>
      </c>
      <c r="B86" s="62">
        <v>8732</v>
      </c>
      <c r="C86" s="5">
        <v>742</v>
      </c>
      <c r="D86" s="1">
        <v>110</v>
      </c>
      <c r="E86" s="1">
        <v>167</v>
      </c>
      <c r="F86" s="39">
        <v>0.22506738544474394</v>
      </c>
      <c r="G86" s="1">
        <v>14</v>
      </c>
      <c r="H86" s="1">
        <v>15</v>
      </c>
      <c r="I86" s="39">
        <v>8.9820359281437126E-2</v>
      </c>
      <c r="J86" s="1"/>
      <c r="K86" s="39">
        <v>0</v>
      </c>
      <c r="L86" s="1">
        <v>1</v>
      </c>
      <c r="M86" s="39">
        <v>6.6666666666666666E-2</v>
      </c>
      <c r="N86" s="1"/>
      <c r="O86" s="39">
        <v>0</v>
      </c>
      <c r="P86" s="53"/>
      <c r="Q86" s="38">
        <v>0</v>
      </c>
      <c r="R86" s="20">
        <v>0.38155441139284774</v>
      </c>
    </row>
    <row r="87" spans="1:18">
      <c r="A87" s="66" t="str">
        <f t="shared" si="2"/>
        <v>86</v>
      </c>
      <c r="B87" s="62">
        <v>8611</v>
      </c>
      <c r="C87" s="5">
        <v>616</v>
      </c>
      <c r="D87" s="1">
        <v>63</v>
      </c>
      <c r="E87" s="1">
        <v>89</v>
      </c>
      <c r="F87" s="39">
        <v>0.14448051948051949</v>
      </c>
      <c r="G87" s="1">
        <v>6</v>
      </c>
      <c r="H87" s="1">
        <v>6</v>
      </c>
      <c r="I87" s="39">
        <v>6.741573033707865E-2</v>
      </c>
      <c r="J87" s="1">
        <v>1</v>
      </c>
      <c r="K87" s="39">
        <v>0.16666666666666666</v>
      </c>
      <c r="L87" s="1"/>
      <c r="M87" s="39">
        <v>0</v>
      </c>
      <c r="N87" s="1"/>
      <c r="O87" s="39">
        <v>0</v>
      </c>
      <c r="P87" s="53"/>
      <c r="Q87" s="38">
        <v>0</v>
      </c>
      <c r="R87" s="20">
        <v>0.37856291648426477</v>
      </c>
    </row>
    <row r="88" spans="1:18">
      <c r="A88" s="66" t="str">
        <f t="shared" si="2"/>
        <v>73</v>
      </c>
      <c r="B88" s="62">
        <v>7371</v>
      </c>
      <c r="C88" s="5">
        <v>2838</v>
      </c>
      <c r="D88" s="1">
        <v>375</v>
      </c>
      <c r="E88" s="1">
        <v>577</v>
      </c>
      <c r="F88" s="39">
        <v>0.20331219168428472</v>
      </c>
      <c r="G88" s="1">
        <v>34</v>
      </c>
      <c r="H88" s="1">
        <v>39</v>
      </c>
      <c r="I88" s="39">
        <v>6.7590987868284227E-2</v>
      </c>
      <c r="J88" s="1">
        <v>3</v>
      </c>
      <c r="K88" s="39">
        <v>7.6923076923076927E-2</v>
      </c>
      <c r="L88" s="1">
        <v>1</v>
      </c>
      <c r="M88" s="39">
        <v>2.564102564102564E-2</v>
      </c>
      <c r="N88" s="1"/>
      <c r="O88" s="39">
        <v>0</v>
      </c>
      <c r="P88" s="53"/>
      <c r="Q88" s="38">
        <v>0</v>
      </c>
      <c r="R88" s="20">
        <v>0.37346728211667152</v>
      </c>
    </row>
    <row r="89" spans="1:18">
      <c r="A89" s="66" t="str">
        <f t="shared" si="2"/>
        <v>87</v>
      </c>
      <c r="B89" s="62">
        <v>8731</v>
      </c>
      <c r="C89" s="5">
        <v>1712</v>
      </c>
      <c r="D89" s="1">
        <v>257</v>
      </c>
      <c r="E89" s="1">
        <v>383</v>
      </c>
      <c r="F89" s="39">
        <v>0.22371495327102803</v>
      </c>
      <c r="G89" s="1">
        <v>29</v>
      </c>
      <c r="H89" s="1">
        <v>34</v>
      </c>
      <c r="I89" s="39">
        <v>8.877284595300261E-2</v>
      </c>
      <c r="J89" s="1">
        <v>2</v>
      </c>
      <c r="K89" s="39">
        <v>5.8823529411764705E-2</v>
      </c>
      <c r="L89" s="1"/>
      <c r="M89" s="39">
        <v>0</v>
      </c>
      <c r="N89" s="1"/>
      <c r="O89" s="39">
        <v>0</v>
      </c>
      <c r="P89" s="53"/>
      <c r="Q89" s="38">
        <v>0</v>
      </c>
      <c r="R89" s="20">
        <v>0.37131132863579536</v>
      </c>
    </row>
    <row r="90" spans="1:18">
      <c r="A90" s="66" t="str">
        <f t="shared" si="2"/>
        <v>62</v>
      </c>
      <c r="B90" s="62">
        <v>6211</v>
      </c>
      <c r="C90" s="5">
        <v>335</v>
      </c>
      <c r="D90" s="1">
        <v>72</v>
      </c>
      <c r="E90" s="1">
        <v>100</v>
      </c>
      <c r="F90" s="39">
        <v>0.29850746268656714</v>
      </c>
      <c r="G90" s="1">
        <v>6</v>
      </c>
      <c r="H90" s="1">
        <v>7</v>
      </c>
      <c r="I90" s="39">
        <v>7.0000000000000007E-2</v>
      </c>
      <c r="J90" s="1"/>
      <c r="K90" s="39">
        <v>0</v>
      </c>
      <c r="L90" s="1"/>
      <c r="M90" s="39">
        <v>0</v>
      </c>
      <c r="N90" s="1"/>
      <c r="O90" s="39">
        <v>0</v>
      </c>
      <c r="P90" s="53"/>
      <c r="Q90" s="38">
        <v>0</v>
      </c>
      <c r="R90" s="20">
        <v>0.36850746268656714</v>
      </c>
    </row>
    <row r="91" spans="1:18">
      <c r="A91" s="66" t="str">
        <f t="shared" si="2"/>
        <v>95</v>
      </c>
      <c r="B91" s="62">
        <v>9531</v>
      </c>
      <c r="C91" s="5">
        <v>310</v>
      </c>
      <c r="D91" s="1">
        <v>45</v>
      </c>
      <c r="E91" s="1">
        <v>56</v>
      </c>
      <c r="F91" s="39">
        <v>0.18064516129032257</v>
      </c>
      <c r="G91" s="1">
        <v>8</v>
      </c>
      <c r="H91" s="1">
        <v>10</v>
      </c>
      <c r="I91" s="39">
        <v>0.17857142857142858</v>
      </c>
      <c r="J91" s="1"/>
      <c r="K91" s="39">
        <v>0</v>
      </c>
      <c r="L91" s="1"/>
      <c r="M91" s="39">
        <v>0</v>
      </c>
      <c r="N91" s="1"/>
      <c r="O91" s="39">
        <v>0</v>
      </c>
      <c r="P91" s="53"/>
      <c r="Q91" s="38">
        <v>0</v>
      </c>
      <c r="R91" s="20">
        <v>0.35921658986175115</v>
      </c>
    </row>
    <row r="92" spans="1:18">
      <c r="A92" s="66" t="str">
        <f t="shared" si="2"/>
        <v>79</v>
      </c>
      <c r="B92" s="62">
        <v>7999</v>
      </c>
      <c r="C92" s="5">
        <v>265</v>
      </c>
      <c r="D92" s="1">
        <v>49</v>
      </c>
      <c r="E92" s="1">
        <v>78</v>
      </c>
      <c r="F92" s="39">
        <v>0.29433962264150942</v>
      </c>
      <c r="G92" s="1">
        <v>5</v>
      </c>
      <c r="H92" s="1">
        <v>5</v>
      </c>
      <c r="I92" s="39">
        <v>6.4102564102564097E-2</v>
      </c>
      <c r="J92" s="1"/>
      <c r="K92" s="39">
        <v>0</v>
      </c>
      <c r="L92" s="1"/>
      <c r="M92" s="39">
        <v>0</v>
      </c>
      <c r="N92" s="1"/>
      <c r="O92" s="39">
        <v>0</v>
      </c>
      <c r="P92" s="53"/>
      <c r="Q92" s="38">
        <v>0</v>
      </c>
      <c r="R92" s="20">
        <v>0.35844218674407352</v>
      </c>
    </row>
    <row r="93" spans="1:18">
      <c r="A93" s="66" t="str">
        <f t="shared" si="2"/>
        <v>73</v>
      </c>
      <c r="B93" s="62">
        <v>7363</v>
      </c>
      <c r="C93" s="5">
        <v>367</v>
      </c>
      <c r="D93" s="1">
        <v>73</v>
      </c>
      <c r="E93" s="1">
        <v>121</v>
      </c>
      <c r="F93" s="39">
        <v>0.32970027247956402</v>
      </c>
      <c r="G93" s="1">
        <v>3</v>
      </c>
      <c r="H93" s="1">
        <v>3</v>
      </c>
      <c r="I93" s="39">
        <v>2.4793388429752067E-2</v>
      </c>
      <c r="J93" s="1"/>
      <c r="K93" s="39">
        <v>0</v>
      </c>
      <c r="L93" s="1"/>
      <c r="M93" s="39">
        <v>0</v>
      </c>
      <c r="N93" s="1"/>
      <c r="O93" s="39">
        <v>0</v>
      </c>
      <c r="P93" s="53"/>
      <c r="Q93" s="38">
        <v>0</v>
      </c>
      <c r="R93" s="20">
        <v>0.35449366090931611</v>
      </c>
    </row>
    <row r="94" spans="1:18">
      <c r="A94" s="66" t="str">
        <f t="shared" si="2"/>
        <v>73</v>
      </c>
      <c r="B94" s="62">
        <v>7331</v>
      </c>
      <c r="C94" s="5">
        <v>274</v>
      </c>
      <c r="D94" s="1">
        <v>47</v>
      </c>
      <c r="E94" s="1">
        <v>79</v>
      </c>
      <c r="F94" s="39">
        <v>0.28832116788321166</v>
      </c>
      <c r="G94" s="1">
        <v>5</v>
      </c>
      <c r="H94" s="1">
        <v>5</v>
      </c>
      <c r="I94" s="39">
        <v>6.3291139240506333E-2</v>
      </c>
      <c r="J94" s="1"/>
      <c r="K94" s="39">
        <v>0</v>
      </c>
      <c r="L94" s="1"/>
      <c r="M94" s="39">
        <v>0</v>
      </c>
      <c r="N94" s="1"/>
      <c r="O94" s="39">
        <v>0</v>
      </c>
      <c r="P94" s="53"/>
      <c r="Q94" s="38">
        <v>0</v>
      </c>
      <c r="R94" s="20">
        <v>0.35161230712371799</v>
      </c>
    </row>
    <row r="95" spans="1:18">
      <c r="A95" s="66" t="str">
        <f t="shared" si="2"/>
        <v>48</v>
      </c>
      <c r="B95" s="62">
        <v>4813</v>
      </c>
      <c r="C95" s="5">
        <v>1613</v>
      </c>
      <c r="D95" s="1">
        <v>256</v>
      </c>
      <c r="E95" s="1">
        <v>391</v>
      </c>
      <c r="F95" s="39">
        <v>0.24240545567265964</v>
      </c>
      <c r="G95" s="1">
        <v>20</v>
      </c>
      <c r="H95" s="1">
        <v>24</v>
      </c>
      <c r="I95" s="39">
        <v>6.1381074168797956E-2</v>
      </c>
      <c r="J95" s="1">
        <v>1</v>
      </c>
      <c r="K95" s="39">
        <v>4.1666666666666664E-2</v>
      </c>
      <c r="L95" s="1"/>
      <c r="M95" s="39">
        <v>0</v>
      </c>
      <c r="N95" s="1"/>
      <c r="O95" s="39">
        <v>0</v>
      </c>
      <c r="P95" s="53"/>
      <c r="Q95" s="38">
        <v>0</v>
      </c>
      <c r="R95" s="20">
        <v>0.34545319650812423</v>
      </c>
    </row>
    <row r="96" spans="1:18">
      <c r="A96" s="66" t="str">
        <f t="shared" si="2"/>
        <v>87</v>
      </c>
      <c r="B96" s="62">
        <v>8741</v>
      </c>
      <c r="C96" s="5">
        <v>2481</v>
      </c>
      <c r="D96" s="1">
        <v>372</v>
      </c>
      <c r="E96" s="1">
        <v>559</v>
      </c>
      <c r="F96" s="39">
        <v>0.22531237404272469</v>
      </c>
      <c r="G96" s="1">
        <v>30</v>
      </c>
      <c r="H96" s="1">
        <v>33</v>
      </c>
      <c r="I96" s="39">
        <v>5.9033989266547404E-2</v>
      </c>
      <c r="J96" s="1">
        <v>1</v>
      </c>
      <c r="K96" s="39">
        <v>3.0303030303030304E-2</v>
      </c>
      <c r="L96" s="1">
        <v>1</v>
      </c>
      <c r="M96" s="39">
        <v>3.0303030303030304E-2</v>
      </c>
      <c r="N96" s="1"/>
      <c r="O96" s="39">
        <v>0</v>
      </c>
      <c r="P96" s="53"/>
      <c r="Q96" s="38">
        <v>0</v>
      </c>
      <c r="R96" s="20">
        <v>0.34495242391533271</v>
      </c>
    </row>
    <row r="97" spans="1:18">
      <c r="A97" s="66" t="str">
        <f t="shared" si="2"/>
        <v>87</v>
      </c>
      <c r="B97" s="62">
        <v>8748</v>
      </c>
      <c r="C97" s="5">
        <v>2479</v>
      </c>
      <c r="D97" s="1">
        <v>364</v>
      </c>
      <c r="E97" s="1">
        <v>557</v>
      </c>
      <c r="F97" s="39">
        <v>0.22468737394110527</v>
      </c>
      <c r="G97" s="1">
        <v>31</v>
      </c>
      <c r="H97" s="1">
        <v>34</v>
      </c>
      <c r="I97" s="39">
        <v>6.1041292639138239E-2</v>
      </c>
      <c r="J97" s="1">
        <v>2</v>
      </c>
      <c r="K97" s="39">
        <v>5.8823529411764705E-2</v>
      </c>
      <c r="L97" s="1"/>
      <c r="M97" s="39">
        <v>0</v>
      </c>
      <c r="N97" s="1"/>
      <c r="O97" s="39">
        <v>0</v>
      </c>
      <c r="P97" s="53"/>
      <c r="Q97" s="38">
        <v>0</v>
      </c>
      <c r="R97" s="20">
        <v>0.3445521959920082</v>
      </c>
    </row>
    <row r="98" spans="1:18">
      <c r="A98" s="66" t="str">
        <f t="shared" ref="A98:A129" si="3">LEFT(B98,2)</f>
        <v>50</v>
      </c>
      <c r="B98" s="62">
        <v>5084</v>
      </c>
      <c r="C98" s="5">
        <v>204</v>
      </c>
      <c r="D98" s="1">
        <v>44</v>
      </c>
      <c r="E98" s="1">
        <v>60</v>
      </c>
      <c r="F98" s="39">
        <v>0.29411764705882354</v>
      </c>
      <c r="G98" s="1">
        <v>3</v>
      </c>
      <c r="H98" s="1">
        <v>3</v>
      </c>
      <c r="I98" s="39">
        <v>0.05</v>
      </c>
      <c r="J98" s="1"/>
      <c r="K98" s="39">
        <v>0</v>
      </c>
      <c r="L98" s="1"/>
      <c r="M98" s="39">
        <v>0</v>
      </c>
      <c r="N98" s="1"/>
      <c r="O98" s="39">
        <v>0</v>
      </c>
      <c r="P98" s="53"/>
      <c r="Q98" s="38">
        <v>0</v>
      </c>
      <c r="R98" s="20">
        <v>0.34411764705882353</v>
      </c>
    </row>
    <row r="99" spans="1:18">
      <c r="A99" s="66" t="str">
        <f t="shared" si="3"/>
        <v>87</v>
      </c>
      <c r="B99" s="62">
        <v>8742</v>
      </c>
      <c r="C99" s="5">
        <v>3507</v>
      </c>
      <c r="D99" s="1">
        <v>510</v>
      </c>
      <c r="E99" s="1">
        <v>764</v>
      </c>
      <c r="F99" s="39">
        <v>0.21785001425719988</v>
      </c>
      <c r="G99" s="1">
        <v>42</v>
      </c>
      <c r="H99" s="1">
        <v>44</v>
      </c>
      <c r="I99" s="39">
        <v>5.7591623036649213E-2</v>
      </c>
      <c r="J99" s="1">
        <v>3</v>
      </c>
      <c r="K99" s="39">
        <v>6.8181818181818177E-2</v>
      </c>
      <c r="L99" s="1"/>
      <c r="M99" s="39">
        <v>0</v>
      </c>
      <c r="N99" s="1"/>
      <c r="O99" s="39">
        <v>0</v>
      </c>
      <c r="P99" s="53"/>
      <c r="Q99" s="38">
        <v>0</v>
      </c>
      <c r="R99" s="20">
        <v>0.34362345547566731</v>
      </c>
    </row>
    <row r="100" spans="1:18">
      <c r="A100" s="66" t="str">
        <f t="shared" si="3"/>
        <v>35</v>
      </c>
      <c r="B100" s="62">
        <v>3571</v>
      </c>
      <c r="C100" s="5">
        <v>214</v>
      </c>
      <c r="D100" s="1">
        <v>33</v>
      </c>
      <c r="E100" s="1">
        <v>53</v>
      </c>
      <c r="F100" s="39">
        <v>0.24766355140186916</v>
      </c>
      <c r="G100" s="1">
        <v>4</v>
      </c>
      <c r="H100" s="1">
        <v>5</v>
      </c>
      <c r="I100" s="39">
        <v>9.4339622641509441E-2</v>
      </c>
      <c r="J100" s="1"/>
      <c r="K100" s="39">
        <v>0</v>
      </c>
      <c r="L100" s="1"/>
      <c r="M100" s="39">
        <v>0</v>
      </c>
      <c r="N100" s="1"/>
      <c r="O100" s="39">
        <v>0</v>
      </c>
      <c r="P100" s="53"/>
      <c r="Q100" s="38">
        <v>0</v>
      </c>
      <c r="R100" s="20">
        <v>0.3420031740433786</v>
      </c>
    </row>
    <row r="101" spans="1:18">
      <c r="A101" s="66" t="str">
        <f t="shared" si="3"/>
        <v>50</v>
      </c>
      <c r="B101" s="62">
        <v>5045</v>
      </c>
      <c r="C101" s="5">
        <v>358</v>
      </c>
      <c r="D101" s="1">
        <v>65</v>
      </c>
      <c r="E101" s="1">
        <v>89</v>
      </c>
      <c r="F101" s="39">
        <v>0.24860335195530725</v>
      </c>
      <c r="G101" s="1">
        <v>6</v>
      </c>
      <c r="H101" s="1">
        <v>8</v>
      </c>
      <c r="I101" s="39">
        <v>8.98876404494382E-2</v>
      </c>
      <c r="J101" s="1"/>
      <c r="K101" s="39">
        <v>0</v>
      </c>
      <c r="L101" s="1"/>
      <c r="M101" s="39">
        <v>0</v>
      </c>
      <c r="N101" s="1"/>
      <c r="O101" s="39">
        <v>0</v>
      </c>
      <c r="P101" s="53"/>
      <c r="Q101" s="38">
        <v>0</v>
      </c>
      <c r="R101" s="20">
        <v>0.33849099240474545</v>
      </c>
    </row>
    <row r="102" spans="1:18">
      <c r="A102" s="66" t="str">
        <f t="shared" si="3"/>
        <v>63</v>
      </c>
      <c r="B102" s="62">
        <v>6321</v>
      </c>
      <c r="C102" s="5">
        <v>618</v>
      </c>
      <c r="D102" s="1">
        <v>107</v>
      </c>
      <c r="E102" s="1">
        <v>168</v>
      </c>
      <c r="F102" s="39">
        <v>0.27184466019417475</v>
      </c>
      <c r="G102" s="1">
        <v>11</v>
      </c>
      <c r="H102" s="1">
        <v>11</v>
      </c>
      <c r="I102" s="39">
        <v>6.5476190476190479E-2</v>
      </c>
      <c r="J102" s="1"/>
      <c r="K102" s="39">
        <v>0</v>
      </c>
      <c r="L102" s="1"/>
      <c r="M102" s="39">
        <v>0</v>
      </c>
      <c r="N102" s="1"/>
      <c r="O102" s="39">
        <v>0</v>
      </c>
      <c r="P102" s="53"/>
      <c r="Q102" s="38">
        <v>0</v>
      </c>
      <c r="R102" s="20">
        <v>0.33732085067036521</v>
      </c>
    </row>
    <row r="103" spans="1:18">
      <c r="A103" s="66" t="str">
        <f t="shared" si="3"/>
        <v>95</v>
      </c>
      <c r="B103" s="62">
        <v>9512</v>
      </c>
      <c r="C103" s="5">
        <v>619</v>
      </c>
      <c r="D103" s="1">
        <v>121</v>
      </c>
      <c r="E103" s="1">
        <v>190</v>
      </c>
      <c r="F103" s="39">
        <v>0.30694668820678511</v>
      </c>
      <c r="G103" s="1">
        <v>5</v>
      </c>
      <c r="H103" s="1">
        <v>5</v>
      </c>
      <c r="I103" s="39">
        <v>2.6315789473684209E-2</v>
      </c>
      <c r="J103" s="1"/>
      <c r="K103" s="39">
        <v>0</v>
      </c>
      <c r="L103" s="1"/>
      <c r="M103" s="39">
        <v>0</v>
      </c>
      <c r="N103" s="1"/>
      <c r="O103" s="39">
        <v>0</v>
      </c>
      <c r="P103" s="53"/>
      <c r="Q103" s="38">
        <v>0</v>
      </c>
      <c r="R103" s="20">
        <v>0.33326247768046935</v>
      </c>
    </row>
    <row r="104" spans="1:18">
      <c r="A104" s="66" t="str">
        <f t="shared" si="3"/>
        <v>73</v>
      </c>
      <c r="B104" s="62">
        <v>7349</v>
      </c>
      <c r="C104" s="5">
        <v>232</v>
      </c>
      <c r="D104" s="1">
        <v>29</v>
      </c>
      <c r="E104" s="1">
        <v>48</v>
      </c>
      <c r="F104" s="39">
        <v>0.20689655172413793</v>
      </c>
      <c r="G104" s="1">
        <v>5</v>
      </c>
      <c r="H104" s="1">
        <v>6</v>
      </c>
      <c r="I104" s="39">
        <v>0.125</v>
      </c>
      <c r="J104" s="1"/>
      <c r="K104" s="39">
        <v>0</v>
      </c>
      <c r="L104" s="1"/>
      <c r="M104" s="39">
        <v>0</v>
      </c>
      <c r="N104" s="1"/>
      <c r="O104" s="39">
        <v>0</v>
      </c>
      <c r="P104" s="53"/>
      <c r="Q104" s="38">
        <v>0</v>
      </c>
      <c r="R104" s="20">
        <v>0.3318965517241379</v>
      </c>
    </row>
    <row r="105" spans="1:18">
      <c r="A105" s="66" t="str">
        <f t="shared" si="3"/>
        <v>91</v>
      </c>
      <c r="B105" s="62">
        <v>9121</v>
      </c>
      <c r="C105" s="5">
        <v>424</v>
      </c>
      <c r="D105" s="1">
        <v>76</v>
      </c>
      <c r="E105" s="1">
        <v>118</v>
      </c>
      <c r="F105" s="39">
        <v>0.27830188679245282</v>
      </c>
      <c r="G105" s="1">
        <v>6</v>
      </c>
      <c r="H105" s="1">
        <v>6</v>
      </c>
      <c r="I105" s="39">
        <v>5.0847457627118647E-2</v>
      </c>
      <c r="J105" s="1"/>
      <c r="K105" s="39">
        <v>0</v>
      </c>
      <c r="L105" s="1"/>
      <c r="M105" s="39">
        <v>0</v>
      </c>
      <c r="N105" s="1"/>
      <c r="O105" s="39">
        <v>0</v>
      </c>
      <c r="P105" s="53"/>
      <c r="Q105" s="38">
        <v>0</v>
      </c>
      <c r="R105" s="20">
        <v>0.32914934441957144</v>
      </c>
    </row>
    <row r="106" spans="1:18">
      <c r="A106" s="66" t="str">
        <f t="shared" si="3"/>
        <v>36</v>
      </c>
      <c r="B106" s="62">
        <v>3669</v>
      </c>
      <c r="C106" s="5">
        <v>238</v>
      </c>
      <c r="D106" s="1">
        <v>35</v>
      </c>
      <c r="E106" s="1">
        <v>55</v>
      </c>
      <c r="F106" s="39">
        <v>0.23109243697478993</v>
      </c>
      <c r="G106" s="1">
        <v>4</v>
      </c>
      <c r="H106" s="1">
        <v>5</v>
      </c>
      <c r="I106" s="39">
        <v>9.0909090909090912E-2</v>
      </c>
      <c r="J106" s="1"/>
      <c r="K106" s="39">
        <v>0</v>
      </c>
      <c r="L106" s="1"/>
      <c r="M106" s="39">
        <v>0</v>
      </c>
      <c r="N106" s="1"/>
      <c r="O106" s="39">
        <v>0</v>
      </c>
      <c r="P106" s="53"/>
      <c r="Q106" s="38">
        <v>0</v>
      </c>
      <c r="R106" s="20">
        <v>0.32200152788388081</v>
      </c>
    </row>
    <row r="107" spans="1:18">
      <c r="A107" s="66" t="str">
        <f t="shared" si="3"/>
        <v>48</v>
      </c>
      <c r="B107" s="62">
        <v>4841</v>
      </c>
      <c r="C107" s="5">
        <v>494</v>
      </c>
      <c r="D107" s="1">
        <v>64</v>
      </c>
      <c r="E107" s="1">
        <v>99</v>
      </c>
      <c r="F107" s="39">
        <v>0.20040485829959515</v>
      </c>
      <c r="G107" s="1">
        <v>11</v>
      </c>
      <c r="H107" s="1">
        <v>12</v>
      </c>
      <c r="I107" s="39">
        <v>0.12121212121212122</v>
      </c>
      <c r="J107" s="1"/>
      <c r="K107" s="39">
        <v>0</v>
      </c>
      <c r="L107" s="1"/>
      <c r="M107" s="39">
        <v>0</v>
      </c>
      <c r="N107" s="1"/>
      <c r="O107" s="39">
        <v>0</v>
      </c>
      <c r="P107" s="53"/>
      <c r="Q107" s="38">
        <v>0</v>
      </c>
      <c r="R107" s="20">
        <v>0.32161697951171636</v>
      </c>
    </row>
    <row r="108" spans="1:18">
      <c r="A108" s="66" t="str">
        <f t="shared" si="3"/>
        <v>87</v>
      </c>
      <c r="B108" s="62">
        <v>8721</v>
      </c>
      <c r="C108" s="5">
        <v>1455</v>
      </c>
      <c r="D108" s="1">
        <v>175</v>
      </c>
      <c r="E108" s="1">
        <v>292</v>
      </c>
      <c r="F108" s="39">
        <v>0.20068728522336771</v>
      </c>
      <c r="G108" s="1">
        <v>15</v>
      </c>
      <c r="H108" s="1">
        <v>16</v>
      </c>
      <c r="I108" s="39">
        <v>5.4794520547945202E-2</v>
      </c>
      <c r="J108" s="1">
        <v>1</v>
      </c>
      <c r="K108" s="39">
        <v>6.25E-2</v>
      </c>
      <c r="L108" s="1"/>
      <c r="M108" s="39">
        <v>0</v>
      </c>
      <c r="N108" s="1"/>
      <c r="O108" s="39">
        <v>0</v>
      </c>
      <c r="P108" s="53"/>
      <c r="Q108" s="38">
        <v>0</v>
      </c>
      <c r="R108" s="20">
        <v>0.31798180577131291</v>
      </c>
    </row>
    <row r="109" spans="1:18">
      <c r="A109" s="66" t="str">
        <f t="shared" si="3"/>
        <v>36</v>
      </c>
      <c r="B109" s="62">
        <v>3679</v>
      </c>
      <c r="C109" s="5">
        <v>542</v>
      </c>
      <c r="D109" s="1">
        <v>81</v>
      </c>
      <c r="E109" s="1">
        <v>134</v>
      </c>
      <c r="F109" s="39">
        <v>0.24723247232472326</v>
      </c>
      <c r="G109" s="1">
        <v>7</v>
      </c>
      <c r="H109" s="1">
        <v>9</v>
      </c>
      <c r="I109" s="39">
        <v>6.7164179104477612E-2</v>
      </c>
      <c r="J109" s="1"/>
      <c r="K109" s="39">
        <v>0</v>
      </c>
      <c r="L109" s="1"/>
      <c r="M109" s="39">
        <v>0</v>
      </c>
      <c r="N109" s="1"/>
      <c r="O109" s="39">
        <v>0</v>
      </c>
      <c r="P109" s="53"/>
      <c r="Q109" s="38">
        <v>0</v>
      </c>
      <c r="R109" s="20">
        <v>0.31439665142920087</v>
      </c>
    </row>
    <row r="110" spans="1:18">
      <c r="A110" s="66" t="str">
        <f t="shared" si="3"/>
        <v>60</v>
      </c>
      <c r="B110" s="62">
        <v>6036</v>
      </c>
      <c r="C110" s="5">
        <v>252</v>
      </c>
      <c r="D110" s="1">
        <v>40</v>
      </c>
      <c r="E110" s="1">
        <v>63</v>
      </c>
      <c r="F110" s="39">
        <v>0.25</v>
      </c>
      <c r="G110" s="1">
        <v>4</v>
      </c>
      <c r="H110" s="1">
        <v>4</v>
      </c>
      <c r="I110" s="39">
        <v>6.3492063492063489E-2</v>
      </c>
      <c r="J110" s="1"/>
      <c r="K110" s="39">
        <v>0</v>
      </c>
      <c r="L110" s="1"/>
      <c r="M110" s="39">
        <v>0</v>
      </c>
      <c r="N110" s="1"/>
      <c r="O110" s="39">
        <v>0</v>
      </c>
      <c r="P110" s="53"/>
      <c r="Q110" s="38">
        <v>0</v>
      </c>
      <c r="R110" s="20">
        <v>0.31349206349206349</v>
      </c>
    </row>
    <row r="111" spans="1:18">
      <c r="A111" s="66" t="str">
        <f t="shared" si="3"/>
        <v>73</v>
      </c>
      <c r="B111" s="62">
        <v>7375</v>
      </c>
      <c r="C111" s="5">
        <v>415</v>
      </c>
      <c r="D111" s="1">
        <v>64</v>
      </c>
      <c r="E111" s="1">
        <v>106</v>
      </c>
      <c r="F111" s="39">
        <v>0.25542168674698795</v>
      </c>
      <c r="G111" s="1">
        <v>6</v>
      </c>
      <c r="H111" s="1">
        <v>6</v>
      </c>
      <c r="I111" s="39">
        <v>5.6603773584905662E-2</v>
      </c>
      <c r="J111" s="1"/>
      <c r="K111" s="39">
        <v>0</v>
      </c>
      <c r="L111" s="1"/>
      <c r="M111" s="39">
        <v>0</v>
      </c>
      <c r="N111" s="1"/>
      <c r="O111" s="39">
        <v>0</v>
      </c>
      <c r="P111" s="53"/>
      <c r="Q111" s="38">
        <v>0</v>
      </c>
      <c r="R111" s="20">
        <v>0.3120254603318936</v>
      </c>
    </row>
    <row r="112" spans="1:18">
      <c r="A112" s="66" t="str">
        <f t="shared" si="3"/>
        <v>30</v>
      </c>
      <c r="B112" s="62">
        <v>3089</v>
      </c>
      <c r="C112" s="5">
        <v>414</v>
      </c>
      <c r="D112" s="1">
        <v>59</v>
      </c>
      <c r="E112" s="1">
        <v>84</v>
      </c>
      <c r="F112" s="39">
        <v>0.20289855072463769</v>
      </c>
      <c r="G112" s="1">
        <v>7</v>
      </c>
      <c r="H112" s="1">
        <v>9</v>
      </c>
      <c r="I112" s="39">
        <v>0.10714285714285714</v>
      </c>
      <c r="J112" s="1"/>
      <c r="K112" s="39">
        <v>0</v>
      </c>
      <c r="L112" s="1"/>
      <c r="M112" s="39">
        <v>0</v>
      </c>
      <c r="N112" s="1"/>
      <c r="O112" s="39">
        <v>0</v>
      </c>
      <c r="P112" s="53"/>
      <c r="Q112" s="38">
        <v>0</v>
      </c>
      <c r="R112" s="20">
        <v>0.31004140786749484</v>
      </c>
    </row>
    <row r="113" spans="1:18">
      <c r="A113" s="66" t="str">
        <f t="shared" si="3"/>
        <v>87</v>
      </c>
      <c r="B113" s="62">
        <v>8733</v>
      </c>
      <c r="C113" s="5">
        <v>513</v>
      </c>
      <c r="D113" s="1">
        <v>81</v>
      </c>
      <c r="E113" s="1">
        <v>126</v>
      </c>
      <c r="F113" s="39">
        <v>0.24561403508771928</v>
      </c>
      <c r="G113" s="1">
        <v>7</v>
      </c>
      <c r="H113" s="1">
        <v>8</v>
      </c>
      <c r="I113" s="39">
        <v>6.3492063492063489E-2</v>
      </c>
      <c r="J113" s="1"/>
      <c r="K113" s="39">
        <v>0</v>
      </c>
      <c r="L113" s="1"/>
      <c r="M113" s="39">
        <v>0</v>
      </c>
      <c r="N113" s="1"/>
      <c r="O113" s="39">
        <v>0</v>
      </c>
      <c r="P113" s="53"/>
      <c r="Q113" s="38">
        <v>0</v>
      </c>
      <c r="R113" s="20">
        <v>0.30910609857978277</v>
      </c>
    </row>
    <row r="114" spans="1:18">
      <c r="A114" s="66" t="str">
        <f t="shared" si="3"/>
        <v>73</v>
      </c>
      <c r="B114" s="62">
        <v>7378</v>
      </c>
      <c r="C114" s="5">
        <v>217</v>
      </c>
      <c r="D114" s="1">
        <v>34</v>
      </c>
      <c r="E114" s="1">
        <v>55</v>
      </c>
      <c r="F114" s="39">
        <v>0.25345622119815669</v>
      </c>
      <c r="G114" s="1">
        <v>2</v>
      </c>
      <c r="H114" s="1">
        <v>3</v>
      </c>
      <c r="I114" s="39">
        <v>5.4545454545454543E-2</v>
      </c>
      <c r="J114" s="1"/>
      <c r="K114" s="39">
        <v>0</v>
      </c>
      <c r="L114" s="1"/>
      <c r="M114" s="39">
        <v>0</v>
      </c>
      <c r="N114" s="1"/>
      <c r="O114" s="39">
        <v>0</v>
      </c>
      <c r="P114" s="53"/>
      <c r="Q114" s="38">
        <v>0</v>
      </c>
      <c r="R114" s="20">
        <v>0.30800167574361126</v>
      </c>
    </row>
    <row r="115" spans="1:18">
      <c r="A115" s="66" t="str">
        <f t="shared" si="3"/>
        <v>73</v>
      </c>
      <c r="B115" s="62">
        <v>7353</v>
      </c>
      <c r="C115" s="5">
        <v>205</v>
      </c>
      <c r="D115" s="1">
        <v>35</v>
      </c>
      <c r="E115" s="1">
        <v>51</v>
      </c>
      <c r="F115" s="39">
        <v>0.24878048780487805</v>
      </c>
      <c r="G115" s="1">
        <v>2</v>
      </c>
      <c r="H115" s="1">
        <v>3</v>
      </c>
      <c r="I115" s="39">
        <v>5.8823529411764705E-2</v>
      </c>
      <c r="J115" s="1"/>
      <c r="K115" s="39">
        <v>0</v>
      </c>
      <c r="L115" s="1"/>
      <c r="M115" s="39">
        <v>0</v>
      </c>
      <c r="N115" s="1"/>
      <c r="O115" s="39">
        <v>0</v>
      </c>
      <c r="P115" s="53"/>
      <c r="Q115" s="38">
        <v>0</v>
      </c>
      <c r="R115" s="20">
        <v>0.30760401721664277</v>
      </c>
    </row>
    <row r="116" spans="1:18">
      <c r="A116" s="66" t="str">
        <f t="shared" si="3"/>
        <v>91</v>
      </c>
      <c r="B116" s="62">
        <v>9111</v>
      </c>
      <c r="C116" s="5">
        <v>2317</v>
      </c>
      <c r="D116" s="1">
        <v>334</v>
      </c>
      <c r="E116" s="1">
        <v>556</v>
      </c>
      <c r="F116" s="39">
        <v>0.23996547259387138</v>
      </c>
      <c r="G116" s="1">
        <v>31</v>
      </c>
      <c r="H116" s="1">
        <v>34</v>
      </c>
      <c r="I116" s="39">
        <v>6.1151079136690649E-2</v>
      </c>
      <c r="J116" s="1"/>
      <c r="K116" s="39">
        <v>0</v>
      </c>
      <c r="L116" s="1"/>
      <c r="M116" s="39">
        <v>0</v>
      </c>
      <c r="N116" s="1"/>
      <c r="O116" s="39">
        <v>0</v>
      </c>
      <c r="P116" s="53"/>
      <c r="Q116" s="38">
        <v>0</v>
      </c>
      <c r="R116" s="20">
        <v>0.30111655173056201</v>
      </c>
    </row>
    <row r="117" spans="1:18">
      <c r="A117" s="66" t="str">
        <f t="shared" si="3"/>
        <v>60</v>
      </c>
      <c r="B117" s="62">
        <v>6022</v>
      </c>
      <c r="C117" s="5">
        <v>1540</v>
      </c>
      <c r="D117" s="1">
        <v>177</v>
      </c>
      <c r="E117" s="1">
        <v>275</v>
      </c>
      <c r="F117" s="39">
        <v>0.17857142857142858</v>
      </c>
      <c r="G117" s="1">
        <v>18</v>
      </c>
      <c r="H117" s="1">
        <v>19</v>
      </c>
      <c r="I117" s="39">
        <v>6.9090909090909092E-2</v>
      </c>
      <c r="J117" s="1">
        <v>1</v>
      </c>
      <c r="K117" s="39">
        <v>5.2631578947368418E-2</v>
      </c>
      <c r="L117" s="1"/>
      <c r="M117" s="39">
        <v>0</v>
      </c>
      <c r="N117" s="1"/>
      <c r="O117" s="39">
        <v>0</v>
      </c>
      <c r="P117" s="53"/>
      <c r="Q117" s="38">
        <v>0</v>
      </c>
      <c r="R117" s="20">
        <v>0.30029391660970606</v>
      </c>
    </row>
    <row r="118" spans="1:18">
      <c r="A118" s="66" t="str">
        <f t="shared" si="3"/>
        <v>92</v>
      </c>
      <c r="B118" s="62">
        <v>9211</v>
      </c>
      <c r="C118" s="5">
        <v>271</v>
      </c>
      <c r="D118" s="1">
        <v>42</v>
      </c>
      <c r="E118" s="1">
        <v>72</v>
      </c>
      <c r="F118" s="39">
        <v>0.26568265682656828</v>
      </c>
      <c r="G118" s="1">
        <v>2</v>
      </c>
      <c r="H118" s="1">
        <v>2</v>
      </c>
      <c r="I118" s="39">
        <v>2.7777777777777776E-2</v>
      </c>
      <c r="J118" s="1"/>
      <c r="K118" s="39">
        <v>0</v>
      </c>
      <c r="L118" s="1"/>
      <c r="M118" s="39">
        <v>0</v>
      </c>
      <c r="N118" s="1"/>
      <c r="O118" s="39">
        <v>0</v>
      </c>
      <c r="P118" s="53"/>
      <c r="Q118" s="38">
        <v>0</v>
      </c>
      <c r="R118" s="20">
        <v>0.29346043460434607</v>
      </c>
    </row>
    <row r="119" spans="1:18">
      <c r="A119" s="66" t="str">
        <f t="shared" si="3"/>
        <v>80</v>
      </c>
      <c r="B119" s="62">
        <v>8063</v>
      </c>
      <c r="C119" s="5">
        <v>291</v>
      </c>
      <c r="D119" s="1">
        <v>44</v>
      </c>
      <c r="E119" s="1">
        <v>68</v>
      </c>
      <c r="F119" s="39">
        <v>0.23367697594501718</v>
      </c>
      <c r="G119" s="1">
        <v>4</v>
      </c>
      <c r="H119" s="1">
        <v>4</v>
      </c>
      <c r="I119" s="39">
        <v>5.8823529411764705E-2</v>
      </c>
      <c r="J119" s="1"/>
      <c r="K119" s="39">
        <v>0</v>
      </c>
      <c r="L119" s="1"/>
      <c r="M119" s="39">
        <v>0</v>
      </c>
      <c r="N119" s="1"/>
      <c r="O119" s="39">
        <v>0</v>
      </c>
      <c r="P119" s="53"/>
      <c r="Q119" s="38">
        <v>0</v>
      </c>
      <c r="R119" s="20">
        <v>0.2925005053567819</v>
      </c>
    </row>
    <row r="120" spans="1:18">
      <c r="A120" s="66" t="str">
        <f t="shared" si="3"/>
        <v>73</v>
      </c>
      <c r="B120" s="62">
        <v>7359</v>
      </c>
      <c r="C120" s="5">
        <v>606</v>
      </c>
      <c r="D120" s="1">
        <v>95</v>
      </c>
      <c r="E120" s="1">
        <v>148</v>
      </c>
      <c r="F120" s="39">
        <v>0.24422442244224424</v>
      </c>
      <c r="G120" s="1">
        <v>7</v>
      </c>
      <c r="H120" s="1">
        <v>7</v>
      </c>
      <c r="I120" s="39">
        <v>4.72972972972973E-2</v>
      </c>
      <c r="J120" s="1"/>
      <c r="K120" s="39">
        <v>0</v>
      </c>
      <c r="L120" s="1"/>
      <c r="M120" s="39">
        <v>0</v>
      </c>
      <c r="N120" s="1"/>
      <c r="O120" s="39">
        <v>0</v>
      </c>
      <c r="P120" s="53"/>
      <c r="Q120" s="38">
        <v>0</v>
      </c>
      <c r="R120" s="20">
        <v>0.29152171973954155</v>
      </c>
    </row>
    <row r="121" spans="1:18">
      <c r="A121" s="66" t="str">
        <f t="shared" si="3"/>
        <v>92</v>
      </c>
      <c r="B121" s="62">
        <v>9221</v>
      </c>
      <c r="C121" s="5">
        <v>919</v>
      </c>
      <c r="D121" s="1">
        <v>132</v>
      </c>
      <c r="E121" s="1">
        <v>210</v>
      </c>
      <c r="F121" s="39">
        <v>0.22850924918389554</v>
      </c>
      <c r="G121" s="1">
        <v>9</v>
      </c>
      <c r="H121" s="1">
        <v>13</v>
      </c>
      <c r="I121" s="39">
        <v>6.1904761904761907E-2</v>
      </c>
      <c r="J121" s="1"/>
      <c r="K121" s="39">
        <v>0</v>
      </c>
      <c r="L121" s="1"/>
      <c r="M121" s="39">
        <v>0</v>
      </c>
      <c r="N121" s="1"/>
      <c r="O121" s="39">
        <v>0</v>
      </c>
      <c r="P121" s="53"/>
      <c r="Q121" s="38">
        <v>0</v>
      </c>
      <c r="R121" s="20">
        <v>0.29041401108865744</v>
      </c>
    </row>
    <row r="122" spans="1:18">
      <c r="A122" s="66" t="str">
        <f t="shared" si="3"/>
        <v>80</v>
      </c>
      <c r="B122" s="62">
        <v>8082</v>
      </c>
      <c r="C122" s="5">
        <v>645</v>
      </c>
      <c r="D122" s="1">
        <v>86</v>
      </c>
      <c r="E122" s="1">
        <v>140</v>
      </c>
      <c r="F122" s="39">
        <v>0.21705426356589147</v>
      </c>
      <c r="G122" s="1">
        <v>10</v>
      </c>
      <c r="H122" s="1">
        <v>10</v>
      </c>
      <c r="I122" s="39">
        <v>7.1428571428571425E-2</v>
      </c>
      <c r="J122" s="1"/>
      <c r="K122" s="39">
        <v>0</v>
      </c>
      <c r="L122" s="1"/>
      <c r="M122" s="39">
        <v>0</v>
      </c>
      <c r="N122" s="1"/>
      <c r="O122" s="39">
        <v>0</v>
      </c>
      <c r="P122" s="53"/>
      <c r="Q122" s="38">
        <v>0</v>
      </c>
      <c r="R122" s="20">
        <v>0.28848283499446292</v>
      </c>
    </row>
    <row r="123" spans="1:18">
      <c r="A123" s="66" t="str">
        <f t="shared" si="3"/>
        <v>73</v>
      </c>
      <c r="B123" s="62">
        <v>7382</v>
      </c>
      <c r="C123" s="5">
        <v>375</v>
      </c>
      <c r="D123" s="1">
        <v>46</v>
      </c>
      <c r="E123" s="1">
        <v>79</v>
      </c>
      <c r="F123" s="39">
        <v>0.21066666666666667</v>
      </c>
      <c r="G123" s="1">
        <v>6</v>
      </c>
      <c r="H123" s="1">
        <v>6</v>
      </c>
      <c r="I123" s="39">
        <v>7.5949367088607597E-2</v>
      </c>
      <c r="J123" s="1"/>
      <c r="K123" s="39">
        <v>0</v>
      </c>
      <c r="L123" s="1"/>
      <c r="M123" s="39">
        <v>0</v>
      </c>
      <c r="N123" s="1"/>
      <c r="O123" s="39">
        <v>0</v>
      </c>
      <c r="P123" s="53"/>
      <c r="Q123" s="38">
        <v>0</v>
      </c>
      <c r="R123" s="20">
        <v>0.28661603375527428</v>
      </c>
    </row>
    <row r="124" spans="1:18">
      <c r="A124" s="66" t="str">
        <f t="shared" si="3"/>
        <v>20</v>
      </c>
      <c r="B124" s="62">
        <v>2051</v>
      </c>
      <c r="C124" s="5">
        <v>212</v>
      </c>
      <c r="D124" s="1">
        <v>40</v>
      </c>
      <c r="E124" s="1">
        <v>57</v>
      </c>
      <c r="F124" s="39">
        <v>0.26886792452830188</v>
      </c>
      <c r="G124" s="1">
        <v>1</v>
      </c>
      <c r="H124" s="1">
        <v>1</v>
      </c>
      <c r="I124" s="39">
        <v>1.7543859649122806E-2</v>
      </c>
      <c r="J124" s="1"/>
      <c r="K124" s="39">
        <v>0</v>
      </c>
      <c r="L124" s="1"/>
      <c r="M124" s="39">
        <v>0</v>
      </c>
      <c r="N124" s="1"/>
      <c r="O124" s="39">
        <v>0</v>
      </c>
      <c r="P124" s="53"/>
      <c r="Q124" s="38">
        <v>0</v>
      </c>
      <c r="R124" s="20">
        <v>0.28641178417742469</v>
      </c>
    </row>
    <row r="125" spans="1:18">
      <c r="A125" s="66" t="str">
        <f t="shared" si="3"/>
        <v>80</v>
      </c>
      <c r="B125" s="62">
        <v>8071</v>
      </c>
      <c r="C125" s="5">
        <v>330</v>
      </c>
      <c r="D125" s="1">
        <v>54</v>
      </c>
      <c r="E125" s="1">
        <v>81</v>
      </c>
      <c r="F125" s="39">
        <v>0.24545454545454545</v>
      </c>
      <c r="G125" s="1">
        <v>3</v>
      </c>
      <c r="H125" s="1">
        <v>3</v>
      </c>
      <c r="I125" s="39">
        <v>3.7037037037037035E-2</v>
      </c>
      <c r="J125" s="1"/>
      <c r="K125" s="39">
        <v>0</v>
      </c>
      <c r="L125" s="1"/>
      <c r="M125" s="39">
        <v>0</v>
      </c>
      <c r="N125" s="1"/>
      <c r="O125" s="39">
        <v>0</v>
      </c>
      <c r="P125" s="53"/>
      <c r="Q125" s="38">
        <v>0</v>
      </c>
      <c r="R125" s="20">
        <v>0.28249158249158246</v>
      </c>
    </row>
    <row r="126" spans="1:18">
      <c r="A126" s="66" t="str">
        <f t="shared" si="3"/>
        <v>50</v>
      </c>
      <c r="B126" s="62">
        <v>5065</v>
      </c>
      <c r="C126" s="5">
        <v>335</v>
      </c>
      <c r="D126" s="1">
        <v>58</v>
      </c>
      <c r="E126" s="1">
        <v>77</v>
      </c>
      <c r="F126" s="39">
        <v>0.2298507462686567</v>
      </c>
      <c r="G126" s="1">
        <v>4</v>
      </c>
      <c r="H126" s="1">
        <v>4</v>
      </c>
      <c r="I126" s="39">
        <v>5.1948051948051951E-2</v>
      </c>
      <c r="J126" s="1"/>
      <c r="K126" s="39">
        <v>0</v>
      </c>
      <c r="L126" s="1"/>
      <c r="M126" s="39">
        <v>0</v>
      </c>
      <c r="N126" s="1"/>
      <c r="O126" s="39">
        <v>0</v>
      </c>
      <c r="P126" s="53"/>
      <c r="Q126" s="38">
        <v>0</v>
      </c>
      <c r="R126" s="20">
        <v>0.28179879821670867</v>
      </c>
    </row>
    <row r="127" spans="1:18">
      <c r="A127" s="66" t="str">
        <f t="shared" si="3"/>
        <v>96</v>
      </c>
      <c r="B127" s="62">
        <v>9651</v>
      </c>
      <c r="C127" s="5">
        <v>246</v>
      </c>
      <c r="D127" s="1">
        <v>26</v>
      </c>
      <c r="E127" s="1">
        <v>49</v>
      </c>
      <c r="F127" s="39">
        <v>0.1991869918699187</v>
      </c>
      <c r="G127" s="1">
        <v>4</v>
      </c>
      <c r="H127" s="1">
        <v>4</v>
      </c>
      <c r="I127" s="39">
        <v>8.1632653061224483E-2</v>
      </c>
      <c r="J127" s="1"/>
      <c r="K127" s="39">
        <v>0</v>
      </c>
      <c r="L127" s="1"/>
      <c r="M127" s="39">
        <v>0</v>
      </c>
      <c r="N127" s="1"/>
      <c r="O127" s="39">
        <v>0</v>
      </c>
      <c r="P127" s="53"/>
      <c r="Q127" s="38">
        <v>0</v>
      </c>
      <c r="R127" s="20">
        <v>0.2808196449311432</v>
      </c>
    </row>
    <row r="128" spans="1:18">
      <c r="A128" s="66" t="str">
        <f t="shared" si="3"/>
        <v>60</v>
      </c>
      <c r="B128" s="62">
        <v>6021</v>
      </c>
      <c r="C128" s="5">
        <v>940</v>
      </c>
      <c r="D128" s="1">
        <v>139</v>
      </c>
      <c r="E128" s="1">
        <v>221</v>
      </c>
      <c r="F128" s="39">
        <v>0.23510638297872341</v>
      </c>
      <c r="G128" s="1">
        <v>10</v>
      </c>
      <c r="H128" s="1">
        <v>10</v>
      </c>
      <c r="I128" s="39">
        <v>4.5248868778280542E-2</v>
      </c>
      <c r="J128" s="1"/>
      <c r="K128" s="39">
        <v>0</v>
      </c>
      <c r="L128" s="1"/>
      <c r="M128" s="39">
        <v>0</v>
      </c>
      <c r="N128" s="1"/>
      <c r="O128" s="39">
        <v>0</v>
      </c>
      <c r="P128" s="53"/>
      <c r="Q128" s="38">
        <v>0</v>
      </c>
      <c r="R128" s="20">
        <v>0.28035525175700393</v>
      </c>
    </row>
    <row r="129" spans="1:18">
      <c r="A129" s="66" t="str">
        <f t="shared" si="3"/>
        <v>47</v>
      </c>
      <c r="B129" s="62">
        <v>4731</v>
      </c>
      <c r="C129" s="5">
        <v>444</v>
      </c>
      <c r="D129" s="1">
        <v>65</v>
      </c>
      <c r="E129" s="1">
        <v>106</v>
      </c>
      <c r="F129" s="39">
        <v>0.23873873873873874</v>
      </c>
      <c r="G129" s="1">
        <v>4</v>
      </c>
      <c r="H129" s="1">
        <v>4</v>
      </c>
      <c r="I129" s="39">
        <v>3.7735849056603772E-2</v>
      </c>
      <c r="J129" s="1"/>
      <c r="K129" s="39">
        <v>0</v>
      </c>
      <c r="L129" s="1"/>
      <c r="M129" s="39">
        <v>0</v>
      </c>
      <c r="N129" s="1"/>
      <c r="O129" s="39">
        <v>0</v>
      </c>
      <c r="P129" s="53"/>
      <c r="Q129" s="38">
        <v>0</v>
      </c>
      <c r="R129" s="20">
        <v>0.27647458779534251</v>
      </c>
    </row>
    <row r="130" spans="1:18">
      <c r="A130" s="66" t="str">
        <f t="shared" ref="A130:A144" si="4">LEFT(B130,2)</f>
        <v>20</v>
      </c>
      <c r="B130" s="62">
        <v>2099</v>
      </c>
      <c r="C130" s="5">
        <v>272</v>
      </c>
      <c r="D130" s="1">
        <v>34</v>
      </c>
      <c r="E130" s="1">
        <v>59</v>
      </c>
      <c r="F130" s="39">
        <v>0.21691176470588236</v>
      </c>
      <c r="G130" s="1">
        <v>3</v>
      </c>
      <c r="H130" s="1">
        <v>3</v>
      </c>
      <c r="I130" s="39">
        <v>5.0847457627118647E-2</v>
      </c>
      <c r="J130" s="1"/>
      <c r="K130" s="39">
        <v>0</v>
      </c>
      <c r="L130" s="1"/>
      <c r="M130" s="39">
        <v>0</v>
      </c>
      <c r="N130" s="1"/>
      <c r="O130" s="39">
        <v>0</v>
      </c>
      <c r="P130" s="53"/>
      <c r="Q130" s="38">
        <v>0</v>
      </c>
      <c r="R130" s="20">
        <v>0.26775922233300098</v>
      </c>
    </row>
    <row r="131" spans="1:18">
      <c r="A131" s="66" t="str">
        <f t="shared" si="4"/>
        <v>82</v>
      </c>
      <c r="B131" s="62">
        <v>8211</v>
      </c>
      <c r="C131" s="5">
        <v>5465</v>
      </c>
      <c r="D131" s="1">
        <v>704</v>
      </c>
      <c r="E131" s="1">
        <v>1072</v>
      </c>
      <c r="F131" s="39">
        <v>0.19615736505032022</v>
      </c>
      <c r="G131" s="1">
        <v>52</v>
      </c>
      <c r="H131" s="1">
        <v>55</v>
      </c>
      <c r="I131" s="39">
        <v>5.1305970149253734E-2</v>
      </c>
      <c r="J131" s="1">
        <v>1</v>
      </c>
      <c r="K131" s="39">
        <v>1.8181818181818181E-2</v>
      </c>
      <c r="L131" s="1"/>
      <c r="M131" s="39">
        <v>0</v>
      </c>
      <c r="N131" s="1"/>
      <c r="O131" s="39">
        <v>0</v>
      </c>
      <c r="P131" s="53"/>
      <c r="Q131" s="38">
        <v>0</v>
      </c>
      <c r="R131" s="20">
        <v>0.26564515338139216</v>
      </c>
    </row>
    <row r="132" spans="1:18">
      <c r="A132" s="66" t="str">
        <f t="shared" si="4"/>
        <v>57</v>
      </c>
      <c r="B132" s="62">
        <v>5734</v>
      </c>
      <c r="C132" s="5">
        <v>214</v>
      </c>
      <c r="D132" s="1">
        <v>32</v>
      </c>
      <c r="E132" s="1">
        <v>46</v>
      </c>
      <c r="F132" s="39">
        <v>0.21495327102803738</v>
      </c>
      <c r="G132" s="1">
        <v>2</v>
      </c>
      <c r="H132" s="1">
        <v>2</v>
      </c>
      <c r="I132" s="39">
        <v>4.3478260869565216E-2</v>
      </c>
      <c r="J132" s="1"/>
      <c r="K132" s="39">
        <v>0</v>
      </c>
      <c r="L132" s="1"/>
      <c r="M132" s="39">
        <v>0</v>
      </c>
      <c r="N132" s="1"/>
      <c r="O132" s="39">
        <v>0</v>
      </c>
      <c r="P132" s="53"/>
      <c r="Q132" s="38">
        <v>0</v>
      </c>
      <c r="R132" s="20">
        <v>0.2584315318976026</v>
      </c>
    </row>
    <row r="133" spans="1:18">
      <c r="A133" s="66" t="str">
        <f t="shared" si="4"/>
        <v>87</v>
      </c>
      <c r="B133" s="62">
        <v>8744</v>
      </c>
      <c r="C133" s="5">
        <v>215</v>
      </c>
      <c r="D133" s="1">
        <v>28</v>
      </c>
      <c r="E133" s="1">
        <v>38</v>
      </c>
      <c r="F133" s="39">
        <v>0.17674418604651163</v>
      </c>
      <c r="G133" s="1">
        <v>2</v>
      </c>
      <c r="H133" s="1">
        <v>3</v>
      </c>
      <c r="I133" s="39">
        <v>7.8947368421052627E-2</v>
      </c>
      <c r="J133" s="1"/>
      <c r="K133" s="39">
        <v>0</v>
      </c>
      <c r="L133" s="1"/>
      <c r="M133" s="39">
        <v>0</v>
      </c>
      <c r="N133" s="1"/>
      <c r="O133" s="39">
        <v>0</v>
      </c>
      <c r="P133" s="53"/>
      <c r="Q133" s="38">
        <v>0</v>
      </c>
      <c r="R133" s="20">
        <v>0.25569155446756425</v>
      </c>
    </row>
    <row r="134" spans="1:18">
      <c r="A134" s="66" t="str">
        <f t="shared" si="4"/>
        <v>49</v>
      </c>
      <c r="B134" s="62">
        <v>4911</v>
      </c>
      <c r="C134" s="5">
        <v>2127</v>
      </c>
      <c r="D134" s="1">
        <v>282</v>
      </c>
      <c r="E134" s="1">
        <v>448</v>
      </c>
      <c r="F134" s="39">
        <v>0.21062529384109074</v>
      </c>
      <c r="G134" s="1">
        <v>17</v>
      </c>
      <c r="H134" s="1">
        <v>20</v>
      </c>
      <c r="I134" s="39">
        <v>4.4642857142857144E-2</v>
      </c>
      <c r="J134" s="1"/>
      <c r="K134" s="39">
        <v>0</v>
      </c>
      <c r="L134" s="1"/>
      <c r="M134" s="39">
        <v>0</v>
      </c>
      <c r="N134" s="1"/>
      <c r="O134" s="39">
        <v>0</v>
      </c>
      <c r="P134" s="53"/>
      <c r="Q134" s="38">
        <v>0</v>
      </c>
      <c r="R134" s="20">
        <v>0.25526815098394789</v>
      </c>
    </row>
    <row r="135" spans="1:18">
      <c r="A135" s="66" t="str">
        <f t="shared" si="4"/>
        <v>37</v>
      </c>
      <c r="B135" s="62">
        <v>3714</v>
      </c>
      <c r="C135" s="5">
        <v>715</v>
      </c>
      <c r="D135" s="1">
        <v>92</v>
      </c>
      <c r="E135" s="1">
        <v>142</v>
      </c>
      <c r="F135" s="39">
        <v>0.19860139860139861</v>
      </c>
      <c r="G135" s="1">
        <v>5</v>
      </c>
      <c r="H135" s="1">
        <v>8</v>
      </c>
      <c r="I135" s="39">
        <v>5.6338028169014086E-2</v>
      </c>
      <c r="J135" s="1"/>
      <c r="K135" s="39">
        <v>0</v>
      </c>
      <c r="L135" s="1"/>
      <c r="M135" s="39">
        <v>0</v>
      </c>
      <c r="N135" s="1"/>
      <c r="O135" s="39">
        <v>0</v>
      </c>
      <c r="P135" s="53"/>
      <c r="Q135" s="38">
        <v>0</v>
      </c>
      <c r="R135" s="20">
        <v>0.2549394267704127</v>
      </c>
    </row>
    <row r="136" spans="1:18">
      <c r="A136" s="66" t="str">
        <f t="shared" si="4"/>
        <v>48</v>
      </c>
      <c r="B136" s="62">
        <v>4899</v>
      </c>
      <c r="C136" s="5">
        <v>414</v>
      </c>
      <c r="D136" s="1">
        <v>52</v>
      </c>
      <c r="E136" s="1">
        <v>78</v>
      </c>
      <c r="F136" s="39">
        <v>0.18840579710144928</v>
      </c>
      <c r="G136" s="1">
        <v>5</v>
      </c>
      <c r="H136" s="1">
        <v>5</v>
      </c>
      <c r="I136" s="39">
        <v>6.4102564102564097E-2</v>
      </c>
      <c r="J136" s="1"/>
      <c r="K136" s="39">
        <v>0</v>
      </c>
      <c r="L136" s="1"/>
      <c r="M136" s="39">
        <v>0</v>
      </c>
      <c r="N136" s="1"/>
      <c r="O136" s="39">
        <v>0</v>
      </c>
      <c r="P136" s="53"/>
      <c r="Q136" s="38">
        <v>0</v>
      </c>
      <c r="R136" s="20">
        <v>0.25250836120401338</v>
      </c>
    </row>
    <row r="137" spans="1:18">
      <c r="A137" s="66" t="str">
        <f t="shared" si="4"/>
        <v>96</v>
      </c>
      <c r="B137" s="62">
        <v>9641</v>
      </c>
      <c r="C137" s="5">
        <v>224</v>
      </c>
      <c r="D137" s="1">
        <v>26</v>
      </c>
      <c r="E137" s="1">
        <v>39</v>
      </c>
      <c r="F137" s="39">
        <v>0.17410714285714285</v>
      </c>
      <c r="G137" s="1">
        <v>2</v>
      </c>
      <c r="H137" s="1">
        <v>3</v>
      </c>
      <c r="I137" s="39">
        <v>7.6923076923076927E-2</v>
      </c>
      <c r="J137" s="1"/>
      <c r="K137" s="39">
        <v>0</v>
      </c>
      <c r="L137" s="1"/>
      <c r="M137" s="39">
        <v>0</v>
      </c>
      <c r="N137" s="1"/>
      <c r="O137" s="39">
        <v>0</v>
      </c>
      <c r="P137" s="53"/>
      <c r="Q137" s="38">
        <v>0</v>
      </c>
      <c r="R137" s="20">
        <v>0.25103021978021978</v>
      </c>
    </row>
    <row r="138" spans="1:18">
      <c r="A138" s="66" t="str">
        <f t="shared" si="4"/>
        <v>35</v>
      </c>
      <c r="B138" s="62">
        <v>3577</v>
      </c>
      <c r="C138" s="5">
        <v>302</v>
      </c>
      <c r="D138" s="1">
        <v>48</v>
      </c>
      <c r="E138" s="1">
        <v>66</v>
      </c>
      <c r="F138" s="39">
        <v>0.2185430463576159</v>
      </c>
      <c r="G138" s="1">
        <v>2</v>
      </c>
      <c r="H138" s="1">
        <v>2</v>
      </c>
      <c r="I138" s="39">
        <v>3.0303030303030304E-2</v>
      </c>
      <c r="J138" s="1"/>
      <c r="K138" s="39">
        <v>0</v>
      </c>
      <c r="L138" s="1"/>
      <c r="M138" s="39">
        <v>0</v>
      </c>
      <c r="N138" s="1"/>
      <c r="O138" s="39">
        <v>0</v>
      </c>
      <c r="P138" s="53"/>
      <c r="Q138" s="38">
        <v>0</v>
      </c>
      <c r="R138" s="20">
        <v>0.2488460766606462</v>
      </c>
    </row>
    <row r="139" spans="1:18">
      <c r="A139" s="66" t="str">
        <f t="shared" si="4"/>
        <v>80</v>
      </c>
      <c r="B139" s="62">
        <v>8093</v>
      </c>
      <c r="C139" s="5">
        <v>398</v>
      </c>
      <c r="D139" s="1">
        <v>36</v>
      </c>
      <c r="E139" s="1">
        <v>62</v>
      </c>
      <c r="F139" s="39">
        <v>0.15577889447236182</v>
      </c>
      <c r="G139" s="1">
        <v>5</v>
      </c>
      <c r="H139" s="1">
        <v>5</v>
      </c>
      <c r="I139" s="39">
        <v>8.0645161290322578E-2</v>
      </c>
      <c r="J139" s="1"/>
      <c r="K139" s="39">
        <v>0</v>
      </c>
      <c r="L139" s="1"/>
      <c r="M139" s="39">
        <v>0</v>
      </c>
      <c r="N139" s="1"/>
      <c r="O139" s="39">
        <v>0</v>
      </c>
      <c r="P139" s="53"/>
      <c r="Q139" s="38">
        <v>0</v>
      </c>
      <c r="R139" s="20">
        <v>0.23642405576268438</v>
      </c>
    </row>
    <row r="140" spans="1:18">
      <c r="A140" s="66" t="str">
        <f t="shared" si="4"/>
        <v>73</v>
      </c>
      <c r="B140" s="62">
        <v>7372</v>
      </c>
      <c r="C140" s="5">
        <v>2161</v>
      </c>
      <c r="D140" s="1">
        <v>269</v>
      </c>
      <c r="E140" s="1">
        <v>416</v>
      </c>
      <c r="F140" s="39">
        <v>0.19250347061545581</v>
      </c>
      <c r="G140" s="1">
        <v>16</v>
      </c>
      <c r="H140" s="1">
        <v>17</v>
      </c>
      <c r="I140" s="39">
        <v>4.0865384615384616E-2</v>
      </c>
      <c r="J140" s="1"/>
      <c r="K140" s="39">
        <v>0</v>
      </c>
      <c r="L140" s="1"/>
      <c r="M140" s="39">
        <v>0</v>
      </c>
      <c r="N140" s="1"/>
      <c r="O140" s="39">
        <v>0</v>
      </c>
      <c r="P140" s="53"/>
      <c r="Q140" s="38">
        <v>0</v>
      </c>
      <c r="R140" s="20">
        <v>0.23336885523084042</v>
      </c>
    </row>
    <row r="141" spans="1:18">
      <c r="A141" s="66" t="str">
        <f t="shared" si="4"/>
        <v>73</v>
      </c>
      <c r="B141" s="62">
        <v>7361</v>
      </c>
      <c r="C141" s="5">
        <v>405</v>
      </c>
      <c r="D141" s="1">
        <v>54</v>
      </c>
      <c r="E141" s="1">
        <v>72</v>
      </c>
      <c r="F141" s="39">
        <v>0.17777777777777778</v>
      </c>
      <c r="G141" s="1">
        <v>3</v>
      </c>
      <c r="H141" s="1">
        <v>4</v>
      </c>
      <c r="I141" s="39">
        <v>5.5555555555555552E-2</v>
      </c>
      <c r="J141" s="1"/>
      <c r="K141" s="39">
        <v>0</v>
      </c>
      <c r="L141" s="1"/>
      <c r="M141" s="39">
        <v>0</v>
      </c>
      <c r="N141" s="1"/>
      <c r="O141" s="39">
        <v>0</v>
      </c>
      <c r="P141" s="53"/>
      <c r="Q141" s="38">
        <v>0</v>
      </c>
      <c r="R141" s="20">
        <v>0.23333333333333334</v>
      </c>
    </row>
    <row r="142" spans="1:18">
      <c r="A142" s="66" t="str">
        <f t="shared" si="4"/>
        <v>36</v>
      </c>
      <c r="B142" s="62">
        <v>3663</v>
      </c>
      <c r="C142" s="5">
        <v>518</v>
      </c>
      <c r="D142" s="1">
        <v>81</v>
      </c>
      <c r="E142" s="1">
        <v>116</v>
      </c>
      <c r="F142" s="39">
        <v>0.22393822393822393</v>
      </c>
      <c r="G142" s="1">
        <v>1</v>
      </c>
      <c r="H142" s="1">
        <v>1</v>
      </c>
      <c r="I142" s="39">
        <v>8.6206896551724137E-3</v>
      </c>
      <c r="J142" s="1"/>
      <c r="K142" s="39">
        <v>0</v>
      </c>
      <c r="L142" s="1"/>
      <c r="M142" s="39">
        <v>0</v>
      </c>
      <c r="N142" s="1"/>
      <c r="O142" s="39">
        <v>0</v>
      </c>
      <c r="P142" s="53"/>
      <c r="Q142" s="38">
        <v>0</v>
      </c>
      <c r="R142" s="20">
        <v>0.23255891359339634</v>
      </c>
    </row>
    <row r="143" spans="1:18">
      <c r="A143" s="66" t="str">
        <f t="shared" si="4"/>
        <v>80</v>
      </c>
      <c r="B143" s="62">
        <v>8069</v>
      </c>
      <c r="C143" s="5">
        <v>463</v>
      </c>
      <c r="D143" s="1">
        <v>62</v>
      </c>
      <c r="E143" s="1">
        <v>83</v>
      </c>
      <c r="F143" s="39">
        <v>0.17926565874730022</v>
      </c>
      <c r="G143" s="1">
        <v>3</v>
      </c>
      <c r="H143" s="1">
        <v>3</v>
      </c>
      <c r="I143" s="39">
        <v>3.614457831325301E-2</v>
      </c>
      <c r="J143" s="1"/>
      <c r="K143" s="39">
        <v>0</v>
      </c>
      <c r="L143" s="1"/>
      <c r="M143" s="39">
        <v>0</v>
      </c>
      <c r="N143" s="1"/>
      <c r="O143" s="39">
        <v>0</v>
      </c>
      <c r="P143" s="53"/>
      <c r="Q143" s="38">
        <v>0</v>
      </c>
      <c r="R143" s="20">
        <v>0.21541023706055323</v>
      </c>
    </row>
    <row r="144" spans="1:18" ht="15.75" thickBot="1">
      <c r="A144" s="66" t="str">
        <f t="shared" si="4"/>
        <v>97</v>
      </c>
      <c r="B144" s="63">
        <v>9711</v>
      </c>
      <c r="C144" s="5">
        <v>276</v>
      </c>
      <c r="D144" s="1">
        <v>26</v>
      </c>
      <c r="E144" s="1">
        <v>41</v>
      </c>
      <c r="F144" s="39">
        <v>0.14855072463768115</v>
      </c>
      <c r="G144" s="1">
        <v>1</v>
      </c>
      <c r="H144" s="1">
        <v>1</v>
      </c>
      <c r="I144" s="39">
        <v>2.4390243902439025E-2</v>
      </c>
      <c r="J144" s="1"/>
      <c r="K144" s="39">
        <v>0</v>
      </c>
      <c r="L144" s="1"/>
      <c r="M144" s="39">
        <v>0</v>
      </c>
      <c r="N144" s="1"/>
      <c r="O144" s="39">
        <v>0</v>
      </c>
      <c r="P144" s="53"/>
      <c r="Q144" s="38">
        <v>0</v>
      </c>
      <c r="R144" s="20">
        <v>0.17294096854012017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A1:Z112"/>
  <sheetViews>
    <sheetView topLeftCell="B1" workbookViewId="0">
      <selection activeCell="Z1" sqref="Z1"/>
    </sheetView>
  </sheetViews>
  <sheetFormatPr defaultRowHeight="15"/>
  <cols>
    <col min="1" max="1" width="6.28515625" style="75" hidden="1" customWidth="1"/>
    <col min="2" max="2" width="6.28515625" style="34" bestFit="1" customWidth="1"/>
    <col min="3" max="3" width="6" style="34" bestFit="1" customWidth="1"/>
    <col min="4" max="4" width="15.140625" style="34" hidden="1" customWidth="1"/>
    <col min="5" max="5" width="12.42578125" style="34" bestFit="1" customWidth="1"/>
    <col min="6" max="6" width="7.5703125" style="34" hidden="1" customWidth="1"/>
    <col min="7" max="7" width="6.7109375" style="34" bestFit="1" customWidth="1"/>
    <col min="8" max="8" width="12" style="35" bestFit="1" customWidth="1"/>
    <col min="9" max="9" width="11.42578125" style="34" hidden="1" customWidth="1"/>
    <col min="10" max="10" width="11.7109375" style="34" bestFit="1" customWidth="1"/>
    <col min="11" max="11" width="7.140625" style="34" hidden="1" customWidth="1"/>
    <col min="12" max="12" width="6" style="34" bestFit="1" customWidth="1"/>
    <col min="13" max="13" width="12" style="35" bestFit="1" customWidth="1"/>
    <col min="14" max="14" width="10.140625" style="34" hidden="1" customWidth="1"/>
    <col min="15" max="15" width="8.7109375" style="34" bestFit="1" customWidth="1"/>
    <col min="16" max="16" width="14.7109375" style="35" bestFit="1" customWidth="1"/>
    <col min="17" max="17" width="7.140625" style="34" hidden="1" customWidth="1"/>
    <col min="18" max="18" width="10" style="34" bestFit="1" customWidth="1"/>
    <col min="19" max="19" width="16" style="35" bestFit="1" customWidth="1"/>
    <col min="20" max="20" width="7.140625" style="34" hidden="1" customWidth="1"/>
    <col min="21" max="21" width="11.140625" style="34" bestFit="1" customWidth="1"/>
    <col min="22" max="22" width="21" style="35" bestFit="1" customWidth="1"/>
    <col min="23" max="23" width="6.42578125" style="34" hidden="1" customWidth="1"/>
    <col min="24" max="24" width="13.5703125" style="58" bestFit="1" customWidth="1"/>
    <col min="25" max="25" width="24.5703125" style="68" bestFit="1" customWidth="1"/>
    <col min="26" max="26" width="13.140625" style="34" bestFit="1" customWidth="1"/>
    <col min="27" max="16384" width="9.140625" style="34"/>
  </cols>
  <sheetData>
    <row r="1" spans="1:26" ht="15.75" thickBot="1">
      <c r="A1" s="64" t="s">
        <v>40</v>
      </c>
      <c r="B1" s="69" t="s">
        <v>39</v>
      </c>
      <c r="C1" s="23" t="s">
        <v>0</v>
      </c>
      <c r="D1" s="22" t="s">
        <v>14</v>
      </c>
      <c r="E1" s="6" t="s">
        <v>22</v>
      </c>
      <c r="F1" s="8" t="s">
        <v>15</v>
      </c>
      <c r="G1" s="6" t="s">
        <v>2</v>
      </c>
      <c r="H1" s="16" t="s">
        <v>3</v>
      </c>
      <c r="I1" s="11" t="s">
        <v>16</v>
      </c>
      <c r="J1" s="14" t="s">
        <v>4</v>
      </c>
      <c r="K1" s="8" t="s">
        <v>17</v>
      </c>
      <c r="L1" s="6" t="s">
        <v>5</v>
      </c>
      <c r="M1" s="19" t="s">
        <v>6</v>
      </c>
      <c r="N1" s="11" t="s">
        <v>18</v>
      </c>
      <c r="O1" s="14" t="s">
        <v>23</v>
      </c>
      <c r="P1" s="19" t="s">
        <v>8</v>
      </c>
      <c r="Q1" s="8" t="s">
        <v>19</v>
      </c>
      <c r="R1" s="14" t="s">
        <v>9</v>
      </c>
      <c r="S1" s="19" t="s">
        <v>10</v>
      </c>
      <c r="T1" s="8" t="s">
        <v>20</v>
      </c>
      <c r="U1" s="14" t="s">
        <v>11</v>
      </c>
      <c r="V1" s="19" t="s">
        <v>12</v>
      </c>
      <c r="W1" s="8" t="s">
        <v>21</v>
      </c>
      <c r="X1" s="55" t="s">
        <v>101</v>
      </c>
      <c r="Y1" s="50" t="s">
        <v>102</v>
      </c>
      <c r="Z1" s="12" t="s">
        <v>13</v>
      </c>
    </row>
    <row r="2" spans="1:26">
      <c r="A2" s="73" t="str">
        <f t="shared" ref="A2:A33" si="0">LEFT(B2,2)</f>
        <v>34</v>
      </c>
      <c r="B2" s="70">
        <v>3448</v>
      </c>
      <c r="C2" s="28">
        <v>7</v>
      </c>
      <c r="D2" s="27">
        <v>2.719745742626575E-5</v>
      </c>
      <c r="E2" s="26">
        <v>2</v>
      </c>
      <c r="F2" s="25">
        <v>0.2857142857142857</v>
      </c>
      <c r="G2" s="26">
        <v>2</v>
      </c>
      <c r="H2" s="40">
        <v>0.2857142857142857</v>
      </c>
      <c r="I2" s="24">
        <v>1</v>
      </c>
      <c r="J2" s="26">
        <v>1</v>
      </c>
      <c r="K2" s="25">
        <v>0.14285714285714285</v>
      </c>
      <c r="L2" s="26">
        <v>1</v>
      </c>
      <c r="M2" s="40">
        <v>0.5</v>
      </c>
      <c r="N2" s="24">
        <v>1</v>
      </c>
      <c r="O2" s="26">
        <v>1</v>
      </c>
      <c r="P2" s="40">
        <v>1</v>
      </c>
      <c r="Q2" s="25">
        <v>0.14285714285714285</v>
      </c>
      <c r="R2" s="26">
        <v>1</v>
      </c>
      <c r="S2" s="40">
        <v>1</v>
      </c>
      <c r="T2" s="25">
        <v>0.14285714285714285</v>
      </c>
      <c r="U2" s="26"/>
      <c r="V2" s="40">
        <v>0</v>
      </c>
      <c r="W2" s="25">
        <v>0</v>
      </c>
      <c r="X2" s="56"/>
      <c r="Y2" s="40">
        <v>0</v>
      </c>
      <c r="Z2" s="9">
        <v>2.7857142857142856</v>
      </c>
    </row>
    <row r="3" spans="1:26">
      <c r="A3" s="74" t="str">
        <f t="shared" si="0"/>
        <v>60</v>
      </c>
      <c r="B3" s="71">
        <v>6035</v>
      </c>
      <c r="C3" s="29">
        <v>519</v>
      </c>
      <c r="D3" s="32">
        <v>2.0164972006045606E-3</v>
      </c>
      <c r="E3" s="33">
        <v>19</v>
      </c>
      <c r="F3" s="31">
        <v>3.6608863198458574E-2</v>
      </c>
      <c r="G3" s="33">
        <v>57</v>
      </c>
      <c r="H3" s="41">
        <v>0.10982658959537572</v>
      </c>
      <c r="I3" s="30">
        <v>3</v>
      </c>
      <c r="J3" s="33">
        <v>4</v>
      </c>
      <c r="K3" s="31">
        <v>7.7071290944123313E-3</v>
      </c>
      <c r="L3" s="33">
        <v>4</v>
      </c>
      <c r="M3" s="41">
        <v>7.0175438596491224E-2</v>
      </c>
      <c r="N3" s="30">
        <v>1</v>
      </c>
      <c r="O3" s="33">
        <v>1</v>
      </c>
      <c r="P3" s="41">
        <v>0.25</v>
      </c>
      <c r="Q3" s="31">
        <v>1.9267822736030828E-3</v>
      </c>
      <c r="R3" s="33">
        <v>1</v>
      </c>
      <c r="S3" s="41">
        <v>0.25</v>
      </c>
      <c r="T3" s="31">
        <v>1.9267822736030828E-3</v>
      </c>
      <c r="U3" s="33">
        <v>1</v>
      </c>
      <c r="V3" s="41">
        <v>1</v>
      </c>
      <c r="W3" s="31">
        <v>1.9267822736030828E-3</v>
      </c>
      <c r="X3" s="57">
        <v>1</v>
      </c>
      <c r="Y3" s="40">
        <f>X3/U3</f>
        <v>1</v>
      </c>
      <c r="Z3" s="7">
        <v>2.6800020281918671</v>
      </c>
    </row>
    <row r="4" spans="1:26">
      <c r="A4" s="74" t="str">
        <f t="shared" si="0"/>
        <v>50</v>
      </c>
      <c r="B4" s="71">
        <v>5094</v>
      </c>
      <c r="C4" s="29">
        <v>30</v>
      </c>
      <c r="D4" s="32">
        <v>1.1656053182685322E-4</v>
      </c>
      <c r="E4" s="33">
        <v>8</v>
      </c>
      <c r="F4" s="31">
        <v>0.26666666666666666</v>
      </c>
      <c r="G4" s="33">
        <v>14</v>
      </c>
      <c r="H4" s="41">
        <v>0.46666666666666667</v>
      </c>
      <c r="I4" s="30">
        <v>1.75</v>
      </c>
      <c r="J4" s="33">
        <v>2</v>
      </c>
      <c r="K4" s="31">
        <v>6.6666666666666666E-2</v>
      </c>
      <c r="L4" s="33">
        <v>1</v>
      </c>
      <c r="M4" s="41">
        <v>7.1428571428571425E-2</v>
      </c>
      <c r="N4" s="30">
        <v>0.5</v>
      </c>
      <c r="O4" s="33">
        <v>1</v>
      </c>
      <c r="P4" s="41">
        <v>1</v>
      </c>
      <c r="Q4" s="31">
        <v>3.3333333333333333E-2</v>
      </c>
      <c r="R4" s="33">
        <v>1</v>
      </c>
      <c r="S4" s="41">
        <v>1</v>
      </c>
      <c r="T4" s="31">
        <v>3.3333333333333333E-2</v>
      </c>
      <c r="U4" s="33"/>
      <c r="V4" s="41">
        <v>0</v>
      </c>
      <c r="W4" s="31">
        <v>0</v>
      </c>
      <c r="X4" s="57"/>
      <c r="Y4" s="40">
        <v>0</v>
      </c>
      <c r="Z4" s="7">
        <v>2.5380952380952384</v>
      </c>
    </row>
    <row r="5" spans="1:26">
      <c r="A5" s="74" t="str">
        <f t="shared" si="0"/>
        <v>37</v>
      </c>
      <c r="B5" s="71">
        <v>3799</v>
      </c>
      <c r="C5" s="29">
        <v>71</v>
      </c>
      <c r="D5" s="32">
        <v>2.7585992532355263E-4</v>
      </c>
      <c r="E5" s="33">
        <v>14</v>
      </c>
      <c r="F5" s="31">
        <v>0.19718309859154928</v>
      </c>
      <c r="G5" s="33">
        <v>33</v>
      </c>
      <c r="H5" s="41">
        <v>0.46478873239436619</v>
      </c>
      <c r="I5" s="30">
        <v>2.3571428571428572</v>
      </c>
      <c r="J5" s="33">
        <v>2</v>
      </c>
      <c r="K5" s="31">
        <v>2.8169014084507043E-2</v>
      </c>
      <c r="L5" s="33">
        <v>1</v>
      </c>
      <c r="M5" s="41">
        <v>3.0303030303030304E-2</v>
      </c>
      <c r="N5" s="30">
        <v>0.5</v>
      </c>
      <c r="O5" s="33">
        <v>1</v>
      </c>
      <c r="P5" s="41">
        <v>1</v>
      </c>
      <c r="Q5" s="31">
        <v>1.4084507042253521E-2</v>
      </c>
      <c r="R5" s="33">
        <v>1</v>
      </c>
      <c r="S5" s="41">
        <v>1</v>
      </c>
      <c r="T5" s="31">
        <v>1.4084507042253521E-2</v>
      </c>
      <c r="U5" s="33"/>
      <c r="V5" s="41">
        <v>0</v>
      </c>
      <c r="W5" s="31">
        <v>0</v>
      </c>
      <c r="X5" s="57"/>
      <c r="Y5" s="40">
        <v>0</v>
      </c>
      <c r="Z5" s="7">
        <v>2.4950917626973963</v>
      </c>
    </row>
    <row r="6" spans="1:26">
      <c r="A6" s="74" t="str">
        <f t="shared" si="0"/>
        <v>51</v>
      </c>
      <c r="B6" s="71">
        <v>5139</v>
      </c>
      <c r="C6" s="29">
        <v>43</v>
      </c>
      <c r="D6" s="32">
        <v>1.6707009561848962E-4</v>
      </c>
      <c r="E6" s="33">
        <v>9</v>
      </c>
      <c r="F6" s="31">
        <v>0.20930232558139536</v>
      </c>
      <c r="G6" s="33">
        <v>19</v>
      </c>
      <c r="H6" s="41">
        <v>0.44186046511627908</v>
      </c>
      <c r="I6" s="30">
        <v>2.1111111111111112</v>
      </c>
      <c r="J6" s="33">
        <v>2</v>
      </c>
      <c r="K6" s="31">
        <v>4.6511627906976744E-2</v>
      </c>
      <c r="L6" s="33">
        <v>1</v>
      </c>
      <c r="M6" s="41">
        <v>5.2631578947368418E-2</v>
      </c>
      <c r="N6" s="30">
        <v>0.5</v>
      </c>
      <c r="O6" s="33">
        <v>1</v>
      </c>
      <c r="P6" s="41">
        <v>1</v>
      </c>
      <c r="Q6" s="31">
        <v>2.3255813953488372E-2</v>
      </c>
      <c r="R6" s="33">
        <v>1</v>
      </c>
      <c r="S6" s="41">
        <v>1</v>
      </c>
      <c r="T6" s="31">
        <v>2.3255813953488372E-2</v>
      </c>
      <c r="U6" s="33"/>
      <c r="V6" s="41">
        <v>0</v>
      </c>
      <c r="W6" s="31">
        <v>0</v>
      </c>
      <c r="X6" s="57"/>
      <c r="Y6" s="40">
        <v>0</v>
      </c>
      <c r="Z6" s="7">
        <v>2.4944920440636476</v>
      </c>
    </row>
    <row r="7" spans="1:26">
      <c r="A7" s="74" t="str">
        <f t="shared" si="0"/>
        <v>80</v>
      </c>
      <c r="B7" s="71">
        <v>8000</v>
      </c>
      <c r="C7" s="29">
        <v>23</v>
      </c>
      <c r="D7" s="32">
        <v>8.9363074400587462E-5</v>
      </c>
      <c r="E7" s="33">
        <v>2</v>
      </c>
      <c r="F7" s="31">
        <v>8.6956521739130432E-2</v>
      </c>
      <c r="G7" s="33">
        <v>7</v>
      </c>
      <c r="H7" s="41">
        <v>0.30434782608695654</v>
      </c>
      <c r="I7" s="30">
        <v>3.5</v>
      </c>
      <c r="J7" s="33">
        <v>1</v>
      </c>
      <c r="K7" s="31">
        <v>4.3478260869565216E-2</v>
      </c>
      <c r="L7" s="33">
        <v>1</v>
      </c>
      <c r="M7" s="41">
        <v>0.14285714285714285</v>
      </c>
      <c r="N7" s="30">
        <v>1</v>
      </c>
      <c r="O7" s="33">
        <v>1</v>
      </c>
      <c r="P7" s="41">
        <v>1</v>
      </c>
      <c r="Q7" s="31">
        <v>4.3478260869565216E-2</v>
      </c>
      <c r="R7" s="33">
        <v>1</v>
      </c>
      <c r="S7" s="41">
        <v>1</v>
      </c>
      <c r="T7" s="31">
        <v>4.3478260869565216E-2</v>
      </c>
      <c r="U7" s="33"/>
      <c r="V7" s="41">
        <v>0</v>
      </c>
      <c r="W7" s="31">
        <v>0</v>
      </c>
      <c r="X7" s="57"/>
      <c r="Y7" s="40">
        <v>0</v>
      </c>
      <c r="Z7" s="7">
        <v>2.4472049689440993</v>
      </c>
    </row>
    <row r="8" spans="1:26">
      <c r="A8" s="74" t="str">
        <f t="shared" si="0"/>
        <v>48</v>
      </c>
      <c r="B8" s="71">
        <v>4899</v>
      </c>
      <c r="C8" s="29">
        <v>785</v>
      </c>
      <c r="D8" s="32">
        <v>3.0500005828026592E-3</v>
      </c>
      <c r="E8" s="33">
        <v>89</v>
      </c>
      <c r="F8" s="31">
        <v>0.11337579617834395</v>
      </c>
      <c r="G8" s="33">
        <v>226</v>
      </c>
      <c r="H8" s="41">
        <v>0.28789808917197451</v>
      </c>
      <c r="I8" s="30">
        <v>2.5393258426966292</v>
      </c>
      <c r="J8" s="33">
        <v>10</v>
      </c>
      <c r="K8" s="31">
        <v>1.2738853503184714E-2</v>
      </c>
      <c r="L8" s="33">
        <v>10</v>
      </c>
      <c r="M8" s="41">
        <v>4.4247787610619468E-2</v>
      </c>
      <c r="N8" s="30">
        <v>1</v>
      </c>
      <c r="O8" s="33"/>
      <c r="P8" s="41">
        <v>0</v>
      </c>
      <c r="Q8" s="31">
        <v>0</v>
      </c>
      <c r="R8" s="33">
        <v>1</v>
      </c>
      <c r="S8" s="41">
        <v>0.1</v>
      </c>
      <c r="T8" s="31">
        <v>1.2738853503184713E-3</v>
      </c>
      <c r="U8" s="33">
        <v>1</v>
      </c>
      <c r="V8" s="41">
        <v>1</v>
      </c>
      <c r="W8" s="31">
        <v>1.2738853503184713E-3</v>
      </c>
      <c r="X8" s="57">
        <v>1</v>
      </c>
      <c r="Y8" s="40">
        <f>X8/U8</f>
        <v>1</v>
      </c>
      <c r="Z8" s="7">
        <v>2.4321458767825943</v>
      </c>
    </row>
    <row r="9" spans="1:26">
      <c r="A9" s="74" t="str">
        <f t="shared" si="0"/>
        <v>72</v>
      </c>
      <c r="B9" s="71">
        <v>7217</v>
      </c>
      <c r="C9" s="29">
        <v>39</v>
      </c>
      <c r="D9" s="32">
        <v>1.5152869137490918E-4</v>
      </c>
      <c r="E9" s="33">
        <v>7</v>
      </c>
      <c r="F9" s="31">
        <v>0.17948717948717949</v>
      </c>
      <c r="G9" s="33">
        <v>13</v>
      </c>
      <c r="H9" s="41">
        <v>0.33333333333333331</v>
      </c>
      <c r="I9" s="30">
        <v>1.8571428571428572</v>
      </c>
      <c r="J9" s="33">
        <v>1</v>
      </c>
      <c r="K9" s="31">
        <v>2.564102564102564E-2</v>
      </c>
      <c r="L9" s="33">
        <v>1</v>
      </c>
      <c r="M9" s="41">
        <v>7.6923076923076927E-2</v>
      </c>
      <c r="N9" s="30">
        <v>1</v>
      </c>
      <c r="O9" s="33"/>
      <c r="P9" s="41">
        <v>0</v>
      </c>
      <c r="Q9" s="31">
        <v>0</v>
      </c>
      <c r="R9" s="33">
        <v>1</v>
      </c>
      <c r="S9" s="41">
        <v>1</v>
      </c>
      <c r="T9" s="31">
        <v>2.564102564102564E-2</v>
      </c>
      <c r="U9" s="33">
        <v>1</v>
      </c>
      <c r="V9" s="41">
        <v>1</v>
      </c>
      <c r="W9" s="31">
        <v>2.564102564102564E-2</v>
      </c>
      <c r="X9" s="57"/>
      <c r="Y9" s="40">
        <f>X9/U9</f>
        <v>0</v>
      </c>
      <c r="Z9" s="7">
        <v>2.4102564102564106</v>
      </c>
    </row>
    <row r="10" spans="1:26">
      <c r="A10" s="74" t="str">
        <f t="shared" si="0"/>
        <v>72</v>
      </c>
      <c r="B10" s="71">
        <v>7231</v>
      </c>
      <c r="C10" s="29">
        <v>111</v>
      </c>
      <c r="D10" s="32">
        <v>4.3127396775935689E-4</v>
      </c>
      <c r="E10" s="33">
        <v>14</v>
      </c>
      <c r="F10" s="31">
        <v>0.12612612612612611</v>
      </c>
      <c r="G10" s="33">
        <v>38</v>
      </c>
      <c r="H10" s="41">
        <v>0.34234234234234234</v>
      </c>
      <c r="I10" s="30">
        <v>2.7142857142857144</v>
      </c>
      <c r="J10" s="33">
        <v>2</v>
      </c>
      <c r="K10" s="31">
        <v>1.8018018018018018E-2</v>
      </c>
      <c r="L10" s="33">
        <v>1</v>
      </c>
      <c r="M10" s="41">
        <v>2.6315789473684209E-2</v>
      </c>
      <c r="N10" s="30">
        <v>0.5</v>
      </c>
      <c r="O10" s="33">
        <v>1</v>
      </c>
      <c r="P10" s="41">
        <v>1</v>
      </c>
      <c r="Q10" s="31">
        <v>9.0090090090090089E-3</v>
      </c>
      <c r="R10" s="33">
        <v>1</v>
      </c>
      <c r="S10" s="41">
        <v>1</v>
      </c>
      <c r="T10" s="31">
        <v>9.0090090090090089E-3</v>
      </c>
      <c r="U10" s="33"/>
      <c r="V10" s="41">
        <v>0</v>
      </c>
      <c r="W10" s="31">
        <v>0</v>
      </c>
      <c r="X10" s="57"/>
      <c r="Y10" s="40">
        <v>0</v>
      </c>
      <c r="Z10" s="7">
        <v>2.3686581318160265</v>
      </c>
    </row>
    <row r="11" spans="1:26">
      <c r="A11" s="74" t="str">
        <f t="shared" si="0"/>
        <v>51</v>
      </c>
      <c r="B11" s="71">
        <v>5113</v>
      </c>
      <c r="C11" s="29">
        <v>47</v>
      </c>
      <c r="D11" s="32">
        <v>1.8261149986207003E-4</v>
      </c>
      <c r="E11" s="33">
        <v>5</v>
      </c>
      <c r="F11" s="31">
        <v>0.10638297872340426</v>
      </c>
      <c r="G11" s="33">
        <v>9</v>
      </c>
      <c r="H11" s="41">
        <v>0.19148936170212766</v>
      </c>
      <c r="I11" s="30">
        <v>1.8</v>
      </c>
      <c r="J11" s="33">
        <v>2</v>
      </c>
      <c r="K11" s="31">
        <v>4.2553191489361701E-2</v>
      </c>
      <c r="L11" s="33">
        <v>1</v>
      </c>
      <c r="M11" s="41">
        <v>0.1111111111111111</v>
      </c>
      <c r="N11" s="30">
        <v>0.5</v>
      </c>
      <c r="O11" s="33">
        <v>1</v>
      </c>
      <c r="P11" s="41">
        <v>1</v>
      </c>
      <c r="Q11" s="31">
        <v>2.1276595744680851E-2</v>
      </c>
      <c r="R11" s="33">
        <v>1</v>
      </c>
      <c r="S11" s="41">
        <v>1</v>
      </c>
      <c r="T11" s="31">
        <v>2.1276595744680851E-2</v>
      </c>
      <c r="U11" s="33"/>
      <c r="V11" s="41">
        <v>0</v>
      </c>
      <c r="W11" s="31">
        <v>0</v>
      </c>
      <c r="X11" s="57"/>
      <c r="Y11" s="40">
        <v>0</v>
      </c>
      <c r="Z11" s="7">
        <v>2.3026004728132388</v>
      </c>
    </row>
    <row r="12" spans="1:26">
      <c r="A12" s="74" t="str">
        <f t="shared" si="0"/>
        <v>73</v>
      </c>
      <c r="B12" s="71">
        <v>7319</v>
      </c>
      <c r="C12" s="29">
        <v>171</v>
      </c>
      <c r="D12" s="32">
        <v>6.6439503141306336E-4</v>
      </c>
      <c r="E12" s="33">
        <v>32</v>
      </c>
      <c r="F12" s="31">
        <v>0.1871345029239766</v>
      </c>
      <c r="G12" s="33">
        <v>102</v>
      </c>
      <c r="H12" s="41">
        <v>0.59649122807017541</v>
      </c>
      <c r="I12" s="30">
        <v>3.1875</v>
      </c>
      <c r="J12" s="33">
        <v>4</v>
      </c>
      <c r="K12" s="31">
        <v>2.3391812865497075E-2</v>
      </c>
      <c r="L12" s="33">
        <v>3</v>
      </c>
      <c r="M12" s="41">
        <v>2.9411764705882353E-2</v>
      </c>
      <c r="N12" s="30">
        <v>0.75</v>
      </c>
      <c r="O12" s="33">
        <v>1</v>
      </c>
      <c r="P12" s="41">
        <v>0.33333333333333331</v>
      </c>
      <c r="Q12" s="31">
        <v>5.8479532163742687E-3</v>
      </c>
      <c r="R12" s="33">
        <v>1</v>
      </c>
      <c r="S12" s="41">
        <v>0.33333333333333331</v>
      </c>
      <c r="T12" s="31">
        <v>5.8479532163742687E-3</v>
      </c>
      <c r="U12" s="33">
        <v>1</v>
      </c>
      <c r="V12" s="41">
        <v>1</v>
      </c>
      <c r="W12" s="31">
        <v>5.8479532163742687E-3</v>
      </c>
      <c r="X12" s="57"/>
      <c r="Y12" s="40">
        <f>X12/U12</f>
        <v>0</v>
      </c>
      <c r="Z12" s="7">
        <v>2.2925696594427243</v>
      </c>
    </row>
    <row r="13" spans="1:26">
      <c r="A13" s="74" t="str">
        <f t="shared" si="0"/>
        <v>64</v>
      </c>
      <c r="B13" s="71">
        <v>6411</v>
      </c>
      <c r="C13" s="29">
        <v>1780</v>
      </c>
      <c r="D13" s="32">
        <v>6.9159248883932907E-3</v>
      </c>
      <c r="E13" s="33">
        <v>107</v>
      </c>
      <c r="F13" s="31">
        <v>6.0112359550561795E-2</v>
      </c>
      <c r="G13" s="33">
        <v>267</v>
      </c>
      <c r="H13" s="41">
        <v>0.15</v>
      </c>
      <c r="I13" s="30">
        <v>2.4953271028037385</v>
      </c>
      <c r="J13" s="33">
        <v>10</v>
      </c>
      <c r="K13" s="31">
        <v>5.6179775280898875E-3</v>
      </c>
      <c r="L13" s="33">
        <v>12</v>
      </c>
      <c r="M13" s="41">
        <v>4.49438202247191E-2</v>
      </c>
      <c r="N13" s="30">
        <v>1.2</v>
      </c>
      <c r="O13" s="33">
        <v>5</v>
      </c>
      <c r="P13" s="41">
        <v>0.41666666666666669</v>
      </c>
      <c r="Q13" s="31">
        <v>2.8089887640449437E-3</v>
      </c>
      <c r="R13" s="33">
        <v>2</v>
      </c>
      <c r="S13" s="41">
        <v>0.16666666666666666</v>
      </c>
      <c r="T13" s="31">
        <v>1.1235955056179776E-3</v>
      </c>
      <c r="U13" s="33">
        <v>1</v>
      </c>
      <c r="V13" s="41">
        <v>0.5</v>
      </c>
      <c r="W13" s="31">
        <v>5.6179775280898881E-4</v>
      </c>
      <c r="X13" s="57">
        <v>1</v>
      </c>
      <c r="Y13" s="40">
        <f>X13/U13</f>
        <v>1</v>
      </c>
      <c r="Z13" s="7">
        <v>2.2782771535580522</v>
      </c>
    </row>
    <row r="14" spans="1:26">
      <c r="A14" s="74" t="str">
        <f t="shared" si="0"/>
        <v>63</v>
      </c>
      <c r="B14" s="71">
        <v>6321</v>
      </c>
      <c r="C14" s="29">
        <v>778</v>
      </c>
      <c r="D14" s="32">
        <v>3.0228031253763934E-3</v>
      </c>
      <c r="E14" s="33">
        <v>28</v>
      </c>
      <c r="F14" s="31">
        <v>3.5989717223650387E-2</v>
      </c>
      <c r="G14" s="33">
        <v>74</v>
      </c>
      <c r="H14" s="41">
        <v>9.5115681233933158E-2</v>
      </c>
      <c r="I14" s="30">
        <v>2.6428571428571428</v>
      </c>
      <c r="J14" s="33">
        <v>1</v>
      </c>
      <c r="K14" s="31">
        <v>1.2853470437017994E-3</v>
      </c>
      <c r="L14" s="33">
        <v>1</v>
      </c>
      <c r="M14" s="41">
        <v>1.3513513513513514E-2</v>
      </c>
      <c r="N14" s="30">
        <v>1</v>
      </c>
      <c r="O14" s="33">
        <v>1</v>
      </c>
      <c r="P14" s="41">
        <v>1</v>
      </c>
      <c r="Q14" s="31">
        <v>1.2853470437017994E-3</v>
      </c>
      <c r="R14" s="33">
        <v>1</v>
      </c>
      <c r="S14" s="41">
        <v>1</v>
      </c>
      <c r="T14" s="31">
        <v>1.2853470437017994E-3</v>
      </c>
      <c r="U14" s="33"/>
      <c r="V14" s="41">
        <v>0</v>
      </c>
      <c r="W14" s="31">
        <v>0</v>
      </c>
      <c r="X14" s="57"/>
      <c r="Y14" s="40">
        <v>0</v>
      </c>
      <c r="Z14" s="7">
        <v>2.1086291947474467</v>
      </c>
    </row>
    <row r="15" spans="1:26">
      <c r="A15" s="74" t="str">
        <f t="shared" si="0"/>
        <v>59</v>
      </c>
      <c r="B15" s="71">
        <v>5999</v>
      </c>
      <c r="C15" s="29">
        <v>1336</v>
      </c>
      <c r="D15" s="32">
        <v>5.1908290173558634E-3</v>
      </c>
      <c r="E15" s="33">
        <v>226</v>
      </c>
      <c r="F15" s="31">
        <v>0.16916167664670659</v>
      </c>
      <c r="G15" s="33">
        <v>598</v>
      </c>
      <c r="H15" s="41">
        <v>0.44760479041916168</v>
      </c>
      <c r="I15" s="30">
        <v>2.6460176991150441</v>
      </c>
      <c r="J15" s="33">
        <v>35</v>
      </c>
      <c r="K15" s="31">
        <v>2.619760479041916E-2</v>
      </c>
      <c r="L15" s="33">
        <v>42</v>
      </c>
      <c r="M15" s="41">
        <v>7.0234113712374577E-2</v>
      </c>
      <c r="N15" s="30">
        <v>1.2</v>
      </c>
      <c r="O15" s="33">
        <v>10</v>
      </c>
      <c r="P15" s="41">
        <v>0.23809523809523808</v>
      </c>
      <c r="Q15" s="31">
        <v>7.4850299401197605E-3</v>
      </c>
      <c r="R15" s="33">
        <v>5</v>
      </c>
      <c r="S15" s="41">
        <v>0.11904761904761904</v>
      </c>
      <c r="T15" s="31">
        <v>3.7425149700598802E-3</v>
      </c>
      <c r="U15" s="33">
        <v>1</v>
      </c>
      <c r="V15" s="41">
        <v>0.2</v>
      </c>
      <c r="W15" s="31">
        <v>7.4850299401197609E-4</v>
      </c>
      <c r="X15" s="57">
        <v>1</v>
      </c>
      <c r="Y15" s="40">
        <f>X15/U15</f>
        <v>1</v>
      </c>
      <c r="Z15" s="7">
        <v>2.0749817612743935</v>
      </c>
    </row>
    <row r="16" spans="1:26">
      <c r="A16" s="74" t="str">
        <f t="shared" si="0"/>
        <v>55</v>
      </c>
      <c r="B16" s="71">
        <v>5511</v>
      </c>
      <c r="C16" s="29">
        <v>711</v>
      </c>
      <c r="D16" s="32">
        <v>2.762484604296421E-3</v>
      </c>
      <c r="E16" s="33">
        <v>67</v>
      </c>
      <c r="F16" s="31">
        <v>9.4233473980309429E-2</v>
      </c>
      <c r="G16" s="33">
        <v>169</v>
      </c>
      <c r="H16" s="41">
        <v>0.23769338959212377</v>
      </c>
      <c r="I16" s="30">
        <v>2.5223880597014925</v>
      </c>
      <c r="J16" s="33">
        <v>7</v>
      </c>
      <c r="K16" s="31">
        <v>9.8452883263009851E-3</v>
      </c>
      <c r="L16" s="33">
        <v>5</v>
      </c>
      <c r="M16" s="41">
        <v>2.9585798816568046E-2</v>
      </c>
      <c r="N16" s="30">
        <v>0.7142857142857143</v>
      </c>
      <c r="O16" s="33">
        <v>7</v>
      </c>
      <c r="P16" s="41">
        <v>1.4</v>
      </c>
      <c r="Q16" s="31">
        <v>9.8452883263009851E-3</v>
      </c>
      <c r="R16" s="33">
        <v>2</v>
      </c>
      <c r="S16" s="41">
        <v>0.4</v>
      </c>
      <c r="T16" s="31">
        <v>2.8129395218002813E-3</v>
      </c>
      <c r="U16" s="33"/>
      <c r="V16" s="41">
        <v>0</v>
      </c>
      <c r="W16" s="31">
        <v>0</v>
      </c>
      <c r="X16" s="57"/>
      <c r="Y16" s="40">
        <v>0</v>
      </c>
      <c r="Z16" s="7">
        <v>2.0672791884086914</v>
      </c>
    </row>
    <row r="17" spans="1:26">
      <c r="A17" s="74" t="str">
        <f t="shared" si="0"/>
        <v>57</v>
      </c>
      <c r="B17" s="71">
        <v>5731</v>
      </c>
      <c r="C17" s="29">
        <v>376</v>
      </c>
      <c r="D17" s="32">
        <v>1.4608919988965603E-3</v>
      </c>
      <c r="E17" s="33">
        <v>82</v>
      </c>
      <c r="F17" s="31">
        <v>0.21808510638297873</v>
      </c>
      <c r="G17" s="33">
        <v>209</v>
      </c>
      <c r="H17" s="41">
        <v>0.55585106382978722</v>
      </c>
      <c r="I17" s="30">
        <v>2.5487804878048781</v>
      </c>
      <c r="J17" s="33">
        <v>3</v>
      </c>
      <c r="K17" s="31">
        <v>7.9787234042553185E-3</v>
      </c>
      <c r="L17" s="33">
        <v>2</v>
      </c>
      <c r="M17" s="41">
        <v>9.5693779904306216E-3</v>
      </c>
      <c r="N17" s="30">
        <v>0.66666666666666663</v>
      </c>
      <c r="O17" s="33">
        <v>1</v>
      </c>
      <c r="P17" s="41">
        <v>0.5</v>
      </c>
      <c r="Q17" s="31">
        <v>2.6595744680851063E-3</v>
      </c>
      <c r="R17" s="33">
        <v>2</v>
      </c>
      <c r="S17" s="41">
        <v>1</v>
      </c>
      <c r="T17" s="31">
        <v>5.3191489361702126E-3</v>
      </c>
      <c r="U17" s="33"/>
      <c r="V17" s="41">
        <v>0</v>
      </c>
      <c r="W17" s="31">
        <v>0</v>
      </c>
      <c r="X17" s="57"/>
      <c r="Y17" s="40">
        <v>0</v>
      </c>
      <c r="Z17" s="7">
        <v>2.0654204418202178</v>
      </c>
    </row>
    <row r="18" spans="1:26">
      <c r="A18" s="74" t="str">
        <f t="shared" si="0"/>
        <v>51</v>
      </c>
      <c r="B18" s="71">
        <v>5112</v>
      </c>
      <c r="C18" s="29">
        <v>118</v>
      </c>
      <c r="D18" s="32">
        <v>4.5847142518562267E-4</v>
      </c>
      <c r="E18" s="33">
        <v>27</v>
      </c>
      <c r="F18" s="31">
        <v>0.2288135593220339</v>
      </c>
      <c r="G18" s="33">
        <v>66</v>
      </c>
      <c r="H18" s="41">
        <v>0.55932203389830504</v>
      </c>
      <c r="I18" s="30">
        <v>2.4444444444444446</v>
      </c>
      <c r="J18" s="33">
        <v>4</v>
      </c>
      <c r="K18" s="31">
        <v>3.3898305084745763E-2</v>
      </c>
      <c r="L18" s="33">
        <v>3</v>
      </c>
      <c r="M18" s="41">
        <v>4.5454545454545456E-2</v>
      </c>
      <c r="N18" s="30">
        <v>0.75</v>
      </c>
      <c r="O18" s="33"/>
      <c r="P18" s="41">
        <v>0</v>
      </c>
      <c r="Q18" s="31">
        <v>0</v>
      </c>
      <c r="R18" s="33">
        <v>1</v>
      </c>
      <c r="S18" s="41">
        <v>0.33333333333333331</v>
      </c>
      <c r="T18" s="31">
        <v>8.4745762711864406E-3</v>
      </c>
      <c r="U18" s="33">
        <v>1</v>
      </c>
      <c r="V18" s="41">
        <v>1</v>
      </c>
      <c r="W18" s="31">
        <v>8.4745762711864406E-3</v>
      </c>
      <c r="X18" s="57"/>
      <c r="Y18" s="40">
        <f>X18/U18</f>
        <v>0</v>
      </c>
      <c r="Z18" s="7">
        <v>1.9381099126861838</v>
      </c>
    </row>
    <row r="19" spans="1:26">
      <c r="A19" s="74" t="str">
        <f t="shared" si="0"/>
        <v>73</v>
      </c>
      <c r="B19" s="71">
        <v>7371</v>
      </c>
      <c r="C19" s="29">
        <v>5242</v>
      </c>
      <c r="D19" s="32">
        <v>2.036701026121215E-2</v>
      </c>
      <c r="E19" s="33">
        <v>463</v>
      </c>
      <c r="F19" s="31">
        <v>8.8325066768409011E-2</v>
      </c>
      <c r="G19" s="33">
        <v>1024</v>
      </c>
      <c r="H19" s="41">
        <v>0.19534528805799314</v>
      </c>
      <c r="I19" s="30">
        <v>2.2116630669546438</v>
      </c>
      <c r="J19" s="33">
        <v>62</v>
      </c>
      <c r="K19" s="31">
        <v>1.1827546737886304E-2</v>
      </c>
      <c r="L19" s="33">
        <v>63</v>
      </c>
      <c r="M19" s="41">
        <v>6.15234375E-2</v>
      </c>
      <c r="N19" s="30">
        <v>1.0161290322580645</v>
      </c>
      <c r="O19" s="33">
        <v>6</v>
      </c>
      <c r="P19" s="41">
        <v>9.5238095238095233E-2</v>
      </c>
      <c r="Q19" s="31">
        <v>1.1446012972148034E-3</v>
      </c>
      <c r="R19" s="33">
        <v>2</v>
      </c>
      <c r="S19" s="41">
        <v>3.1746031746031744E-2</v>
      </c>
      <c r="T19" s="31">
        <v>3.8153376573826786E-4</v>
      </c>
      <c r="U19" s="33">
        <v>1</v>
      </c>
      <c r="V19" s="41">
        <v>0.5</v>
      </c>
      <c r="W19" s="31">
        <v>1.9076688286913393E-4</v>
      </c>
      <c r="X19" s="57">
        <v>1</v>
      </c>
      <c r="Y19" s="40">
        <f>X19/U19</f>
        <v>1</v>
      </c>
      <c r="Z19" s="7">
        <v>1.8838528525421201</v>
      </c>
    </row>
    <row r="20" spans="1:26">
      <c r="A20" s="74" t="str">
        <f t="shared" si="0"/>
        <v>73</v>
      </c>
      <c r="B20" s="71">
        <v>7379</v>
      </c>
      <c r="C20" s="29">
        <v>2925</v>
      </c>
      <c r="D20" s="32">
        <v>1.1364651853118189E-2</v>
      </c>
      <c r="E20" s="33">
        <v>233</v>
      </c>
      <c r="F20" s="31">
        <v>7.9658119658119655E-2</v>
      </c>
      <c r="G20" s="33">
        <v>532</v>
      </c>
      <c r="H20" s="41">
        <v>0.18188034188034188</v>
      </c>
      <c r="I20" s="30">
        <v>2.2832618025751072</v>
      </c>
      <c r="J20" s="33">
        <v>23</v>
      </c>
      <c r="K20" s="31">
        <v>7.8632478632478641E-3</v>
      </c>
      <c r="L20" s="33">
        <v>23</v>
      </c>
      <c r="M20" s="41">
        <v>4.3233082706766915E-2</v>
      </c>
      <c r="N20" s="30">
        <v>1</v>
      </c>
      <c r="O20" s="33">
        <v>4</v>
      </c>
      <c r="P20" s="41">
        <v>0.17391304347826086</v>
      </c>
      <c r="Q20" s="31">
        <v>1.3675213675213675E-3</v>
      </c>
      <c r="R20" s="33">
        <v>3</v>
      </c>
      <c r="S20" s="41">
        <v>0.13043478260869565</v>
      </c>
      <c r="T20" s="31">
        <v>1.0256410256410256E-3</v>
      </c>
      <c r="U20" s="33">
        <v>1</v>
      </c>
      <c r="V20" s="41">
        <v>0.33333333333333331</v>
      </c>
      <c r="W20" s="31">
        <v>3.4188034188034188E-4</v>
      </c>
      <c r="X20" s="57">
        <v>1</v>
      </c>
      <c r="Y20" s="40">
        <f>X20/U20</f>
        <v>1</v>
      </c>
      <c r="Z20" s="7">
        <v>1.8627945840073985</v>
      </c>
    </row>
    <row r="21" spans="1:26">
      <c r="A21" s="74" t="str">
        <f t="shared" si="0"/>
        <v>54</v>
      </c>
      <c r="B21" s="71">
        <v>5441</v>
      </c>
      <c r="C21" s="29">
        <v>28</v>
      </c>
      <c r="D21" s="32">
        <v>1.08789829705063E-4</v>
      </c>
      <c r="E21" s="33">
        <v>9</v>
      </c>
      <c r="F21" s="31">
        <v>0.32142857142857145</v>
      </c>
      <c r="G21" s="33">
        <v>21</v>
      </c>
      <c r="H21" s="41">
        <v>0.75</v>
      </c>
      <c r="I21" s="30">
        <v>2.3333333333333335</v>
      </c>
      <c r="J21" s="33">
        <v>2</v>
      </c>
      <c r="K21" s="31">
        <v>7.1428571428571425E-2</v>
      </c>
      <c r="L21" s="33">
        <v>1</v>
      </c>
      <c r="M21" s="41">
        <v>4.7619047619047616E-2</v>
      </c>
      <c r="N21" s="30">
        <v>0.5</v>
      </c>
      <c r="O21" s="33"/>
      <c r="P21" s="41">
        <v>0</v>
      </c>
      <c r="Q21" s="31">
        <v>0</v>
      </c>
      <c r="R21" s="33">
        <v>1</v>
      </c>
      <c r="S21" s="41">
        <v>1</v>
      </c>
      <c r="T21" s="31">
        <v>3.5714285714285712E-2</v>
      </c>
      <c r="U21" s="33"/>
      <c r="V21" s="41">
        <v>0</v>
      </c>
      <c r="W21" s="31">
        <v>0</v>
      </c>
      <c r="X21" s="57"/>
      <c r="Y21" s="40">
        <v>0</v>
      </c>
      <c r="Z21" s="7">
        <v>1.7976190476190477</v>
      </c>
    </row>
    <row r="22" spans="1:26">
      <c r="A22" s="74" t="str">
        <f t="shared" si="0"/>
        <v>54</v>
      </c>
      <c r="B22" s="71">
        <v>5421</v>
      </c>
      <c r="C22" s="29">
        <v>26</v>
      </c>
      <c r="D22" s="32">
        <v>1.0101912758327279E-4</v>
      </c>
      <c r="E22" s="33">
        <v>6</v>
      </c>
      <c r="F22" s="31">
        <v>0.23076923076923078</v>
      </c>
      <c r="G22" s="33">
        <v>15</v>
      </c>
      <c r="H22" s="41">
        <v>0.57692307692307687</v>
      </c>
      <c r="I22" s="30">
        <v>2.5</v>
      </c>
      <c r="J22" s="33">
        <v>2</v>
      </c>
      <c r="K22" s="31">
        <v>7.6923076923076927E-2</v>
      </c>
      <c r="L22" s="33">
        <v>1</v>
      </c>
      <c r="M22" s="41">
        <v>6.6666666666666666E-2</v>
      </c>
      <c r="N22" s="30">
        <v>0.5</v>
      </c>
      <c r="O22" s="33"/>
      <c r="P22" s="41">
        <v>0</v>
      </c>
      <c r="Q22" s="31">
        <v>0</v>
      </c>
      <c r="R22" s="33">
        <v>1</v>
      </c>
      <c r="S22" s="41">
        <v>1</v>
      </c>
      <c r="T22" s="31">
        <v>3.8461538461538464E-2</v>
      </c>
      <c r="U22" s="33"/>
      <c r="V22" s="41">
        <v>0</v>
      </c>
      <c r="W22" s="31">
        <v>0</v>
      </c>
      <c r="X22" s="57"/>
      <c r="Y22" s="40">
        <v>0</v>
      </c>
      <c r="Z22" s="7">
        <v>1.6435897435897435</v>
      </c>
    </row>
    <row r="23" spans="1:26">
      <c r="A23" s="74" t="str">
        <f t="shared" si="0"/>
        <v>75</v>
      </c>
      <c r="B23" s="71">
        <v>7539</v>
      </c>
      <c r="C23" s="29">
        <v>161</v>
      </c>
      <c r="D23" s="32">
        <v>6.2554152080411226E-4</v>
      </c>
      <c r="E23" s="33">
        <v>38</v>
      </c>
      <c r="F23" s="31">
        <v>0.2360248447204969</v>
      </c>
      <c r="G23" s="33">
        <v>98</v>
      </c>
      <c r="H23" s="41">
        <v>0.60869565217391308</v>
      </c>
      <c r="I23" s="30">
        <v>2.5789473684210527</v>
      </c>
      <c r="J23" s="33">
        <v>4</v>
      </c>
      <c r="K23" s="31">
        <v>2.4844720496894408E-2</v>
      </c>
      <c r="L23" s="33">
        <v>3</v>
      </c>
      <c r="M23" s="41">
        <v>3.0612244897959183E-2</v>
      </c>
      <c r="N23" s="30">
        <v>0.75</v>
      </c>
      <c r="O23" s="33">
        <v>2</v>
      </c>
      <c r="P23" s="41">
        <v>0.66666666666666663</v>
      </c>
      <c r="Q23" s="31">
        <v>1.2422360248447204E-2</v>
      </c>
      <c r="R23" s="33">
        <v>1</v>
      </c>
      <c r="S23" s="41">
        <v>0.33333333333333331</v>
      </c>
      <c r="T23" s="31">
        <v>6.2111801242236021E-3</v>
      </c>
      <c r="U23" s="33"/>
      <c r="V23" s="41">
        <v>0</v>
      </c>
      <c r="W23" s="31">
        <v>0</v>
      </c>
      <c r="X23" s="57"/>
      <c r="Y23" s="40">
        <v>0</v>
      </c>
      <c r="Z23" s="7">
        <v>1.6393078970718722</v>
      </c>
    </row>
    <row r="24" spans="1:26">
      <c r="A24" s="74" t="str">
        <f t="shared" si="0"/>
        <v>73</v>
      </c>
      <c r="B24" s="71">
        <v>7378</v>
      </c>
      <c r="C24" s="29">
        <v>457</v>
      </c>
      <c r="D24" s="32">
        <v>1.775605434829064E-3</v>
      </c>
      <c r="E24" s="33">
        <v>62</v>
      </c>
      <c r="F24" s="31">
        <v>0.13566739606126915</v>
      </c>
      <c r="G24" s="33">
        <v>184</v>
      </c>
      <c r="H24" s="41">
        <v>0.40262582056892782</v>
      </c>
      <c r="I24" s="30">
        <v>2.967741935483871</v>
      </c>
      <c r="J24" s="33">
        <v>7</v>
      </c>
      <c r="K24" s="31">
        <v>1.5317286652078774E-2</v>
      </c>
      <c r="L24" s="33">
        <v>5</v>
      </c>
      <c r="M24" s="41">
        <v>2.717391304347826E-2</v>
      </c>
      <c r="N24" s="30">
        <v>0.7142857142857143</v>
      </c>
      <c r="O24" s="33">
        <v>3</v>
      </c>
      <c r="P24" s="41">
        <v>0.6</v>
      </c>
      <c r="Q24" s="31">
        <v>6.5645514223194746E-3</v>
      </c>
      <c r="R24" s="33">
        <v>3</v>
      </c>
      <c r="S24" s="41">
        <v>0.6</v>
      </c>
      <c r="T24" s="31">
        <v>6.5645514223194746E-3</v>
      </c>
      <c r="U24" s="33"/>
      <c r="V24" s="41">
        <v>0</v>
      </c>
      <c r="W24" s="31">
        <v>0</v>
      </c>
      <c r="X24" s="57"/>
      <c r="Y24" s="40">
        <v>0</v>
      </c>
      <c r="Z24" s="7">
        <v>1.6297997336124062</v>
      </c>
    </row>
    <row r="25" spans="1:26">
      <c r="A25" s="74" t="str">
        <f t="shared" si="0"/>
        <v>87</v>
      </c>
      <c r="B25" s="71">
        <v>8733</v>
      </c>
      <c r="C25" s="29">
        <v>940</v>
      </c>
      <c r="D25" s="32">
        <v>3.6522299972414009E-3</v>
      </c>
      <c r="E25" s="33">
        <v>163</v>
      </c>
      <c r="F25" s="31">
        <v>0.17340425531914894</v>
      </c>
      <c r="G25" s="33">
        <v>402</v>
      </c>
      <c r="H25" s="41">
        <v>0.42765957446808511</v>
      </c>
      <c r="I25" s="30">
        <v>2.4662576687116564</v>
      </c>
      <c r="J25" s="33">
        <v>27</v>
      </c>
      <c r="K25" s="31">
        <v>2.8723404255319149E-2</v>
      </c>
      <c r="L25" s="33">
        <v>28</v>
      </c>
      <c r="M25" s="41">
        <v>6.965174129353234E-2</v>
      </c>
      <c r="N25" s="30">
        <v>1.037037037037037</v>
      </c>
      <c r="O25" s="33">
        <v>2</v>
      </c>
      <c r="P25" s="41">
        <v>7.1428571428571425E-2</v>
      </c>
      <c r="Q25" s="31">
        <v>2.1276595744680851E-3</v>
      </c>
      <c r="R25" s="33">
        <v>1</v>
      </c>
      <c r="S25" s="41">
        <v>3.5714285714285712E-2</v>
      </c>
      <c r="T25" s="31">
        <v>1.0638297872340426E-3</v>
      </c>
      <c r="U25" s="33">
        <v>1</v>
      </c>
      <c r="V25" s="41">
        <v>1</v>
      </c>
      <c r="W25" s="31">
        <v>1.0638297872340426E-3</v>
      </c>
      <c r="X25" s="57"/>
      <c r="Y25" s="40">
        <f>X25/U25</f>
        <v>0</v>
      </c>
      <c r="Z25" s="7">
        <v>1.6044541729044746</v>
      </c>
    </row>
    <row r="26" spans="1:26">
      <c r="A26" s="74" t="str">
        <f t="shared" si="0"/>
        <v>70</v>
      </c>
      <c r="B26" s="71">
        <v>7011</v>
      </c>
      <c r="C26" s="29">
        <v>8883</v>
      </c>
      <c r="D26" s="32">
        <v>3.451357347393124E-2</v>
      </c>
      <c r="E26" s="33">
        <v>701</v>
      </c>
      <c r="F26" s="31">
        <v>7.8914781042440624E-2</v>
      </c>
      <c r="G26" s="33">
        <v>1768</v>
      </c>
      <c r="H26" s="41">
        <v>0.19903185860632669</v>
      </c>
      <c r="I26" s="30">
        <v>2.522111269614836</v>
      </c>
      <c r="J26" s="33">
        <v>99</v>
      </c>
      <c r="K26" s="31">
        <v>1.1144883485309016E-2</v>
      </c>
      <c r="L26" s="33">
        <v>99</v>
      </c>
      <c r="M26" s="41">
        <v>5.5995475113122174E-2</v>
      </c>
      <c r="N26" s="30">
        <v>1</v>
      </c>
      <c r="O26" s="33">
        <v>14</v>
      </c>
      <c r="P26" s="41">
        <v>0.14141414141414141</v>
      </c>
      <c r="Q26" s="31">
        <v>1.5760441292356187E-3</v>
      </c>
      <c r="R26" s="33">
        <v>12</v>
      </c>
      <c r="S26" s="41">
        <v>0.12121212121212122</v>
      </c>
      <c r="T26" s="31">
        <v>1.3508949679162446E-3</v>
      </c>
      <c r="U26" s="33">
        <v>1</v>
      </c>
      <c r="V26" s="41">
        <v>8.3333333333333329E-2</v>
      </c>
      <c r="W26" s="31">
        <v>1.1257458065968704E-4</v>
      </c>
      <c r="X26" s="57">
        <v>1</v>
      </c>
      <c r="Y26" s="40">
        <f>X26/U26</f>
        <v>1</v>
      </c>
      <c r="Z26" s="7">
        <v>1.6009869296790447</v>
      </c>
    </row>
    <row r="27" spans="1:26">
      <c r="A27" s="74" t="str">
        <f t="shared" si="0"/>
        <v>80</v>
      </c>
      <c r="B27" s="71">
        <v>8021</v>
      </c>
      <c r="C27" s="29">
        <v>178</v>
      </c>
      <c r="D27" s="32">
        <v>6.9159248883932903E-4</v>
      </c>
      <c r="E27" s="33">
        <v>38</v>
      </c>
      <c r="F27" s="31">
        <v>0.21348314606741572</v>
      </c>
      <c r="G27" s="33">
        <v>88</v>
      </c>
      <c r="H27" s="41">
        <v>0.4943820224719101</v>
      </c>
      <c r="I27" s="30">
        <v>2.3157894736842106</v>
      </c>
      <c r="J27" s="33">
        <v>2</v>
      </c>
      <c r="K27" s="31">
        <v>1.1235955056179775E-2</v>
      </c>
      <c r="L27" s="33">
        <v>1</v>
      </c>
      <c r="M27" s="41">
        <v>1.1363636363636364E-2</v>
      </c>
      <c r="N27" s="30">
        <v>0.5</v>
      </c>
      <c r="O27" s="33"/>
      <c r="P27" s="41">
        <v>0</v>
      </c>
      <c r="Q27" s="31">
        <v>0</v>
      </c>
      <c r="R27" s="33">
        <v>1</v>
      </c>
      <c r="S27" s="41">
        <v>1</v>
      </c>
      <c r="T27" s="31">
        <v>5.6179775280898875E-3</v>
      </c>
      <c r="U27" s="33"/>
      <c r="V27" s="41">
        <v>0</v>
      </c>
      <c r="W27" s="31">
        <v>0</v>
      </c>
      <c r="X27" s="57"/>
      <c r="Y27" s="40">
        <v>0</v>
      </c>
      <c r="Z27" s="7">
        <v>1.5057456588355467</v>
      </c>
    </row>
    <row r="28" spans="1:26">
      <c r="A28" s="74" t="str">
        <f t="shared" si="0"/>
        <v>26</v>
      </c>
      <c r="B28" s="71">
        <v>2679</v>
      </c>
      <c r="C28" s="29">
        <v>69</v>
      </c>
      <c r="D28" s="32">
        <v>2.6808922320176241E-4</v>
      </c>
      <c r="E28" s="33">
        <v>8</v>
      </c>
      <c r="F28" s="31">
        <v>0.11594202898550725</v>
      </c>
      <c r="G28" s="33">
        <v>24</v>
      </c>
      <c r="H28" s="41">
        <v>0.34782608695652173</v>
      </c>
      <c r="I28" s="30">
        <v>3</v>
      </c>
      <c r="J28" s="33">
        <v>2</v>
      </c>
      <c r="K28" s="31">
        <v>2.8985507246376812E-2</v>
      </c>
      <c r="L28" s="33">
        <v>2</v>
      </c>
      <c r="M28" s="41">
        <v>8.3333333333333329E-2</v>
      </c>
      <c r="N28" s="30">
        <v>1</v>
      </c>
      <c r="O28" s="33">
        <v>1</v>
      </c>
      <c r="P28" s="41">
        <v>0.5</v>
      </c>
      <c r="Q28" s="31">
        <v>1.4492753623188406E-2</v>
      </c>
      <c r="R28" s="33">
        <v>1</v>
      </c>
      <c r="S28" s="41">
        <v>0.5</v>
      </c>
      <c r="T28" s="31">
        <v>1.4492753623188406E-2</v>
      </c>
      <c r="U28" s="33"/>
      <c r="V28" s="41">
        <v>0</v>
      </c>
      <c r="W28" s="31">
        <v>0</v>
      </c>
      <c r="X28" s="57"/>
      <c r="Y28" s="40">
        <v>0</v>
      </c>
      <c r="Z28" s="7">
        <v>1.431159420289855</v>
      </c>
    </row>
    <row r="29" spans="1:26">
      <c r="A29" s="74" t="str">
        <f t="shared" si="0"/>
        <v>50</v>
      </c>
      <c r="B29" s="71">
        <v>5087</v>
      </c>
      <c r="C29" s="29">
        <v>88</v>
      </c>
      <c r="D29" s="32">
        <v>3.4191089335876946E-4</v>
      </c>
      <c r="E29" s="33">
        <v>23</v>
      </c>
      <c r="F29" s="31">
        <v>0.26136363636363635</v>
      </c>
      <c r="G29" s="33">
        <v>64</v>
      </c>
      <c r="H29" s="41">
        <v>0.72727272727272729</v>
      </c>
      <c r="I29" s="30">
        <v>2.7826086956521738</v>
      </c>
      <c r="J29" s="33">
        <v>5</v>
      </c>
      <c r="K29" s="31">
        <v>5.6818181818181816E-2</v>
      </c>
      <c r="L29" s="33">
        <v>5</v>
      </c>
      <c r="M29" s="41">
        <v>7.8125E-2</v>
      </c>
      <c r="N29" s="30">
        <v>1</v>
      </c>
      <c r="O29" s="33">
        <v>2</v>
      </c>
      <c r="P29" s="41">
        <v>0.4</v>
      </c>
      <c r="Q29" s="31">
        <v>2.2727272727272728E-2</v>
      </c>
      <c r="R29" s="33">
        <v>1</v>
      </c>
      <c r="S29" s="41">
        <v>0.2</v>
      </c>
      <c r="T29" s="31">
        <v>1.1363636363636364E-2</v>
      </c>
      <c r="U29" s="33"/>
      <c r="V29" s="41">
        <v>0</v>
      </c>
      <c r="W29" s="31">
        <v>0</v>
      </c>
      <c r="X29" s="57"/>
      <c r="Y29" s="40">
        <v>0</v>
      </c>
      <c r="Z29" s="7">
        <v>1.4053977272727274</v>
      </c>
    </row>
    <row r="30" spans="1:26">
      <c r="A30" s="74" t="str">
        <f t="shared" si="0"/>
        <v>51</v>
      </c>
      <c r="B30" s="71">
        <v>5136</v>
      </c>
      <c r="C30" s="29">
        <v>24</v>
      </c>
      <c r="D30" s="32">
        <v>9.3248425461482572E-5</v>
      </c>
      <c r="E30" s="33">
        <v>6</v>
      </c>
      <c r="F30" s="31">
        <v>0.25</v>
      </c>
      <c r="G30" s="33">
        <v>19</v>
      </c>
      <c r="H30" s="41">
        <v>0.79166666666666663</v>
      </c>
      <c r="I30" s="30">
        <v>3.1666666666666665</v>
      </c>
      <c r="J30" s="33">
        <v>1</v>
      </c>
      <c r="K30" s="31">
        <v>4.1666666666666664E-2</v>
      </c>
      <c r="L30" s="33">
        <v>2</v>
      </c>
      <c r="M30" s="41">
        <v>0.10526315789473684</v>
      </c>
      <c r="N30" s="30">
        <v>2</v>
      </c>
      <c r="O30" s="33"/>
      <c r="P30" s="41">
        <v>0</v>
      </c>
      <c r="Q30" s="31">
        <v>0</v>
      </c>
      <c r="R30" s="33">
        <v>1</v>
      </c>
      <c r="S30" s="41">
        <v>0.5</v>
      </c>
      <c r="T30" s="31">
        <v>4.1666666666666664E-2</v>
      </c>
      <c r="U30" s="33"/>
      <c r="V30" s="41">
        <v>0</v>
      </c>
      <c r="W30" s="31">
        <v>0</v>
      </c>
      <c r="X30" s="57"/>
      <c r="Y30" s="40">
        <v>0</v>
      </c>
      <c r="Z30" s="7">
        <v>1.3969298245614035</v>
      </c>
    </row>
    <row r="31" spans="1:26">
      <c r="A31" s="74" t="str">
        <f t="shared" si="0"/>
        <v>27</v>
      </c>
      <c r="B31" s="71">
        <v>2711</v>
      </c>
      <c r="C31" s="29">
        <v>260</v>
      </c>
      <c r="D31" s="32">
        <v>1.0101912758327279E-3</v>
      </c>
      <c r="E31" s="33">
        <v>61</v>
      </c>
      <c r="F31" s="31">
        <v>0.23461538461538461</v>
      </c>
      <c r="G31" s="33">
        <v>173</v>
      </c>
      <c r="H31" s="41">
        <v>0.66538461538461535</v>
      </c>
      <c r="I31" s="30">
        <v>2.8360655737704916</v>
      </c>
      <c r="J31" s="33">
        <v>3</v>
      </c>
      <c r="K31" s="31">
        <v>1.1538461538461539E-2</v>
      </c>
      <c r="L31" s="33">
        <v>3</v>
      </c>
      <c r="M31" s="41">
        <v>1.7341040462427744E-2</v>
      </c>
      <c r="N31" s="30">
        <v>1</v>
      </c>
      <c r="O31" s="33">
        <v>1</v>
      </c>
      <c r="P31" s="41">
        <v>0.33333333333333331</v>
      </c>
      <c r="Q31" s="31">
        <v>3.8461538461538464E-3</v>
      </c>
      <c r="R31" s="33">
        <v>1</v>
      </c>
      <c r="S31" s="41">
        <v>0.33333333333333331</v>
      </c>
      <c r="T31" s="31">
        <v>3.8461538461538464E-3</v>
      </c>
      <c r="U31" s="33"/>
      <c r="V31" s="41">
        <v>0</v>
      </c>
      <c r="W31" s="31">
        <v>0</v>
      </c>
      <c r="X31" s="57"/>
      <c r="Y31" s="40">
        <v>0</v>
      </c>
      <c r="Z31" s="7">
        <v>1.3493923225137099</v>
      </c>
    </row>
    <row r="32" spans="1:26">
      <c r="A32" s="74" t="str">
        <f t="shared" si="0"/>
        <v>39</v>
      </c>
      <c r="B32" s="71">
        <v>3931</v>
      </c>
      <c r="C32" s="29">
        <v>66</v>
      </c>
      <c r="D32" s="32">
        <v>2.5643317001907708E-4</v>
      </c>
      <c r="E32" s="33">
        <v>14</v>
      </c>
      <c r="F32" s="31">
        <v>0.21212121212121213</v>
      </c>
      <c r="G32" s="33">
        <v>37</v>
      </c>
      <c r="H32" s="41">
        <v>0.56060606060606055</v>
      </c>
      <c r="I32" s="30">
        <v>2.6428571428571428</v>
      </c>
      <c r="J32" s="33">
        <v>2</v>
      </c>
      <c r="K32" s="31">
        <v>3.0303030303030304E-2</v>
      </c>
      <c r="L32" s="33">
        <v>3</v>
      </c>
      <c r="M32" s="41">
        <v>8.1081081081081086E-2</v>
      </c>
      <c r="N32" s="30">
        <v>1.5</v>
      </c>
      <c r="O32" s="33">
        <v>1</v>
      </c>
      <c r="P32" s="41">
        <v>0.33333333333333331</v>
      </c>
      <c r="Q32" s="31">
        <v>1.5151515151515152E-2</v>
      </c>
      <c r="R32" s="33">
        <v>1</v>
      </c>
      <c r="S32" s="41">
        <v>0.33333333333333331</v>
      </c>
      <c r="T32" s="31">
        <v>1.5151515151515152E-2</v>
      </c>
      <c r="U32" s="33"/>
      <c r="V32" s="41">
        <v>0</v>
      </c>
      <c r="W32" s="31">
        <v>0</v>
      </c>
      <c r="X32" s="57"/>
      <c r="Y32" s="40">
        <v>0</v>
      </c>
      <c r="Z32" s="7">
        <v>1.3083538083538082</v>
      </c>
    </row>
    <row r="33" spans="1:26">
      <c r="A33" s="74" t="str">
        <f t="shared" si="0"/>
        <v>50</v>
      </c>
      <c r="B33" s="71">
        <v>5032</v>
      </c>
      <c r="C33" s="29">
        <v>52</v>
      </c>
      <c r="D33" s="32">
        <v>2.0203825516654559E-4</v>
      </c>
      <c r="E33" s="33">
        <v>10</v>
      </c>
      <c r="F33" s="31">
        <v>0.19230769230769232</v>
      </c>
      <c r="G33" s="33">
        <v>33</v>
      </c>
      <c r="H33" s="41">
        <v>0.63461538461538458</v>
      </c>
      <c r="I33" s="30">
        <v>3.3</v>
      </c>
      <c r="J33" s="33">
        <v>2</v>
      </c>
      <c r="K33" s="31">
        <v>3.8461538461538464E-2</v>
      </c>
      <c r="L33" s="33">
        <v>4</v>
      </c>
      <c r="M33" s="41">
        <v>0.12121212121212122</v>
      </c>
      <c r="N33" s="30">
        <v>2</v>
      </c>
      <c r="O33" s="33">
        <v>1</v>
      </c>
      <c r="P33" s="41">
        <v>0.25</v>
      </c>
      <c r="Q33" s="31">
        <v>1.9230769230769232E-2</v>
      </c>
      <c r="R33" s="33">
        <v>1</v>
      </c>
      <c r="S33" s="41">
        <v>0.25</v>
      </c>
      <c r="T33" s="31">
        <v>1.9230769230769232E-2</v>
      </c>
      <c r="U33" s="33"/>
      <c r="V33" s="41">
        <v>0</v>
      </c>
      <c r="W33" s="31">
        <v>0</v>
      </c>
      <c r="X33" s="57"/>
      <c r="Y33" s="40">
        <v>0</v>
      </c>
      <c r="Z33" s="7">
        <v>1.2558275058275057</v>
      </c>
    </row>
    <row r="34" spans="1:26">
      <c r="A34" s="74" t="str">
        <f t="shared" ref="A34:A65" si="1">LEFT(B34,2)</f>
        <v>51</v>
      </c>
      <c r="B34" s="71">
        <v>5149</v>
      </c>
      <c r="C34" s="29">
        <v>220</v>
      </c>
      <c r="D34" s="32">
        <v>8.5477723339692357E-4</v>
      </c>
      <c r="E34" s="33">
        <v>52</v>
      </c>
      <c r="F34" s="31">
        <v>0.23636363636363636</v>
      </c>
      <c r="G34" s="33">
        <v>138</v>
      </c>
      <c r="H34" s="41">
        <v>0.62727272727272732</v>
      </c>
      <c r="I34" s="30">
        <v>2.6538461538461537</v>
      </c>
      <c r="J34" s="33">
        <v>11</v>
      </c>
      <c r="K34" s="31">
        <v>0.05</v>
      </c>
      <c r="L34" s="33">
        <v>11</v>
      </c>
      <c r="M34" s="41">
        <v>7.9710144927536225E-2</v>
      </c>
      <c r="N34" s="30">
        <v>1</v>
      </c>
      <c r="O34" s="33">
        <v>4</v>
      </c>
      <c r="P34" s="41">
        <v>0.36363636363636365</v>
      </c>
      <c r="Q34" s="31">
        <v>1.8181818181818181E-2</v>
      </c>
      <c r="R34" s="33">
        <v>2</v>
      </c>
      <c r="S34" s="41">
        <v>0.18181818181818182</v>
      </c>
      <c r="T34" s="31">
        <v>9.0909090909090905E-3</v>
      </c>
      <c r="U34" s="33"/>
      <c r="V34" s="41">
        <v>0</v>
      </c>
      <c r="W34" s="31">
        <v>0</v>
      </c>
      <c r="X34" s="57"/>
      <c r="Y34" s="40">
        <v>0</v>
      </c>
      <c r="Z34" s="7">
        <v>1.252437417654809</v>
      </c>
    </row>
    <row r="35" spans="1:26">
      <c r="A35" s="74" t="str">
        <f t="shared" si="1"/>
        <v>75</v>
      </c>
      <c r="B35" s="71">
        <v>7532</v>
      </c>
      <c r="C35" s="29">
        <v>133</v>
      </c>
      <c r="D35" s="32">
        <v>5.1675169109904927E-4</v>
      </c>
      <c r="E35" s="33">
        <v>26</v>
      </c>
      <c r="F35" s="31">
        <v>0.19548872180451127</v>
      </c>
      <c r="G35" s="33">
        <v>72</v>
      </c>
      <c r="H35" s="41">
        <v>0.54135338345864659</v>
      </c>
      <c r="I35" s="30">
        <v>2.7692307692307692</v>
      </c>
      <c r="J35" s="33">
        <v>4</v>
      </c>
      <c r="K35" s="31">
        <v>3.007518796992481E-2</v>
      </c>
      <c r="L35" s="33">
        <v>3</v>
      </c>
      <c r="M35" s="41">
        <v>4.1666666666666664E-2</v>
      </c>
      <c r="N35" s="30">
        <v>0.75</v>
      </c>
      <c r="O35" s="33">
        <v>1</v>
      </c>
      <c r="P35" s="41">
        <v>0.33333333333333331</v>
      </c>
      <c r="Q35" s="31">
        <v>7.5187969924812026E-3</v>
      </c>
      <c r="R35" s="33">
        <v>1</v>
      </c>
      <c r="S35" s="41">
        <v>0.33333333333333331</v>
      </c>
      <c r="T35" s="31">
        <v>7.5187969924812026E-3</v>
      </c>
      <c r="U35" s="33"/>
      <c r="V35" s="41">
        <v>0</v>
      </c>
      <c r="W35" s="31">
        <v>0</v>
      </c>
      <c r="X35" s="57"/>
      <c r="Y35" s="40">
        <v>0</v>
      </c>
      <c r="Z35" s="7">
        <v>1.2496867167919798</v>
      </c>
    </row>
    <row r="36" spans="1:26">
      <c r="A36" s="74" t="str">
        <f t="shared" si="1"/>
        <v>38</v>
      </c>
      <c r="B36" s="71">
        <v>3826</v>
      </c>
      <c r="C36" s="29">
        <v>159</v>
      </c>
      <c r="D36" s="32">
        <v>6.1777081868232204E-4</v>
      </c>
      <c r="E36" s="33">
        <v>28</v>
      </c>
      <c r="F36" s="31">
        <v>0.1761006289308176</v>
      </c>
      <c r="G36" s="33">
        <v>69</v>
      </c>
      <c r="H36" s="41">
        <v>0.43396226415094341</v>
      </c>
      <c r="I36" s="30">
        <v>2.4642857142857144</v>
      </c>
      <c r="J36" s="33">
        <v>5</v>
      </c>
      <c r="K36" s="31">
        <v>3.1446540880503145E-2</v>
      </c>
      <c r="L36" s="33">
        <v>4</v>
      </c>
      <c r="M36" s="41">
        <v>5.7971014492753624E-2</v>
      </c>
      <c r="N36" s="30">
        <v>0.8</v>
      </c>
      <c r="O36" s="33">
        <v>2</v>
      </c>
      <c r="P36" s="41">
        <v>0.5</v>
      </c>
      <c r="Q36" s="31">
        <v>1.2578616352201259E-2</v>
      </c>
      <c r="R36" s="33">
        <v>1</v>
      </c>
      <c r="S36" s="41">
        <v>0.25</v>
      </c>
      <c r="T36" s="31">
        <v>6.2893081761006293E-3</v>
      </c>
      <c r="U36" s="33"/>
      <c r="V36" s="41">
        <v>0</v>
      </c>
      <c r="W36" s="31">
        <v>0</v>
      </c>
      <c r="X36" s="57"/>
      <c r="Y36" s="40">
        <v>0</v>
      </c>
      <c r="Z36" s="7">
        <v>1.241933278643697</v>
      </c>
    </row>
    <row r="37" spans="1:26">
      <c r="A37" s="74" t="str">
        <f t="shared" si="1"/>
        <v>92</v>
      </c>
      <c r="B37" s="71">
        <v>9223</v>
      </c>
      <c r="C37" s="29">
        <v>217</v>
      </c>
      <c r="D37" s="32">
        <v>8.4312118021423823E-4</v>
      </c>
      <c r="E37" s="33">
        <v>15</v>
      </c>
      <c r="F37" s="31">
        <v>6.9124423963133647E-2</v>
      </c>
      <c r="G37" s="33">
        <v>38</v>
      </c>
      <c r="H37" s="41">
        <v>0.17511520737327188</v>
      </c>
      <c r="I37" s="30">
        <v>2.5333333333333332</v>
      </c>
      <c r="J37" s="33">
        <v>3</v>
      </c>
      <c r="K37" s="31">
        <v>1.3824884792626729E-2</v>
      </c>
      <c r="L37" s="33">
        <v>2</v>
      </c>
      <c r="M37" s="41">
        <v>5.2631578947368418E-2</v>
      </c>
      <c r="N37" s="30">
        <v>0.66666666666666663</v>
      </c>
      <c r="O37" s="33">
        <v>1</v>
      </c>
      <c r="P37" s="41">
        <v>0.5</v>
      </c>
      <c r="Q37" s="31">
        <v>4.608294930875576E-3</v>
      </c>
      <c r="R37" s="33">
        <v>1</v>
      </c>
      <c r="S37" s="41">
        <v>0.5</v>
      </c>
      <c r="T37" s="31">
        <v>4.608294930875576E-3</v>
      </c>
      <c r="U37" s="33"/>
      <c r="V37" s="41">
        <v>0</v>
      </c>
      <c r="W37" s="31">
        <v>0</v>
      </c>
      <c r="X37" s="57"/>
      <c r="Y37" s="40">
        <v>0</v>
      </c>
      <c r="Z37" s="7">
        <v>1.2277467863206402</v>
      </c>
    </row>
    <row r="38" spans="1:26">
      <c r="A38" s="74" t="str">
        <f t="shared" si="1"/>
        <v>75</v>
      </c>
      <c r="B38" s="71">
        <v>7538</v>
      </c>
      <c r="C38" s="29">
        <v>365</v>
      </c>
      <c r="D38" s="32">
        <v>1.4181531372267141E-3</v>
      </c>
      <c r="E38" s="33">
        <v>62</v>
      </c>
      <c r="F38" s="31">
        <v>0.16986301369863013</v>
      </c>
      <c r="G38" s="33">
        <v>174</v>
      </c>
      <c r="H38" s="41">
        <v>0.47671232876712327</v>
      </c>
      <c r="I38" s="30">
        <v>2.806451612903226</v>
      </c>
      <c r="J38" s="33">
        <v>5</v>
      </c>
      <c r="K38" s="31">
        <v>1.3698630136986301E-2</v>
      </c>
      <c r="L38" s="33">
        <v>6</v>
      </c>
      <c r="M38" s="41">
        <v>3.4482758620689655E-2</v>
      </c>
      <c r="N38" s="30">
        <v>1.2</v>
      </c>
      <c r="O38" s="33">
        <v>3</v>
      </c>
      <c r="P38" s="41">
        <v>0.5</v>
      </c>
      <c r="Q38" s="31">
        <v>8.21917808219178E-3</v>
      </c>
      <c r="R38" s="33">
        <v>1</v>
      </c>
      <c r="S38" s="41">
        <v>0.16666666666666666</v>
      </c>
      <c r="T38" s="31">
        <v>2.7397260273972603E-3</v>
      </c>
      <c r="U38" s="33"/>
      <c r="V38" s="41">
        <v>0</v>
      </c>
      <c r="W38" s="31">
        <v>0</v>
      </c>
      <c r="X38" s="57"/>
      <c r="Y38" s="40">
        <v>0</v>
      </c>
      <c r="Z38" s="7">
        <v>1.1778617540544796</v>
      </c>
    </row>
    <row r="39" spans="1:26">
      <c r="A39" s="74" t="str">
        <f t="shared" si="1"/>
        <v>79</v>
      </c>
      <c r="B39" s="71">
        <v>7991</v>
      </c>
      <c r="C39" s="29">
        <v>1393</v>
      </c>
      <c r="D39" s="32">
        <v>5.4122940278268847E-3</v>
      </c>
      <c r="E39" s="33">
        <v>298</v>
      </c>
      <c r="F39" s="31">
        <v>0.21392677674084709</v>
      </c>
      <c r="G39" s="33">
        <v>750</v>
      </c>
      <c r="H39" s="41">
        <v>0.53840631730078969</v>
      </c>
      <c r="I39" s="30">
        <v>2.5167785234899327</v>
      </c>
      <c r="J39" s="33">
        <v>41</v>
      </c>
      <c r="K39" s="31">
        <v>2.9432878679109833E-2</v>
      </c>
      <c r="L39" s="33">
        <v>35</v>
      </c>
      <c r="M39" s="41">
        <v>4.6666666666666669E-2</v>
      </c>
      <c r="N39" s="30">
        <v>0.85365853658536583</v>
      </c>
      <c r="O39" s="33">
        <v>8</v>
      </c>
      <c r="P39" s="41">
        <v>0.22857142857142856</v>
      </c>
      <c r="Q39" s="31">
        <v>5.7430007178750899E-3</v>
      </c>
      <c r="R39" s="33">
        <v>11</v>
      </c>
      <c r="S39" s="41">
        <v>0.31428571428571428</v>
      </c>
      <c r="T39" s="31">
        <v>7.8966259870782481E-3</v>
      </c>
      <c r="U39" s="33"/>
      <c r="V39" s="41">
        <v>0</v>
      </c>
      <c r="W39" s="31">
        <v>0</v>
      </c>
      <c r="X39" s="57"/>
      <c r="Y39" s="40">
        <v>0</v>
      </c>
      <c r="Z39" s="7">
        <v>1.1279301268245991</v>
      </c>
    </row>
    <row r="40" spans="1:26">
      <c r="A40" s="74" t="str">
        <f t="shared" si="1"/>
        <v>50</v>
      </c>
      <c r="B40" s="71">
        <v>5065</v>
      </c>
      <c r="C40" s="29">
        <v>930</v>
      </c>
      <c r="D40" s="32">
        <v>3.6133764866324498E-3</v>
      </c>
      <c r="E40" s="33">
        <v>175</v>
      </c>
      <c r="F40" s="31">
        <v>0.18817204301075269</v>
      </c>
      <c r="G40" s="33">
        <v>446</v>
      </c>
      <c r="H40" s="41">
        <v>0.47956989247311826</v>
      </c>
      <c r="I40" s="30">
        <v>2.5485714285714285</v>
      </c>
      <c r="J40" s="33">
        <v>18</v>
      </c>
      <c r="K40" s="31">
        <v>1.935483870967742E-2</v>
      </c>
      <c r="L40" s="33">
        <v>20</v>
      </c>
      <c r="M40" s="41">
        <v>4.4843049327354258E-2</v>
      </c>
      <c r="N40" s="30">
        <v>1.1111111111111112</v>
      </c>
      <c r="O40" s="33">
        <v>2</v>
      </c>
      <c r="P40" s="41">
        <v>0.1</v>
      </c>
      <c r="Q40" s="31">
        <v>2.1505376344086021E-3</v>
      </c>
      <c r="R40" s="33">
        <v>3</v>
      </c>
      <c r="S40" s="41">
        <v>0.15</v>
      </c>
      <c r="T40" s="31">
        <v>3.2258064516129032E-3</v>
      </c>
      <c r="U40" s="33">
        <v>1</v>
      </c>
      <c r="V40" s="41">
        <v>0.33333333333333331</v>
      </c>
      <c r="W40" s="31">
        <v>1.0752688172043011E-3</v>
      </c>
      <c r="X40" s="57"/>
      <c r="Y40" s="40">
        <f>X40/U40</f>
        <v>0</v>
      </c>
      <c r="Z40" s="7">
        <v>1.1077462751338059</v>
      </c>
    </row>
    <row r="41" spans="1:26">
      <c r="A41" s="74" t="str">
        <f t="shared" si="1"/>
        <v>79</v>
      </c>
      <c r="B41" s="71">
        <v>7996</v>
      </c>
      <c r="C41" s="29">
        <v>114</v>
      </c>
      <c r="D41" s="32">
        <v>4.4293002094204222E-4</v>
      </c>
      <c r="E41" s="33">
        <v>15</v>
      </c>
      <c r="F41" s="31">
        <v>0.13157894736842105</v>
      </c>
      <c r="G41" s="33">
        <v>38</v>
      </c>
      <c r="H41" s="41">
        <v>0.33333333333333331</v>
      </c>
      <c r="I41" s="30">
        <v>2.5333333333333332</v>
      </c>
      <c r="J41" s="33">
        <v>3</v>
      </c>
      <c r="K41" s="31">
        <v>2.6315789473684209E-2</v>
      </c>
      <c r="L41" s="33">
        <v>3</v>
      </c>
      <c r="M41" s="41">
        <v>7.8947368421052627E-2</v>
      </c>
      <c r="N41" s="30">
        <v>1</v>
      </c>
      <c r="O41" s="33"/>
      <c r="P41" s="41">
        <v>0</v>
      </c>
      <c r="Q41" s="31">
        <v>0</v>
      </c>
      <c r="R41" s="33">
        <v>2</v>
      </c>
      <c r="S41" s="41">
        <v>0.66666666666666663</v>
      </c>
      <c r="T41" s="31">
        <v>1.7543859649122806E-2</v>
      </c>
      <c r="U41" s="33"/>
      <c r="V41" s="41">
        <v>0</v>
      </c>
      <c r="W41" s="31">
        <v>0</v>
      </c>
      <c r="X41" s="57"/>
      <c r="Y41" s="40">
        <v>0</v>
      </c>
      <c r="Z41" s="7">
        <v>1.0789473684210527</v>
      </c>
    </row>
    <row r="42" spans="1:26">
      <c r="A42" s="74" t="str">
        <f t="shared" si="1"/>
        <v>78</v>
      </c>
      <c r="B42" s="71">
        <v>7812</v>
      </c>
      <c r="C42" s="29">
        <v>1591</v>
      </c>
      <c r="D42" s="32">
        <v>6.1815935378841157E-3</v>
      </c>
      <c r="E42" s="33">
        <v>441</v>
      </c>
      <c r="F42" s="31">
        <v>0.27718416090509113</v>
      </c>
      <c r="G42" s="33">
        <v>1210</v>
      </c>
      <c r="H42" s="41">
        <v>0.76052796983029536</v>
      </c>
      <c r="I42" s="30">
        <v>2.743764172335601</v>
      </c>
      <c r="J42" s="33">
        <v>36</v>
      </c>
      <c r="K42" s="31">
        <v>2.262727844123193E-2</v>
      </c>
      <c r="L42" s="33">
        <v>35</v>
      </c>
      <c r="M42" s="41">
        <v>2.8925619834710745E-2</v>
      </c>
      <c r="N42" s="30">
        <v>0.97222222222222221</v>
      </c>
      <c r="O42" s="33">
        <v>5</v>
      </c>
      <c r="P42" s="41">
        <v>0.14285714285714285</v>
      </c>
      <c r="Q42" s="31">
        <v>3.1426775612822125E-3</v>
      </c>
      <c r="R42" s="33">
        <v>5</v>
      </c>
      <c r="S42" s="41">
        <v>0.14285714285714285</v>
      </c>
      <c r="T42" s="31">
        <v>3.1426775612822125E-3</v>
      </c>
      <c r="U42" s="33"/>
      <c r="V42" s="41">
        <v>0</v>
      </c>
      <c r="W42" s="31">
        <v>0</v>
      </c>
      <c r="X42" s="57"/>
      <c r="Y42" s="40">
        <v>0</v>
      </c>
      <c r="Z42" s="7">
        <v>1.0751678753792917</v>
      </c>
    </row>
    <row r="43" spans="1:26">
      <c r="A43" s="74" t="str">
        <f t="shared" si="1"/>
        <v>79</v>
      </c>
      <c r="B43" s="71">
        <v>7997</v>
      </c>
      <c r="C43" s="29">
        <v>705</v>
      </c>
      <c r="D43" s="32">
        <v>2.7391724979310503E-3</v>
      </c>
      <c r="E43" s="33">
        <v>100</v>
      </c>
      <c r="F43" s="31">
        <v>0.14184397163120568</v>
      </c>
      <c r="G43" s="33">
        <v>228</v>
      </c>
      <c r="H43" s="41">
        <v>0.32340425531914896</v>
      </c>
      <c r="I43" s="30">
        <v>2.2799999999999998</v>
      </c>
      <c r="J43" s="33">
        <v>11</v>
      </c>
      <c r="K43" s="31">
        <v>1.5602836879432624E-2</v>
      </c>
      <c r="L43" s="33">
        <v>10</v>
      </c>
      <c r="M43" s="41">
        <v>4.3859649122807015E-2</v>
      </c>
      <c r="N43" s="30">
        <v>0.90909090909090906</v>
      </c>
      <c r="O43" s="33">
        <v>3</v>
      </c>
      <c r="P43" s="41">
        <v>0.3</v>
      </c>
      <c r="Q43" s="31">
        <v>4.2553191489361703E-3</v>
      </c>
      <c r="R43" s="33">
        <v>4</v>
      </c>
      <c r="S43" s="41">
        <v>0.4</v>
      </c>
      <c r="T43" s="31">
        <v>5.6737588652482273E-3</v>
      </c>
      <c r="U43" s="33">
        <v>1</v>
      </c>
      <c r="V43" s="41">
        <v>1</v>
      </c>
      <c r="W43" s="31">
        <v>0</v>
      </c>
      <c r="X43" s="57">
        <v>1</v>
      </c>
      <c r="Y43" s="40">
        <v>1</v>
      </c>
      <c r="Z43" s="7">
        <v>3.0672639044419601</v>
      </c>
    </row>
    <row r="44" spans="1:26">
      <c r="A44" s="74" t="str">
        <f t="shared" si="1"/>
        <v>80</v>
      </c>
      <c r="B44" s="71">
        <v>8082</v>
      </c>
      <c r="C44" s="29">
        <v>1141</v>
      </c>
      <c r="D44" s="32">
        <v>4.4331855604813177E-3</v>
      </c>
      <c r="E44" s="33">
        <v>94</v>
      </c>
      <c r="F44" s="31">
        <v>8.238387379491674E-2</v>
      </c>
      <c r="G44" s="33">
        <v>217</v>
      </c>
      <c r="H44" s="41">
        <v>0.19018404907975461</v>
      </c>
      <c r="I44" s="30">
        <v>2.3085106382978724</v>
      </c>
      <c r="J44" s="33">
        <v>12</v>
      </c>
      <c r="K44" s="31">
        <v>1.0517090271691499E-2</v>
      </c>
      <c r="L44" s="33">
        <v>13</v>
      </c>
      <c r="M44" s="41">
        <v>5.9907834101382486E-2</v>
      </c>
      <c r="N44" s="30">
        <v>1.0833333333333333</v>
      </c>
      <c r="O44" s="33">
        <v>2</v>
      </c>
      <c r="P44" s="41">
        <v>0.15384615384615385</v>
      </c>
      <c r="Q44" s="31">
        <v>1.7528483786152498E-3</v>
      </c>
      <c r="R44" s="33">
        <v>2</v>
      </c>
      <c r="S44" s="41">
        <v>0.15384615384615385</v>
      </c>
      <c r="T44" s="31">
        <v>1.7528483786152498E-3</v>
      </c>
      <c r="U44" s="33">
        <v>1</v>
      </c>
      <c r="V44" s="41">
        <v>0.5</v>
      </c>
      <c r="W44" s="31">
        <v>8.7642418930762491E-4</v>
      </c>
      <c r="X44" s="57"/>
      <c r="Y44" s="40">
        <f>X44/U44</f>
        <v>0</v>
      </c>
      <c r="Z44" s="7">
        <v>1.0577841908734449</v>
      </c>
    </row>
    <row r="45" spans="1:26">
      <c r="A45" s="74" t="str">
        <f t="shared" si="1"/>
        <v>55</v>
      </c>
      <c r="B45" s="71">
        <v>5521</v>
      </c>
      <c r="C45" s="29">
        <v>82</v>
      </c>
      <c r="D45" s="32">
        <v>3.185987869933988E-4</v>
      </c>
      <c r="E45" s="33">
        <v>14</v>
      </c>
      <c r="F45" s="31">
        <v>0.17073170731707318</v>
      </c>
      <c r="G45" s="33">
        <v>39</v>
      </c>
      <c r="H45" s="41">
        <v>0.47560975609756095</v>
      </c>
      <c r="I45" s="30">
        <v>2.7857142857142856</v>
      </c>
      <c r="J45" s="33">
        <v>3</v>
      </c>
      <c r="K45" s="31">
        <v>3.6585365853658534E-2</v>
      </c>
      <c r="L45" s="33">
        <v>2</v>
      </c>
      <c r="M45" s="41">
        <v>5.128205128205128E-2</v>
      </c>
      <c r="N45" s="30">
        <v>0.66666666666666663</v>
      </c>
      <c r="O45" s="33"/>
      <c r="P45" s="41">
        <v>0</v>
      </c>
      <c r="Q45" s="31">
        <v>0</v>
      </c>
      <c r="R45" s="33">
        <v>1</v>
      </c>
      <c r="S45" s="41">
        <v>0.5</v>
      </c>
      <c r="T45" s="31">
        <v>1.2195121951219513E-2</v>
      </c>
      <c r="U45" s="33"/>
      <c r="V45" s="41">
        <v>0</v>
      </c>
      <c r="W45" s="31">
        <v>0</v>
      </c>
      <c r="X45" s="57"/>
      <c r="Y45" s="40">
        <v>0</v>
      </c>
      <c r="Z45" s="7">
        <v>1.0268918073796123</v>
      </c>
    </row>
    <row r="46" spans="1:26">
      <c r="A46" s="74" t="str">
        <f t="shared" si="1"/>
        <v>73</v>
      </c>
      <c r="B46" s="71">
        <v>7334</v>
      </c>
      <c r="C46" s="29">
        <v>374</v>
      </c>
      <c r="D46" s="32">
        <v>1.45312129677477E-3</v>
      </c>
      <c r="E46" s="33">
        <v>78</v>
      </c>
      <c r="F46" s="31">
        <v>0.20855614973262032</v>
      </c>
      <c r="G46" s="33">
        <v>228</v>
      </c>
      <c r="H46" s="41">
        <v>0.60962566844919786</v>
      </c>
      <c r="I46" s="30">
        <v>2.9230769230769229</v>
      </c>
      <c r="J46" s="33">
        <v>14</v>
      </c>
      <c r="K46" s="31">
        <v>3.7433155080213901E-2</v>
      </c>
      <c r="L46" s="33">
        <v>15</v>
      </c>
      <c r="M46" s="41">
        <v>6.5789473684210523E-2</v>
      </c>
      <c r="N46" s="30">
        <v>1.0714285714285714</v>
      </c>
      <c r="O46" s="33">
        <v>4</v>
      </c>
      <c r="P46" s="41">
        <v>0.26666666666666666</v>
      </c>
      <c r="Q46" s="31">
        <v>1.06951871657754E-2</v>
      </c>
      <c r="R46" s="33">
        <v>1</v>
      </c>
      <c r="S46" s="41">
        <v>6.6666666666666666E-2</v>
      </c>
      <c r="T46" s="31">
        <v>2.6737967914438501E-3</v>
      </c>
      <c r="U46" s="33"/>
      <c r="V46" s="41">
        <v>0</v>
      </c>
      <c r="W46" s="31">
        <v>0</v>
      </c>
      <c r="X46" s="57"/>
      <c r="Y46" s="40">
        <v>0</v>
      </c>
      <c r="Z46" s="7">
        <v>1.0087484754667417</v>
      </c>
    </row>
    <row r="47" spans="1:26">
      <c r="A47" s="74" t="str">
        <f t="shared" si="1"/>
        <v>50</v>
      </c>
      <c r="B47" s="71">
        <v>5099</v>
      </c>
      <c r="C47" s="29">
        <v>279</v>
      </c>
      <c r="D47" s="32">
        <v>1.084012945989735E-3</v>
      </c>
      <c r="E47" s="33">
        <v>66</v>
      </c>
      <c r="F47" s="31">
        <v>0.23655913978494625</v>
      </c>
      <c r="G47" s="33">
        <v>168</v>
      </c>
      <c r="H47" s="41">
        <v>0.60215053763440862</v>
      </c>
      <c r="I47" s="30">
        <v>2.5454545454545454</v>
      </c>
      <c r="J47" s="33">
        <v>10</v>
      </c>
      <c r="K47" s="31">
        <v>3.5842293906810034E-2</v>
      </c>
      <c r="L47" s="33">
        <v>9</v>
      </c>
      <c r="M47" s="41">
        <v>5.3571428571428568E-2</v>
      </c>
      <c r="N47" s="30">
        <v>0.9</v>
      </c>
      <c r="O47" s="33">
        <v>2</v>
      </c>
      <c r="P47" s="41">
        <v>0.22222222222222221</v>
      </c>
      <c r="Q47" s="31">
        <v>7.1684587813620072E-3</v>
      </c>
      <c r="R47" s="33">
        <v>1</v>
      </c>
      <c r="S47" s="41">
        <v>0.1111111111111111</v>
      </c>
      <c r="T47" s="31">
        <v>3.5842293906810036E-3</v>
      </c>
      <c r="U47" s="33"/>
      <c r="V47" s="41">
        <v>0</v>
      </c>
      <c r="W47" s="31">
        <v>0</v>
      </c>
      <c r="X47" s="57"/>
      <c r="Y47" s="40">
        <v>0</v>
      </c>
      <c r="Z47" s="7">
        <v>0.98905529953917048</v>
      </c>
    </row>
    <row r="48" spans="1:26">
      <c r="A48" s="74" t="str">
        <f t="shared" si="1"/>
        <v>50</v>
      </c>
      <c r="B48" s="71">
        <v>5047</v>
      </c>
      <c r="C48" s="29">
        <v>838</v>
      </c>
      <c r="D48" s="32">
        <v>3.2559241890300996E-3</v>
      </c>
      <c r="E48" s="33">
        <v>175</v>
      </c>
      <c r="F48" s="31">
        <v>0.20883054892601433</v>
      </c>
      <c r="G48" s="33">
        <v>454</v>
      </c>
      <c r="H48" s="41">
        <v>0.5417661097852029</v>
      </c>
      <c r="I48" s="30">
        <v>2.5942857142857143</v>
      </c>
      <c r="J48" s="33">
        <v>24</v>
      </c>
      <c r="K48" s="31">
        <v>2.8639618138424822E-2</v>
      </c>
      <c r="L48" s="33">
        <v>24</v>
      </c>
      <c r="M48" s="41">
        <v>5.2863436123348019E-2</v>
      </c>
      <c r="N48" s="30">
        <v>1</v>
      </c>
      <c r="O48" s="33">
        <v>5</v>
      </c>
      <c r="P48" s="41">
        <v>0.20833333333333334</v>
      </c>
      <c r="Q48" s="31">
        <v>5.9665871121718375E-3</v>
      </c>
      <c r="R48" s="33">
        <v>4</v>
      </c>
      <c r="S48" s="41">
        <v>0.16666666666666666</v>
      </c>
      <c r="T48" s="31">
        <v>4.7732696897374704E-3</v>
      </c>
      <c r="U48" s="33"/>
      <c r="V48" s="41">
        <v>0</v>
      </c>
      <c r="W48" s="31">
        <v>0</v>
      </c>
      <c r="X48" s="57"/>
      <c r="Y48" s="40">
        <v>0</v>
      </c>
      <c r="Z48" s="7">
        <v>0.96962954590855088</v>
      </c>
    </row>
    <row r="49" spans="1:26">
      <c r="A49" s="74" t="str">
        <f t="shared" si="1"/>
        <v>52</v>
      </c>
      <c r="B49" s="71">
        <v>5251</v>
      </c>
      <c r="C49" s="29">
        <v>290</v>
      </c>
      <c r="D49" s="32">
        <v>1.126751807659581E-3</v>
      </c>
      <c r="E49" s="33">
        <v>63</v>
      </c>
      <c r="F49" s="31">
        <v>0.21724137931034482</v>
      </c>
      <c r="G49" s="33">
        <v>162</v>
      </c>
      <c r="H49" s="41">
        <v>0.55862068965517242</v>
      </c>
      <c r="I49" s="30">
        <v>2.5714285714285716</v>
      </c>
      <c r="J49" s="33">
        <v>10</v>
      </c>
      <c r="K49" s="31">
        <v>3.4482758620689655E-2</v>
      </c>
      <c r="L49" s="33">
        <v>12</v>
      </c>
      <c r="M49" s="41">
        <v>7.407407407407407E-2</v>
      </c>
      <c r="N49" s="30">
        <v>1.2</v>
      </c>
      <c r="O49" s="33">
        <v>3</v>
      </c>
      <c r="P49" s="41">
        <v>0.25</v>
      </c>
      <c r="Q49" s="31">
        <v>1.0344827586206896E-2</v>
      </c>
      <c r="R49" s="33">
        <v>1</v>
      </c>
      <c r="S49" s="41">
        <v>8.3333333333333329E-2</v>
      </c>
      <c r="T49" s="31">
        <v>3.4482758620689655E-3</v>
      </c>
      <c r="U49" s="33"/>
      <c r="V49" s="41">
        <v>0</v>
      </c>
      <c r="W49" s="31">
        <v>0</v>
      </c>
      <c r="X49" s="57"/>
      <c r="Y49" s="40">
        <v>0</v>
      </c>
      <c r="Z49" s="7">
        <v>0.96602809706257986</v>
      </c>
    </row>
    <row r="50" spans="1:26">
      <c r="A50" s="74" t="str">
        <f t="shared" si="1"/>
        <v>32</v>
      </c>
      <c r="B50" s="71">
        <v>3272</v>
      </c>
      <c r="C50" s="29">
        <v>47</v>
      </c>
      <c r="D50" s="32">
        <v>1.8261149986207003E-4</v>
      </c>
      <c r="E50" s="33">
        <v>6</v>
      </c>
      <c r="F50" s="31">
        <v>0.1276595744680851</v>
      </c>
      <c r="G50" s="33">
        <v>16</v>
      </c>
      <c r="H50" s="41">
        <v>0.34042553191489361</v>
      </c>
      <c r="I50" s="30">
        <v>2.6666666666666665</v>
      </c>
      <c r="J50" s="33">
        <v>3</v>
      </c>
      <c r="K50" s="31">
        <v>6.3829787234042548E-2</v>
      </c>
      <c r="L50" s="33">
        <v>2</v>
      </c>
      <c r="M50" s="41">
        <v>0.125</v>
      </c>
      <c r="N50" s="30">
        <v>0.66666666666666663</v>
      </c>
      <c r="O50" s="33"/>
      <c r="P50" s="41">
        <v>0</v>
      </c>
      <c r="Q50" s="31">
        <v>0</v>
      </c>
      <c r="R50" s="33">
        <v>1</v>
      </c>
      <c r="S50" s="41">
        <v>0.5</v>
      </c>
      <c r="T50" s="31">
        <v>2.1276595744680851E-2</v>
      </c>
      <c r="U50" s="33"/>
      <c r="V50" s="41">
        <v>0</v>
      </c>
      <c r="W50" s="31">
        <v>0</v>
      </c>
      <c r="X50" s="57"/>
      <c r="Y50" s="40">
        <v>0</v>
      </c>
      <c r="Z50" s="7">
        <v>0.96542553191489366</v>
      </c>
    </row>
    <row r="51" spans="1:26">
      <c r="A51" s="74" t="str">
        <f t="shared" si="1"/>
        <v>28</v>
      </c>
      <c r="B51" s="71">
        <v>2842</v>
      </c>
      <c r="C51" s="29">
        <v>182</v>
      </c>
      <c r="D51" s="32">
        <v>7.0713389308290947E-4</v>
      </c>
      <c r="E51" s="33">
        <v>33</v>
      </c>
      <c r="F51" s="31">
        <v>0.18131868131868131</v>
      </c>
      <c r="G51" s="33">
        <v>93</v>
      </c>
      <c r="H51" s="41">
        <v>0.51098901098901095</v>
      </c>
      <c r="I51" s="30">
        <v>2.8181818181818183</v>
      </c>
      <c r="J51" s="33">
        <v>6</v>
      </c>
      <c r="K51" s="31">
        <v>3.2967032967032968E-2</v>
      </c>
      <c r="L51" s="33">
        <v>5</v>
      </c>
      <c r="M51" s="41">
        <v>5.3763440860215055E-2</v>
      </c>
      <c r="N51" s="30">
        <v>0.83333333333333337</v>
      </c>
      <c r="O51" s="33">
        <v>1</v>
      </c>
      <c r="P51" s="41">
        <v>0.2</v>
      </c>
      <c r="Q51" s="31">
        <v>5.4945054945054949E-3</v>
      </c>
      <c r="R51" s="33">
        <v>1</v>
      </c>
      <c r="S51" s="41">
        <v>0.2</v>
      </c>
      <c r="T51" s="31">
        <v>5.4945054945054949E-3</v>
      </c>
      <c r="U51" s="33"/>
      <c r="V51" s="41">
        <v>0</v>
      </c>
      <c r="W51" s="31">
        <v>0</v>
      </c>
      <c r="X51" s="57"/>
      <c r="Y51" s="40">
        <v>0</v>
      </c>
      <c r="Z51" s="7">
        <v>0.96475245184922609</v>
      </c>
    </row>
    <row r="52" spans="1:26">
      <c r="A52" s="74" t="str">
        <f t="shared" si="1"/>
        <v>17</v>
      </c>
      <c r="B52" s="71">
        <v>1711</v>
      </c>
      <c r="C52" s="29">
        <v>322</v>
      </c>
      <c r="D52" s="32">
        <v>1.2510830416082245E-3</v>
      </c>
      <c r="E52" s="33">
        <v>56</v>
      </c>
      <c r="F52" s="31">
        <v>0.17391304347826086</v>
      </c>
      <c r="G52" s="33">
        <v>150</v>
      </c>
      <c r="H52" s="41">
        <v>0.46583850931677018</v>
      </c>
      <c r="I52" s="30">
        <v>2.6785714285714284</v>
      </c>
      <c r="J52" s="33">
        <v>8</v>
      </c>
      <c r="K52" s="31">
        <v>2.4844720496894408E-2</v>
      </c>
      <c r="L52" s="33">
        <v>10</v>
      </c>
      <c r="M52" s="41">
        <v>6.6666666666666666E-2</v>
      </c>
      <c r="N52" s="30">
        <v>1.25</v>
      </c>
      <c r="O52" s="33">
        <v>3</v>
      </c>
      <c r="P52" s="41">
        <v>0.3</v>
      </c>
      <c r="Q52" s="31">
        <v>9.316770186335404E-3</v>
      </c>
      <c r="R52" s="33">
        <v>1</v>
      </c>
      <c r="S52" s="41">
        <v>0.1</v>
      </c>
      <c r="T52" s="31">
        <v>3.105590062111801E-3</v>
      </c>
      <c r="U52" s="33"/>
      <c r="V52" s="41">
        <v>0</v>
      </c>
      <c r="W52" s="31">
        <v>0</v>
      </c>
      <c r="X52" s="57"/>
      <c r="Y52" s="40">
        <v>0</v>
      </c>
      <c r="Z52" s="7">
        <v>0.93250517598343685</v>
      </c>
    </row>
    <row r="53" spans="1:26">
      <c r="A53" s="74" t="str">
        <f t="shared" si="1"/>
        <v>54</v>
      </c>
      <c r="B53" s="71">
        <v>5461</v>
      </c>
      <c r="C53" s="29">
        <v>883</v>
      </c>
      <c r="D53" s="32">
        <v>3.4307649867703796E-3</v>
      </c>
      <c r="E53" s="33">
        <v>225</v>
      </c>
      <c r="F53" s="31">
        <v>0.25481313703284258</v>
      </c>
      <c r="G53" s="33">
        <v>530</v>
      </c>
      <c r="H53" s="41">
        <v>0.60022650056625138</v>
      </c>
      <c r="I53" s="30">
        <v>2.3555555555555556</v>
      </c>
      <c r="J53" s="33">
        <v>43</v>
      </c>
      <c r="K53" s="31">
        <v>4.8697621744054363E-2</v>
      </c>
      <c r="L53" s="33">
        <v>47</v>
      </c>
      <c r="M53" s="41">
        <v>8.8679245283018862E-2</v>
      </c>
      <c r="N53" s="30">
        <v>1.0930232558139534</v>
      </c>
      <c r="O53" s="33">
        <v>9</v>
      </c>
      <c r="P53" s="41">
        <v>0.19148936170212766</v>
      </c>
      <c r="Q53" s="31">
        <v>1.0192525481313703E-2</v>
      </c>
      <c r="R53" s="33">
        <v>2</v>
      </c>
      <c r="S53" s="41">
        <v>4.2553191489361701E-2</v>
      </c>
      <c r="T53" s="31">
        <v>2.2650056625141564E-3</v>
      </c>
      <c r="U53" s="33"/>
      <c r="V53" s="41">
        <v>0</v>
      </c>
      <c r="W53" s="31">
        <v>0</v>
      </c>
      <c r="X53" s="57"/>
      <c r="Y53" s="40">
        <v>0</v>
      </c>
      <c r="Z53" s="7">
        <v>0.92294829904075959</v>
      </c>
    </row>
    <row r="54" spans="1:26">
      <c r="A54" s="74" t="str">
        <f t="shared" si="1"/>
        <v>15</v>
      </c>
      <c r="B54" s="71">
        <v>1521</v>
      </c>
      <c r="C54" s="29">
        <v>480</v>
      </c>
      <c r="D54" s="32">
        <v>1.8649685092296516E-3</v>
      </c>
      <c r="E54" s="33">
        <v>100</v>
      </c>
      <c r="F54" s="31">
        <v>0.20833333333333334</v>
      </c>
      <c r="G54" s="33">
        <v>238</v>
      </c>
      <c r="H54" s="41">
        <v>0.49583333333333335</v>
      </c>
      <c r="I54" s="30">
        <v>2.38</v>
      </c>
      <c r="J54" s="33">
        <v>13</v>
      </c>
      <c r="K54" s="31">
        <v>2.7083333333333334E-2</v>
      </c>
      <c r="L54" s="33">
        <v>14</v>
      </c>
      <c r="M54" s="41">
        <v>5.8823529411764705E-2</v>
      </c>
      <c r="N54" s="30">
        <v>1.0769230769230769</v>
      </c>
      <c r="O54" s="33">
        <v>3</v>
      </c>
      <c r="P54" s="41">
        <v>0.21428571428571427</v>
      </c>
      <c r="Q54" s="31">
        <v>6.2500000000000003E-3</v>
      </c>
      <c r="R54" s="33">
        <v>2</v>
      </c>
      <c r="S54" s="41">
        <v>0.14285714285714285</v>
      </c>
      <c r="T54" s="31">
        <v>4.1666666666666666E-3</v>
      </c>
      <c r="U54" s="33"/>
      <c r="V54" s="41">
        <v>0</v>
      </c>
      <c r="W54" s="31">
        <v>0</v>
      </c>
      <c r="X54" s="57"/>
      <c r="Y54" s="40">
        <v>0</v>
      </c>
      <c r="Z54" s="7">
        <v>0.91179971988795516</v>
      </c>
    </row>
    <row r="55" spans="1:26">
      <c r="A55" s="74" t="str">
        <f t="shared" si="1"/>
        <v>51</v>
      </c>
      <c r="B55" s="71">
        <v>5199</v>
      </c>
      <c r="C55" s="29">
        <v>173</v>
      </c>
      <c r="D55" s="32">
        <v>6.7216573353485359E-4</v>
      </c>
      <c r="E55" s="33">
        <v>40</v>
      </c>
      <c r="F55" s="31">
        <v>0.23121387283236994</v>
      </c>
      <c r="G55" s="33">
        <v>85</v>
      </c>
      <c r="H55" s="41">
        <v>0.4913294797687861</v>
      </c>
      <c r="I55" s="30">
        <v>2.125</v>
      </c>
      <c r="J55" s="33">
        <v>7</v>
      </c>
      <c r="K55" s="31">
        <v>4.046242774566474E-2</v>
      </c>
      <c r="L55" s="33">
        <v>6</v>
      </c>
      <c r="M55" s="41">
        <v>7.0588235294117646E-2</v>
      </c>
      <c r="N55" s="30">
        <v>0.8571428571428571</v>
      </c>
      <c r="O55" s="33">
        <v>1</v>
      </c>
      <c r="P55" s="41">
        <v>0.16666666666666666</v>
      </c>
      <c r="Q55" s="31">
        <v>5.7803468208092483E-3</v>
      </c>
      <c r="R55" s="33">
        <v>1</v>
      </c>
      <c r="S55" s="41">
        <v>0.16666666666666666</v>
      </c>
      <c r="T55" s="31">
        <v>5.7803468208092483E-3</v>
      </c>
      <c r="U55" s="33"/>
      <c r="V55" s="41">
        <v>0</v>
      </c>
      <c r="W55" s="31">
        <v>0</v>
      </c>
      <c r="X55" s="57"/>
      <c r="Y55" s="40">
        <v>0</v>
      </c>
      <c r="Z55" s="7">
        <v>0.89525104839623704</v>
      </c>
    </row>
    <row r="56" spans="1:26">
      <c r="A56" s="74" t="str">
        <f t="shared" si="1"/>
        <v>58</v>
      </c>
      <c r="B56" s="71">
        <v>5813</v>
      </c>
      <c r="C56" s="29">
        <v>846</v>
      </c>
      <c r="D56" s="32">
        <v>3.2870069975172605E-3</v>
      </c>
      <c r="E56" s="33">
        <v>186</v>
      </c>
      <c r="F56" s="31">
        <v>0.21985815602836881</v>
      </c>
      <c r="G56" s="33">
        <v>471</v>
      </c>
      <c r="H56" s="41">
        <v>0.55673758865248224</v>
      </c>
      <c r="I56" s="30">
        <v>2.532258064516129</v>
      </c>
      <c r="J56" s="33">
        <v>24</v>
      </c>
      <c r="K56" s="31">
        <v>2.8368794326241134E-2</v>
      </c>
      <c r="L56" s="33">
        <v>25</v>
      </c>
      <c r="M56" s="41">
        <v>5.3078556263269641E-2</v>
      </c>
      <c r="N56" s="30">
        <v>1.0416666666666667</v>
      </c>
      <c r="O56" s="33">
        <v>4</v>
      </c>
      <c r="P56" s="41">
        <v>0.16</v>
      </c>
      <c r="Q56" s="31">
        <v>4.7281323877068557E-3</v>
      </c>
      <c r="R56" s="33">
        <v>3</v>
      </c>
      <c r="S56" s="41">
        <v>0.12</v>
      </c>
      <c r="T56" s="31">
        <v>3.5460992907801418E-3</v>
      </c>
      <c r="U56" s="33"/>
      <c r="V56" s="41">
        <v>0</v>
      </c>
      <c r="W56" s="31">
        <v>0</v>
      </c>
      <c r="X56" s="57"/>
      <c r="Y56" s="40">
        <v>0</v>
      </c>
      <c r="Z56" s="7">
        <v>0.88981614491575189</v>
      </c>
    </row>
    <row r="57" spans="1:26">
      <c r="A57" s="74" t="str">
        <f t="shared" si="1"/>
        <v>79</v>
      </c>
      <c r="B57" s="71">
        <v>7999</v>
      </c>
      <c r="C57" s="29">
        <v>599</v>
      </c>
      <c r="D57" s="32">
        <v>2.3273252854761691E-3</v>
      </c>
      <c r="E57" s="33">
        <v>67</v>
      </c>
      <c r="F57" s="31">
        <v>0.11185308848080133</v>
      </c>
      <c r="G57" s="33">
        <v>199</v>
      </c>
      <c r="H57" s="41">
        <v>0.332220367278798</v>
      </c>
      <c r="I57" s="30">
        <v>2.9701492537313432</v>
      </c>
      <c r="J57" s="33">
        <v>9</v>
      </c>
      <c r="K57" s="31">
        <v>1.5025041736227046E-2</v>
      </c>
      <c r="L57" s="33">
        <v>11</v>
      </c>
      <c r="M57" s="41">
        <v>5.5276381909547742E-2</v>
      </c>
      <c r="N57" s="30">
        <v>1.2222222222222223</v>
      </c>
      <c r="O57" s="33">
        <v>4</v>
      </c>
      <c r="P57" s="41">
        <v>0.36363636363636365</v>
      </c>
      <c r="Q57" s="31">
        <v>6.6777963272120202E-3</v>
      </c>
      <c r="R57" s="33">
        <v>1</v>
      </c>
      <c r="S57" s="41">
        <v>9.0909090909090912E-2</v>
      </c>
      <c r="T57" s="31">
        <v>1.6694490818030051E-3</v>
      </c>
      <c r="U57" s="33"/>
      <c r="V57" s="41">
        <v>0</v>
      </c>
      <c r="W57" s="31">
        <v>0</v>
      </c>
      <c r="X57" s="57"/>
      <c r="Y57" s="40">
        <v>0</v>
      </c>
      <c r="Z57" s="7">
        <v>0.84204220373380034</v>
      </c>
    </row>
    <row r="58" spans="1:26">
      <c r="A58" s="74" t="str">
        <f t="shared" si="1"/>
        <v>17</v>
      </c>
      <c r="B58" s="71">
        <v>1799</v>
      </c>
      <c r="C58" s="29">
        <v>286</v>
      </c>
      <c r="D58" s="32">
        <v>1.1112104034160008E-3</v>
      </c>
      <c r="E58" s="33">
        <v>47</v>
      </c>
      <c r="F58" s="31">
        <v>0.16433566433566432</v>
      </c>
      <c r="G58" s="33">
        <v>108</v>
      </c>
      <c r="H58" s="41">
        <v>0.3776223776223776</v>
      </c>
      <c r="I58" s="30">
        <v>2.2978723404255321</v>
      </c>
      <c r="J58" s="33">
        <v>6</v>
      </c>
      <c r="K58" s="31">
        <v>2.097902097902098E-2</v>
      </c>
      <c r="L58" s="33">
        <v>5</v>
      </c>
      <c r="M58" s="41">
        <v>4.6296296296296294E-2</v>
      </c>
      <c r="N58" s="30">
        <v>0.83333333333333337</v>
      </c>
      <c r="O58" s="33">
        <v>1</v>
      </c>
      <c r="P58" s="41">
        <v>0.2</v>
      </c>
      <c r="Q58" s="31">
        <v>3.4965034965034965E-3</v>
      </c>
      <c r="R58" s="33">
        <v>1</v>
      </c>
      <c r="S58" s="41">
        <v>0.2</v>
      </c>
      <c r="T58" s="31">
        <v>3.4965034965034965E-3</v>
      </c>
      <c r="U58" s="33"/>
      <c r="V58" s="41">
        <v>0</v>
      </c>
      <c r="W58" s="31">
        <v>0</v>
      </c>
      <c r="X58" s="57"/>
      <c r="Y58" s="40">
        <v>0</v>
      </c>
      <c r="Z58" s="7">
        <v>0.82391867391867391</v>
      </c>
    </row>
    <row r="59" spans="1:26">
      <c r="A59" s="74" t="str">
        <f t="shared" si="1"/>
        <v>26</v>
      </c>
      <c r="B59" s="71">
        <v>2631</v>
      </c>
      <c r="C59" s="29">
        <v>17</v>
      </c>
      <c r="D59" s="32">
        <v>6.6050968035216825E-5</v>
      </c>
      <c r="E59" s="33">
        <v>4</v>
      </c>
      <c r="F59" s="31">
        <v>0.23529411764705882</v>
      </c>
      <c r="G59" s="33">
        <v>14</v>
      </c>
      <c r="H59" s="41">
        <v>0.82352941176470584</v>
      </c>
      <c r="I59" s="30">
        <v>3.5</v>
      </c>
      <c r="J59" s="33">
        <v>1</v>
      </c>
      <c r="K59" s="31">
        <v>5.8823529411764705E-2</v>
      </c>
      <c r="L59" s="33">
        <v>0</v>
      </c>
      <c r="M59" s="41">
        <v>0</v>
      </c>
      <c r="N59" s="30">
        <v>0</v>
      </c>
      <c r="O59" s="33"/>
      <c r="P59" s="41">
        <v>0</v>
      </c>
      <c r="Q59" s="31">
        <v>0</v>
      </c>
      <c r="R59" s="33">
        <v>1</v>
      </c>
      <c r="S59" s="41">
        <v>0</v>
      </c>
      <c r="T59" s="31">
        <v>5.8823529411764705E-2</v>
      </c>
      <c r="U59" s="33"/>
      <c r="V59" s="41">
        <v>0</v>
      </c>
      <c r="W59" s="31">
        <v>0</v>
      </c>
      <c r="X59" s="57"/>
      <c r="Y59" s="40">
        <v>0</v>
      </c>
      <c r="Z59" s="7">
        <v>0.82352941176470584</v>
      </c>
    </row>
    <row r="60" spans="1:26">
      <c r="A60" s="74" t="str">
        <f t="shared" si="1"/>
        <v>52</v>
      </c>
      <c r="B60" s="71">
        <v>5211</v>
      </c>
      <c r="C60" s="29">
        <v>418</v>
      </c>
      <c r="D60" s="32">
        <v>1.6240767434541547E-3</v>
      </c>
      <c r="E60" s="33">
        <v>90</v>
      </c>
      <c r="F60" s="31">
        <v>0.21531100478468901</v>
      </c>
      <c r="G60" s="33">
        <v>234</v>
      </c>
      <c r="H60" s="41">
        <v>0.55980861244019142</v>
      </c>
      <c r="I60" s="30">
        <v>2.6</v>
      </c>
      <c r="J60" s="33">
        <v>19</v>
      </c>
      <c r="K60" s="31">
        <v>4.5454545454545456E-2</v>
      </c>
      <c r="L60" s="33">
        <v>16</v>
      </c>
      <c r="M60" s="41">
        <v>6.8376068376068383E-2</v>
      </c>
      <c r="N60" s="30">
        <v>0.84210526315789469</v>
      </c>
      <c r="O60" s="33"/>
      <c r="P60" s="41">
        <v>0</v>
      </c>
      <c r="Q60" s="31">
        <v>0</v>
      </c>
      <c r="R60" s="33">
        <v>3</v>
      </c>
      <c r="S60" s="41">
        <v>0.1875</v>
      </c>
      <c r="T60" s="31">
        <v>7.1770334928229667E-3</v>
      </c>
      <c r="U60" s="33"/>
      <c r="V60" s="41">
        <v>0</v>
      </c>
      <c r="W60" s="31">
        <v>0</v>
      </c>
      <c r="X60" s="57"/>
      <c r="Y60" s="40">
        <v>0</v>
      </c>
      <c r="Z60" s="7">
        <v>0.81568468081625978</v>
      </c>
    </row>
    <row r="61" spans="1:26">
      <c r="A61" s="74" t="str">
        <f t="shared" si="1"/>
        <v>27</v>
      </c>
      <c r="B61" s="71">
        <v>2752</v>
      </c>
      <c r="C61" s="29">
        <v>2174</v>
      </c>
      <c r="D61" s="32">
        <v>8.4467532063859634E-3</v>
      </c>
      <c r="E61" s="33">
        <v>406</v>
      </c>
      <c r="F61" s="31">
        <v>0.18675252989880406</v>
      </c>
      <c r="G61" s="33">
        <v>1167</v>
      </c>
      <c r="H61" s="41">
        <v>0.53679852805887762</v>
      </c>
      <c r="I61" s="30">
        <v>2.874384236453202</v>
      </c>
      <c r="J61" s="33">
        <v>52</v>
      </c>
      <c r="K61" s="31">
        <v>2.391904323827047E-2</v>
      </c>
      <c r="L61" s="33">
        <v>52</v>
      </c>
      <c r="M61" s="41">
        <v>4.4558697514995714E-2</v>
      </c>
      <c r="N61" s="30">
        <v>1</v>
      </c>
      <c r="O61" s="33">
        <v>7</v>
      </c>
      <c r="P61" s="41">
        <v>0.13461538461538461</v>
      </c>
      <c r="Q61" s="31">
        <v>3.219871205151794E-3</v>
      </c>
      <c r="R61" s="33">
        <v>5</v>
      </c>
      <c r="S61" s="41">
        <v>9.6153846153846159E-2</v>
      </c>
      <c r="T61" s="31">
        <v>2.2999080036798527E-3</v>
      </c>
      <c r="U61" s="33"/>
      <c r="V61" s="41">
        <v>0</v>
      </c>
      <c r="W61" s="31">
        <v>0</v>
      </c>
      <c r="X61" s="57"/>
      <c r="Y61" s="40">
        <v>0</v>
      </c>
      <c r="Z61" s="7">
        <v>0.8121264563431041</v>
      </c>
    </row>
    <row r="62" spans="1:26">
      <c r="A62" s="74" t="str">
        <f t="shared" si="1"/>
        <v>59</v>
      </c>
      <c r="B62" s="71">
        <v>5912</v>
      </c>
      <c r="C62" s="29">
        <v>668</v>
      </c>
      <c r="D62" s="32">
        <v>2.5954145086779317E-3</v>
      </c>
      <c r="E62" s="33">
        <v>92</v>
      </c>
      <c r="F62" s="31">
        <v>0.1377245508982036</v>
      </c>
      <c r="G62" s="33">
        <v>218</v>
      </c>
      <c r="H62" s="41">
        <v>0.32634730538922158</v>
      </c>
      <c r="I62" s="30">
        <v>2.3695652173913042</v>
      </c>
      <c r="J62" s="33">
        <v>20</v>
      </c>
      <c r="K62" s="31">
        <v>2.9940119760479042E-2</v>
      </c>
      <c r="L62" s="33">
        <v>18</v>
      </c>
      <c r="M62" s="41">
        <v>8.2568807339449546E-2</v>
      </c>
      <c r="N62" s="30">
        <v>0.9</v>
      </c>
      <c r="O62" s="33">
        <v>4</v>
      </c>
      <c r="P62" s="41">
        <v>0.22222222222222221</v>
      </c>
      <c r="Q62" s="31">
        <v>5.9880239520958087E-3</v>
      </c>
      <c r="R62" s="33">
        <v>3</v>
      </c>
      <c r="S62" s="41">
        <v>0.16666666666666666</v>
      </c>
      <c r="T62" s="31">
        <v>4.4910179640718561E-3</v>
      </c>
      <c r="U62" s="33"/>
      <c r="V62" s="41">
        <v>0</v>
      </c>
      <c r="W62" s="31">
        <v>0</v>
      </c>
      <c r="X62" s="57"/>
      <c r="Y62" s="40">
        <v>0</v>
      </c>
      <c r="Z62" s="7">
        <v>0.79780500161755996</v>
      </c>
    </row>
    <row r="63" spans="1:26">
      <c r="A63" s="74" t="str">
        <f t="shared" si="1"/>
        <v>48</v>
      </c>
      <c r="B63" s="71">
        <v>4841</v>
      </c>
      <c r="C63" s="29">
        <v>705</v>
      </c>
      <c r="D63" s="32">
        <v>2.7391724979310503E-3</v>
      </c>
      <c r="E63" s="33">
        <v>46</v>
      </c>
      <c r="F63" s="31">
        <v>6.5248226950354607E-2</v>
      </c>
      <c r="G63" s="33">
        <v>106</v>
      </c>
      <c r="H63" s="41">
        <v>0.15035460992907801</v>
      </c>
      <c r="I63" s="30">
        <v>2.3043478260869565</v>
      </c>
      <c r="J63" s="33">
        <v>6</v>
      </c>
      <c r="K63" s="31">
        <v>8.5106382978723406E-3</v>
      </c>
      <c r="L63" s="33">
        <v>5</v>
      </c>
      <c r="M63" s="41">
        <v>4.716981132075472E-2</v>
      </c>
      <c r="N63" s="30">
        <v>0.83333333333333337</v>
      </c>
      <c r="O63" s="33">
        <v>2</v>
      </c>
      <c r="P63" s="41">
        <v>0.4</v>
      </c>
      <c r="Q63" s="31">
        <v>2.8368794326241137E-3</v>
      </c>
      <c r="R63" s="33">
        <v>1</v>
      </c>
      <c r="S63" s="41">
        <v>0.2</v>
      </c>
      <c r="T63" s="31">
        <v>1.4184397163120568E-3</v>
      </c>
      <c r="U63" s="33"/>
      <c r="V63" s="41">
        <v>0</v>
      </c>
      <c r="W63" s="31">
        <v>0</v>
      </c>
      <c r="X63" s="57"/>
      <c r="Y63" s="40">
        <v>0</v>
      </c>
      <c r="Z63" s="7">
        <v>0.7975244212498328</v>
      </c>
    </row>
    <row r="64" spans="1:26">
      <c r="A64" s="74" t="str">
        <f t="shared" si="1"/>
        <v>27</v>
      </c>
      <c r="B64" s="71">
        <v>2759</v>
      </c>
      <c r="C64" s="29">
        <v>809</v>
      </c>
      <c r="D64" s="32">
        <v>3.1432490082641418E-3</v>
      </c>
      <c r="E64" s="33">
        <v>182</v>
      </c>
      <c r="F64" s="31">
        <v>0.22496909765142151</v>
      </c>
      <c r="G64" s="33">
        <v>486</v>
      </c>
      <c r="H64" s="41">
        <v>0.60074165636588384</v>
      </c>
      <c r="I64" s="30">
        <v>2.6703296703296702</v>
      </c>
      <c r="J64" s="33">
        <v>13</v>
      </c>
      <c r="K64" s="31">
        <v>1.6069221260815822E-2</v>
      </c>
      <c r="L64" s="33">
        <v>12</v>
      </c>
      <c r="M64" s="41">
        <v>2.4691358024691357E-2</v>
      </c>
      <c r="N64" s="30">
        <v>0.92307692307692313</v>
      </c>
      <c r="O64" s="33">
        <v>1</v>
      </c>
      <c r="P64" s="41">
        <v>8.3333333333333329E-2</v>
      </c>
      <c r="Q64" s="31">
        <v>1.2360939431396785E-3</v>
      </c>
      <c r="R64" s="33">
        <v>1</v>
      </c>
      <c r="S64" s="41">
        <v>8.3333333333333329E-2</v>
      </c>
      <c r="T64" s="31">
        <v>1.2360939431396785E-3</v>
      </c>
      <c r="U64" s="33"/>
      <c r="V64" s="41">
        <v>0</v>
      </c>
      <c r="W64" s="31">
        <v>0</v>
      </c>
      <c r="X64" s="57"/>
      <c r="Y64" s="40">
        <v>0</v>
      </c>
      <c r="Z64" s="7">
        <v>0.79209968105724182</v>
      </c>
    </row>
    <row r="65" spans="1:26">
      <c r="A65" s="74" t="str">
        <f t="shared" si="1"/>
        <v>20</v>
      </c>
      <c r="B65" s="71">
        <v>2051</v>
      </c>
      <c r="C65" s="29">
        <v>349</v>
      </c>
      <c r="D65" s="32">
        <v>1.3559875202523925E-3</v>
      </c>
      <c r="E65" s="33">
        <v>30</v>
      </c>
      <c r="F65" s="31">
        <v>8.5959885386819479E-2</v>
      </c>
      <c r="G65" s="33">
        <v>83</v>
      </c>
      <c r="H65" s="41">
        <v>0.23782234957020057</v>
      </c>
      <c r="I65" s="30">
        <v>2.7666666666666666</v>
      </c>
      <c r="J65" s="33">
        <v>4</v>
      </c>
      <c r="K65" s="31">
        <v>1.1461318051575931E-2</v>
      </c>
      <c r="L65" s="33">
        <v>4</v>
      </c>
      <c r="M65" s="41">
        <v>4.8192771084337352E-2</v>
      </c>
      <c r="N65" s="30">
        <v>1</v>
      </c>
      <c r="O65" s="33">
        <v>1</v>
      </c>
      <c r="P65" s="41">
        <v>0.25</v>
      </c>
      <c r="Q65" s="31">
        <v>2.8653295128939827E-3</v>
      </c>
      <c r="R65" s="33">
        <v>1</v>
      </c>
      <c r="S65" s="41">
        <v>0.25</v>
      </c>
      <c r="T65" s="31">
        <v>2.8653295128939827E-3</v>
      </c>
      <c r="U65" s="33"/>
      <c r="V65" s="41">
        <v>0</v>
      </c>
      <c r="W65" s="31">
        <v>0</v>
      </c>
      <c r="X65" s="57"/>
      <c r="Y65" s="40">
        <v>0</v>
      </c>
      <c r="Z65" s="7">
        <v>0.78601512065453794</v>
      </c>
    </row>
    <row r="66" spans="1:26">
      <c r="A66" s="74" t="str">
        <f t="shared" ref="A66:A97" si="2">LEFT(B66,2)</f>
        <v>76</v>
      </c>
      <c r="B66" s="71">
        <v>7699</v>
      </c>
      <c r="C66" s="29">
        <v>503</v>
      </c>
      <c r="D66" s="32">
        <v>1.9543315836302389E-3</v>
      </c>
      <c r="E66" s="33">
        <v>92</v>
      </c>
      <c r="F66" s="31">
        <v>0.18290258449304175</v>
      </c>
      <c r="G66" s="33">
        <v>256</v>
      </c>
      <c r="H66" s="41">
        <v>0.50894632206759438</v>
      </c>
      <c r="I66" s="30">
        <v>2.7826086956521738</v>
      </c>
      <c r="J66" s="33">
        <v>19</v>
      </c>
      <c r="K66" s="31">
        <v>3.7773359840954271E-2</v>
      </c>
      <c r="L66" s="33">
        <v>21</v>
      </c>
      <c r="M66" s="41">
        <v>8.203125E-2</v>
      </c>
      <c r="N66" s="30">
        <v>1.1052631578947369</v>
      </c>
      <c r="O66" s="33">
        <v>3</v>
      </c>
      <c r="P66" s="41">
        <v>0.14285714285714285</v>
      </c>
      <c r="Q66" s="31">
        <v>5.9642147117296221E-3</v>
      </c>
      <c r="R66" s="33">
        <v>1</v>
      </c>
      <c r="S66" s="41">
        <v>4.7619047619047616E-2</v>
      </c>
      <c r="T66" s="31">
        <v>1.9880715705765406E-3</v>
      </c>
      <c r="U66" s="33"/>
      <c r="V66" s="41">
        <v>0</v>
      </c>
      <c r="W66" s="31">
        <v>0</v>
      </c>
      <c r="X66" s="57"/>
      <c r="Y66" s="40">
        <v>0</v>
      </c>
      <c r="Z66" s="7">
        <v>0.78145376254378485</v>
      </c>
    </row>
    <row r="67" spans="1:26">
      <c r="A67" s="74" t="str">
        <f t="shared" si="2"/>
        <v>57</v>
      </c>
      <c r="B67" s="71">
        <v>5734</v>
      </c>
      <c r="C67" s="29">
        <v>588</v>
      </c>
      <c r="D67" s="32">
        <v>2.2845864238063228E-3</v>
      </c>
      <c r="E67" s="33">
        <v>81</v>
      </c>
      <c r="F67" s="31">
        <v>0.13775510204081631</v>
      </c>
      <c r="G67" s="33">
        <v>194</v>
      </c>
      <c r="H67" s="41">
        <v>0.32993197278911562</v>
      </c>
      <c r="I67" s="30">
        <v>2.3950617283950617</v>
      </c>
      <c r="J67" s="33">
        <v>13</v>
      </c>
      <c r="K67" s="31">
        <v>2.2108843537414966E-2</v>
      </c>
      <c r="L67" s="33">
        <v>14</v>
      </c>
      <c r="M67" s="41">
        <v>7.2164948453608241E-2</v>
      </c>
      <c r="N67" s="30">
        <v>1.0769230769230769</v>
      </c>
      <c r="O67" s="33">
        <v>3</v>
      </c>
      <c r="P67" s="41">
        <v>0.21428571428571427</v>
      </c>
      <c r="Q67" s="31">
        <v>5.1020408163265302E-3</v>
      </c>
      <c r="R67" s="33">
        <v>2</v>
      </c>
      <c r="S67" s="41">
        <v>0.14285714285714285</v>
      </c>
      <c r="T67" s="31">
        <v>3.4013605442176869E-3</v>
      </c>
      <c r="U67" s="33"/>
      <c r="V67" s="41">
        <v>0</v>
      </c>
      <c r="W67" s="31">
        <v>0</v>
      </c>
      <c r="X67" s="57"/>
      <c r="Y67" s="40">
        <v>0</v>
      </c>
      <c r="Z67" s="7">
        <v>0.75923977838558088</v>
      </c>
    </row>
    <row r="68" spans="1:26">
      <c r="A68" s="74" t="str">
        <f t="shared" si="2"/>
        <v>72</v>
      </c>
      <c r="B68" s="71">
        <v>7299</v>
      </c>
      <c r="C68" s="29">
        <v>386</v>
      </c>
      <c r="D68" s="32">
        <v>1.4997455095055114E-3</v>
      </c>
      <c r="E68" s="33">
        <v>68</v>
      </c>
      <c r="F68" s="31">
        <v>0.17616580310880828</v>
      </c>
      <c r="G68" s="33">
        <v>173</v>
      </c>
      <c r="H68" s="41">
        <v>0.44818652849740931</v>
      </c>
      <c r="I68" s="30">
        <v>2.5441176470588234</v>
      </c>
      <c r="J68" s="33">
        <v>8</v>
      </c>
      <c r="K68" s="31">
        <v>2.072538860103627E-2</v>
      </c>
      <c r="L68" s="33">
        <v>8</v>
      </c>
      <c r="M68" s="41">
        <v>4.6242774566473986E-2</v>
      </c>
      <c r="N68" s="30">
        <v>1</v>
      </c>
      <c r="O68" s="33">
        <v>1</v>
      </c>
      <c r="P68" s="41">
        <v>0.125</v>
      </c>
      <c r="Q68" s="31">
        <v>2.5906735751295338E-3</v>
      </c>
      <c r="R68" s="33">
        <v>1</v>
      </c>
      <c r="S68" s="41">
        <v>0.125</v>
      </c>
      <c r="T68" s="31">
        <v>2.5906735751295338E-3</v>
      </c>
      <c r="U68" s="33"/>
      <c r="V68" s="41">
        <v>0</v>
      </c>
      <c r="W68" s="31">
        <v>0</v>
      </c>
      <c r="X68" s="57"/>
      <c r="Y68" s="40">
        <v>0</v>
      </c>
      <c r="Z68" s="7">
        <v>0.74442930306388333</v>
      </c>
    </row>
    <row r="69" spans="1:26">
      <c r="A69" s="74" t="str">
        <f t="shared" si="2"/>
        <v>50</v>
      </c>
      <c r="B69" s="71">
        <v>5063</v>
      </c>
      <c r="C69" s="29">
        <v>668</v>
      </c>
      <c r="D69" s="32">
        <v>2.5954145086779317E-3</v>
      </c>
      <c r="E69" s="33">
        <v>128</v>
      </c>
      <c r="F69" s="31">
        <v>0.19161676646706588</v>
      </c>
      <c r="G69" s="33">
        <v>315</v>
      </c>
      <c r="H69" s="41">
        <v>0.47155688622754494</v>
      </c>
      <c r="I69" s="30">
        <v>2.4609375</v>
      </c>
      <c r="J69" s="33">
        <v>19</v>
      </c>
      <c r="K69" s="31">
        <v>2.8443113772455089E-2</v>
      </c>
      <c r="L69" s="33">
        <v>19</v>
      </c>
      <c r="M69" s="41">
        <v>6.0317460317460318E-2</v>
      </c>
      <c r="N69" s="30">
        <v>1</v>
      </c>
      <c r="O69" s="33">
        <v>3</v>
      </c>
      <c r="P69" s="41">
        <v>0.15789473684210525</v>
      </c>
      <c r="Q69" s="31">
        <v>4.4910179640718561E-3</v>
      </c>
      <c r="R69" s="33">
        <v>1</v>
      </c>
      <c r="S69" s="41">
        <v>5.2631578947368418E-2</v>
      </c>
      <c r="T69" s="31">
        <v>1.4970059880239522E-3</v>
      </c>
      <c r="U69" s="33"/>
      <c r="V69" s="41">
        <v>0</v>
      </c>
      <c r="W69" s="31">
        <v>0</v>
      </c>
      <c r="X69" s="57"/>
      <c r="Y69" s="40">
        <v>0</v>
      </c>
      <c r="Z69" s="7">
        <v>0.74240066233447899</v>
      </c>
    </row>
    <row r="70" spans="1:26">
      <c r="A70" s="74" t="str">
        <f t="shared" si="2"/>
        <v>58</v>
      </c>
      <c r="B70" s="71">
        <v>5812</v>
      </c>
      <c r="C70" s="29">
        <v>6847</v>
      </c>
      <c r="D70" s="32">
        <v>2.6602998713948799E-2</v>
      </c>
      <c r="E70" s="33">
        <v>1024</v>
      </c>
      <c r="F70" s="31">
        <v>0.14955454943770993</v>
      </c>
      <c r="G70" s="33">
        <v>2406</v>
      </c>
      <c r="H70" s="41">
        <v>0.35139477143274428</v>
      </c>
      <c r="I70" s="30">
        <v>2.349609375</v>
      </c>
      <c r="J70" s="33">
        <v>162</v>
      </c>
      <c r="K70" s="31">
        <v>2.3659997079012705E-2</v>
      </c>
      <c r="L70" s="33">
        <v>150</v>
      </c>
      <c r="M70" s="41">
        <v>6.2344139650872821E-2</v>
      </c>
      <c r="N70" s="30">
        <v>0.92592592592592593</v>
      </c>
      <c r="O70" s="33">
        <v>18</v>
      </c>
      <c r="P70" s="41">
        <v>0.12</v>
      </c>
      <c r="Q70" s="31">
        <v>2.628888564334745E-3</v>
      </c>
      <c r="R70" s="33">
        <v>29</v>
      </c>
      <c r="S70" s="41">
        <v>0.19333333333333333</v>
      </c>
      <c r="T70" s="31">
        <v>4.2354315758726451E-3</v>
      </c>
      <c r="U70" s="33"/>
      <c r="V70" s="41">
        <v>0</v>
      </c>
      <c r="W70" s="31">
        <v>0</v>
      </c>
      <c r="X70" s="57"/>
      <c r="Y70" s="40">
        <v>0</v>
      </c>
      <c r="Z70" s="7">
        <v>0.7270722444169504</v>
      </c>
    </row>
    <row r="71" spans="1:26">
      <c r="A71" s="74" t="str">
        <f t="shared" si="2"/>
        <v>15</v>
      </c>
      <c r="B71" s="71">
        <v>1542</v>
      </c>
      <c r="C71" s="29">
        <v>299</v>
      </c>
      <c r="D71" s="32">
        <v>1.161719967207637E-3</v>
      </c>
      <c r="E71" s="33">
        <v>61</v>
      </c>
      <c r="F71" s="31">
        <v>0.20401337792642141</v>
      </c>
      <c r="G71" s="33">
        <v>157</v>
      </c>
      <c r="H71" s="41">
        <v>0.52508361204013376</v>
      </c>
      <c r="I71" s="30">
        <v>2.5737704918032787</v>
      </c>
      <c r="J71" s="33">
        <v>8</v>
      </c>
      <c r="K71" s="31">
        <v>2.6755852842809364E-2</v>
      </c>
      <c r="L71" s="33">
        <v>8</v>
      </c>
      <c r="M71" s="41">
        <v>5.0955414012738856E-2</v>
      </c>
      <c r="N71" s="30">
        <v>1</v>
      </c>
      <c r="O71" s="33"/>
      <c r="P71" s="41">
        <v>0</v>
      </c>
      <c r="Q71" s="31">
        <v>0</v>
      </c>
      <c r="R71" s="33">
        <v>1</v>
      </c>
      <c r="S71" s="41">
        <v>0.125</v>
      </c>
      <c r="T71" s="31">
        <v>3.3444816053511705E-3</v>
      </c>
      <c r="U71" s="33"/>
      <c r="V71" s="41">
        <v>0</v>
      </c>
      <c r="W71" s="31">
        <v>0</v>
      </c>
      <c r="X71" s="57"/>
      <c r="Y71" s="40">
        <v>0</v>
      </c>
      <c r="Z71" s="7">
        <v>0.7010390260528726</v>
      </c>
    </row>
    <row r="72" spans="1:26">
      <c r="A72" s="74" t="str">
        <f t="shared" si="2"/>
        <v>73</v>
      </c>
      <c r="B72" s="71">
        <v>7359</v>
      </c>
      <c r="C72" s="29">
        <v>2077</v>
      </c>
      <c r="D72" s="32">
        <v>8.0698741534791368E-3</v>
      </c>
      <c r="E72" s="33">
        <v>329</v>
      </c>
      <c r="F72" s="31">
        <v>0.15840154068367837</v>
      </c>
      <c r="G72" s="33">
        <v>850</v>
      </c>
      <c r="H72" s="41">
        <v>0.40924410207029371</v>
      </c>
      <c r="I72" s="30">
        <v>2.5835866261398177</v>
      </c>
      <c r="J72" s="33">
        <v>42</v>
      </c>
      <c r="K72" s="31">
        <v>2.0221473278767454E-2</v>
      </c>
      <c r="L72" s="33">
        <v>43</v>
      </c>
      <c r="M72" s="41">
        <v>5.0588235294117649E-2</v>
      </c>
      <c r="N72" s="30">
        <v>1.0238095238095237</v>
      </c>
      <c r="O72" s="33">
        <v>7</v>
      </c>
      <c r="P72" s="41">
        <v>0.16279069767441862</v>
      </c>
      <c r="Q72" s="31">
        <v>3.3702455464612422E-3</v>
      </c>
      <c r="R72" s="33">
        <v>3</v>
      </c>
      <c r="S72" s="41">
        <v>6.9767441860465115E-2</v>
      </c>
      <c r="T72" s="31">
        <v>1.4443909484833895E-3</v>
      </c>
      <c r="U72" s="33"/>
      <c r="V72" s="41">
        <v>0</v>
      </c>
      <c r="W72" s="31">
        <v>0</v>
      </c>
      <c r="X72" s="57"/>
      <c r="Y72" s="40">
        <v>0</v>
      </c>
      <c r="Z72" s="7">
        <v>0.69239047689929512</v>
      </c>
    </row>
    <row r="73" spans="1:26">
      <c r="A73" s="74" t="str">
        <f t="shared" si="2"/>
        <v>73</v>
      </c>
      <c r="B73" s="71">
        <v>7389</v>
      </c>
      <c r="C73" s="29">
        <v>7507</v>
      </c>
      <c r="D73" s="32">
        <v>2.9167330414139568E-2</v>
      </c>
      <c r="E73" s="33">
        <v>1005</v>
      </c>
      <c r="F73" s="31">
        <v>0.13387504995337685</v>
      </c>
      <c r="G73" s="33">
        <v>2622</v>
      </c>
      <c r="H73" s="41">
        <v>0.34927401092313842</v>
      </c>
      <c r="I73" s="30">
        <v>2.6089552238805971</v>
      </c>
      <c r="J73" s="33">
        <v>114</v>
      </c>
      <c r="K73" s="31">
        <v>1.5185826561875582E-2</v>
      </c>
      <c r="L73" s="33">
        <v>113</v>
      </c>
      <c r="M73" s="41">
        <v>4.3096872616323417E-2</v>
      </c>
      <c r="N73" s="30">
        <v>0.99122807017543857</v>
      </c>
      <c r="O73" s="33">
        <v>11</v>
      </c>
      <c r="P73" s="41">
        <v>9.7345132743362831E-2</v>
      </c>
      <c r="Q73" s="31">
        <v>1.465299054216065E-3</v>
      </c>
      <c r="R73" s="33">
        <v>10</v>
      </c>
      <c r="S73" s="41">
        <v>8.8495575221238937E-2</v>
      </c>
      <c r="T73" s="31">
        <v>1.3320900492873318E-3</v>
      </c>
      <c r="U73" s="33">
        <v>1</v>
      </c>
      <c r="V73" s="41">
        <v>0.1</v>
      </c>
      <c r="W73" s="31">
        <v>1.3320900492873319E-4</v>
      </c>
      <c r="X73" s="57"/>
      <c r="Y73" s="40">
        <f>X73/U73</f>
        <v>0</v>
      </c>
      <c r="Z73" s="7">
        <v>0.67821159150406363</v>
      </c>
    </row>
    <row r="74" spans="1:26">
      <c r="A74" s="74" t="str">
        <f t="shared" si="2"/>
        <v>87</v>
      </c>
      <c r="B74" s="71">
        <v>8742</v>
      </c>
      <c r="C74" s="29">
        <v>5764</v>
      </c>
      <c r="D74" s="32">
        <v>2.2395163514999396E-2</v>
      </c>
      <c r="E74" s="33">
        <v>497</v>
      </c>
      <c r="F74" s="31">
        <v>8.6224843858431641E-2</v>
      </c>
      <c r="G74" s="33">
        <v>1256</v>
      </c>
      <c r="H74" s="41">
        <v>0.21790423317140875</v>
      </c>
      <c r="I74" s="30">
        <v>2.5271629778672033</v>
      </c>
      <c r="J74" s="33">
        <v>60</v>
      </c>
      <c r="K74" s="31">
        <v>1.0409437890353921E-2</v>
      </c>
      <c r="L74" s="33">
        <v>55</v>
      </c>
      <c r="M74" s="41">
        <v>4.3789808917197449E-2</v>
      </c>
      <c r="N74" s="30">
        <v>0.91666666666666663</v>
      </c>
      <c r="O74" s="33">
        <v>8</v>
      </c>
      <c r="P74" s="41">
        <v>0.14545454545454545</v>
      </c>
      <c r="Q74" s="31">
        <v>1.3879250520471894E-3</v>
      </c>
      <c r="R74" s="33">
        <v>8</v>
      </c>
      <c r="S74" s="41">
        <v>0.14545454545454545</v>
      </c>
      <c r="T74" s="31">
        <v>1.3879250520471894E-3</v>
      </c>
      <c r="U74" s="33">
        <v>1</v>
      </c>
      <c r="V74" s="41">
        <v>0.125</v>
      </c>
      <c r="W74" s="31">
        <v>1.7349063150589867E-4</v>
      </c>
      <c r="X74" s="57"/>
      <c r="Y74" s="40">
        <f>X74/U74</f>
        <v>0</v>
      </c>
      <c r="Z74" s="7">
        <v>0.67760313299769714</v>
      </c>
    </row>
    <row r="75" spans="1:26">
      <c r="A75" s="74" t="str">
        <f t="shared" si="2"/>
        <v>42</v>
      </c>
      <c r="B75" s="71">
        <v>4212</v>
      </c>
      <c r="C75" s="29">
        <v>161</v>
      </c>
      <c r="D75" s="32">
        <v>6.2554152080411226E-4</v>
      </c>
      <c r="E75" s="33">
        <v>20</v>
      </c>
      <c r="F75" s="31">
        <v>0.12422360248447205</v>
      </c>
      <c r="G75" s="33">
        <v>44</v>
      </c>
      <c r="H75" s="41">
        <v>0.27329192546583853</v>
      </c>
      <c r="I75" s="30">
        <v>2.2000000000000002</v>
      </c>
      <c r="J75" s="33">
        <v>3</v>
      </c>
      <c r="K75" s="31">
        <v>1.8633540372670808E-2</v>
      </c>
      <c r="L75" s="33">
        <v>3</v>
      </c>
      <c r="M75" s="41">
        <v>6.8181818181818177E-2</v>
      </c>
      <c r="N75" s="30">
        <v>1</v>
      </c>
      <c r="O75" s="33"/>
      <c r="P75" s="41">
        <v>0</v>
      </c>
      <c r="Q75" s="31">
        <v>0</v>
      </c>
      <c r="R75" s="33">
        <v>1</v>
      </c>
      <c r="S75" s="41">
        <v>0.33333333333333331</v>
      </c>
      <c r="T75" s="31">
        <v>6.2111801242236021E-3</v>
      </c>
      <c r="U75" s="33"/>
      <c r="V75" s="41">
        <v>0</v>
      </c>
      <c r="W75" s="31">
        <v>0</v>
      </c>
      <c r="X75" s="57"/>
      <c r="Y75" s="40">
        <v>0</v>
      </c>
      <c r="Z75" s="7">
        <v>0.67480707698098996</v>
      </c>
    </row>
    <row r="76" spans="1:26">
      <c r="A76" s="74" t="str">
        <f t="shared" si="2"/>
        <v>86</v>
      </c>
      <c r="B76" s="71">
        <v>8661</v>
      </c>
      <c r="C76" s="29">
        <v>1096</v>
      </c>
      <c r="D76" s="32">
        <v>4.2583447627410377E-3</v>
      </c>
      <c r="E76" s="33">
        <v>162</v>
      </c>
      <c r="F76" s="31">
        <v>0.1478102189781022</v>
      </c>
      <c r="G76" s="33">
        <v>396</v>
      </c>
      <c r="H76" s="41">
        <v>0.36131386861313869</v>
      </c>
      <c r="I76" s="30">
        <v>2.4444444444444446</v>
      </c>
      <c r="J76" s="33">
        <v>15</v>
      </c>
      <c r="K76" s="31">
        <v>1.3686131386861315E-2</v>
      </c>
      <c r="L76" s="33">
        <v>15</v>
      </c>
      <c r="M76" s="41">
        <v>3.787878787878788E-2</v>
      </c>
      <c r="N76" s="30">
        <v>1</v>
      </c>
      <c r="O76" s="33">
        <v>3</v>
      </c>
      <c r="P76" s="41">
        <v>0.2</v>
      </c>
      <c r="Q76" s="31">
        <v>2.7372262773722629E-3</v>
      </c>
      <c r="R76" s="33">
        <v>1</v>
      </c>
      <c r="S76" s="41">
        <v>6.6666666666666666E-2</v>
      </c>
      <c r="T76" s="31">
        <v>9.1240875912408756E-4</v>
      </c>
      <c r="U76" s="33"/>
      <c r="V76" s="41">
        <v>0</v>
      </c>
      <c r="W76" s="31">
        <v>0</v>
      </c>
      <c r="X76" s="57"/>
      <c r="Y76" s="40">
        <v>0</v>
      </c>
      <c r="Z76" s="7">
        <v>0.6658593231585932</v>
      </c>
    </row>
    <row r="77" spans="1:26">
      <c r="A77" s="74" t="str">
        <f t="shared" si="2"/>
        <v>65</v>
      </c>
      <c r="B77" s="71">
        <v>6512</v>
      </c>
      <c r="C77" s="29">
        <v>677</v>
      </c>
      <c r="D77" s="32">
        <v>2.6303826682259877E-3</v>
      </c>
      <c r="E77" s="33">
        <v>87</v>
      </c>
      <c r="F77" s="31">
        <v>0.12850812407680945</v>
      </c>
      <c r="G77" s="33">
        <v>214</v>
      </c>
      <c r="H77" s="41">
        <v>0.31610044313146235</v>
      </c>
      <c r="I77" s="30">
        <v>2.4597701149425286</v>
      </c>
      <c r="J77" s="33">
        <v>11</v>
      </c>
      <c r="K77" s="31">
        <v>1.6248153618906941E-2</v>
      </c>
      <c r="L77" s="33">
        <v>10</v>
      </c>
      <c r="M77" s="41">
        <v>4.6728971962616821E-2</v>
      </c>
      <c r="N77" s="30">
        <v>0.90909090909090906</v>
      </c>
      <c r="O77" s="33">
        <v>2</v>
      </c>
      <c r="P77" s="41">
        <v>0.2</v>
      </c>
      <c r="Q77" s="31">
        <v>2.9542097488921715E-3</v>
      </c>
      <c r="R77" s="33">
        <v>1</v>
      </c>
      <c r="S77" s="41">
        <v>0.1</v>
      </c>
      <c r="T77" s="31">
        <v>1.4771048744460858E-3</v>
      </c>
      <c r="U77" s="33"/>
      <c r="V77" s="41">
        <v>0</v>
      </c>
      <c r="W77" s="31">
        <v>0</v>
      </c>
      <c r="X77" s="57"/>
      <c r="Y77" s="40">
        <v>0</v>
      </c>
      <c r="Z77" s="7">
        <v>0.66282941509407922</v>
      </c>
    </row>
    <row r="78" spans="1:26">
      <c r="A78" s="74" t="str">
        <f t="shared" si="2"/>
        <v>65</v>
      </c>
      <c r="B78" s="71">
        <v>6531</v>
      </c>
      <c r="C78" s="29">
        <v>3994</v>
      </c>
      <c r="D78" s="32">
        <v>1.5518092137215058E-2</v>
      </c>
      <c r="E78" s="33">
        <v>498</v>
      </c>
      <c r="F78" s="31">
        <v>0.12468703054581873</v>
      </c>
      <c r="G78" s="33">
        <v>1193</v>
      </c>
      <c r="H78" s="41">
        <v>0.29869804707060593</v>
      </c>
      <c r="I78" s="30">
        <v>2.3955823293172691</v>
      </c>
      <c r="J78" s="33">
        <v>46</v>
      </c>
      <c r="K78" s="31">
        <v>1.1517275913870806E-2</v>
      </c>
      <c r="L78" s="33">
        <v>42</v>
      </c>
      <c r="M78" s="41">
        <v>3.5205364626990782E-2</v>
      </c>
      <c r="N78" s="30">
        <v>0.91304347826086951</v>
      </c>
      <c r="O78" s="33">
        <v>7</v>
      </c>
      <c r="P78" s="41">
        <v>0.16666666666666666</v>
      </c>
      <c r="Q78" s="31">
        <v>1.7526289434151227E-3</v>
      </c>
      <c r="R78" s="33">
        <v>6</v>
      </c>
      <c r="S78" s="41">
        <v>0.14285714285714285</v>
      </c>
      <c r="T78" s="31">
        <v>1.5022533800701052E-3</v>
      </c>
      <c r="U78" s="33"/>
      <c r="V78" s="41">
        <v>0</v>
      </c>
      <c r="W78" s="31">
        <v>0</v>
      </c>
      <c r="X78" s="57"/>
      <c r="Y78" s="40">
        <v>0</v>
      </c>
      <c r="Z78" s="7">
        <v>0.64342722122140628</v>
      </c>
    </row>
    <row r="79" spans="1:26">
      <c r="A79" s="74" t="str">
        <f t="shared" si="2"/>
        <v>39</v>
      </c>
      <c r="B79" s="71">
        <v>3999</v>
      </c>
      <c r="C79" s="29">
        <v>265</v>
      </c>
      <c r="D79" s="32">
        <v>1.0296180311372034E-3</v>
      </c>
      <c r="E79" s="33">
        <v>52</v>
      </c>
      <c r="F79" s="31">
        <v>0.19622641509433963</v>
      </c>
      <c r="G79" s="33">
        <v>109</v>
      </c>
      <c r="H79" s="41">
        <v>0.41132075471698115</v>
      </c>
      <c r="I79" s="30">
        <v>2.0961538461538463</v>
      </c>
      <c r="J79" s="33">
        <v>7</v>
      </c>
      <c r="K79" s="31">
        <v>2.6415094339622643E-2</v>
      </c>
      <c r="L79" s="33">
        <v>6</v>
      </c>
      <c r="M79" s="41">
        <v>5.5045871559633031E-2</v>
      </c>
      <c r="N79" s="30">
        <v>0.8571428571428571</v>
      </c>
      <c r="O79" s="33"/>
      <c r="P79" s="41">
        <v>0</v>
      </c>
      <c r="Q79" s="31">
        <v>0</v>
      </c>
      <c r="R79" s="33">
        <v>1</v>
      </c>
      <c r="S79" s="41">
        <v>0.16666666666666666</v>
      </c>
      <c r="T79" s="31">
        <v>3.7735849056603774E-3</v>
      </c>
      <c r="U79" s="33"/>
      <c r="V79" s="41">
        <v>0</v>
      </c>
      <c r="W79" s="31">
        <v>0</v>
      </c>
      <c r="X79" s="57"/>
      <c r="Y79" s="40">
        <v>0</v>
      </c>
      <c r="Z79" s="7">
        <v>0.63303329294328081</v>
      </c>
    </row>
    <row r="80" spans="1:26">
      <c r="A80" s="74" t="str">
        <f t="shared" si="2"/>
        <v>73</v>
      </c>
      <c r="B80" s="71">
        <v>7313</v>
      </c>
      <c r="C80" s="29">
        <v>222</v>
      </c>
      <c r="D80" s="32">
        <v>8.6254793551871379E-4</v>
      </c>
      <c r="E80" s="33">
        <v>27</v>
      </c>
      <c r="F80" s="31">
        <v>0.12162162162162163</v>
      </c>
      <c r="G80" s="33">
        <v>63</v>
      </c>
      <c r="H80" s="41">
        <v>0.28378378378378377</v>
      </c>
      <c r="I80" s="30">
        <v>2.3333333333333335</v>
      </c>
      <c r="J80" s="33">
        <v>4</v>
      </c>
      <c r="K80" s="31">
        <v>1.8018018018018018E-2</v>
      </c>
      <c r="L80" s="33">
        <v>4</v>
      </c>
      <c r="M80" s="41">
        <v>6.3492063492063489E-2</v>
      </c>
      <c r="N80" s="30">
        <v>1</v>
      </c>
      <c r="O80" s="33"/>
      <c r="P80" s="41">
        <v>0</v>
      </c>
      <c r="Q80" s="31">
        <v>0</v>
      </c>
      <c r="R80" s="33">
        <v>1</v>
      </c>
      <c r="S80" s="41">
        <v>0.25</v>
      </c>
      <c r="T80" s="31">
        <v>4.5045045045045045E-3</v>
      </c>
      <c r="U80" s="33"/>
      <c r="V80" s="41">
        <v>0</v>
      </c>
      <c r="W80" s="31">
        <v>0</v>
      </c>
      <c r="X80" s="57"/>
      <c r="Y80" s="40">
        <v>0</v>
      </c>
      <c r="Z80" s="7">
        <v>0.59727584727584726</v>
      </c>
    </row>
    <row r="81" spans="1:26">
      <c r="A81" s="74" t="str">
        <f t="shared" si="2"/>
        <v>59</v>
      </c>
      <c r="B81" s="71">
        <v>5942</v>
      </c>
      <c r="C81" s="29">
        <v>184</v>
      </c>
      <c r="D81" s="32">
        <v>7.1490459520469969E-4</v>
      </c>
      <c r="E81" s="33">
        <v>9</v>
      </c>
      <c r="F81" s="31">
        <v>4.8913043478260872E-2</v>
      </c>
      <c r="G81" s="33">
        <v>16</v>
      </c>
      <c r="H81" s="41">
        <v>8.6956521739130432E-2</v>
      </c>
      <c r="I81" s="30">
        <v>1.7777777777777777</v>
      </c>
      <c r="J81" s="33">
        <v>5</v>
      </c>
      <c r="K81" s="31">
        <v>2.717391304347826E-2</v>
      </c>
      <c r="L81" s="33">
        <v>4</v>
      </c>
      <c r="M81" s="41">
        <v>0.25</v>
      </c>
      <c r="N81" s="30">
        <v>0.8</v>
      </c>
      <c r="O81" s="33"/>
      <c r="P81" s="41">
        <v>0</v>
      </c>
      <c r="Q81" s="31">
        <v>0</v>
      </c>
      <c r="R81" s="33">
        <v>1</v>
      </c>
      <c r="S81" s="41">
        <v>0.25</v>
      </c>
      <c r="T81" s="31">
        <v>5.434782608695652E-3</v>
      </c>
      <c r="U81" s="33"/>
      <c r="V81" s="41">
        <v>0</v>
      </c>
      <c r="W81" s="31">
        <v>0</v>
      </c>
      <c r="X81" s="57"/>
      <c r="Y81" s="40">
        <v>0</v>
      </c>
      <c r="Z81" s="7">
        <v>0.58695652173913038</v>
      </c>
    </row>
    <row r="82" spans="1:26">
      <c r="A82" s="74" t="str">
        <f t="shared" si="2"/>
        <v>48</v>
      </c>
      <c r="B82" s="71">
        <v>4833</v>
      </c>
      <c r="C82" s="29">
        <v>1705</v>
      </c>
      <c r="D82" s="32">
        <v>6.6245235588261574E-3</v>
      </c>
      <c r="E82" s="33">
        <v>100</v>
      </c>
      <c r="F82" s="31">
        <v>5.865102639296188E-2</v>
      </c>
      <c r="G82" s="33">
        <v>234</v>
      </c>
      <c r="H82" s="41">
        <v>0.13724340175953079</v>
      </c>
      <c r="I82" s="30">
        <v>2.34</v>
      </c>
      <c r="J82" s="33">
        <v>13</v>
      </c>
      <c r="K82" s="31">
        <v>7.624633431085044E-3</v>
      </c>
      <c r="L82" s="33">
        <v>13</v>
      </c>
      <c r="M82" s="41">
        <v>5.5555555555555552E-2</v>
      </c>
      <c r="N82" s="30">
        <v>1</v>
      </c>
      <c r="O82" s="33">
        <v>4</v>
      </c>
      <c r="P82" s="41">
        <v>0.30769230769230771</v>
      </c>
      <c r="Q82" s="31">
        <v>2.3460410557184751E-3</v>
      </c>
      <c r="R82" s="33">
        <v>1</v>
      </c>
      <c r="S82" s="41">
        <v>7.6923076923076927E-2</v>
      </c>
      <c r="T82" s="31">
        <v>5.8651026392961877E-4</v>
      </c>
      <c r="U82" s="33"/>
      <c r="V82" s="41">
        <v>0</v>
      </c>
      <c r="W82" s="31">
        <v>0</v>
      </c>
      <c r="X82" s="57"/>
      <c r="Y82" s="40">
        <v>0</v>
      </c>
      <c r="Z82" s="7">
        <v>0.57741434193047092</v>
      </c>
    </row>
    <row r="83" spans="1:26">
      <c r="A83" s="74" t="str">
        <f t="shared" si="2"/>
        <v>76</v>
      </c>
      <c r="B83" s="71">
        <v>7629</v>
      </c>
      <c r="C83" s="29">
        <v>170</v>
      </c>
      <c r="D83" s="32">
        <v>6.6050968035216825E-4</v>
      </c>
      <c r="E83" s="33">
        <v>16</v>
      </c>
      <c r="F83" s="31">
        <v>9.4117647058823528E-2</v>
      </c>
      <c r="G83" s="33">
        <v>40</v>
      </c>
      <c r="H83" s="41">
        <v>0.23529411764705882</v>
      </c>
      <c r="I83" s="30">
        <v>2.5</v>
      </c>
      <c r="J83" s="33">
        <v>7</v>
      </c>
      <c r="K83" s="31">
        <v>4.1176470588235294E-2</v>
      </c>
      <c r="L83" s="33">
        <v>6</v>
      </c>
      <c r="M83" s="41">
        <v>0.15</v>
      </c>
      <c r="N83" s="30">
        <v>0.8571428571428571</v>
      </c>
      <c r="O83" s="33"/>
      <c r="P83" s="41">
        <v>0</v>
      </c>
      <c r="Q83" s="31">
        <v>0</v>
      </c>
      <c r="R83" s="33">
        <v>1</v>
      </c>
      <c r="S83" s="41">
        <v>0.16666666666666666</v>
      </c>
      <c r="T83" s="31">
        <v>5.8823529411764705E-3</v>
      </c>
      <c r="U83" s="33"/>
      <c r="V83" s="41">
        <v>0</v>
      </c>
      <c r="W83" s="31">
        <v>0</v>
      </c>
      <c r="X83" s="57"/>
      <c r="Y83" s="40">
        <v>0</v>
      </c>
      <c r="Z83" s="7">
        <v>0.55196078431372553</v>
      </c>
    </row>
    <row r="84" spans="1:26">
      <c r="A84" s="74" t="str">
        <f t="shared" si="2"/>
        <v>80</v>
      </c>
      <c r="B84" s="71">
        <v>8051</v>
      </c>
      <c r="C84" s="29">
        <v>1265</v>
      </c>
      <c r="D84" s="32">
        <v>4.9149690920323105E-3</v>
      </c>
      <c r="E84" s="33">
        <v>54</v>
      </c>
      <c r="F84" s="31">
        <v>4.2687747035573126E-2</v>
      </c>
      <c r="G84" s="33">
        <v>119</v>
      </c>
      <c r="H84" s="41">
        <v>9.4071146245059287E-2</v>
      </c>
      <c r="I84" s="30">
        <v>2.2037037037037037</v>
      </c>
      <c r="J84" s="33">
        <v>6</v>
      </c>
      <c r="K84" s="31">
        <v>4.7430830039525695E-3</v>
      </c>
      <c r="L84" s="33">
        <v>5</v>
      </c>
      <c r="M84" s="41">
        <v>4.2016806722689079E-2</v>
      </c>
      <c r="N84" s="30">
        <v>0.83333333333333337</v>
      </c>
      <c r="O84" s="33"/>
      <c r="P84" s="41">
        <v>0</v>
      </c>
      <c r="Q84" s="31">
        <v>0</v>
      </c>
      <c r="R84" s="33">
        <v>2</v>
      </c>
      <c r="S84" s="41">
        <v>0.4</v>
      </c>
      <c r="T84" s="31">
        <v>1.5810276679841897E-3</v>
      </c>
      <c r="U84" s="33"/>
      <c r="V84" s="41">
        <v>0</v>
      </c>
      <c r="W84" s="31">
        <v>0</v>
      </c>
      <c r="X84" s="57"/>
      <c r="Y84" s="40">
        <v>0</v>
      </c>
      <c r="Z84" s="7">
        <v>0.53608795296774836</v>
      </c>
    </row>
    <row r="85" spans="1:26">
      <c r="A85" s="74" t="str">
        <f t="shared" si="2"/>
        <v>16</v>
      </c>
      <c r="B85" s="71">
        <v>1611</v>
      </c>
      <c r="C85" s="29">
        <v>239</v>
      </c>
      <c r="D85" s="32">
        <v>9.2859890355393067E-4</v>
      </c>
      <c r="E85" s="33">
        <v>30</v>
      </c>
      <c r="F85" s="31">
        <v>0.12552301255230125</v>
      </c>
      <c r="G85" s="33">
        <v>62</v>
      </c>
      <c r="H85" s="41">
        <v>0.2594142259414226</v>
      </c>
      <c r="I85" s="30">
        <v>2.0666666666666669</v>
      </c>
      <c r="J85" s="33">
        <v>12</v>
      </c>
      <c r="K85" s="31">
        <v>5.0209205020920501E-2</v>
      </c>
      <c r="L85" s="33">
        <v>11</v>
      </c>
      <c r="M85" s="41">
        <v>0.17741935483870969</v>
      </c>
      <c r="N85" s="30">
        <v>0.91666666666666663</v>
      </c>
      <c r="O85" s="33"/>
      <c r="P85" s="41">
        <v>0</v>
      </c>
      <c r="Q85" s="31">
        <v>0</v>
      </c>
      <c r="R85" s="33">
        <v>1</v>
      </c>
      <c r="S85" s="41">
        <v>9.0909090909090912E-2</v>
      </c>
      <c r="T85" s="31">
        <v>4.1841004184100415E-3</v>
      </c>
      <c r="U85" s="33"/>
      <c r="V85" s="41">
        <v>0</v>
      </c>
      <c r="W85" s="31">
        <v>0</v>
      </c>
      <c r="X85" s="57"/>
      <c r="Y85" s="40">
        <v>0</v>
      </c>
      <c r="Z85" s="7">
        <v>0.52774267168922318</v>
      </c>
    </row>
    <row r="86" spans="1:26">
      <c r="A86" s="74" t="str">
        <f t="shared" si="2"/>
        <v>54</v>
      </c>
      <c r="B86" s="71">
        <v>5411</v>
      </c>
      <c r="C86" s="29">
        <v>773</v>
      </c>
      <c r="D86" s="32">
        <v>3.0033763700719179E-3</v>
      </c>
      <c r="E86" s="33">
        <v>61</v>
      </c>
      <c r="F86" s="31">
        <v>7.8913324708926258E-2</v>
      </c>
      <c r="G86" s="33">
        <v>147</v>
      </c>
      <c r="H86" s="41">
        <v>0.19016817593790428</v>
      </c>
      <c r="I86" s="30">
        <v>2.4098360655737703</v>
      </c>
      <c r="J86" s="33">
        <v>8</v>
      </c>
      <c r="K86" s="31">
        <v>1.034928848641656E-2</v>
      </c>
      <c r="L86" s="33">
        <v>7</v>
      </c>
      <c r="M86" s="41">
        <v>4.7619047619047616E-2</v>
      </c>
      <c r="N86" s="30">
        <v>0.875</v>
      </c>
      <c r="O86" s="33">
        <v>1</v>
      </c>
      <c r="P86" s="41">
        <v>0.14285714285714285</v>
      </c>
      <c r="Q86" s="31">
        <v>1.29366106080207E-3</v>
      </c>
      <c r="R86" s="33">
        <v>1</v>
      </c>
      <c r="S86" s="41">
        <v>0.14285714285714285</v>
      </c>
      <c r="T86" s="31">
        <v>1.29366106080207E-3</v>
      </c>
      <c r="U86" s="33"/>
      <c r="V86" s="41">
        <v>0</v>
      </c>
      <c r="W86" s="31">
        <v>0</v>
      </c>
      <c r="X86" s="57"/>
      <c r="Y86" s="40">
        <v>0</v>
      </c>
      <c r="Z86" s="7">
        <v>0.52350150927123762</v>
      </c>
    </row>
    <row r="87" spans="1:26">
      <c r="A87" s="74" t="str">
        <f t="shared" si="2"/>
        <v>73</v>
      </c>
      <c r="B87" s="71">
        <v>7361</v>
      </c>
      <c r="C87" s="29">
        <v>632</v>
      </c>
      <c r="D87" s="32">
        <v>2.4555418704857077E-3</v>
      </c>
      <c r="E87" s="33">
        <v>57</v>
      </c>
      <c r="F87" s="31">
        <v>9.0189873417721514E-2</v>
      </c>
      <c r="G87" s="33">
        <v>149</v>
      </c>
      <c r="H87" s="41">
        <v>0.23575949367088608</v>
      </c>
      <c r="I87" s="30">
        <v>2.6140350877192984</v>
      </c>
      <c r="J87" s="33">
        <v>5</v>
      </c>
      <c r="K87" s="31">
        <v>7.9113924050632917E-3</v>
      </c>
      <c r="L87" s="33">
        <v>4</v>
      </c>
      <c r="M87" s="41">
        <v>2.6845637583892617E-2</v>
      </c>
      <c r="N87" s="30">
        <v>0.8</v>
      </c>
      <c r="O87" s="33"/>
      <c r="P87" s="41">
        <v>0</v>
      </c>
      <c r="Q87" s="31">
        <v>0</v>
      </c>
      <c r="R87" s="33">
        <v>1</v>
      </c>
      <c r="S87" s="41">
        <v>0.25</v>
      </c>
      <c r="T87" s="31">
        <v>1.5822784810126582E-3</v>
      </c>
      <c r="U87" s="33"/>
      <c r="V87" s="41">
        <v>0</v>
      </c>
      <c r="W87" s="31">
        <v>0</v>
      </c>
      <c r="X87" s="57"/>
      <c r="Y87" s="40">
        <v>0</v>
      </c>
      <c r="Z87" s="7">
        <v>0.51260513125477869</v>
      </c>
    </row>
    <row r="88" spans="1:26">
      <c r="A88" s="74" t="str">
        <f t="shared" si="2"/>
        <v>87</v>
      </c>
      <c r="B88" s="71">
        <v>8712</v>
      </c>
      <c r="C88" s="29">
        <v>5275</v>
      </c>
      <c r="D88" s="32">
        <v>2.0495226846221692E-2</v>
      </c>
      <c r="E88" s="33">
        <v>643</v>
      </c>
      <c r="F88" s="31">
        <v>0.1218957345971564</v>
      </c>
      <c r="G88" s="33">
        <v>1636</v>
      </c>
      <c r="H88" s="41">
        <v>0.31014218009478672</v>
      </c>
      <c r="I88" s="30">
        <v>2.5443234836702957</v>
      </c>
      <c r="J88" s="33">
        <v>60</v>
      </c>
      <c r="K88" s="31">
        <v>1.1374407582938388E-2</v>
      </c>
      <c r="L88" s="33">
        <v>64</v>
      </c>
      <c r="M88" s="41">
        <v>3.9119804400977995E-2</v>
      </c>
      <c r="N88" s="30">
        <v>1.0666666666666667</v>
      </c>
      <c r="O88" s="33">
        <v>7</v>
      </c>
      <c r="P88" s="41">
        <v>0.109375</v>
      </c>
      <c r="Q88" s="31">
        <v>1.3270142180094786E-3</v>
      </c>
      <c r="R88" s="33">
        <v>3</v>
      </c>
      <c r="S88" s="41">
        <v>4.6875E-2</v>
      </c>
      <c r="T88" s="31">
        <v>5.6872037914691947E-4</v>
      </c>
      <c r="U88" s="33"/>
      <c r="V88" s="41">
        <v>0</v>
      </c>
      <c r="W88" s="31">
        <v>0</v>
      </c>
      <c r="X88" s="57"/>
      <c r="Y88" s="40">
        <v>0</v>
      </c>
      <c r="Z88" s="7">
        <v>0.50551198449576473</v>
      </c>
    </row>
    <row r="89" spans="1:26">
      <c r="A89" s="74" t="str">
        <f t="shared" si="2"/>
        <v>50</v>
      </c>
      <c r="B89" s="71">
        <v>5045</v>
      </c>
      <c r="C89" s="29">
        <v>882</v>
      </c>
      <c r="D89" s="32">
        <v>3.4268796357094845E-3</v>
      </c>
      <c r="E89" s="33">
        <v>142</v>
      </c>
      <c r="F89" s="31">
        <v>0.16099773242630386</v>
      </c>
      <c r="G89" s="33">
        <v>341</v>
      </c>
      <c r="H89" s="41">
        <v>0.38662131519274379</v>
      </c>
      <c r="I89" s="30">
        <v>2.4014084507042255</v>
      </c>
      <c r="J89" s="33">
        <v>15</v>
      </c>
      <c r="K89" s="31">
        <v>1.7006802721088437E-2</v>
      </c>
      <c r="L89" s="33">
        <v>14</v>
      </c>
      <c r="M89" s="41">
        <v>4.1055718475073312E-2</v>
      </c>
      <c r="N89" s="30">
        <v>0.93333333333333335</v>
      </c>
      <c r="O89" s="33"/>
      <c r="P89" s="41">
        <v>0</v>
      </c>
      <c r="Q89" s="31">
        <v>0</v>
      </c>
      <c r="R89" s="33">
        <v>1</v>
      </c>
      <c r="S89" s="41">
        <v>7.1428571428571425E-2</v>
      </c>
      <c r="T89" s="31">
        <v>1.1337868480725624E-3</v>
      </c>
      <c r="U89" s="33"/>
      <c r="V89" s="41">
        <v>0</v>
      </c>
      <c r="W89" s="31">
        <v>0</v>
      </c>
      <c r="X89" s="57"/>
      <c r="Y89" s="40">
        <v>0</v>
      </c>
      <c r="Z89" s="7">
        <v>0.49910560509638852</v>
      </c>
    </row>
    <row r="90" spans="1:26">
      <c r="A90" s="74" t="str">
        <f t="shared" si="2"/>
        <v>86</v>
      </c>
      <c r="B90" s="71">
        <v>8641</v>
      </c>
      <c r="C90" s="29">
        <v>1233</v>
      </c>
      <c r="D90" s="32">
        <v>4.790637858083667E-3</v>
      </c>
      <c r="E90" s="33">
        <v>110</v>
      </c>
      <c r="F90" s="31">
        <v>8.9213300892133016E-2</v>
      </c>
      <c r="G90" s="33">
        <v>257</v>
      </c>
      <c r="H90" s="41">
        <v>0.20843471208434713</v>
      </c>
      <c r="I90" s="30">
        <v>2.3363636363636364</v>
      </c>
      <c r="J90" s="33">
        <v>20</v>
      </c>
      <c r="K90" s="31">
        <v>1.6220600162206E-2</v>
      </c>
      <c r="L90" s="33">
        <v>19</v>
      </c>
      <c r="M90" s="41">
        <v>7.3929961089494164E-2</v>
      </c>
      <c r="N90" s="30">
        <v>0.95</v>
      </c>
      <c r="O90" s="33">
        <v>3</v>
      </c>
      <c r="P90" s="41">
        <v>0.15789473684210525</v>
      </c>
      <c r="Q90" s="31">
        <v>2.4330900243309003E-3</v>
      </c>
      <c r="R90" s="33">
        <v>1</v>
      </c>
      <c r="S90" s="41">
        <v>5.2631578947368418E-2</v>
      </c>
      <c r="T90" s="31">
        <v>8.110300081103001E-4</v>
      </c>
      <c r="U90" s="33"/>
      <c r="V90" s="41">
        <v>0</v>
      </c>
      <c r="W90" s="31">
        <v>0</v>
      </c>
      <c r="X90" s="57"/>
      <c r="Y90" s="40">
        <v>0</v>
      </c>
      <c r="Z90" s="7">
        <v>0.49289098896331496</v>
      </c>
    </row>
    <row r="91" spans="1:26">
      <c r="A91" s="74" t="str">
        <f t="shared" si="2"/>
        <v>92</v>
      </c>
      <c r="B91" s="71">
        <v>9224</v>
      </c>
      <c r="C91" s="29">
        <v>2176</v>
      </c>
      <c r="D91" s="32">
        <v>8.4545239085077536E-3</v>
      </c>
      <c r="E91" s="33">
        <v>292</v>
      </c>
      <c r="F91" s="31">
        <v>0.13419117647058823</v>
      </c>
      <c r="G91" s="33">
        <v>703</v>
      </c>
      <c r="H91" s="41">
        <v>0.32306985294117646</v>
      </c>
      <c r="I91" s="30">
        <v>2.4075342465753424</v>
      </c>
      <c r="J91" s="33">
        <v>31</v>
      </c>
      <c r="K91" s="31">
        <v>1.4246323529411764E-2</v>
      </c>
      <c r="L91" s="33">
        <v>31</v>
      </c>
      <c r="M91" s="41">
        <v>4.4096728307254626E-2</v>
      </c>
      <c r="N91" s="30">
        <v>1</v>
      </c>
      <c r="O91" s="33">
        <v>2</v>
      </c>
      <c r="P91" s="41">
        <v>6.4516129032258063E-2</v>
      </c>
      <c r="Q91" s="31">
        <v>9.1911764705882352E-4</v>
      </c>
      <c r="R91" s="33">
        <v>1</v>
      </c>
      <c r="S91" s="41">
        <v>3.2258064516129031E-2</v>
      </c>
      <c r="T91" s="31">
        <v>4.5955882352941176E-4</v>
      </c>
      <c r="U91" s="33"/>
      <c r="V91" s="41">
        <v>0</v>
      </c>
      <c r="W91" s="31">
        <v>0</v>
      </c>
      <c r="X91" s="57"/>
      <c r="Y91" s="40">
        <v>0</v>
      </c>
      <c r="Z91" s="7">
        <v>0.46394077479681817</v>
      </c>
    </row>
    <row r="92" spans="1:26">
      <c r="A92" s="74" t="str">
        <f t="shared" si="2"/>
        <v>37</v>
      </c>
      <c r="B92" s="71">
        <v>3714</v>
      </c>
      <c r="C92" s="29">
        <v>1153</v>
      </c>
      <c r="D92" s="32">
        <v>4.4798097732120581E-3</v>
      </c>
      <c r="E92" s="33">
        <v>140</v>
      </c>
      <c r="F92" s="31">
        <v>0.12142237640936687</v>
      </c>
      <c r="G92" s="33">
        <v>360</v>
      </c>
      <c r="H92" s="41">
        <v>0.31222896790980054</v>
      </c>
      <c r="I92" s="30">
        <v>2.5714285714285716</v>
      </c>
      <c r="J92" s="33">
        <v>25</v>
      </c>
      <c r="K92" s="31">
        <v>2.1682567215958369E-2</v>
      </c>
      <c r="L92" s="33">
        <v>25</v>
      </c>
      <c r="M92" s="41">
        <v>6.9444444444444448E-2</v>
      </c>
      <c r="N92" s="30">
        <v>1</v>
      </c>
      <c r="O92" s="33">
        <v>1</v>
      </c>
      <c r="P92" s="41">
        <v>0.04</v>
      </c>
      <c r="Q92" s="31">
        <v>8.6730268863833475E-4</v>
      </c>
      <c r="R92" s="33">
        <v>1</v>
      </c>
      <c r="S92" s="41">
        <v>0.04</v>
      </c>
      <c r="T92" s="31">
        <v>8.6730268863833475E-4</v>
      </c>
      <c r="U92" s="33"/>
      <c r="V92" s="41">
        <v>0</v>
      </c>
      <c r="W92" s="31">
        <v>0</v>
      </c>
      <c r="X92" s="57"/>
      <c r="Y92" s="40">
        <v>0</v>
      </c>
      <c r="Z92" s="7">
        <v>0.46167341235424497</v>
      </c>
    </row>
    <row r="93" spans="1:26">
      <c r="A93" s="74" t="str">
        <f t="shared" si="2"/>
        <v>91</v>
      </c>
      <c r="B93" s="71">
        <v>9111</v>
      </c>
      <c r="C93" s="29">
        <v>3965</v>
      </c>
      <c r="D93" s="32">
        <v>1.54054169564491E-2</v>
      </c>
      <c r="E93" s="33">
        <v>375</v>
      </c>
      <c r="F93" s="31">
        <v>9.4577553593947039E-2</v>
      </c>
      <c r="G93" s="33">
        <v>992</v>
      </c>
      <c r="H93" s="41">
        <v>0.25018915510718792</v>
      </c>
      <c r="I93" s="30">
        <v>2.6453333333333333</v>
      </c>
      <c r="J93" s="33">
        <v>47</v>
      </c>
      <c r="K93" s="31">
        <v>1.1853720050441363E-2</v>
      </c>
      <c r="L93" s="33">
        <v>52</v>
      </c>
      <c r="M93" s="41">
        <v>5.2419354838709679E-2</v>
      </c>
      <c r="N93" s="30">
        <v>1.1063829787234043</v>
      </c>
      <c r="O93" s="33">
        <v>7</v>
      </c>
      <c r="P93" s="41">
        <v>0.13461538461538461</v>
      </c>
      <c r="Q93" s="31">
        <v>1.7654476670870113E-3</v>
      </c>
      <c r="R93" s="33">
        <v>1</v>
      </c>
      <c r="S93" s="41">
        <v>1.9230769230769232E-2</v>
      </c>
      <c r="T93" s="31">
        <v>2.5220680958385876E-4</v>
      </c>
      <c r="U93" s="33"/>
      <c r="V93" s="41">
        <v>0</v>
      </c>
      <c r="W93" s="31">
        <v>0</v>
      </c>
      <c r="X93" s="57"/>
      <c r="Y93" s="40">
        <v>0</v>
      </c>
      <c r="Z93" s="7">
        <v>0.45645466379205146</v>
      </c>
    </row>
    <row r="94" spans="1:26">
      <c r="A94" s="74" t="str">
        <f t="shared" si="2"/>
        <v>73</v>
      </c>
      <c r="B94" s="71">
        <v>7372</v>
      </c>
      <c r="C94" s="29">
        <v>3441</v>
      </c>
      <c r="D94" s="32">
        <v>1.3369493000540064E-2</v>
      </c>
      <c r="E94" s="33">
        <v>279</v>
      </c>
      <c r="F94" s="31">
        <v>8.1081081081081086E-2</v>
      </c>
      <c r="G94" s="33">
        <v>631</v>
      </c>
      <c r="H94" s="41">
        <v>0.18337692531240918</v>
      </c>
      <c r="I94" s="30">
        <v>2.2616487455197132</v>
      </c>
      <c r="J94" s="33">
        <v>35</v>
      </c>
      <c r="K94" s="31">
        <v>1.017146178436501E-2</v>
      </c>
      <c r="L94" s="33">
        <v>36</v>
      </c>
      <c r="M94" s="41">
        <v>5.7052297939778132E-2</v>
      </c>
      <c r="N94" s="30">
        <v>1.0285714285714285</v>
      </c>
      <c r="O94" s="33">
        <v>4</v>
      </c>
      <c r="P94" s="41">
        <v>0.1111111111111111</v>
      </c>
      <c r="Q94" s="31">
        <v>1.1624527753560012E-3</v>
      </c>
      <c r="R94" s="33">
        <v>3</v>
      </c>
      <c r="S94" s="41">
        <v>8.3333333333333329E-2</v>
      </c>
      <c r="T94" s="31">
        <v>8.7183958151700091E-4</v>
      </c>
      <c r="U94" s="33"/>
      <c r="V94" s="41">
        <v>0</v>
      </c>
      <c r="W94" s="31">
        <v>0</v>
      </c>
      <c r="X94" s="57"/>
      <c r="Y94" s="40">
        <v>0</v>
      </c>
      <c r="Z94" s="7">
        <v>0.43487366769663172</v>
      </c>
    </row>
    <row r="95" spans="1:26">
      <c r="A95" s="74" t="str">
        <f t="shared" si="2"/>
        <v>73</v>
      </c>
      <c r="B95" s="71">
        <v>7382</v>
      </c>
      <c r="C95" s="29">
        <v>943</v>
      </c>
      <c r="D95" s="32">
        <v>3.6638860504240862E-3</v>
      </c>
      <c r="E95" s="33">
        <v>125</v>
      </c>
      <c r="F95" s="31">
        <v>0.13255567338282079</v>
      </c>
      <c r="G95" s="33">
        <v>275</v>
      </c>
      <c r="H95" s="41">
        <v>0.29162248144220571</v>
      </c>
      <c r="I95" s="30">
        <v>2.2000000000000002</v>
      </c>
      <c r="J95" s="33">
        <v>12</v>
      </c>
      <c r="K95" s="31">
        <v>1.2725344644750796E-2</v>
      </c>
      <c r="L95" s="33">
        <v>12</v>
      </c>
      <c r="M95" s="41">
        <v>4.363636363636364E-2</v>
      </c>
      <c r="N95" s="30">
        <v>1</v>
      </c>
      <c r="O95" s="33"/>
      <c r="P95" s="41">
        <v>0</v>
      </c>
      <c r="Q95" s="31">
        <v>0</v>
      </c>
      <c r="R95" s="33">
        <v>1</v>
      </c>
      <c r="S95" s="41">
        <v>8.3333333333333329E-2</v>
      </c>
      <c r="T95" s="31">
        <v>1.0604453870625664E-3</v>
      </c>
      <c r="U95" s="33"/>
      <c r="V95" s="41">
        <v>0</v>
      </c>
      <c r="W95" s="31">
        <v>0</v>
      </c>
      <c r="X95" s="57"/>
      <c r="Y95" s="40">
        <v>0</v>
      </c>
      <c r="Z95" s="7">
        <v>0.41859217841190266</v>
      </c>
    </row>
    <row r="96" spans="1:26">
      <c r="A96" s="74" t="str">
        <f t="shared" si="2"/>
        <v>80</v>
      </c>
      <c r="B96" s="71">
        <v>8011</v>
      </c>
      <c r="C96" s="29">
        <v>1992</v>
      </c>
      <c r="D96" s="32">
        <v>7.7396193133030533E-3</v>
      </c>
      <c r="E96" s="33">
        <v>159</v>
      </c>
      <c r="F96" s="31">
        <v>7.9819277108433728E-2</v>
      </c>
      <c r="G96" s="33">
        <v>388</v>
      </c>
      <c r="H96" s="41">
        <v>0.19477911646586346</v>
      </c>
      <c r="I96" s="30">
        <v>2.4402515723270439</v>
      </c>
      <c r="J96" s="33">
        <v>19</v>
      </c>
      <c r="K96" s="31">
        <v>9.5381526104417677E-3</v>
      </c>
      <c r="L96" s="33">
        <v>18</v>
      </c>
      <c r="M96" s="41">
        <v>4.6391752577319589E-2</v>
      </c>
      <c r="N96" s="30">
        <v>0.94736842105263153</v>
      </c>
      <c r="O96" s="33">
        <v>2</v>
      </c>
      <c r="P96" s="41">
        <v>0.1111111111111111</v>
      </c>
      <c r="Q96" s="31">
        <v>1.004016064257028E-3</v>
      </c>
      <c r="R96" s="33">
        <v>1</v>
      </c>
      <c r="S96" s="41">
        <v>5.5555555555555552E-2</v>
      </c>
      <c r="T96" s="31">
        <v>5.0200803212851401E-4</v>
      </c>
      <c r="U96" s="33"/>
      <c r="V96" s="41">
        <v>0</v>
      </c>
      <c r="W96" s="31">
        <v>0</v>
      </c>
      <c r="X96" s="57"/>
      <c r="Y96" s="40">
        <v>0</v>
      </c>
      <c r="Z96" s="7">
        <v>0.40783753570984971</v>
      </c>
    </row>
    <row r="97" spans="1:26">
      <c r="A97" s="74" t="str">
        <f t="shared" si="2"/>
        <v>87</v>
      </c>
      <c r="B97" s="71">
        <v>8711</v>
      </c>
      <c r="C97" s="29">
        <v>10414</v>
      </c>
      <c r="D97" s="32">
        <v>4.0462045948161648E-2</v>
      </c>
      <c r="E97" s="33">
        <v>1165</v>
      </c>
      <c r="F97" s="31">
        <v>0.11186863837142308</v>
      </c>
      <c r="G97" s="33">
        <v>2795</v>
      </c>
      <c r="H97" s="41">
        <v>0.26838870750912236</v>
      </c>
      <c r="I97" s="30">
        <v>2.3991416309012874</v>
      </c>
      <c r="J97" s="33">
        <v>124</v>
      </c>
      <c r="K97" s="31">
        <v>1.1907048204340312E-2</v>
      </c>
      <c r="L97" s="33">
        <v>126</v>
      </c>
      <c r="M97" s="41">
        <v>4.5080500894454381E-2</v>
      </c>
      <c r="N97" s="30">
        <v>1.0161290322580645</v>
      </c>
      <c r="O97" s="33">
        <v>8</v>
      </c>
      <c r="P97" s="41">
        <v>6.3492063492063489E-2</v>
      </c>
      <c r="Q97" s="31">
        <v>7.6819665834453618E-4</v>
      </c>
      <c r="R97" s="33">
        <v>3</v>
      </c>
      <c r="S97" s="41">
        <v>2.3809523809523808E-2</v>
      </c>
      <c r="T97" s="31">
        <v>2.8807374687920108E-4</v>
      </c>
      <c r="U97" s="33"/>
      <c r="V97" s="41">
        <v>0</v>
      </c>
      <c r="W97" s="31">
        <v>0</v>
      </c>
      <c r="X97" s="57"/>
      <c r="Y97" s="40">
        <v>0</v>
      </c>
      <c r="Z97" s="7">
        <v>0.40077079570516405</v>
      </c>
    </row>
    <row r="98" spans="1:26">
      <c r="A98" s="74" t="str">
        <f t="shared" ref="A98:A110" si="3">LEFT(B98,2)</f>
        <v>23</v>
      </c>
      <c r="B98" s="71">
        <v>2321</v>
      </c>
      <c r="C98" s="29">
        <v>15</v>
      </c>
      <c r="D98" s="32">
        <v>5.8280265913426611E-5</v>
      </c>
      <c r="E98" s="33">
        <v>2</v>
      </c>
      <c r="F98" s="31">
        <v>0.13333333333333333</v>
      </c>
      <c r="G98" s="33">
        <v>6</v>
      </c>
      <c r="H98" s="41">
        <v>0.4</v>
      </c>
      <c r="I98" s="30">
        <v>3</v>
      </c>
      <c r="J98" s="33">
        <v>1</v>
      </c>
      <c r="K98" s="31">
        <v>6.6666666666666666E-2</v>
      </c>
      <c r="L98" s="33">
        <v>0</v>
      </c>
      <c r="M98" s="41">
        <v>0</v>
      </c>
      <c r="N98" s="30">
        <v>0</v>
      </c>
      <c r="O98" s="33"/>
      <c r="P98" s="41">
        <v>0</v>
      </c>
      <c r="Q98" s="31">
        <v>0</v>
      </c>
      <c r="R98" s="33">
        <v>1</v>
      </c>
      <c r="S98" s="41">
        <v>0</v>
      </c>
      <c r="T98" s="31">
        <v>6.6666666666666666E-2</v>
      </c>
      <c r="U98" s="33"/>
      <c r="V98" s="41">
        <v>0</v>
      </c>
      <c r="W98" s="31">
        <v>0</v>
      </c>
      <c r="X98" s="57"/>
      <c r="Y98" s="40">
        <v>0</v>
      </c>
      <c r="Z98" s="7">
        <v>0.4</v>
      </c>
    </row>
    <row r="99" spans="1:26">
      <c r="A99" s="74" t="str">
        <f t="shared" si="3"/>
        <v>87</v>
      </c>
      <c r="B99" s="71">
        <v>8741</v>
      </c>
      <c r="C99" s="29">
        <v>3409</v>
      </c>
      <c r="D99" s="32">
        <v>1.3245161766591421E-2</v>
      </c>
      <c r="E99" s="33">
        <v>238</v>
      </c>
      <c r="F99" s="31">
        <v>6.9815195071868577E-2</v>
      </c>
      <c r="G99" s="33">
        <v>533</v>
      </c>
      <c r="H99" s="41">
        <v>0.15635083602229394</v>
      </c>
      <c r="I99" s="30">
        <v>2.2394957983193278</v>
      </c>
      <c r="J99" s="33">
        <v>22</v>
      </c>
      <c r="K99" s="31">
        <v>6.4535054268113814E-3</v>
      </c>
      <c r="L99" s="33">
        <v>22</v>
      </c>
      <c r="M99" s="41">
        <v>4.1275797373358347E-2</v>
      </c>
      <c r="N99" s="30">
        <v>1</v>
      </c>
      <c r="O99" s="33">
        <v>3</v>
      </c>
      <c r="P99" s="41">
        <v>0.13636363636363635</v>
      </c>
      <c r="Q99" s="31">
        <v>8.8002346729246109E-4</v>
      </c>
      <c r="R99" s="33">
        <v>1</v>
      </c>
      <c r="S99" s="41">
        <v>4.5454545454545456E-2</v>
      </c>
      <c r="T99" s="31">
        <v>2.9334115576415371E-4</v>
      </c>
      <c r="U99" s="33"/>
      <c r="V99" s="41">
        <v>0</v>
      </c>
      <c r="W99" s="31">
        <v>0</v>
      </c>
      <c r="X99" s="57"/>
      <c r="Y99" s="40">
        <v>0</v>
      </c>
      <c r="Z99" s="7">
        <v>0.37944481521383411</v>
      </c>
    </row>
    <row r="100" spans="1:26">
      <c r="A100" s="74" t="str">
        <f t="shared" si="3"/>
        <v>82</v>
      </c>
      <c r="B100" s="71">
        <v>8299</v>
      </c>
      <c r="C100" s="29">
        <v>1041</v>
      </c>
      <c r="D100" s="32">
        <v>4.0446504543918066E-3</v>
      </c>
      <c r="E100" s="33">
        <v>93</v>
      </c>
      <c r="F100" s="31">
        <v>8.9337175792507204E-2</v>
      </c>
      <c r="G100" s="33">
        <v>234</v>
      </c>
      <c r="H100" s="41">
        <v>0.22478386167146974</v>
      </c>
      <c r="I100" s="30">
        <v>2.5161290322580645</v>
      </c>
      <c r="J100" s="33">
        <v>14</v>
      </c>
      <c r="K100" s="31">
        <v>1.3448607108549471E-2</v>
      </c>
      <c r="L100" s="33">
        <v>14</v>
      </c>
      <c r="M100" s="41">
        <v>5.9829059829059832E-2</v>
      </c>
      <c r="N100" s="30">
        <v>1</v>
      </c>
      <c r="O100" s="33"/>
      <c r="P100" s="41">
        <v>0</v>
      </c>
      <c r="Q100" s="31">
        <v>0</v>
      </c>
      <c r="R100" s="33">
        <v>1</v>
      </c>
      <c r="S100" s="41">
        <v>7.1428571428571425E-2</v>
      </c>
      <c r="T100" s="31">
        <v>9.6061479346781938E-4</v>
      </c>
      <c r="U100" s="33"/>
      <c r="V100" s="41">
        <v>0</v>
      </c>
      <c r="W100" s="31">
        <v>0</v>
      </c>
      <c r="X100" s="57"/>
      <c r="Y100" s="40">
        <v>0</v>
      </c>
      <c r="Z100" s="7">
        <v>0.35604149292910103</v>
      </c>
    </row>
    <row r="101" spans="1:26">
      <c r="A101" s="74" t="str">
        <f t="shared" si="3"/>
        <v>87</v>
      </c>
      <c r="B101" s="71">
        <v>8748</v>
      </c>
      <c r="C101" s="29">
        <v>4489</v>
      </c>
      <c r="D101" s="32">
        <v>1.7441340912358137E-2</v>
      </c>
      <c r="E101" s="33">
        <v>408</v>
      </c>
      <c r="F101" s="31">
        <v>9.0888839385163733E-2</v>
      </c>
      <c r="G101" s="33">
        <v>972</v>
      </c>
      <c r="H101" s="41">
        <v>0.21652929382936065</v>
      </c>
      <c r="I101" s="30">
        <v>2.3823529411764706</v>
      </c>
      <c r="J101" s="33">
        <v>44</v>
      </c>
      <c r="K101" s="31">
        <v>9.8017375807529523E-3</v>
      </c>
      <c r="L101" s="33">
        <v>44</v>
      </c>
      <c r="M101" s="41">
        <v>4.5267489711934158E-2</v>
      </c>
      <c r="N101" s="30">
        <v>1</v>
      </c>
      <c r="O101" s="33">
        <v>3</v>
      </c>
      <c r="P101" s="41">
        <v>6.8181818181818177E-2</v>
      </c>
      <c r="Q101" s="31">
        <v>6.6830028959679211E-4</v>
      </c>
      <c r="R101" s="33">
        <v>1</v>
      </c>
      <c r="S101" s="41">
        <v>2.2727272727272728E-2</v>
      </c>
      <c r="T101" s="31">
        <v>2.2276676319893073E-4</v>
      </c>
      <c r="U101" s="33"/>
      <c r="V101" s="41">
        <v>0</v>
      </c>
      <c r="W101" s="31">
        <v>0</v>
      </c>
      <c r="X101" s="57"/>
      <c r="Y101" s="40">
        <v>0</v>
      </c>
      <c r="Z101" s="7">
        <v>0.3527058744503857</v>
      </c>
    </row>
    <row r="102" spans="1:26">
      <c r="A102" s="74" t="str">
        <f t="shared" si="3"/>
        <v>60</v>
      </c>
      <c r="B102" s="71">
        <v>6022</v>
      </c>
      <c r="C102" s="29">
        <v>1818</v>
      </c>
      <c r="D102" s="32">
        <v>7.0635682287073049E-3</v>
      </c>
      <c r="E102" s="33">
        <v>71</v>
      </c>
      <c r="F102" s="31">
        <v>3.9053905390539052E-2</v>
      </c>
      <c r="G102" s="33">
        <v>165</v>
      </c>
      <c r="H102" s="41">
        <v>9.0759075907590761E-2</v>
      </c>
      <c r="I102" s="30">
        <v>2.323943661971831</v>
      </c>
      <c r="J102" s="33">
        <v>10</v>
      </c>
      <c r="K102" s="31">
        <v>5.5005500550055009E-3</v>
      </c>
      <c r="L102" s="33">
        <v>10</v>
      </c>
      <c r="M102" s="41">
        <v>6.0606060606060608E-2</v>
      </c>
      <c r="N102" s="30">
        <v>1</v>
      </c>
      <c r="O102" s="33">
        <v>1</v>
      </c>
      <c r="P102" s="41">
        <v>0.1</v>
      </c>
      <c r="Q102" s="31">
        <v>5.5005500550055003E-4</v>
      </c>
      <c r="R102" s="33">
        <v>1</v>
      </c>
      <c r="S102" s="41">
        <v>0.1</v>
      </c>
      <c r="T102" s="31">
        <v>5.5005500550055003E-4</v>
      </c>
      <c r="U102" s="33"/>
      <c r="V102" s="41">
        <v>0</v>
      </c>
      <c r="W102" s="31">
        <v>0</v>
      </c>
      <c r="X102" s="57"/>
      <c r="Y102" s="40">
        <v>0</v>
      </c>
      <c r="Z102" s="7">
        <v>0.35136513651365137</v>
      </c>
    </row>
    <row r="103" spans="1:26">
      <c r="A103" s="74" t="str">
        <f t="shared" si="3"/>
        <v>23</v>
      </c>
      <c r="B103" s="71">
        <v>2391</v>
      </c>
      <c r="C103" s="29">
        <v>21</v>
      </c>
      <c r="D103" s="32">
        <v>8.1592372278797254E-5</v>
      </c>
      <c r="E103" s="33">
        <v>3</v>
      </c>
      <c r="F103" s="31">
        <v>0.14285714285714285</v>
      </c>
      <c r="G103" s="33">
        <v>7</v>
      </c>
      <c r="H103" s="41">
        <v>0.33333333333333331</v>
      </c>
      <c r="I103" s="30">
        <v>2.3333333333333335</v>
      </c>
      <c r="J103" s="33">
        <v>1</v>
      </c>
      <c r="K103" s="31">
        <v>4.7619047619047616E-2</v>
      </c>
      <c r="L103" s="33">
        <v>0</v>
      </c>
      <c r="M103" s="41">
        <v>0</v>
      </c>
      <c r="N103" s="30">
        <v>0</v>
      </c>
      <c r="O103" s="33"/>
      <c r="P103" s="41">
        <v>0</v>
      </c>
      <c r="Q103" s="31">
        <v>0</v>
      </c>
      <c r="R103" s="33">
        <v>1</v>
      </c>
      <c r="S103" s="41">
        <v>0</v>
      </c>
      <c r="T103" s="31">
        <v>4.7619047619047616E-2</v>
      </c>
      <c r="U103" s="33"/>
      <c r="V103" s="41">
        <v>0</v>
      </c>
      <c r="W103" s="31">
        <v>0</v>
      </c>
      <c r="X103" s="57"/>
      <c r="Y103" s="40">
        <v>0</v>
      </c>
      <c r="Z103" s="7">
        <v>0.33333333333333331</v>
      </c>
    </row>
    <row r="104" spans="1:26">
      <c r="A104" s="74" t="str">
        <f t="shared" si="3"/>
        <v>73</v>
      </c>
      <c r="B104" s="71">
        <v>7373</v>
      </c>
      <c r="C104" s="29">
        <v>3426</v>
      </c>
      <c r="D104" s="32">
        <v>1.3311212734626637E-2</v>
      </c>
      <c r="E104" s="33">
        <v>262</v>
      </c>
      <c r="F104" s="31">
        <v>7.6474022183304138E-2</v>
      </c>
      <c r="G104" s="33">
        <v>592</v>
      </c>
      <c r="H104" s="41">
        <v>0.17279626386456509</v>
      </c>
      <c r="I104" s="30">
        <v>2.2595419847328246</v>
      </c>
      <c r="J104" s="33">
        <v>29</v>
      </c>
      <c r="K104" s="31">
        <v>8.464681844716871E-3</v>
      </c>
      <c r="L104" s="33">
        <v>27</v>
      </c>
      <c r="M104" s="41">
        <v>4.5608108108108107E-2</v>
      </c>
      <c r="N104" s="30">
        <v>0.93103448275862066</v>
      </c>
      <c r="O104" s="33">
        <v>1</v>
      </c>
      <c r="P104" s="41">
        <v>3.7037037037037035E-2</v>
      </c>
      <c r="Q104" s="31">
        <v>2.918855808523059E-4</v>
      </c>
      <c r="R104" s="33">
        <v>2</v>
      </c>
      <c r="S104" s="41">
        <v>7.407407407407407E-2</v>
      </c>
      <c r="T104" s="31">
        <v>5.837711617046118E-4</v>
      </c>
      <c r="U104" s="33"/>
      <c r="V104" s="41">
        <v>0</v>
      </c>
      <c r="W104" s="31">
        <v>0</v>
      </c>
      <c r="X104" s="57"/>
      <c r="Y104" s="40">
        <v>0</v>
      </c>
      <c r="Z104" s="7">
        <v>0.32951548308378431</v>
      </c>
    </row>
    <row r="105" spans="1:26">
      <c r="A105" s="74" t="str">
        <f t="shared" si="3"/>
        <v>82</v>
      </c>
      <c r="B105" s="71">
        <v>8221</v>
      </c>
      <c r="C105" s="29">
        <v>8665</v>
      </c>
      <c r="D105" s="32">
        <v>3.3666566942656101E-2</v>
      </c>
      <c r="E105" s="33">
        <v>507</v>
      </c>
      <c r="F105" s="31">
        <v>5.8511252163877668E-2</v>
      </c>
      <c r="G105" s="33">
        <v>1192</v>
      </c>
      <c r="H105" s="41">
        <v>0.13756491633006349</v>
      </c>
      <c r="I105" s="30">
        <v>2.3510848126232742</v>
      </c>
      <c r="J105" s="33">
        <v>48</v>
      </c>
      <c r="K105" s="31">
        <v>5.5395268320830929E-3</v>
      </c>
      <c r="L105" s="33">
        <v>49</v>
      </c>
      <c r="M105" s="41">
        <v>4.1107382550335574E-2</v>
      </c>
      <c r="N105" s="30">
        <v>1.0208333333333333</v>
      </c>
      <c r="O105" s="33">
        <v>3</v>
      </c>
      <c r="P105" s="41">
        <v>6.1224489795918366E-2</v>
      </c>
      <c r="Q105" s="31">
        <v>3.462204270051933E-4</v>
      </c>
      <c r="R105" s="33">
        <v>2</v>
      </c>
      <c r="S105" s="41">
        <v>4.0816326530612242E-2</v>
      </c>
      <c r="T105" s="31">
        <v>2.3081361800346219E-4</v>
      </c>
      <c r="U105" s="33"/>
      <c r="V105" s="41">
        <v>0</v>
      </c>
      <c r="W105" s="31">
        <v>0</v>
      </c>
      <c r="X105" s="57"/>
      <c r="Y105" s="40">
        <v>0</v>
      </c>
      <c r="Z105" s="7">
        <v>0.28071311520692965</v>
      </c>
    </row>
    <row r="106" spans="1:26">
      <c r="A106" s="74" t="str">
        <f t="shared" si="3"/>
        <v>70</v>
      </c>
      <c r="B106" s="71">
        <v>7032</v>
      </c>
      <c r="C106" s="29">
        <v>55</v>
      </c>
      <c r="D106" s="32">
        <v>2.1369430834923089E-4</v>
      </c>
      <c r="E106" s="33">
        <v>5</v>
      </c>
      <c r="F106" s="31">
        <v>9.0909090909090912E-2</v>
      </c>
      <c r="G106" s="33">
        <v>14</v>
      </c>
      <c r="H106" s="41">
        <v>0.25454545454545452</v>
      </c>
      <c r="I106" s="30">
        <v>2.8</v>
      </c>
      <c r="J106" s="33">
        <v>1</v>
      </c>
      <c r="K106" s="31">
        <v>1.8181818181818181E-2</v>
      </c>
      <c r="L106" s="33">
        <v>0</v>
      </c>
      <c r="M106" s="41">
        <v>0</v>
      </c>
      <c r="N106" s="30">
        <v>0</v>
      </c>
      <c r="O106" s="33"/>
      <c r="P106" s="41">
        <v>0</v>
      </c>
      <c r="Q106" s="31">
        <v>0</v>
      </c>
      <c r="R106" s="33">
        <v>1</v>
      </c>
      <c r="S106" s="41">
        <v>0</v>
      </c>
      <c r="T106" s="31">
        <v>1.8181818181818181E-2</v>
      </c>
      <c r="U106" s="33"/>
      <c r="V106" s="41">
        <v>0</v>
      </c>
      <c r="W106" s="31">
        <v>0</v>
      </c>
      <c r="X106" s="57"/>
      <c r="Y106" s="40">
        <v>0</v>
      </c>
      <c r="Z106" s="7">
        <v>0.25454545454545452</v>
      </c>
    </row>
    <row r="107" spans="1:26">
      <c r="A107" s="74" t="str">
        <f t="shared" si="3"/>
        <v>56</v>
      </c>
      <c r="B107" s="71">
        <v>5641</v>
      </c>
      <c r="C107" s="29">
        <v>20</v>
      </c>
      <c r="D107" s="32">
        <v>7.7707021217902144E-5</v>
      </c>
      <c r="E107" s="33">
        <v>1</v>
      </c>
      <c r="F107" s="31">
        <v>0.05</v>
      </c>
      <c r="G107" s="33">
        <v>5</v>
      </c>
      <c r="H107" s="41">
        <v>0.25</v>
      </c>
      <c r="I107" s="30">
        <v>5</v>
      </c>
      <c r="J107" s="33"/>
      <c r="K107" s="31">
        <v>0</v>
      </c>
      <c r="L107" s="33"/>
      <c r="M107" s="41">
        <v>0</v>
      </c>
      <c r="N107" s="30" t="e">
        <v>#DIV/0!</v>
      </c>
      <c r="O107" s="33"/>
      <c r="P107" s="41">
        <v>0</v>
      </c>
      <c r="Q107" s="31">
        <v>0</v>
      </c>
      <c r="R107" s="33">
        <v>1</v>
      </c>
      <c r="S107" s="41">
        <v>0</v>
      </c>
      <c r="T107" s="31">
        <v>0.05</v>
      </c>
      <c r="U107" s="33"/>
      <c r="V107" s="41">
        <v>0</v>
      </c>
      <c r="W107" s="31">
        <v>0</v>
      </c>
      <c r="X107" s="57"/>
      <c r="Y107" s="40">
        <v>0</v>
      </c>
      <c r="Z107" s="7">
        <v>0.25</v>
      </c>
    </row>
    <row r="108" spans="1:26">
      <c r="A108" s="74" t="str">
        <f t="shared" si="3"/>
        <v>25</v>
      </c>
      <c r="B108" s="71">
        <v>2591</v>
      </c>
      <c r="C108" s="29">
        <v>56</v>
      </c>
      <c r="D108" s="32">
        <v>2.17579659410126E-4</v>
      </c>
      <c r="E108" s="33">
        <v>5</v>
      </c>
      <c r="F108" s="31">
        <v>8.9285714285714288E-2</v>
      </c>
      <c r="G108" s="33">
        <v>11</v>
      </c>
      <c r="H108" s="41">
        <v>0.19642857142857142</v>
      </c>
      <c r="I108" s="30">
        <v>2.2000000000000002</v>
      </c>
      <c r="J108" s="33">
        <v>1</v>
      </c>
      <c r="K108" s="31">
        <v>1.7857142857142856E-2</v>
      </c>
      <c r="L108" s="33">
        <v>0</v>
      </c>
      <c r="M108" s="41">
        <v>0</v>
      </c>
      <c r="N108" s="30">
        <v>0</v>
      </c>
      <c r="O108" s="33">
        <v>1</v>
      </c>
      <c r="P108" s="41">
        <v>0</v>
      </c>
      <c r="Q108" s="31">
        <v>1.7857142857142856E-2</v>
      </c>
      <c r="R108" s="33">
        <v>1</v>
      </c>
      <c r="S108" s="41">
        <v>0</v>
      </c>
      <c r="T108" s="31">
        <v>1.7857142857142856E-2</v>
      </c>
      <c r="U108" s="33"/>
      <c r="V108" s="41">
        <v>0</v>
      </c>
      <c r="W108" s="31">
        <v>0</v>
      </c>
      <c r="X108" s="57"/>
      <c r="Y108" s="40">
        <v>0</v>
      </c>
      <c r="Z108" s="7">
        <v>0.19642857142857142</v>
      </c>
    </row>
    <row r="109" spans="1:26">
      <c r="A109" s="74" t="str">
        <f t="shared" si="3"/>
        <v>61</v>
      </c>
      <c r="B109" s="71">
        <v>6141</v>
      </c>
      <c r="C109" s="29">
        <v>202</v>
      </c>
      <c r="D109" s="32">
        <v>7.8484091430081168E-4</v>
      </c>
      <c r="E109" s="33">
        <v>14</v>
      </c>
      <c r="F109" s="31">
        <v>6.9306930693069313E-2</v>
      </c>
      <c r="G109" s="33">
        <v>37</v>
      </c>
      <c r="H109" s="41">
        <v>0.18316831683168316</v>
      </c>
      <c r="I109" s="30">
        <v>2.6428571428571428</v>
      </c>
      <c r="J109" s="33">
        <v>1</v>
      </c>
      <c r="K109" s="31">
        <v>4.9504950495049506E-3</v>
      </c>
      <c r="L109" s="33">
        <v>0</v>
      </c>
      <c r="M109" s="41">
        <v>0</v>
      </c>
      <c r="N109" s="30">
        <v>0</v>
      </c>
      <c r="O109" s="33">
        <v>1</v>
      </c>
      <c r="P109" s="41">
        <v>0</v>
      </c>
      <c r="Q109" s="31">
        <v>4.9504950495049506E-3</v>
      </c>
      <c r="R109" s="33">
        <v>1</v>
      </c>
      <c r="S109" s="41">
        <v>0</v>
      </c>
      <c r="T109" s="31">
        <v>4.9504950495049506E-3</v>
      </c>
      <c r="U109" s="33"/>
      <c r="V109" s="41">
        <v>0</v>
      </c>
      <c r="W109" s="31">
        <v>0</v>
      </c>
      <c r="X109" s="57"/>
      <c r="Y109" s="40">
        <v>0</v>
      </c>
      <c r="Z109" s="7">
        <v>0.18316831683168316</v>
      </c>
    </row>
    <row r="110" spans="1:26" ht="15.75" thickBot="1">
      <c r="A110" s="74" t="str">
        <f t="shared" si="3"/>
        <v>83</v>
      </c>
      <c r="B110" s="72">
        <v>8351</v>
      </c>
      <c r="C110" s="29">
        <v>178</v>
      </c>
      <c r="D110" s="32">
        <v>6.9159248883932903E-4</v>
      </c>
      <c r="E110" s="33">
        <v>9</v>
      </c>
      <c r="F110" s="31">
        <v>5.0561797752808987E-2</v>
      </c>
      <c r="G110" s="33">
        <v>19</v>
      </c>
      <c r="H110" s="41">
        <v>0.10674157303370786</v>
      </c>
      <c r="I110" s="30">
        <v>2.1111111111111112</v>
      </c>
      <c r="J110" s="33">
        <v>1</v>
      </c>
      <c r="K110" s="31">
        <v>5.6179775280898875E-3</v>
      </c>
      <c r="L110" s="33">
        <v>0</v>
      </c>
      <c r="M110" s="41">
        <v>0</v>
      </c>
      <c r="N110" s="30">
        <v>0</v>
      </c>
      <c r="O110" s="33"/>
      <c r="P110" s="41">
        <v>0</v>
      </c>
      <c r="Q110" s="31">
        <v>0</v>
      </c>
      <c r="R110" s="33">
        <v>1</v>
      </c>
      <c r="S110" s="41">
        <v>0</v>
      </c>
      <c r="T110" s="31">
        <v>5.6179775280898875E-3</v>
      </c>
      <c r="U110" s="33"/>
      <c r="V110" s="41">
        <v>0</v>
      </c>
      <c r="W110" s="31">
        <v>0</v>
      </c>
      <c r="X110" s="57"/>
      <c r="Y110" s="40">
        <v>0</v>
      </c>
      <c r="Z110" s="7">
        <v>0.10674157303370786</v>
      </c>
    </row>
    <row r="112" spans="1:26">
      <c r="U112" s="34">
        <f>SUM(U2:U109)</f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K485"/>
  <sheetViews>
    <sheetView topLeftCell="A447" workbookViewId="0">
      <selection activeCell="K485" sqref="K485"/>
    </sheetView>
  </sheetViews>
  <sheetFormatPr defaultRowHeight="15"/>
  <cols>
    <col min="1" max="1" width="6.28515625" bestFit="1" customWidth="1"/>
    <col min="2" max="2" width="5.42578125" bestFit="1" customWidth="1"/>
    <col min="3" max="3" width="8.7109375" bestFit="1" customWidth="1"/>
    <col min="4" max="4" width="14.7109375" style="37" bestFit="1" customWidth="1"/>
    <col min="5" max="5" width="10" bestFit="1" customWidth="1"/>
    <col min="6" max="6" width="18.85546875" style="37" bestFit="1" customWidth="1"/>
    <col min="7" max="7" width="10.85546875" bestFit="1" customWidth="1"/>
    <col min="8" max="8" width="21" style="37" bestFit="1" customWidth="1"/>
    <col min="9" max="9" width="13.5703125" bestFit="1" customWidth="1"/>
    <col min="10" max="10" width="24.5703125" style="37" bestFit="1" customWidth="1"/>
    <col min="11" max="11" width="13.140625" style="37" bestFit="1" customWidth="1"/>
  </cols>
  <sheetData>
    <row r="1" spans="1:11" ht="15.75" thickBot="1">
      <c r="A1" s="136" t="s">
        <v>39</v>
      </c>
      <c r="B1" s="217" t="s">
        <v>0</v>
      </c>
      <c r="C1" s="216" t="s">
        <v>23</v>
      </c>
      <c r="D1" s="15" t="s">
        <v>602</v>
      </c>
      <c r="E1" s="216" t="s">
        <v>9</v>
      </c>
      <c r="F1" s="15" t="s">
        <v>603</v>
      </c>
      <c r="G1" s="216" t="s">
        <v>11</v>
      </c>
      <c r="H1" s="15" t="s">
        <v>12</v>
      </c>
      <c r="I1" s="216" t="s">
        <v>101</v>
      </c>
      <c r="J1" s="15" t="s">
        <v>102</v>
      </c>
      <c r="K1" s="12" t="s">
        <v>13</v>
      </c>
    </row>
    <row r="2" spans="1:11">
      <c r="A2" s="220" t="s">
        <v>481</v>
      </c>
      <c r="B2" s="5">
        <v>199</v>
      </c>
      <c r="C2" s="1">
        <v>2</v>
      </c>
      <c r="D2" s="39">
        <f t="shared" ref="D2:D65" si="0">C2/B2</f>
        <v>1.0050251256281407E-2</v>
      </c>
      <c r="E2" s="1">
        <v>1</v>
      </c>
      <c r="F2" s="39">
        <f t="shared" ref="F2:F33" si="1">E2/C2</f>
        <v>0.5</v>
      </c>
      <c r="G2" s="1">
        <v>1</v>
      </c>
      <c r="H2" s="39">
        <f t="shared" ref="H2:H33" si="2">G2/E2</f>
        <v>1</v>
      </c>
      <c r="I2" s="1">
        <v>1</v>
      </c>
      <c r="J2" s="39">
        <f t="shared" ref="J2:J18" si="3">I2/G2</f>
        <v>1</v>
      </c>
      <c r="K2" s="213">
        <f t="shared" ref="K2:K65" si="4">J2+H2+F2+D2</f>
        <v>2.5100502512562812</v>
      </c>
    </row>
    <row r="3" spans="1:11">
      <c r="A3" s="220" t="s">
        <v>249</v>
      </c>
      <c r="B3" s="5">
        <v>596</v>
      </c>
      <c r="C3" s="1">
        <v>2</v>
      </c>
      <c r="D3" s="39">
        <f t="shared" si="0"/>
        <v>3.3557046979865771E-3</v>
      </c>
      <c r="E3" s="1">
        <v>2</v>
      </c>
      <c r="F3" s="39">
        <f t="shared" si="1"/>
        <v>1</v>
      </c>
      <c r="G3" s="1">
        <v>1</v>
      </c>
      <c r="H3" s="39">
        <f t="shared" si="2"/>
        <v>0.5</v>
      </c>
      <c r="I3" s="1">
        <v>1</v>
      </c>
      <c r="J3" s="39">
        <f t="shared" si="3"/>
        <v>1</v>
      </c>
      <c r="K3" s="213">
        <f t="shared" si="4"/>
        <v>2.5033557046979866</v>
      </c>
    </row>
    <row r="4" spans="1:11">
      <c r="A4" s="220" t="s">
        <v>421</v>
      </c>
      <c r="B4" s="5">
        <v>651</v>
      </c>
      <c r="C4" s="1">
        <v>2</v>
      </c>
      <c r="D4" s="39">
        <f t="shared" si="0"/>
        <v>3.0721966205837174E-3</v>
      </c>
      <c r="E4" s="1">
        <v>1</v>
      </c>
      <c r="F4" s="39">
        <f t="shared" si="1"/>
        <v>0.5</v>
      </c>
      <c r="G4" s="1">
        <v>1</v>
      </c>
      <c r="H4" s="39">
        <f t="shared" si="2"/>
        <v>1</v>
      </c>
      <c r="I4" s="1">
        <v>1</v>
      </c>
      <c r="J4" s="39">
        <f t="shared" si="3"/>
        <v>1</v>
      </c>
      <c r="K4" s="213">
        <f t="shared" si="4"/>
        <v>2.5030721966205838</v>
      </c>
    </row>
    <row r="5" spans="1:11">
      <c r="A5" s="220" t="s">
        <v>316</v>
      </c>
      <c r="B5" s="5">
        <v>358</v>
      </c>
      <c r="C5" s="1">
        <v>3</v>
      </c>
      <c r="D5" s="39">
        <f t="shared" si="0"/>
        <v>8.3798882681564244E-3</v>
      </c>
      <c r="E5" s="1">
        <v>3</v>
      </c>
      <c r="F5" s="39">
        <f t="shared" si="1"/>
        <v>1</v>
      </c>
      <c r="G5" s="1">
        <v>2</v>
      </c>
      <c r="H5" s="39">
        <f t="shared" si="2"/>
        <v>0.66666666666666663</v>
      </c>
      <c r="I5" s="1">
        <v>1</v>
      </c>
      <c r="J5" s="39">
        <f t="shared" si="3"/>
        <v>0.5</v>
      </c>
      <c r="K5" s="213">
        <f t="shared" si="4"/>
        <v>2.175046554934823</v>
      </c>
    </row>
    <row r="6" spans="1:11">
      <c r="A6" s="220" t="s">
        <v>281</v>
      </c>
      <c r="B6" s="5">
        <v>362</v>
      </c>
      <c r="C6" s="1">
        <v>1</v>
      </c>
      <c r="D6" s="39">
        <f t="shared" si="0"/>
        <v>2.7624309392265192E-3</v>
      </c>
      <c r="E6" s="1">
        <v>1</v>
      </c>
      <c r="F6" s="39">
        <f t="shared" si="1"/>
        <v>1</v>
      </c>
      <c r="G6" s="1">
        <v>1</v>
      </c>
      <c r="H6" s="39">
        <f t="shared" si="2"/>
        <v>1</v>
      </c>
      <c r="I6" s="1"/>
      <c r="J6" s="39">
        <f t="shared" si="3"/>
        <v>0</v>
      </c>
      <c r="K6" s="213">
        <f t="shared" si="4"/>
        <v>2.0027624309392267</v>
      </c>
    </row>
    <row r="7" spans="1:11">
      <c r="A7" s="220" t="s">
        <v>404</v>
      </c>
      <c r="B7" s="5">
        <v>413</v>
      </c>
      <c r="C7" s="1">
        <v>1</v>
      </c>
      <c r="D7" s="39">
        <f t="shared" si="0"/>
        <v>2.4213075060532689E-3</v>
      </c>
      <c r="E7" s="1">
        <v>1</v>
      </c>
      <c r="F7" s="39">
        <f t="shared" si="1"/>
        <v>1</v>
      </c>
      <c r="G7" s="1">
        <v>1</v>
      </c>
      <c r="H7" s="39">
        <f t="shared" si="2"/>
        <v>1</v>
      </c>
      <c r="I7" s="1"/>
      <c r="J7" s="39">
        <f t="shared" si="3"/>
        <v>0</v>
      </c>
      <c r="K7" s="213">
        <f t="shared" si="4"/>
        <v>2.0024213075060531</v>
      </c>
    </row>
    <row r="8" spans="1:11">
      <c r="A8" s="220" t="s">
        <v>305</v>
      </c>
      <c r="B8" s="5">
        <v>303</v>
      </c>
      <c r="C8" s="1">
        <v>8</v>
      </c>
      <c r="D8" s="39">
        <f t="shared" si="0"/>
        <v>2.6402640264026403E-2</v>
      </c>
      <c r="E8" s="1">
        <v>4</v>
      </c>
      <c r="F8" s="39">
        <f t="shared" si="1"/>
        <v>0.5</v>
      </c>
      <c r="G8" s="1">
        <v>3</v>
      </c>
      <c r="H8" s="39">
        <f t="shared" si="2"/>
        <v>0.75</v>
      </c>
      <c r="I8" s="1">
        <v>2</v>
      </c>
      <c r="J8" s="39">
        <f t="shared" si="3"/>
        <v>0.66666666666666663</v>
      </c>
      <c r="K8" s="213">
        <f t="shared" si="4"/>
        <v>1.943069306930693</v>
      </c>
    </row>
    <row r="9" spans="1:11">
      <c r="A9" s="220" t="s">
        <v>430</v>
      </c>
      <c r="B9" s="5">
        <v>1279</v>
      </c>
      <c r="C9" s="1">
        <v>6</v>
      </c>
      <c r="D9" s="39">
        <f t="shared" si="0"/>
        <v>4.6911649726348714E-3</v>
      </c>
      <c r="E9" s="1">
        <v>3</v>
      </c>
      <c r="F9" s="39">
        <f t="shared" si="1"/>
        <v>0.5</v>
      </c>
      <c r="G9" s="1">
        <v>1</v>
      </c>
      <c r="H9" s="39">
        <f t="shared" si="2"/>
        <v>0.33333333333333331</v>
      </c>
      <c r="I9" s="1">
        <v>1</v>
      </c>
      <c r="J9" s="39">
        <f t="shared" si="3"/>
        <v>1</v>
      </c>
      <c r="K9" s="213">
        <f t="shared" si="4"/>
        <v>1.8380244983059681</v>
      </c>
    </row>
    <row r="10" spans="1:11">
      <c r="A10" s="220" t="s">
        <v>527</v>
      </c>
      <c r="B10" s="5">
        <v>820</v>
      </c>
      <c r="C10" s="1">
        <v>9</v>
      </c>
      <c r="D10" s="39">
        <f t="shared" si="0"/>
        <v>1.097560975609756E-2</v>
      </c>
      <c r="E10" s="1">
        <v>5</v>
      </c>
      <c r="F10" s="39">
        <f t="shared" si="1"/>
        <v>0.55555555555555558</v>
      </c>
      <c r="G10" s="1">
        <v>1</v>
      </c>
      <c r="H10" s="39">
        <f t="shared" si="2"/>
        <v>0.2</v>
      </c>
      <c r="I10" s="1">
        <v>1</v>
      </c>
      <c r="J10" s="39">
        <f t="shared" si="3"/>
        <v>1</v>
      </c>
      <c r="K10" s="213">
        <f t="shared" si="4"/>
        <v>1.7665311653116531</v>
      </c>
    </row>
    <row r="11" spans="1:11">
      <c r="A11" s="220" t="s">
        <v>565</v>
      </c>
      <c r="B11" s="5">
        <v>1242</v>
      </c>
      <c r="C11" s="1">
        <v>8</v>
      </c>
      <c r="D11" s="39">
        <f t="shared" si="0"/>
        <v>6.4412238325281803E-3</v>
      </c>
      <c r="E11" s="1">
        <v>2</v>
      </c>
      <c r="F11" s="39">
        <f t="shared" si="1"/>
        <v>0.25</v>
      </c>
      <c r="G11" s="1">
        <v>1</v>
      </c>
      <c r="H11" s="39">
        <f t="shared" si="2"/>
        <v>0.5</v>
      </c>
      <c r="I11" s="1">
        <v>1</v>
      </c>
      <c r="J11" s="39">
        <f t="shared" si="3"/>
        <v>1</v>
      </c>
      <c r="K11" s="213">
        <f t="shared" si="4"/>
        <v>1.7564412238325282</v>
      </c>
    </row>
    <row r="12" spans="1:11">
      <c r="A12" s="220" t="s">
        <v>388</v>
      </c>
      <c r="B12" s="5">
        <v>331</v>
      </c>
      <c r="C12" s="1">
        <v>9</v>
      </c>
      <c r="D12" s="39">
        <f t="shared" si="0"/>
        <v>2.7190332326283987E-2</v>
      </c>
      <c r="E12" s="1">
        <v>2</v>
      </c>
      <c r="F12" s="39">
        <f t="shared" si="1"/>
        <v>0.22222222222222221</v>
      </c>
      <c r="G12" s="1">
        <v>1</v>
      </c>
      <c r="H12" s="39">
        <f t="shared" si="2"/>
        <v>0.5</v>
      </c>
      <c r="I12" s="1">
        <v>1</v>
      </c>
      <c r="J12" s="39">
        <f t="shared" si="3"/>
        <v>1</v>
      </c>
      <c r="K12" s="213">
        <f t="shared" si="4"/>
        <v>1.7494125545485064</v>
      </c>
    </row>
    <row r="13" spans="1:11">
      <c r="A13" s="220" t="s">
        <v>459</v>
      </c>
      <c r="B13" s="5">
        <v>109</v>
      </c>
      <c r="C13" s="1">
        <v>3</v>
      </c>
      <c r="D13" s="39">
        <f t="shared" si="0"/>
        <v>2.7522935779816515E-2</v>
      </c>
      <c r="E13" s="1">
        <v>2</v>
      </c>
      <c r="F13" s="39">
        <f t="shared" si="1"/>
        <v>0.66666666666666663</v>
      </c>
      <c r="G13" s="1">
        <v>2</v>
      </c>
      <c r="H13" s="39">
        <f t="shared" si="2"/>
        <v>1</v>
      </c>
      <c r="I13" s="1"/>
      <c r="J13" s="39">
        <f t="shared" si="3"/>
        <v>0</v>
      </c>
      <c r="K13" s="213">
        <f t="shared" si="4"/>
        <v>1.6941896024464831</v>
      </c>
    </row>
    <row r="14" spans="1:11">
      <c r="A14" s="220" t="s">
        <v>519</v>
      </c>
      <c r="B14" s="5">
        <v>399</v>
      </c>
      <c r="C14" s="1">
        <v>6</v>
      </c>
      <c r="D14" s="39">
        <f t="shared" si="0"/>
        <v>1.5037593984962405E-2</v>
      </c>
      <c r="E14" s="1">
        <v>4</v>
      </c>
      <c r="F14" s="39">
        <f t="shared" si="1"/>
        <v>0.66666666666666663</v>
      </c>
      <c r="G14" s="1">
        <v>2</v>
      </c>
      <c r="H14" s="39">
        <f t="shared" si="2"/>
        <v>0.5</v>
      </c>
      <c r="I14" s="1">
        <v>1</v>
      </c>
      <c r="J14" s="39">
        <f t="shared" si="3"/>
        <v>0.5</v>
      </c>
      <c r="K14" s="213">
        <f t="shared" si="4"/>
        <v>1.681704260651629</v>
      </c>
    </row>
    <row r="15" spans="1:11">
      <c r="A15" s="220" t="s">
        <v>403</v>
      </c>
      <c r="B15" s="5">
        <v>636</v>
      </c>
      <c r="C15" s="1">
        <v>3</v>
      </c>
      <c r="D15" s="39">
        <f t="shared" si="0"/>
        <v>4.7169811320754715E-3</v>
      </c>
      <c r="E15" s="1">
        <v>3</v>
      </c>
      <c r="F15" s="39">
        <f t="shared" si="1"/>
        <v>1</v>
      </c>
      <c r="G15" s="1">
        <v>2</v>
      </c>
      <c r="H15" s="39">
        <f t="shared" si="2"/>
        <v>0.66666666666666663</v>
      </c>
      <c r="I15" s="1"/>
      <c r="J15" s="39">
        <f t="shared" si="3"/>
        <v>0</v>
      </c>
      <c r="K15" s="213">
        <f t="shared" si="4"/>
        <v>1.671383647798742</v>
      </c>
    </row>
    <row r="16" spans="1:11">
      <c r="A16" s="220" t="s">
        <v>214</v>
      </c>
      <c r="B16" s="5">
        <v>1698</v>
      </c>
      <c r="C16" s="1">
        <v>11</v>
      </c>
      <c r="D16" s="39">
        <f t="shared" si="0"/>
        <v>6.4782096584216726E-3</v>
      </c>
      <c r="E16" s="1">
        <v>4</v>
      </c>
      <c r="F16" s="39">
        <f t="shared" si="1"/>
        <v>0.36363636363636365</v>
      </c>
      <c r="G16" s="1">
        <v>1</v>
      </c>
      <c r="H16" s="39">
        <f t="shared" si="2"/>
        <v>0.25</v>
      </c>
      <c r="I16" s="1">
        <v>1</v>
      </c>
      <c r="J16" s="39">
        <f t="shared" si="3"/>
        <v>1</v>
      </c>
      <c r="K16" s="213">
        <f t="shared" si="4"/>
        <v>1.6201145732947855</v>
      </c>
    </row>
    <row r="17" spans="1:11">
      <c r="A17" s="220" t="s">
        <v>462</v>
      </c>
      <c r="B17" s="5">
        <v>300</v>
      </c>
      <c r="C17" s="1">
        <v>8</v>
      </c>
      <c r="D17" s="39">
        <f t="shared" si="0"/>
        <v>2.6666666666666668E-2</v>
      </c>
      <c r="E17" s="1">
        <v>3</v>
      </c>
      <c r="F17" s="39">
        <f t="shared" si="1"/>
        <v>0.375</v>
      </c>
      <c r="G17" s="1">
        <v>2</v>
      </c>
      <c r="H17" s="39">
        <f t="shared" si="2"/>
        <v>0.66666666666666663</v>
      </c>
      <c r="I17" s="1">
        <v>1</v>
      </c>
      <c r="J17" s="39">
        <f t="shared" si="3"/>
        <v>0.5</v>
      </c>
      <c r="K17" s="213">
        <f t="shared" si="4"/>
        <v>1.5683333333333331</v>
      </c>
    </row>
    <row r="18" spans="1:11">
      <c r="A18" s="220" t="s">
        <v>497</v>
      </c>
      <c r="B18" s="5">
        <v>87</v>
      </c>
      <c r="C18" s="1">
        <v>2</v>
      </c>
      <c r="D18" s="39">
        <f t="shared" si="0"/>
        <v>2.2988505747126436E-2</v>
      </c>
      <c r="E18" s="1">
        <v>2</v>
      </c>
      <c r="F18" s="39">
        <f t="shared" si="1"/>
        <v>1</v>
      </c>
      <c r="G18" s="1">
        <v>1</v>
      </c>
      <c r="H18" s="39">
        <f t="shared" si="2"/>
        <v>0.5</v>
      </c>
      <c r="I18" s="1"/>
      <c r="J18" s="39">
        <f t="shared" si="3"/>
        <v>0</v>
      </c>
      <c r="K18" s="213">
        <f t="shared" si="4"/>
        <v>1.5229885057471264</v>
      </c>
    </row>
    <row r="19" spans="1:11">
      <c r="A19" s="220" t="s">
        <v>422</v>
      </c>
      <c r="B19" s="5">
        <v>2</v>
      </c>
      <c r="C19" s="1">
        <v>1</v>
      </c>
      <c r="D19" s="39">
        <f t="shared" si="0"/>
        <v>0.5</v>
      </c>
      <c r="E19" s="1">
        <v>1</v>
      </c>
      <c r="F19" s="39">
        <f t="shared" si="1"/>
        <v>1</v>
      </c>
      <c r="G19" s="1"/>
      <c r="H19" s="39">
        <f t="shared" si="2"/>
        <v>0</v>
      </c>
      <c r="I19" s="1"/>
      <c r="J19" s="39">
        <v>0</v>
      </c>
      <c r="K19" s="213">
        <f t="shared" si="4"/>
        <v>1.5</v>
      </c>
    </row>
    <row r="20" spans="1:11">
      <c r="A20" s="220" t="s">
        <v>476</v>
      </c>
      <c r="B20" s="5">
        <v>1753</v>
      </c>
      <c r="C20" s="1">
        <v>12</v>
      </c>
      <c r="D20" s="39">
        <f t="shared" si="0"/>
        <v>6.8454078722190535E-3</v>
      </c>
      <c r="E20" s="1">
        <v>3</v>
      </c>
      <c r="F20" s="39">
        <f t="shared" si="1"/>
        <v>0.25</v>
      </c>
      <c r="G20" s="1">
        <v>2</v>
      </c>
      <c r="H20" s="39">
        <f t="shared" si="2"/>
        <v>0.66666666666666663</v>
      </c>
      <c r="I20" s="1">
        <v>1</v>
      </c>
      <c r="J20" s="39">
        <f>I20/G20</f>
        <v>0.5</v>
      </c>
      <c r="K20" s="213">
        <f t="shared" si="4"/>
        <v>1.4235120745388856</v>
      </c>
    </row>
    <row r="21" spans="1:11">
      <c r="A21" s="220" t="s">
        <v>493</v>
      </c>
      <c r="B21" s="5">
        <v>40</v>
      </c>
      <c r="C21" s="1">
        <v>3</v>
      </c>
      <c r="D21" s="39">
        <f t="shared" si="0"/>
        <v>7.4999999999999997E-2</v>
      </c>
      <c r="E21" s="1">
        <v>1</v>
      </c>
      <c r="F21" s="39">
        <f t="shared" si="1"/>
        <v>0.33333333333333331</v>
      </c>
      <c r="G21" s="1">
        <v>1</v>
      </c>
      <c r="H21" s="39">
        <f t="shared" si="2"/>
        <v>1</v>
      </c>
      <c r="I21" s="1"/>
      <c r="J21" s="39">
        <f>I21/G21</f>
        <v>0</v>
      </c>
      <c r="K21" s="213">
        <f t="shared" si="4"/>
        <v>1.4083333333333332</v>
      </c>
    </row>
    <row r="22" spans="1:11">
      <c r="A22" s="220" t="s">
        <v>412</v>
      </c>
      <c r="B22" s="5">
        <v>197</v>
      </c>
      <c r="C22" s="1">
        <v>3</v>
      </c>
      <c r="D22" s="39">
        <f t="shared" si="0"/>
        <v>1.5228426395939087E-2</v>
      </c>
      <c r="E22" s="1">
        <v>1</v>
      </c>
      <c r="F22" s="39">
        <f t="shared" si="1"/>
        <v>0.33333333333333331</v>
      </c>
      <c r="G22" s="1">
        <v>1</v>
      </c>
      <c r="H22" s="39">
        <f t="shared" si="2"/>
        <v>1</v>
      </c>
      <c r="I22" s="1"/>
      <c r="J22" s="39">
        <f>I22/G22</f>
        <v>0</v>
      </c>
      <c r="K22" s="213">
        <f t="shared" si="4"/>
        <v>1.3485617597292723</v>
      </c>
    </row>
    <row r="23" spans="1:11">
      <c r="A23" s="220" t="s">
        <v>239</v>
      </c>
      <c r="B23" s="5">
        <v>369</v>
      </c>
      <c r="C23" s="1">
        <v>4</v>
      </c>
      <c r="D23" s="39">
        <f t="shared" si="0"/>
        <v>1.0840108401084011E-2</v>
      </c>
      <c r="E23" s="1">
        <v>1</v>
      </c>
      <c r="F23" s="39">
        <f t="shared" si="1"/>
        <v>0.25</v>
      </c>
      <c r="G23" s="1">
        <v>1</v>
      </c>
      <c r="H23" s="39">
        <f t="shared" si="2"/>
        <v>1</v>
      </c>
      <c r="I23" s="1"/>
      <c r="J23" s="39">
        <f>I23/G23</f>
        <v>0</v>
      </c>
      <c r="K23" s="213">
        <f t="shared" si="4"/>
        <v>1.2608401084010841</v>
      </c>
    </row>
    <row r="24" spans="1:11">
      <c r="A24" s="220" t="s">
        <v>168</v>
      </c>
      <c r="B24" s="5">
        <v>4</v>
      </c>
      <c r="C24" s="1">
        <v>1</v>
      </c>
      <c r="D24" s="39">
        <f t="shared" si="0"/>
        <v>0.25</v>
      </c>
      <c r="E24" s="1">
        <v>1</v>
      </c>
      <c r="F24" s="39">
        <f t="shared" si="1"/>
        <v>1</v>
      </c>
      <c r="G24" s="1"/>
      <c r="H24" s="39">
        <f t="shared" si="2"/>
        <v>0</v>
      </c>
      <c r="I24" s="1"/>
      <c r="J24" s="39">
        <v>0</v>
      </c>
      <c r="K24" s="213">
        <f t="shared" si="4"/>
        <v>1.25</v>
      </c>
    </row>
    <row r="25" spans="1:11">
      <c r="A25" s="220" t="s">
        <v>475</v>
      </c>
      <c r="B25" s="5">
        <v>2349</v>
      </c>
      <c r="C25" s="1">
        <v>15</v>
      </c>
      <c r="D25" s="39">
        <f t="shared" si="0"/>
        <v>6.3856960408684551E-3</v>
      </c>
      <c r="E25" s="1">
        <v>5</v>
      </c>
      <c r="F25" s="39">
        <f t="shared" si="1"/>
        <v>0.33333333333333331</v>
      </c>
      <c r="G25" s="1">
        <v>2</v>
      </c>
      <c r="H25" s="39">
        <f t="shared" si="2"/>
        <v>0.4</v>
      </c>
      <c r="I25" s="1">
        <v>1</v>
      </c>
      <c r="J25" s="39">
        <f t="shared" ref="J25:J32" si="5">I25/G25</f>
        <v>0.5</v>
      </c>
      <c r="K25" s="213">
        <f t="shared" si="4"/>
        <v>1.2397190293742018</v>
      </c>
    </row>
    <row r="26" spans="1:11">
      <c r="A26" s="220" t="s">
        <v>196</v>
      </c>
      <c r="B26" s="5">
        <v>227</v>
      </c>
      <c r="C26" s="1">
        <v>5</v>
      </c>
      <c r="D26" s="39">
        <f t="shared" si="0"/>
        <v>2.2026431718061675E-2</v>
      </c>
      <c r="E26" s="1">
        <v>1</v>
      </c>
      <c r="F26" s="39">
        <f t="shared" si="1"/>
        <v>0.2</v>
      </c>
      <c r="G26" s="1">
        <v>1</v>
      </c>
      <c r="H26" s="39">
        <f t="shared" si="2"/>
        <v>1</v>
      </c>
      <c r="I26" s="1"/>
      <c r="J26" s="39">
        <f t="shared" si="5"/>
        <v>0</v>
      </c>
      <c r="K26" s="213">
        <f t="shared" si="4"/>
        <v>1.2220264317180616</v>
      </c>
    </row>
    <row r="27" spans="1:11">
      <c r="A27" s="220" t="s">
        <v>337</v>
      </c>
      <c r="B27" s="5">
        <v>83</v>
      </c>
      <c r="C27" s="1">
        <v>3</v>
      </c>
      <c r="D27" s="39">
        <f t="shared" si="0"/>
        <v>3.614457831325301E-2</v>
      </c>
      <c r="E27" s="1">
        <v>2</v>
      </c>
      <c r="F27" s="39">
        <f t="shared" si="1"/>
        <v>0.66666666666666663</v>
      </c>
      <c r="G27" s="1">
        <v>1</v>
      </c>
      <c r="H27" s="39">
        <f t="shared" si="2"/>
        <v>0.5</v>
      </c>
      <c r="I27" s="1"/>
      <c r="J27" s="39">
        <f t="shared" si="5"/>
        <v>0</v>
      </c>
      <c r="K27" s="213">
        <f t="shared" si="4"/>
        <v>1.2028112449799195</v>
      </c>
    </row>
    <row r="28" spans="1:11">
      <c r="A28" s="220" t="s">
        <v>136</v>
      </c>
      <c r="B28" s="5">
        <v>160</v>
      </c>
      <c r="C28" s="1">
        <v>3</v>
      </c>
      <c r="D28" s="39">
        <f t="shared" si="0"/>
        <v>1.8749999999999999E-2</v>
      </c>
      <c r="E28" s="1">
        <v>2</v>
      </c>
      <c r="F28" s="39">
        <f t="shared" si="1"/>
        <v>0.66666666666666663</v>
      </c>
      <c r="G28" s="1">
        <v>1</v>
      </c>
      <c r="H28" s="39">
        <f t="shared" si="2"/>
        <v>0.5</v>
      </c>
      <c r="I28" s="1"/>
      <c r="J28" s="39">
        <f t="shared" si="5"/>
        <v>0</v>
      </c>
      <c r="K28" s="213">
        <f t="shared" si="4"/>
        <v>1.1854166666666666</v>
      </c>
    </row>
    <row r="29" spans="1:11">
      <c r="A29" s="220" t="s">
        <v>526</v>
      </c>
      <c r="B29" s="5">
        <v>279</v>
      </c>
      <c r="C29" s="1">
        <v>3</v>
      </c>
      <c r="D29" s="39">
        <f t="shared" si="0"/>
        <v>1.0752688172043012E-2</v>
      </c>
      <c r="E29" s="1">
        <v>2</v>
      </c>
      <c r="F29" s="39">
        <f t="shared" si="1"/>
        <v>0.66666666666666663</v>
      </c>
      <c r="G29" s="1">
        <v>1</v>
      </c>
      <c r="H29" s="39">
        <f t="shared" si="2"/>
        <v>0.5</v>
      </c>
      <c r="I29" s="1"/>
      <c r="J29" s="39">
        <f t="shared" si="5"/>
        <v>0</v>
      </c>
      <c r="K29" s="213">
        <f t="shared" si="4"/>
        <v>1.1774193548387095</v>
      </c>
    </row>
    <row r="30" spans="1:11">
      <c r="A30" s="220" t="s">
        <v>209</v>
      </c>
      <c r="B30" s="5">
        <v>397</v>
      </c>
      <c r="C30" s="1">
        <v>3</v>
      </c>
      <c r="D30" s="39">
        <f t="shared" si="0"/>
        <v>7.556675062972292E-3</v>
      </c>
      <c r="E30" s="1">
        <v>2</v>
      </c>
      <c r="F30" s="39">
        <f t="shared" si="1"/>
        <v>0.66666666666666663</v>
      </c>
      <c r="G30" s="1">
        <v>1</v>
      </c>
      <c r="H30" s="39">
        <f t="shared" si="2"/>
        <v>0.5</v>
      </c>
      <c r="I30" s="1"/>
      <c r="J30" s="39">
        <f t="shared" si="5"/>
        <v>0</v>
      </c>
      <c r="K30" s="213">
        <f t="shared" si="4"/>
        <v>1.1742233417296388</v>
      </c>
    </row>
    <row r="31" spans="1:11">
      <c r="A31" s="220" t="s">
        <v>401</v>
      </c>
      <c r="B31" s="5">
        <v>1614</v>
      </c>
      <c r="C31" s="1">
        <v>6</v>
      </c>
      <c r="D31" s="39">
        <f t="shared" si="0"/>
        <v>3.7174721189591076E-3</v>
      </c>
      <c r="E31" s="1">
        <v>1</v>
      </c>
      <c r="F31" s="39">
        <f t="shared" si="1"/>
        <v>0.16666666666666666</v>
      </c>
      <c r="G31" s="1">
        <v>1</v>
      </c>
      <c r="H31" s="39">
        <f t="shared" si="2"/>
        <v>1</v>
      </c>
      <c r="I31" s="1"/>
      <c r="J31" s="39">
        <f t="shared" si="5"/>
        <v>0</v>
      </c>
      <c r="K31" s="213">
        <f t="shared" si="4"/>
        <v>1.1703841387856257</v>
      </c>
    </row>
    <row r="32" spans="1:11">
      <c r="A32" s="220" t="s">
        <v>417</v>
      </c>
      <c r="B32" s="5">
        <v>1380</v>
      </c>
      <c r="C32" s="1">
        <v>3</v>
      </c>
      <c r="D32" s="39">
        <f t="shared" si="0"/>
        <v>2.1739130434782609E-3</v>
      </c>
      <c r="E32" s="1">
        <v>2</v>
      </c>
      <c r="F32" s="39">
        <f t="shared" si="1"/>
        <v>0.66666666666666663</v>
      </c>
      <c r="G32" s="1">
        <v>1</v>
      </c>
      <c r="H32" s="39">
        <f t="shared" si="2"/>
        <v>0.5</v>
      </c>
      <c r="I32" s="1"/>
      <c r="J32" s="39">
        <f t="shared" si="5"/>
        <v>0</v>
      </c>
      <c r="K32" s="213">
        <f t="shared" si="4"/>
        <v>1.1688405797101449</v>
      </c>
    </row>
    <row r="33" spans="1:11">
      <c r="A33" s="220" t="s">
        <v>560</v>
      </c>
      <c r="B33" s="5">
        <v>7</v>
      </c>
      <c r="C33" s="1">
        <v>1</v>
      </c>
      <c r="D33" s="39">
        <f t="shared" si="0"/>
        <v>0.14285714285714285</v>
      </c>
      <c r="E33" s="1">
        <v>1</v>
      </c>
      <c r="F33" s="39">
        <f t="shared" si="1"/>
        <v>1</v>
      </c>
      <c r="G33" s="1"/>
      <c r="H33" s="39">
        <f t="shared" si="2"/>
        <v>0</v>
      </c>
      <c r="I33" s="1"/>
      <c r="J33" s="39">
        <v>0</v>
      </c>
      <c r="K33" s="213">
        <f t="shared" si="4"/>
        <v>1.1428571428571428</v>
      </c>
    </row>
    <row r="34" spans="1:11">
      <c r="A34" s="220" t="s">
        <v>402</v>
      </c>
      <c r="B34" s="5">
        <v>2334</v>
      </c>
      <c r="C34" s="1">
        <v>25</v>
      </c>
      <c r="D34" s="39">
        <f t="shared" si="0"/>
        <v>1.0711225364181662E-2</v>
      </c>
      <c r="E34" s="1">
        <v>9</v>
      </c>
      <c r="F34" s="39">
        <f t="shared" ref="F34:F65" si="6">E34/C34</f>
        <v>0.36</v>
      </c>
      <c r="G34" s="1">
        <v>5</v>
      </c>
      <c r="H34" s="39">
        <f t="shared" ref="H34:H65" si="7">G34/E34</f>
        <v>0.55555555555555558</v>
      </c>
      <c r="I34" s="1">
        <v>1</v>
      </c>
      <c r="J34" s="39">
        <f>I34/G34</f>
        <v>0.2</v>
      </c>
      <c r="K34" s="213">
        <f t="shared" si="4"/>
        <v>1.1262667809197371</v>
      </c>
    </row>
    <row r="35" spans="1:11">
      <c r="A35" s="220" t="s">
        <v>499</v>
      </c>
      <c r="B35" s="5">
        <v>8</v>
      </c>
      <c r="C35" s="1">
        <v>1</v>
      </c>
      <c r="D35" s="39">
        <f t="shared" si="0"/>
        <v>0.125</v>
      </c>
      <c r="E35" s="1">
        <v>1</v>
      </c>
      <c r="F35" s="39">
        <f t="shared" si="6"/>
        <v>1</v>
      </c>
      <c r="G35" s="1"/>
      <c r="H35" s="39">
        <f t="shared" si="7"/>
        <v>0</v>
      </c>
      <c r="I35" s="1"/>
      <c r="J35" s="39">
        <v>0</v>
      </c>
      <c r="K35" s="213">
        <f t="shared" si="4"/>
        <v>1.125</v>
      </c>
    </row>
    <row r="36" spans="1:11">
      <c r="A36" s="220" t="s">
        <v>452</v>
      </c>
      <c r="B36" s="5">
        <v>25</v>
      </c>
      <c r="C36" s="1">
        <v>3</v>
      </c>
      <c r="D36" s="39">
        <f t="shared" si="0"/>
        <v>0.12</v>
      </c>
      <c r="E36" s="1">
        <v>3</v>
      </c>
      <c r="F36" s="39">
        <f t="shared" si="6"/>
        <v>1</v>
      </c>
      <c r="G36" s="1"/>
      <c r="H36" s="39">
        <f t="shared" si="7"/>
        <v>0</v>
      </c>
      <c r="I36" s="1"/>
      <c r="J36" s="39">
        <v>0</v>
      </c>
      <c r="K36" s="213">
        <f t="shared" si="4"/>
        <v>1.1200000000000001</v>
      </c>
    </row>
    <row r="37" spans="1:11">
      <c r="A37" s="220" t="s">
        <v>341</v>
      </c>
      <c r="B37" s="5">
        <v>9</v>
      </c>
      <c r="C37" s="1">
        <v>1</v>
      </c>
      <c r="D37" s="39">
        <f t="shared" si="0"/>
        <v>0.1111111111111111</v>
      </c>
      <c r="E37" s="1">
        <v>1</v>
      </c>
      <c r="F37" s="39">
        <f t="shared" si="6"/>
        <v>1</v>
      </c>
      <c r="G37" s="1"/>
      <c r="H37" s="39">
        <f t="shared" si="7"/>
        <v>0</v>
      </c>
      <c r="I37" s="1"/>
      <c r="J37" s="39">
        <v>0</v>
      </c>
      <c r="K37" s="213">
        <f t="shared" si="4"/>
        <v>1.1111111111111112</v>
      </c>
    </row>
    <row r="38" spans="1:11">
      <c r="A38" s="220" t="s">
        <v>406</v>
      </c>
      <c r="B38" s="5">
        <v>354</v>
      </c>
      <c r="C38" s="1">
        <v>14</v>
      </c>
      <c r="D38" s="39">
        <f t="shared" si="0"/>
        <v>3.954802259887006E-2</v>
      </c>
      <c r="E38" s="1">
        <v>7</v>
      </c>
      <c r="F38" s="39">
        <f t="shared" si="6"/>
        <v>0.5</v>
      </c>
      <c r="G38" s="1">
        <v>4</v>
      </c>
      <c r="H38" s="39">
        <f t="shared" si="7"/>
        <v>0.5714285714285714</v>
      </c>
      <c r="I38" s="1"/>
      <c r="J38" s="39">
        <f>I38/G38</f>
        <v>0</v>
      </c>
      <c r="K38" s="213">
        <f t="shared" si="4"/>
        <v>1.1109765940274414</v>
      </c>
    </row>
    <row r="39" spans="1:11">
      <c r="A39" s="220" t="s">
        <v>482</v>
      </c>
      <c r="B39" s="5">
        <v>1485</v>
      </c>
      <c r="C39" s="1">
        <v>10</v>
      </c>
      <c r="D39" s="39">
        <f t="shared" si="0"/>
        <v>6.7340067340067337E-3</v>
      </c>
      <c r="E39" s="1">
        <v>6</v>
      </c>
      <c r="F39" s="39">
        <f t="shared" si="6"/>
        <v>0.6</v>
      </c>
      <c r="G39" s="1">
        <v>3</v>
      </c>
      <c r="H39" s="39">
        <f t="shared" si="7"/>
        <v>0.5</v>
      </c>
      <c r="I39" s="1"/>
      <c r="J39" s="39">
        <f>I39/G39</f>
        <v>0</v>
      </c>
      <c r="K39" s="213">
        <f t="shared" si="4"/>
        <v>1.1067340067340068</v>
      </c>
    </row>
    <row r="40" spans="1:11">
      <c r="A40" s="220" t="s">
        <v>360</v>
      </c>
      <c r="B40" s="5">
        <v>15</v>
      </c>
      <c r="C40" s="1">
        <v>1</v>
      </c>
      <c r="D40" s="39">
        <f t="shared" si="0"/>
        <v>6.6666666666666666E-2</v>
      </c>
      <c r="E40" s="1">
        <v>1</v>
      </c>
      <c r="F40" s="39">
        <f t="shared" si="6"/>
        <v>1</v>
      </c>
      <c r="G40" s="1"/>
      <c r="H40" s="39">
        <f t="shared" si="7"/>
        <v>0</v>
      </c>
      <c r="I40" s="1"/>
      <c r="J40" s="39">
        <v>0</v>
      </c>
      <c r="K40" s="213">
        <f t="shared" si="4"/>
        <v>1.0666666666666667</v>
      </c>
    </row>
    <row r="41" spans="1:11">
      <c r="A41" s="220" t="s">
        <v>211</v>
      </c>
      <c r="B41" s="5">
        <v>16</v>
      </c>
      <c r="C41" s="1">
        <v>1</v>
      </c>
      <c r="D41" s="39">
        <f t="shared" si="0"/>
        <v>6.25E-2</v>
      </c>
      <c r="E41" s="1">
        <v>1</v>
      </c>
      <c r="F41" s="39">
        <f t="shared" si="6"/>
        <v>1</v>
      </c>
      <c r="G41" s="1"/>
      <c r="H41" s="39">
        <f t="shared" si="7"/>
        <v>0</v>
      </c>
      <c r="I41" s="1"/>
      <c r="J41" s="39">
        <v>0</v>
      </c>
      <c r="K41" s="213">
        <f t="shared" si="4"/>
        <v>1.0625</v>
      </c>
    </row>
    <row r="42" spans="1:11">
      <c r="A42" s="220" t="s">
        <v>487</v>
      </c>
      <c r="B42" s="5">
        <v>3205</v>
      </c>
      <c r="C42" s="1">
        <v>27</v>
      </c>
      <c r="D42" s="39">
        <f t="shared" si="0"/>
        <v>8.4243369734789391E-3</v>
      </c>
      <c r="E42" s="1">
        <v>8</v>
      </c>
      <c r="F42" s="39">
        <f t="shared" si="6"/>
        <v>0.29629629629629628</v>
      </c>
      <c r="G42" s="1">
        <v>4</v>
      </c>
      <c r="H42" s="39">
        <f t="shared" si="7"/>
        <v>0.5</v>
      </c>
      <c r="I42" s="1">
        <v>1</v>
      </c>
      <c r="J42" s="39">
        <f>I42/G42</f>
        <v>0.25</v>
      </c>
      <c r="K42" s="213">
        <f t="shared" si="4"/>
        <v>1.0547206332697752</v>
      </c>
    </row>
    <row r="43" spans="1:11">
      <c r="A43" s="220" t="s">
        <v>184</v>
      </c>
      <c r="B43" s="5">
        <v>30</v>
      </c>
      <c r="C43" s="1">
        <v>1</v>
      </c>
      <c r="D43" s="39">
        <f t="shared" si="0"/>
        <v>3.3333333333333333E-2</v>
      </c>
      <c r="E43" s="1">
        <v>1</v>
      </c>
      <c r="F43" s="39">
        <f t="shared" si="6"/>
        <v>1</v>
      </c>
      <c r="G43" s="1"/>
      <c r="H43" s="39">
        <f t="shared" si="7"/>
        <v>0</v>
      </c>
      <c r="I43" s="1"/>
      <c r="J43" s="39">
        <v>0</v>
      </c>
      <c r="K43" s="213">
        <f t="shared" si="4"/>
        <v>1.0333333333333334</v>
      </c>
    </row>
    <row r="44" spans="1:11">
      <c r="A44" s="220" t="s">
        <v>358</v>
      </c>
      <c r="B44" s="5">
        <v>33</v>
      </c>
      <c r="C44" s="1">
        <v>1</v>
      </c>
      <c r="D44" s="39">
        <f t="shared" si="0"/>
        <v>3.0303030303030304E-2</v>
      </c>
      <c r="E44" s="1">
        <v>1</v>
      </c>
      <c r="F44" s="39">
        <f t="shared" si="6"/>
        <v>1</v>
      </c>
      <c r="G44" s="1"/>
      <c r="H44" s="39">
        <f t="shared" si="7"/>
        <v>0</v>
      </c>
      <c r="I44" s="1"/>
      <c r="J44" s="39">
        <v>0</v>
      </c>
      <c r="K44" s="213">
        <f t="shared" si="4"/>
        <v>1.0303030303030303</v>
      </c>
    </row>
    <row r="45" spans="1:11">
      <c r="A45" s="220" t="s">
        <v>351</v>
      </c>
      <c r="B45" s="5">
        <v>106</v>
      </c>
      <c r="C45" s="1">
        <v>3</v>
      </c>
      <c r="D45" s="39">
        <f t="shared" si="0"/>
        <v>2.8301886792452831E-2</v>
      </c>
      <c r="E45" s="1">
        <v>3</v>
      </c>
      <c r="F45" s="39">
        <f t="shared" si="6"/>
        <v>1</v>
      </c>
      <c r="G45" s="1"/>
      <c r="H45" s="39">
        <f t="shared" si="7"/>
        <v>0</v>
      </c>
      <c r="I45" s="1"/>
      <c r="J45" s="39">
        <v>0</v>
      </c>
      <c r="K45" s="213">
        <f t="shared" si="4"/>
        <v>1.0283018867924529</v>
      </c>
    </row>
    <row r="46" spans="1:11">
      <c r="A46" s="220" t="s">
        <v>363</v>
      </c>
      <c r="B46" s="5">
        <v>39</v>
      </c>
      <c r="C46" s="1">
        <v>1</v>
      </c>
      <c r="D46" s="39">
        <f t="shared" si="0"/>
        <v>2.564102564102564E-2</v>
      </c>
      <c r="E46" s="1">
        <v>1</v>
      </c>
      <c r="F46" s="39">
        <f t="shared" si="6"/>
        <v>1</v>
      </c>
      <c r="G46" s="1"/>
      <c r="H46" s="39">
        <f t="shared" si="7"/>
        <v>0</v>
      </c>
      <c r="I46" s="1"/>
      <c r="J46" s="39">
        <v>0</v>
      </c>
      <c r="K46" s="213">
        <f t="shared" si="4"/>
        <v>1.0256410256410255</v>
      </c>
    </row>
    <row r="47" spans="1:11">
      <c r="A47" s="220" t="s">
        <v>433</v>
      </c>
      <c r="B47" s="5">
        <v>41</v>
      </c>
      <c r="C47" s="1">
        <v>1</v>
      </c>
      <c r="D47" s="39">
        <f t="shared" si="0"/>
        <v>2.4390243902439025E-2</v>
      </c>
      <c r="E47" s="1">
        <v>1</v>
      </c>
      <c r="F47" s="39">
        <f t="shared" si="6"/>
        <v>1</v>
      </c>
      <c r="G47" s="1"/>
      <c r="H47" s="39">
        <f t="shared" si="7"/>
        <v>0</v>
      </c>
      <c r="I47" s="1"/>
      <c r="J47" s="39">
        <v>0</v>
      </c>
      <c r="K47" s="213">
        <f t="shared" si="4"/>
        <v>1.024390243902439</v>
      </c>
    </row>
    <row r="48" spans="1:11">
      <c r="A48" s="220" t="s">
        <v>547</v>
      </c>
      <c r="B48" s="5">
        <v>3058</v>
      </c>
      <c r="C48" s="1">
        <v>30</v>
      </c>
      <c r="D48" s="39">
        <f t="shared" si="0"/>
        <v>9.8103335513407448E-3</v>
      </c>
      <c r="E48" s="1">
        <v>14</v>
      </c>
      <c r="F48" s="39">
        <f t="shared" si="6"/>
        <v>0.46666666666666667</v>
      </c>
      <c r="G48" s="1">
        <v>3</v>
      </c>
      <c r="H48" s="39">
        <f t="shared" si="7"/>
        <v>0.21428571428571427</v>
      </c>
      <c r="I48" s="1">
        <v>1</v>
      </c>
      <c r="J48" s="39">
        <f>I48/G48</f>
        <v>0.33333333333333331</v>
      </c>
      <c r="K48" s="213">
        <f t="shared" si="4"/>
        <v>1.0240960478370549</v>
      </c>
    </row>
    <row r="49" spans="1:11">
      <c r="A49" s="220" t="s">
        <v>264</v>
      </c>
      <c r="B49" s="5">
        <v>197</v>
      </c>
      <c r="C49" s="1">
        <v>4</v>
      </c>
      <c r="D49" s="39">
        <f t="shared" si="0"/>
        <v>2.030456852791878E-2</v>
      </c>
      <c r="E49" s="1">
        <v>2</v>
      </c>
      <c r="F49" s="39">
        <f t="shared" si="6"/>
        <v>0.5</v>
      </c>
      <c r="G49" s="1">
        <v>1</v>
      </c>
      <c r="H49" s="39">
        <f t="shared" si="7"/>
        <v>0.5</v>
      </c>
      <c r="I49" s="1"/>
      <c r="J49" s="39">
        <f>I49/G49</f>
        <v>0</v>
      </c>
      <c r="K49" s="213">
        <f t="shared" si="4"/>
        <v>1.0203045685279188</v>
      </c>
    </row>
    <row r="50" spans="1:11">
      <c r="A50" s="220" t="s">
        <v>579</v>
      </c>
      <c r="B50" s="5">
        <v>62</v>
      </c>
      <c r="C50" s="1">
        <v>1</v>
      </c>
      <c r="D50" s="39">
        <f t="shared" si="0"/>
        <v>1.6129032258064516E-2</v>
      </c>
      <c r="E50" s="1">
        <v>1</v>
      </c>
      <c r="F50" s="39">
        <f t="shared" si="6"/>
        <v>1</v>
      </c>
      <c r="G50" s="1"/>
      <c r="H50" s="39">
        <f t="shared" si="7"/>
        <v>0</v>
      </c>
      <c r="I50" s="1"/>
      <c r="J50" s="39">
        <v>0</v>
      </c>
      <c r="K50" s="213">
        <f t="shared" si="4"/>
        <v>1.0161290322580645</v>
      </c>
    </row>
    <row r="51" spans="1:11">
      <c r="A51" s="220" t="s">
        <v>533</v>
      </c>
      <c r="B51" s="5">
        <v>63</v>
      </c>
      <c r="C51" s="1">
        <v>1</v>
      </c>
      <c r="D51" s="39">
        <f t="shared" si="0"/>
        <v>1.5873015873015872E-2</v>
      </c>
      <c r="E51" s="1">
        <v>1</v>
      </c>
      <c r="F51" s="39">
        <f t="shared" si="6"/>
        <v>1</v>
      </c>
      <c r="G51" s="1"/>
      <c r="H51" s="39">
        <f t="shared" si="7"/>
        <v>0</v>
      </c>
      <c r="I51" s="1"/>
      <c r="J51" s="39">
        <v>0</v>
      </c>
      <c r="K51" s="213">
        <f t="shared" si="4"/>
        <v>1.0158730158730158</v>
      </c>
    </row>
    <row r="52" spans="1:11">
      <c r="A52" s="220" t="s">
        <v>517</v>
      </c>
      <c r="B52" s="5">
        <v>65</v>
      </c>
      <c r="C52" s="1">
        <v>1</v>
      </c>
      <c r="D52" s="39">
        <f t="shared" si="0"/>
        <v>1.5384615384615385E-2</v>
      </c>
      <c r="E52" s="1">
        <v>1</v>
      </c>
      <c r="F52" s="39">
        <f t="shared" si="6"/>
        <v>1</v>
      </c>
      <c r="G52" s="1"/>
      <c r="H52" s="39">
        <f t="shared" si="7"/>
        <v>0</v>
      </c>
      <c r="I52" s="1"/>
      <c r="J52" s="39">
        <v>0</v>
      </c>
      <c r="K52" s="213">
        <f t="shared" si="4"/>
        <v>1.0153846153846153</v>
      </c>
    </row>
    <row r="53" spans="1:11">
      <c r="A53" s="220" t="s">
        <v>564</v>
      </c>
      <c r="B53" s="5">
        <v>67</v>
      </c>
      <c r="C53" s="1">
        <v>1</v>
      </c>
      <c r="D53" s="39">
        <f t="shared" si="0"/>
        <v>1.4925373134328358E-2</v>
      </c>
      <c r="E53" s="1">
        <v>1</v>
      </c>
      <c r="F53" s="39">
        <f t="shared" si="6"/>
        <v>1</v>
      </c>
      <c r="G53" s="1"/>
      <c r="H53" s="39">
        <f t="shared" si="7"/>
        <v>0</v>
      </c>
      <c r="I53" s="1"/>
      <c r="J53" s="39">
        <v>0</v>
      </c>
      <c r="K53" s="213">
        <f t="shared" si="4"/>
        <v>1.0149253731343284</v>
      </c>
    </row>
    <row r="54" spans="1:11">
      <c r="A54" s="220" t="s">
        <v>512</v>
      </c>
      <c r="B54" s="5">
        <v>69</v>
      </c>
      <c r="C54" s="1">
        <v>1</v>
      </c>
      <c r="D54" s="39">
        <f t="shared" si="0"/>
        <v>1.4492753623188406E-2</v>
      </c>
      <c r="E54" s="1">
        <v>1</v>
      </c>
      <c r="F54" s="39">
        <f t="shared" si="6"/>
        <v>1</v>
      </c>
      <c r="G54" s="1"/>
      <c r="H54" s="39">
        <f t="shared" si="7"/>
        <v>0</v>
      </c>
      <c r="I54" s="1"/>
      <c r="J54" s="39">
        <v>0</v>
      </c>
      <c r="K54" s="213">
        <f t="shared" si="4"/>
        <v>1.0144927536231885</v>
      </c>
    </row>
    <row r="55" spans="1:11">
      <c r="A55" s="220" t="s">
        <v>201</v>
      </c>
      <c r="B55" s="5">
        <v>86</v>
      </c>
      <c r="C55" s="1">
        <v>1</v>
      </c>
      <c r="D55" s="39">
        <f t="shared" si="0"/>
        <v>1.1627906976744186E-2</v>
      </c>
      <c r="E55" s="1">
        <v>1</v>
      </c>
      <c r="F55" s="39">
        <f t="shared" si="6"/>
        <v>1</v>
      </c>
      <c r="G55" s="1"/>
      <c r="H55" s="39">
        <f t="shared" si="7"/>
        <v>0</v>
      </c>
      <c r="I55" s="1"/>
      <c r="J55" s="39">
        <v>0</v>
      </c>
      <c r="K55" s="213">
        <f t="shared" si="4"/>
        <v>1.0116279069767442</v>
      </c>
    </row>
    <row r="56" spans="1:11">
      <c r="A56" s="220" t="s">
        <v>208</v>
      </c>
      <c r="B56" s="5">
        <v>97</v>
      </c>
      <c r="C56" s="1">
        <v>1</v>
      </c>
      <c r="D56" s="39">
        <f t="shared" si="0"/>
        <v>1.0309278350515464E-2</v>
      </c>
      <c r="E56" s="1">
        <v>1</v>
      </c>
      <c r="F56" s="39">
        <f t="shared" si="6"/>
        <v>1</v>
      </c>
      <c r="G56" s="1"/>
      <c r="H56" s="39">
        <f t="shared" si="7"/>
        <v>0</v>
      </c>
      <c r="I56" s="1"/>
      <c r="J56" s="39">
        <v>0</v>
      </c>
      <c r="K56" s="213">
        <f t="shared" si="4"/>
        <v>1.0103092783505154</v>
      </c>
    </row>
    <row r="57" spans="1:11">
      <c r="A57" s="220" t="s">
        <v>265</v>
      </c>
      <c r="B57" s="5">
        <v>393</v>
      </c>
      <c r="C57" s="1">
        <v>4</v>
      </c>
      <c r="D57" s="39">
        <f t="shared" si="0"/>
        <v>1.0178117048346057E-2</v>
      </c>
      <c r="E57" s="1">
        <v>2</v>
      </c>
      <c r="F57" s="39">
        <f t="shared" si="6"/>
        <v>0.5</v>
      </c>
      <c r="G57" s="1">
        <v>1</v>
      </c>
      <c r="H57" s="39">
        <f t="shared" si="7"/>
        <v>0.5</v>
      </c>
      <c r="I57" s="1"/>
      <c r="J57" s="39">
        <f>I57/G57</f>
        <v>0</v>
      </c>
      <c r="K57" s="213">
        <f t="shared" si="4"/>
        <v>1.0101781170483461</v>
      </c>
    </row>
    <row r="58" spans="1:11">
      <c r="A58" s="220" t="s">
        <v>524</v>
      </c>
      <c r="B58" s="5">
        <v>99</v>
      </c>
      <c r="C58" s="1">
        <v>1</v>
      </c>
      <c r="D58" s="39">
        <f t="shared" si="0"/>
        <v>1.0101010101010102E-2</v>
      </c>
      <c r="E58" s="1">
        <v>1</v>
      </c>
      <c r="F58" s="39">
        <f t="shared" si="6"/>
        <v>1</v>
      </c>
      <c r="G58" s="1"/>
      <c r="H58" s="39">
        <f t="shared" si="7"/>
        <v>0</v>
      </c>
      <c r="I58" s="1"/>
      <c r="J58" s="39">
        <v>0</v>
      </c>
      <c r="K58" s="213">
        <f t="shared" si="4"/>
        <v>1.0101010101010102</v>
      </c>
    </row>
    <row r="59" spans="1:11">
      <c r="A59" s="220" t="s">
        <v>463</v>
      </c>
      <c r="B59" s="5">
        <v>103</v>
      </c>
      <c r="C59" s="1">
        <v>1</v>
      </c>
      <c r="D59" s="39">
        <f t="shared" si="0"/>
        <v>9.7087378640776691E-3</v>
      </c>
      <c r="E59" s="1">
        <v>1</v>
      </c>
      <c r="F59" s="39">
        <f t="shared" si="6"/>
        <v>1</v>
      </c>
      <c r="G59" s="1"/>
      <c r="H59" s="39">
        <f t="shared" si="7"/>
        <v>0</v>
      </c>
      <c r="I59" s="1"/>
      <c r="J59" s="39">
        <v>0</v>
      </c>
      <c r="K59" s="213">
        <f t="shared" si="4"/>
        <v>1.0097087378640777</v>
      </c>
    </row>
    <row r="60" spans="1:11">
      <c r="A60" s="220" t="s">
        <v>489</v>
      </c>
      <c r="B60" s="5">
        <v>106</v>
      </c>
      <c r="C60" s="1">
        <v>1</v>
      </c>
      <c r="D60" s="39">
        <f t="shared" si="0"/>
        <v>9.433962264150943E-3</v>
      </c>
      <c r="E60" s="1">
        <v>1</v>
      </c>
      <c r="F60" s="39">
        <f t="shared" si="6"/>
        <v>1</v>
      </c>
      <c r="G60" s="1"/>
      <c r="H60" s="39">
        <f t="shared" si="7"/>
        <v>0</v>
      </c>
      <c r="I60" s="1"/>
      <c r="J60" s="39">
        <v>0</v>
      </c>
      <c r="K60" s="213">
        <f t="shared" si="4"/>
        <v>1.0094339622641511</v>
      </c>
    </row>
    <row r="61" spans="1:11">
      <c r="A61" s="220" t="s">
        <v>552</v>
      </c>
      <c r="B61" s="5">
        <v>140</v>
      </c>
      <c r="C61" s="1">
        <v>1</v>
      </c>
      <c r="D61" s="39">
        <f t="shared" si="0"/>
        <v>7.1428571428571426E-3</v>
      </c>
      <c r="E61" s="1">
        <v>1</v>
      </c>
      <c r="F61" s="39">
        <f t="shared" si="6"/>
        <v>1</v>
      </c>
      <c r="G61" s="1"/>
      <c r="H61" s="39">
        <f t="shared" si="7"/>
        <v>0</v>
      </c>
      <c r="I61" s="1"/>
      <c r="J61" s="39">
        <v>0</v>
      </c>
      <c r="K61" s="213">
        <f t="shared" si="4"/>
        <v>1.0071428571428571</v>
      </c>
    </row>
    <row r="62" spans="1:11">
      <c r="A62" s="220" t="s">
        <v>287</v>
      </c>
      <c r="B62" s="5">
        <v>151</v>
      </c>
      <c r="C62" s="1">
        <v>1</v>
      </c>
      <c r="D62" s="39">
        <f t="shared" si="0"/>
        <v>6.6225165562913907E-3</v>
      </c>
      <c r="E62" s="1">
        <v>1</v>
      </c>
      <c r="F62" s="39">
        <f t="shared" si="6"/>
        <v>1</v>
      </c>
      <c r="G62" s="1"/>
      <c r="H62" s="39">
        <f t="shared" si="7"/>
        <v>0</v>
      </c>
      <c r="I62" s="1"/>
      <c r="J62" s="39">
        <v>0</v>
      </c>
      <c r="K62" s="213">
        <f t="shared" si="4"/>
        <v>1.0066225165562914</v>
      </c>
    </row>
    <row r="63" spans="1:11">
      <c r="A63" s="220" t="s">
        <v>416</v>
      </c>
      <c r="B63" s="5">
        <v>154</v>
      </c>
      <c r="C63" s="1">
        <v>1</v>
      </c>
      <c r="D63" s="39">
        <f t="shared" si="0"/>
        <v>6.4935064935064939E-3</v>
      </c>
      <c r="E63" s="1">
        <v>1</v>
      </c>
      <c r="F63" s="39">
        <f t="shared" si="6"/>
        <v>1</v>
      </c>
      <c r="G63" s="1"/>
      <c r="H63" s="39">
        <f t="shared" si="7"/>
        <v>0</v>
      </c>
      <c r="I63" s="1"/>
      <c r="J63" s="39">
        <v>0</v>
      </c>
      <c r="K63" s="213">
        <f t="shared" si="4"/>
        <v>1.0064935064935066</v>
      </c>
    </row>
    <row r="64" spans="1:11">
      <c r="A64" s="220" t="s">
        <v>474</v>
      </c>
      <c r="B64" s="5">
        <v>2889</v>
      </c>
      <c r="C64" s="1">
        <v>18</v>
      </c>
      <c r="D64" s="39">
        <f t="shared" si="0"/>
        <v>6.2305295950155761E-3</v>
      </c>
      <c r="E64" s="1">
        <v>6</v>
      </c>
      <c r="F64" s="39">
        <f t="shared" si="6"/>
        <v>0.33333333333333331</v>
      </c>
      <c r="G64" s="1">
        <v>4</v>
      </c>
      <c r="H64" s="39">
        <f t="shared" si="7"/>
        <v>0.66666666666666663</v>
      </c>
      <c r="I64" s="1"/>
      <c r="J64" s="39">
        <f>I64/G64</f>
        <v>0</v>
      </c>
      <c r="K64" s="213">
        <f t="shared" si="4"/>
        <v>1.0062305295950156</v>
      </c>
    </row>
    <row r="65" spans="1:11">
      <c r="A65" s="220" t="s">
        <v>414</v>
      </c>
      <c r="B65" s="5">
        <v>195</v>
      </c>
      <c r="C65" s="1">
        <v>1</v>
      </c>
      <c r="D65" s="39">
        <f t="shared" si="0"/>
        <v>5.1282051282051282E-3</v>
      </c>
      <c r="E65" s="1">
        <v>1</v>
      </c>
      <c r="F65" s="39">
        <f t="shared" si="6"/>
        <v>1</v>
      </c>
      <c r="G65" s="1"/>
      <c r="H65" s="39">
        <f t="shared" si="7"/>
        <v>0</v>
      </c>
      <c r="I65" s="1"/>
      <c r="J65" s="39">
        <v>0</v>
      </c>
      <c r="K65" s="213">
        <f t="shared" si="4"/>
        <v>1.0051282051282051</v>
      </c>
    </row>
    <row r="66" spans="1:11">
      <c r="A66" s="220" t="s">
        <v>568</v>
      </c>
      <c r="B66" s="5">
        <v>362</v>
      </c>
      <c r="C66" s="1">
        <v>1</v>
      </c>
      <c r="D66" s="39">
        <f t="shared" ref="D66:D129" si="8">C66/B66</f>
        <v>2.7624309392265192E-3</v>
      </c>
      <c r="E66" s="1">
        <v>1</v>
      </c>
      <c r="F66" s="39">
        <f t="shared" ref="F66:F97" si="9">E66/C66</f>
        <v>1</v>
      </c>
      <c r="G66" s="1"/>
      <c r="H66" s="39">
        <f t="shared" ref="H66:H67" si="10">G66/E66</f>
        <v>0</v>
      </c>
      <c r="I66" s="1"/>
      <c r="J66" s="39">
        <v>0</v>
      </c>
      <c r="K66" s="213">
        <f t="shared" ref="K66:K129" si="11">J66+H66+F66+D66</f>
        <v>1.0027624309392265</v>
      </c>
    </row>
    <row r="67" spans="1:11">
      <c r="A67" s="220" t="s">
        <v>477</v>
      </c>
      <c r="B67" s="5">
        <v>900</v>
      </c>
      <c r="C67" s="1">
        <v>2</v>
      </c>
      <c r="D67" s="39">
        <f t="shared" si="8"/>
        <v>2.2222222222222222E-3</v>
      </c>
      <c r="E67" s="1">
        <v>2</v>
      </c>
      <c r="F67" s="39">
        <f t="shared" si="9"/>
        <v>1</v>
      </c>
      <c r="G67" s="1"/>
      <c r="H67" s="39">
        <f t="shared" si="10"/>
        <v>0</v>
      </c>
      <c r="I67" s="1"/>
      <c r="J67" s="39">
        <v>0</v>
      </c>
      <c r="K67" s="213">
        <f t="shared" si="11"/>
        <v>1.0022222222222221</v>
      </c>
    </row>
    <row r="68" spans="1:11">
      <c r="A68" s="220" t="s">
        <v>571</v>
      </c>
      <c r="B68" s="5">
        <v>1</v>
      </c>
      <c r="C68" s="1">
        <v>1</v>
      </c>
      <c r="D68" s="39">
        <f t="shared" si="8"/>
        <v>1</v>
      </c>
      <c r="E68" s="1"/>
      <c r="F68" s="39">
        <f t="shared" si="9"/>
        <v>0</v>
      </c>
      <c r="G68" s="1"/>
      <c r="H68" s="39">
        <v>0</v>
      </c>
      <c r="I68" s="1"/>
      <c r="J68" s="39">
        <v>0</v>
      </c>
      <c r="K68" s="213">
        <f t="shared" si="11"/>
        <v>1</v>
      </c>
    </row>
    <row r="69" spans="1:11">
      <c r="A69" s="220" t="s">
        <v>562</v>
      </c>
      <c r="B69" s="5">
        <v>333</v>
      </c>
      <c r="C69" s="1">
        <v>5</v>
      </c>
      <c r="D69" s="39">
        <f t="shared" si="8"/>
        <v>1.5015015015015015E-2</v>
      </c>
      <c r="E69" s="1">
        <v>3</v>
      </c>
      <c r="F69" s="39">
        <f t="shared" si="9"/>
        <v>0.6</v>
      </c>
      <c r="G69" s="1">
        <v>1</v>
      </c>
      <c r="H69" s="39">
        <f t="shared" ref="H69:H104" si="12">G69/E69</f>
        <v>0.33333333333333331</v>
      </c>
      <c r="I69" s="1"/>
      <c r="J69" s="39">
        <f>I69/G69</f>
        <v>0</v>
      </c>
      <c r="K69" s="213">
        <f t="shared" si="11"/>
        <v>0.94834834834834836</v>
      </c>
    </row>
    <row r="70" spans="1:11">
      <c r="A70" s="220" t="s">
        <v>544</v>
      </c>
      <c r="B70" s="5">
        <v>295</v>
      </c>
      <c r="C70" s="1">
        <v>8</v>
      </c>
      <c r="D70" s="39">
        <f t="shared" si="8"/>
        <v>2.7118644067796609E-2</v>
      </c>
      <c r="E70" s="1">
        <v>6</v>
      </c>
      <c r="F70" s="39">
        <f t="shared" si="9"/>
        <v>0.75</v>
      </c>
      <c r="G70" s="1">
        <v>1</v>
      </c>
      <c r="H70" s="39">
        <f t="shared" si="12"/>
        <v>0.16666666666666666</v>
      </c>
      <c r="I70" s="1"/>
      <c r="J70" s="39">
        <f>I70/G70</f>
        <v>0</v>
      </c>
      <c r="K70" s="213">
        <f t="shared" si="11"/>
        <v>0.94378531073446326</v>
      </c>
    </row>
    <row r="71" spans="1:11">
      <c r="A71" s="220" t="s">
        <v>557</v>
      </c>
      <c r="B71" s="5">
        <v>347</v>
      </c>
      <c r="C71" s="1">
        <v>6</v>
      </c>
      <c r="D71" s="39">
        <f t="shared" si="8"/>
        <v>1.7291066282420751E-2</v>
      </c>
      <c r="E71" s="1">
        <v>4</v>
      </c>
      <c r="F71" s="39">
        <f t="shared" si="9"/>
        <v>0.66666666666666663</v>
      </c>
      <c r="G71" s="1">
        <v>1</v>
      </c>
      <c r="H71" s="39">
        <f t="shared" si="12"/>
        <v>0.25</v>
      </c>
      <c r="I71" s="1"/>
      <c r="J71" s="39">
        <f>I71/G71</f>
        <v>0</v>
      </c>
      <c r="K71" s="213">
        <f t="shared" si="11"/>
        <v>0.93395773294908735</v>
      </c>
    </row>
    <row r="72" spans="1:11">
      <c r="A72" s="220" t="s">
        <v>295</v>
      </c>
      <c r="B72" s="5">
        <v>274</v>
      </c>
      <c r="C72" s="1">
        <v>6</v>
      </c>
      <c r="D72" s="39">
        <f t="shared" si="8"/>
        <v>2.1897810218978103E-2</v>
      </c>
      <c r="E72" s="1">
        <v>3</v>
      </c>
      <c r="F72" s="39">
        <f t="shared" si="9"/>
        <v>0.5</v>
      </c>
      <c r="G72" s="1">
        <v>1</v>
      </c>
      <c r="H72" s="39">
        <f t="shared" si="12"/>
        <v>0.33333333333333331</v>
      </c>
      <c r="I72" s="1"/>
      <c r="J72" s="39">
        <f>I72/G72</f>
        <v>0</v>
      </c>
      <c r="K72" s="213">
        <f t="shared" si="11"/>
        <v>0.85523114355231133</v>
      </c>
    </row>
    <row r="73" spans="1:11">
      <c r="A73" s="220" t="s">
        <v>546</v>
      </c>
      <c r="B73" s="5">
        <v>1212</v>
      </c>
      <c r="C73" s="1">
        <v>5</v>
      </c>
      <c r="D73" s="39">
        <f t="shared" si="8"/>
        <v>4.125412541254125E-3</v>
      </c>
      <c r="E73" s="1">
        <v>4</v>
      </c>
      <c r="F73" s="39">
        <f t="shared" si="9"/>
        <v>0.8</v>
      </c>
      <c r="G73" s="1"/>
      <c r="H73" s="39">
        <f t="shared" si="12"/>
        <v>0</v>
      </c>
      <c r="I73" s="1"/>
      <c r="J73" s="39">
        <v>0</v>
      </c>
      <c r="K73" s="213">
        <f t="shared" si="11"/>
        <v>0.80412541254125414</v>
      </c>
    </row>
    <row r="74" spans="1:11">
      <c r="A74" s="220" t="s">
        <v>553</v>
      </c>
      <c r="B74" s="5">
        <v>361</v>
      </c>
      <c r="C74" s="1">
        <v>7</v>
      </c>
      <c r="D74" s="39">
        <f t="shared" si="8"/>
        <v>1.9390581717451522E-2</v>
      </c>
      <c r="E74" s="1">
        <v>3</v>
      </c>
      <c r="F74" s="39">
        <f t="shared" si="9"/>
        <v>0.42857142857142855</v>
      </c>
      <c r="G74" s="1">
        <v>1</v>
      </c>
      <c r="H74" s="39">
        <f t="shared" si="12"/>
        <v>0.33333333333333331</v>
      </c>
      <c r="I74" s="1"/>
      <c r="J74" s="39">
        <f>I74/G74</f>
        <v>0</v>
      </c>
      <c r="K74" s="213">
        <f t="shared" si="11"/>
        <v>0.78129534362221342</v>
      </c>
    </row>
    <row r="75" spans="1:11">
      <c r="A75" s="220" t="s">
        <v>561</v>
      </c>
      <c r="B75" s="5">
        <v>152</v>
      </c>
      <c r="C75" s="1">
        <v>6</v>
      </c>
      <c r="D75" s="39">
        <f t="shared" si="8"/>
        <v>3.9473684210526314E-2</v>
      </c>
      <c r="E75" s="1">
        <v>4</v>
      </c>
      <c r="F75" s="39">
        <f t="shared" si="9"/>
        <v>0.66666666666666663</v>
      </c>
      <c r="G75" s="1"/>
      <c r="H75" s="39">
        <f t="shared" si="12"/>
        <v>0</v>
      </c>
      <c r="I75" s="1"/>
      <c r="J75" s="39">
        <v>0</v>
      </c>
      <c r="K75" s="213">
        <f t="shared" si="11"/>
        <v>0.70614035087719296</v>
      </c>
    </row>
    <row r="76" spans="1:11">
      <c r="A76" s="220" t="s">
        <v>556</v>
      </c>
      <c r="B76" s="5">
        <v>347</v>
      </c>
      <c r="C76" s="1">
        <v>9</v>
      </c>
      <c r="D76" s="39">
        <f t="shared" si="8"/>
        <v>2.5936599423631124E-2</v>
      </c>
      <c r="E76" s="1">
        <v>3</v>
      </c>
      <c r="F76" s="39">
        <f t="shared" si="9"/>
        <v>0.33333333333333331</v>
      </c>
      <c r="G76" s="1">
        <v>1</v>
      </c>
      <c r="H76" s="39">
        <f t="shared" si="12"/>
        <v>0.33333333333333331</v>
      </c>
      <c r="I76" s="1"/>
      <c r="J76" s="39">
        <f>I76/G76</f>
        <v>0</v>
      </c>
      <c r="K76" s="213">
        <f t="shared" si="11"/>
        <v>0.69260326609029776</v>
      </c>
    </row>
    <row r="77" spans="1:11">
      <c r="A77" s="220" t="s">
        <v>483</v>
      </c>
      <c r="B77" s="5">
        <v>258</v>
      </c>
      <c r="C77" s="1">
        <v>3</v>
      </c>
      <c r="D77" s="39">
        <f t="shared" si="8"/>
        <v>1.1627906976744186E-2</v>
      </c>
      <c r="E77" s="1">
        <v>2</v>
      </c>
      <c r="F77" s="39">
        <f t="shared" si="9"/>
        <v>0.66666666666666663</v>
      </c>
      <c r="G77" s="1"/>
      <c r="H77" s="39">
        <f t="shared" si="12"/>
        <v>0</v>
      </c>
      <c r="I77" s="1"/>
      <c r="J77" s="39">
        <v>0</v>
      </c>
      <c r="K77" s="213">
        <f t="shared" si="11"/>
        <v>0.67829457364341084</v>
      </c>
    </row>
    <row r="78" spans="1:11">
      <c r="A78" s="220" t="s">
        <v>350</v>
      </c>
      <c r="B78" s="5">
        <v>2227</v>
      </c>
      <c r="C78" s="1">
        <v>23</v>
      </c>
      <c r="D78" s="39">
        <f t="shared" si="8"/>
        <v>1.0327795240233499E-2</v>
      </c>
      <c r="E78" s="1">
        <v>11</v>
      </c>
      <c r="F78" s="39">
        <f t="shared" si="9"/>
        <v>0.47826086956521741</v>
      </c>
      <c r="G78" s="1">
        <v>2</v>
      </c>
      <c r="H78" s="39">
        <f t="shared" si="12"/>
        <v>0.18181818181818182</v>
      </c>
      <c r="I78" s="1"/>
      <c r="J78" s="39">
        <f>I78/G78</f>
        <v>0</v>
      </c>
      <c r="K78" s="213">
        <f t="shared" si="11"/>
        <v>0.6704068466236327</v>
      </c>
    </row>
    <row r="79" spans="1:11">
      <c r="A79" s="220" t="s">
        <v>536</v>
      </c>
      <c r="B79" s="5">
        <v>1786</v>
      </c>
      <c r="C79" s="1">
        <v>21</v>
      </c>
      <c r="D79" s="39">
        <f t="shared" si="8"/>
        <v>1.1758118701007838E-2</v>
      </c>
      <c r="E79" s="1">
        <v>5</v>
      </c>
      <c r="F79" s="39">
        <f t="shared" si="9"/>
        <v>0.23809523809523808</v>
      </c>
      <c r="G79" s="1">
        <v>2</v>
      </c>
      <c r="H79" s="39">
        <f t="shared" si="12"/>
        <v>0.4</v>
      </c>
      <c r="I79" s="1"/>
      <c r="J79" s="39">
        <f>I79/G79</f>
        <v>0</v>
      </c>
      <c r="K79" s="213">
        <f t="shared" si="11"/>
        <v>0.6498533567962459</v>
      </c>
    </row>
    <row r="80" spans="1:11">
      <c r="A80" s="220" t="s">
        <v>405</v>
      </c>
      <c r="B80" s="5">
        <v>445</v>
      </c>
      <c r="C80" s="1">
        <v>13</v>
      </c>
      <c r="D80" s="39">
        <f t="shared" si="8"/>
        <v>2.9213483146067417E-2</v>
      </c>
      <c r="E80" s="1">
        <v>4</v>
      </c>
      <c r="F80" s="39">
        <f t="shared" si="9"/>
        <v>0.30769230769230771</v>
      </c>
      <c r="G80" s="1">
        <v>1</v>
      </c>
      <c r="H80" s="39">
        <f t="shared" si="12"/>
        <v>0.25</v>
      </c>
      <c r="I80" s="1"/>
      <c r="J80" s="39">
        <f>I80/G80</f>
        <v>0</v>
      </c>
      <c r="K80" s="213">
        <f t="shared" si="11"/>
        <v>0.58690579083837513</v>
      </c>
    </row>
    <row r="81" spans="1:11">
      <c r="A81" s="220" t="s">
        <v>313</v>
      </c>
      <c r="B81" s="5">
        <v>1573</v>
      </c>
      <c r="C81" s="1">
        <v>13</v>
      </c>
      <c r="D81" s="39">
        <f t="shared" si="8"/>
        <v>8.2644628099173556E-3</v>
      </c>
      <c r="E81" s="1">
        <v>3</v>
      </c>
      <c r="F81" s="39">
        <f t="shared" si="9"/>
        <v>0.23076923076923078</v>
      </c>
      <c r="G81" s="1">
        <v>1</v>
      </c>
      <c r="H81" s="39">
        <f t="shared" si="12"/>
        <v>0.33333333333333331</v>
      </c>
      <c r="I81" s="1"/>
      <c r="J81" s="39">
        <f>I81/G81</f>
        <v>0</v>
      </c>
      <c r="K81" s="213">
        <f t="shared" si="11"/>
        <v>0.57236702691248142</v>
      </c>
    </row>
    <row r="82" spans="1:11">
      <c r="A82" s="220" t="s">
        <v>548</v>
      </c>
      <c r="B82" s="5">
        <v>1331</v>
      </c>
      <c r="C82" s="1">
        <v>13</v>
      </c>
      <c r="D82" s="39">
        <f t="shared" si="8"/>
        <v>9.7670924117205116E-3</v>
      </c>
      <c r="E82" s="1">
        <v>4</v>
      </c>
      <c r="F82" s="39">
        <f t="shared" si="9"/>
        <v>0.30769230769230771</v>
      </c>
      <c r="G82" s="1">
        <v>1</v>
      </c>
      <c r="H82" s="39">
        <f t="shared" si="12"/>
        <v>0.25</v>
      </c>
      <c r="I82" s="1"/>
      <c r="J82" s="39">
        <f>I82/G82</f>
        <v>0</v>
      </c>
      <c r="K82" s="213">
        <f t="shared" si="11"/>
        <v>0.56745940010402818</v>
      </c>
    </row>
    <row r="83" spans="1:11">
      <c r="A83" s="220" t="s">
        <v>173</v>
      </c>
      <c r="B83" s="5">
        <v>63</v>
      </c>
      <c r="C83" s="1">
        <v>2</v>
      </c>
      <c r="D83" s="39">
        <f t="shared" si="8"/>
        <v>3.1746031746031744E-2</v>
      </c>
      <c r="E83" s="1">
        <v>1</v>
      </c>
      <c r="F83" s="39">
        <f t="shared" si="9"/>
        <v>0.5</v>
      </c>
      <c r="G83" s="1"/>
      <c r="H83" s="39">
        <f t="shared" si="12"/>
        <v>0</v>
      </c>
      <c r="I83" s="1"/>
      <c r="J83" s="39">
        <v>0</v>
      </c>
      <c r="K83" s="213">
        <f t="shared" si="11"/>
        <v>0.53174603174603174</v>
      </c>
    </row>
    <row r="84" spans="1:11">
      <c r="A84" s="220" t="s">
        <v>253</v>
      </c>
      <c r="B84" s="5">
        <v>86</v>
      </c>
      <c r="C84" s="1">
        <v>2</v>
      </c>
      <c r="D84" s="39">
        <f t="shared" si="8"/>
        <v>2.3255813953488372E-2</v>
      </c>
      <c r="E84" s="1">
        <v>1</v>
      </c>
      <c r="F84" s="39">
        <f t="shared" si="9"/>
        <v>0.5</v>
      </c>
      <c r="G84" s="1"/>
      <c r="H84" s="39">
        <f t="shared" si="12"/>
        <v>0</v>
      </c>
      <c r="I84" s="1"/>
      <c r="J84" s="39">
        <v>0</v>
      </c>
      <c r="K84" s="213">
        <f t="shared" si="11"/>
        <v>0.52325581395348841</v>
      </c>
    </row>
    <row r="85" spans="1:11">
      <c r="A85" s="220" t="s">
        <v>432</v>
      </c>
      <c r="B85" s="5">
        <v>243</v>
      </c>
      <c r="C85" s="1">
        <v>4</v>
      </c>
      <c r="D85" s="39">
        <f t="shared" si="8"/>
        <v>1.646090534979424E-2</v>
      </c>
      <c r="E85" s="1">
        <v>2</v>
      </c>
      <c r="F85" s="39">
        <f t="shared" si="9"/>
        <v>0.5</v>
      </c>
      <c r="G85" s="1"/>
      <c r="H85" s="39">
        <f t="shared" si="12"/>
        <v>0</v>
      </c>
      <c r="I85" s="1"/>
      <c r="J85" s="39">
        <v>0</v>
      </c>
      <c r="K85" s="213">
        <f t="shared" si="11"/>
        <v>0.51646090534979427</v>
      </c>
    </row>
    <row r="86" spans="1:11">
      <c r="A86" s="220" t="s">
        <v>353</v>
      </c>
      <c r="B86" s="5">
        <v>128</v>
      </c>
      <c r="C86" s="1">
        <v>2</v>
      </c>
      <c r="D86" s="39">
        <f t="shared" si="8"/>
        <v>1.5625E-2</v>
      </c>
      <c r="E86" s="1">
        <v>1</v>
      </c>
      <c r="F86" s="39">
        <f t="shared" si="9"/>
        <v>0.5</v>
      </c>
      <c r="G86" s="1"/>
      <c r="H86" s="39">
        <f t="shared" si="12"/>
        <v>0</v>
      </c>
      <c r="I86" s="1"/>
      <c r="J86" s="39">
        <v>0</v>
      </c>
      <c r="K86" s="213">
        <f t="shared" si="11"/>
        <v>0.515625</v>
      </c>
    </row>
    <row r="87" spans="1:11">
      <c r="A87" s="220" t="s">
        <v>210</v>
      </c>
      <c r="B87" s="5">
        <v>139</v>
      </c>
      <c r="C87" s="1">
        <v>2</v>
      </c>
      <c r="D87" s="39">
        <f t="shared" si="8"/>
        <v>1.4388489208633094E-2</v>
      </c>
      <c r="E87" s="1">
        <v>1</v>
      </c>
      <c r="F87" s="39">
        <f t="shared" si="9"/>
        <v>0.5</v>
      </c>
      <c r="G87" s="1"/>
      <c r="H87" s="39">
        <f t="shared" si="12"/>
        <v>0</v>
      </c>
      <c r="I87" s="1"/>
      <c r="J87" s="39">
        <v>0</v>
      </c>
      <c r="K87" s="213">
        <f t="shared" si="11"/>
        <v>0.51438848920863312</v>
      </c>
    </row>
    <row r="88" spans="1:11">
      <c r="A88" s="220" t="s">
        <v>279</v>
      </c>
      <c r="B88" s="5">
        <v>145</v>
      </c>
      <c r="C88" s="1">
        <v>2</v>
      </c>
      <c r="D88" s="39">
        <f t="shared" si="8"/>
        <v>1.3793103448275862E-2</v>
      </c>
      <c r="E88" s="1">
        <v>1</v>
      </c>
      <c r="F88" s="39">
        <f t="shared" si="9"/>
        <v>0.5</v>
      </c>
      <c r="G88" s="1"/>
      <c r="H88" s="39">
        <f t="shared" si="12"/>
        <v>0</v>
      </c>
      <c r="I88" s="1"/>
      <c r="J88" s="39">
        <v>0</v>
      </c>
      <c r="K88" s="213">
        <f t="shared" si="11"/>
        <v>0.51379310344827589</v>
      </c>
    </row>
    <row r="89" spans="1:11">
      <c r="A89" s="220" t="s">
        <v>596</v>
      </c>
      <c r="B89" s="5">
        <v>155</v>
      </c>
      <c r="C89" s="1">
        <v>2</v>
      </c>
      <c r="D89" s="39">
        <f t="shared" si="8"/>
        <v>1.2903225806451613E-2</v>
      </c>
      <c r="E89" s="1">
        <v>1</v>
      </c>
      <c r="F89" s="39">
        <f t="shared" si="9"/>
        <v>0.5</v>
      </c>
      <c r="G89" s="1"/>
      <c r="H89" s="39">
        <f t="shared" si="12"/>
        <v>0</v>
      </c>
      <c r="I89" s="1"/>
      <c r="J89" s="39">
        <v>0</v>
      </c>
      <c r="K89" s="213">
        <f t="shared" si="11"/>
        <v>0.51290322580645165</v>
      </c>
    </row>
    <row r="90" spans="1:11">
      <c r="A90" s="220" t="s">
        <v>426</v>
      </c>
      <c r="B90" s="5">
        <v>158</v>
      </c>
      <c r="C90" s="1">
        <v>2</v>
      </c>
      <c r="D90" s="39">
        <f t="shared" si="8"/>
        <v>1.2658227848101266E-2</v>
      </c>
      <c r="E90" s="1">
        <v>1</v>
      </c>
      <c r="F90" s="39">
        <f t="shared" si="9"/>
        <v>0.5</v>
      </c>
      <c r="G90" s="1"/>
      <c r="H90" s="39">
        <f t="shared" si="12"/>
        <v>0</v>
      </c>
      <c r="I90" s="1"/>
      <c r="J90" s="39">
        <v>0</v>
      </c>
      <c r="K90" s="213">
        <f t="shared" si="11"/>
        <v>0.51265822784810122</v>
      </c>
    </row>
    <row r="91" spans="1:11">
      <c r="A91" s="220" t="s">
        <v>478</v>
      </c>
      <c r="B91" s="5">
        <v>456</v>
      </c>
      <c r="C91" s="1">
        <v>4</v>
      </c>
      <c r="D91" s="39">
        <f t="shared" si="8"/>
        <v>8.771929824561403E-3</v>
      </c>
      <c r="E91" s="1">
        <v>2</v>
      </c>
      <c r="F91" s="39">
        <f t="shared" si="9"/>
        <v>0.5</v>
      </c>
      <c r="G91" s="1"/>
      <c r="H91" s="39">
        <f t="shared" si="12"/>
        <v>0</v>
      </c>
      <c r="I91" s="1"/>
      <c r="J91" s="39">
        <v>0</v>
      </c>
      <c r="K91" s="213">
        <f t="shared" si="11"/>
        <v>0.50877192982456143</v>
      </c>
    </row>
    <row r="92" spans="1:11">
      <c r="A92" s="220" t="s">
        <v>205</v>
      </c>
      <c r="B92" s="5">
        <v>234</v>
      </c>
      <c r="C92" s="1">
        <v>2</v>
      </c>
      <c r="D92" s="39">
        <f t="shared" si="8"/>
        <v>8.5470085470085479E-3</v>
      </c>
      <c r="E92" s="1">
        <v>1</v>
      </c>
      <c r="F92" s="39">
        <f t="shared" si="9"/>
        <v>0.5</v>
      </c>
      <c r="G92" s="1"/>
      <c r="H92" s="39">
        <f t="shared" si="12"/>
        <v>0</v>
      </c>
      <c r="I92" s="1"/>
      <c r="J92" s="39">
        <v>0</v>
      </c>
      <c r="K92" s="213">
        <f t="shared" si="11"/>
        <v>0.50854700854700852</v>
      </c>
    </row>
    <row r="93" spans="1:11">
      <c r="A93" s="220" t="s">
        <v>245</v>
      </c>
      <c r="B93" s="5">
        <v>239</v>
      </c>
      <c r="C93" s="1">
        <v>2</v>
      </c>
      <c r="D93" s="39">
        <f t="shared" si="8"/>
        <v>8.368200836820083E-3</v>
      </c>
      <c r="E93" s="1">
        <v>1</v>
      </c>
      <c r="F93" s="39">
        <f t="shared" si="9"/>
        <v>0.5</v>
      </c>
      <c r="G93" s="1"/>
      <c r="H93" s="39">
        <f t="shared" si="12"/>
        <v>0</v>
      </c>
      <c r="I93" s="1"/>
      <c r="J93" s="39">
        <v>0</v>
      </c>
      <c r="K93" s="213">
        <f t="shared" si="11"/>
        <v>0.50836820083682011</v>
      </c>
    </row>
    <row r="94" spans="1:11">
      <c r="A94" s="220" t="s">
        <v>521</v>
      </c>
      <c r="B94" s="5">
        <v>242</v>
      </c>
      <c r="C94" s="1">
        <v>2</v>
      </c>
      <c r="D94" s="39">
        <f t="shared" si="8"/>
        <v>8.2644628099173556E-3</v>
      </c>
      <c r="E94" s="1">
        <v>1</v>
      </c>
      <c r="F94" s="39">
        <f t="shared" si="9"/>
        <v>0.5</v>
      </c>
      <c r="G94" s="1"/>
      <c r="H94" s="39">
        <f t="shared" si="12"/>
        <v>0</v>
      </c>
      <c r="I94" s="1"/>
      <c r="J94" s="39">
        <v>0</v>
      </c>
      <c r="K94" s="213">
        <f t="shared" si="11"/>
        <v>0.50826446280991733</v>
      </c>
    </row>
    <row r="95" spans="1:11">
      <c r="A95" s="220" t="s">
        <v>472</v>
      </c>
      <c r="B95" s="5">
        <v>245</v>
      </c>
      <c r="C95" s="1">
        <v>2</v>
      </c>
      <c r="D95" s="39">
        <f t="shared" si="8"/>
        <v>8.1632653061224497E-3</v>
      </c>
      <c r="E95" s="1">
        <v>1</v>
      </c>
      <c r="F95" s="39">
        <f t="shared" si="9"/>
        <v>0.5</v>
      </c>
      <c r="G95" s="1"/>
      <c r="H95" s="39">
        <f t="shared" si="12"/>
        <v>0</v>
      </c>
      <c r="I95" s="1"/>
      <c r="J95" s="39">
        <v>0</v>
      </c>
      <c r="K95" s="213">
        <f t="shared" si="11"/>
        <v>0.50816326530612244</v>
      </c>
    </row>
    <row r="96" spans="1:11">
      <c r="A96" s="220" t="s">
        <v>207</v>
      </c>
      <c r="B96" s="5">
        <v>306</v>
      </c>
      <c r="C96" s="1">
        <v>2</v>
      </c>
      <c r="D96" s="39">
        <f t="shared" si="8"/>
        <v>6.5359477124183009E-3</v>
      </c>
      <c r="E96" s="1">
        <v>1</v>
      </c>
      <c r="F96" s="39">
        <f t="shared" si="9"/>
        <v>0.5</v>
      </c>
      <c r="G96" s="1"/>
      <c r="H96" s="39">
        <f t="shared" si="12"/>
        <v>0</v>
      </c>
      <c r="I96" s="1"/>
      <c r="J96" s="39">
        <v>0</v>
      </c>
      <c r="K96" s="213">
        <f t="shared" si="11"/>
        <v>0.50653594771241828</v>
      </c>
    </row>
    <row r="97" spans="1:11">
      <c r="A97" s="220" t="s">
        <v>275</v>
      </c>
      <c r="B97" s="5">
        <v>1088</v>
      </c>
      <c r="C97" s="1">
        <v>4</v>
      </c>
      <c r="D97" s="39">
        <f t="shared" si="8"/>
        <v>3.6764705882352941E-3</v>
      </c>
      <c r="E97" s="1">
        <v>2</v>
      </c>
      <c r="F97" s="39">
        <f t="shared" si="9"/>
        <v>0.5</v>
      </c>
      <c r="G97" s="1"/>
      <c r="H97" s="39">
        <f t="shared" si="12"/>
        <v>0</v>
      </c>
      <c r="I97" s="1"/>
      <c r="J97" s="39">
        <v>0</v>
      </c>
      <c r="K97" s="213">
        <f t="shared" si="11"/>
        <v>0.50367647058823528</v>
      </c>
    </row>
    <row r="98" spans="1:11">
      <c r="A98" s="220" t="s">
        <v>567</v>
      </c>
      <c r="B98" s="5">
        <v>579</v>
      </c>
      <c r="C98" s="1">
        <v>2</v>
      </c>
      <c r="D98" s="39">
        <f t="shared" si="8"/>
        <v>3.4542314335060447E-3</v>
      </c>
      <c r="E98" s="1">
        <v>1</v>
      </c>
      <c r="F98" s="39">
        <f t="shared" ref="F98:F129" si="13">E98/C98</f>
        <v>0.5</v>
      </c>
      <c r="G98" s="1"/>
      <c r="H98" s="39">
        <f t="shared" si="12"/>
        <v>0</v>
      </c>
      <c r="I98" s="1"/>
      <c r="J98" s="39">
        <v>0</v>
      </c>
      <c r="K98" s="213">
        <f t="shared" si="11"/>
        <v>0.50345423143350609</v>
      </c>
    </row>
    <row r="99" spans="1:11">
      <c r="A99" s="220" t="s">
        <v>374</v>
      </c>
      <c r="B99" s="5">
        <v>485</v>
      </c>
      <c r="C99" s="1">
        <v>5</v>
      </c>
      <c r="D99" s="39">
        <f t="shared" si="8"/>
        <v>1.0309278350515464E-2</v>
      </c>
      <c r="E99" s="1">
        <v>2</v>
      </c>
      <c r="F99" s="39">
        <f t="shared" si="13"/>
        <v>0.4</v>
      </c>
      <c r="G99" s="1"/>
      <c r="H99" s="39">
        <f t="shared" si="12"/>
        <v>0</v>
      </c>
      <c r="I99" s="1"/>
      <c r="J99" s="39">
        <v>0</v>
      </c>
      <c r="K99" s="213">
        <f t="shared" si="11"/>
        <v>0.41030927835051551</v>
      </c>
    </row>
    <row r="100" spans="1:11">
      <c r="A100" s="220" t="s">
        <v>252</v>
      </c>
      <c r="B100" s="5">
        <v>727</v>
      </c>
      <c r="C100" s="1">
        <v>5</v>
      </c>
      <c r="D100" s="39">
        <f t="shared" si="8"/>
        <v>6.8775790921595595E-3</v>
      </c>
      <c r="E100" s="1">
        <v>2</v>
      </c>
      <c r="F100" s="39">
        <f t="shared" si="13"/>
        <v>0.4</v>
      </c>
      <c r="G100" s="1"/>
      <c r="H100" s="39">
        <f t="shared" si="12"/>
        <v>0</v>
      </c>
      <c r="I100" s="1"/>
      <c r="J100" s="39">
        <v>0</v>
      </c>
      <c r="K100" s="213">
        <f t="shared" si="11"/>
        <v>0.4068775790921596</v>
      </c>
    </row>
    <row r="101" spans="1:11">
      <c r="A101" s="220" t="s">
        <v>268</v>
      </c>
      <c r="B101" s="5">
        <v>1241</v>
      </c>
      <c r="C101" s="1">
        <v>5</v>
      </c>
      <c r="D101" s="39">
        <f t="shared" si="8"/>
        <v>4.0290088638195E-3</v>
      </c>
      <c r="E101" s="1">
        <v>2</v>
      </c>
      <c r="F101" s="39">
        <f t="shared" si="13"/>
        <v>0.4</v>
      </c>
      <c r="G101" s="1"/>
      <c r="H101" s="39">
        <f t="shared" si="12"/>
        <v>0</v>
      </c>
      <c r="I101" s="1"/>
      <c r="J101" s="39">
        <v>0</v>
      </c>
      <c r="K101" s="213">
        <f t="shared" si="11"/>
        <v>0.40402900886381954</v>
      </c>
    </row>
    <row r="102" spans="1:11">
      <c r="A102" s="220" t="s">
        <v>516</v>
      </c>
      <c r="B102" s="5">
        <v>89</v>
      </c>
      <c r="C102" s="1">
        <v>3</v>
      </c>
      <c r="D102" s="39">
        <f t="shared" si="8"/>
        <v>3.3707865168539325E-2</v>
      </c>
      <c r="E102" s="1">
        <v>1</v>
      </c>
      <c r="F102" s="39">
        <f t="shared" si="13"/>
        <v>0.33333333333333331</v>
      </c>
      <c r="G102" s="1"/>
      <c r="H102" s="39">
        <f t="shared" si="12"/>
        <v>0</v>
      </c>
      <c r="I102" s="1"/>
      <c r="J102" s="39">
        <v>0</v>
      </c>
      <c r="K102" s="213">
        <f t="shared" si="11"/>
        <v>0.36704119850187267</v>
      </c>
    </row>
    <row r="103" spans="1:11">
      <c r="A103" s="220" t="s">
        <v>283</v>
      </c>
      <c r="B103" s="5">
        <v>363</v>
      </c>
      <c r="C103" s="1">
        <v>3</v>
      </c>
      <c r="D103" s="39">
        <f t="shared" si="8"/>
        <v>8.2644628099173556E-3</v>
      </c>
      <c r="E103" s="1">
        <v>1</v>
      </c>
      <c r="F103" s="39">
        <f t="shared" si="13"/>
        <v>0.33333333333333331</v>
      </c>
      <c r="G103" s="1"/>
      <c r="H103" s="39">
        <f t="shared" si="12"/>
        <v>0</v>
      </c>
      <c r="I103" s="1"/>
      <c r="J103" s="39">
        <v>0</v>
      </c>
      <c r="K103" s="213">
        <f t="shared" si="11"/>
        <v>0.3415977961432507</v>
      </c>
    </row>
    <row r="104" spans="1:11">
      <c r="A104" s="220" t="s">
        <v>559</v>
      </c>
      <c r="B104" s="5">
        <v>466</v>
      </c>
      <c r="C104" s="1">
        <v>3</v>
      </c>
      <c r="D104" s="39">
        <f t="shared" si="8"/>
        <v>6.4377682403433476E-3</v>
      </c>
      <c r="E104" s="1">
        <v>1</v>
      </c>
      <c r="F104" s="39">
        <f t="shared" si="13"/>
        <v>0.33333333333333331</v>
      </c>
      <c r="G104" s="1"/>
      <c r="H104" s="39">
        <f t="shared" si="12"/>
        <v>0</v>
      </c>
      <c r="I104" s="1"/>
      <c r="J104" s="39">
        <v>0</v>
      </c>
      <c r="K104" s="213">
        <f t="shared" si="11"/>
        <v>0.33977110157367668</v>
      </c>
    </row>
    <row r="105" spans="1:11">
      <c r="A105" s="220" t="s">
        <v>332</v>
      </c>
      <c r="B105" s="5">
        <v>3</v>
      </c>
      <c r="C105" s="1">
        <v>1</v>
      </c>
      <c r="D105" s="39">
        <f t="shared" si="8"/>
        <v>0.33333333333333331</v>
      </c>
      <c r="E105" s="1"/>
      <c r="F105" s="39">
        <f t="shared" si="13"/>
        <v>0</v>
      </c>
      <c r="G105" s="1"/>
      <c r="H105" s="39">
        <v>0</v>
      </c>
      <c r="I105" s="1"/>
      <c r="J105" s="39">
        <v>0</v>
      </c>
      <c r="K105" s="213">
        <f t="shared" si="11"/>
        <v>0.33333333333333331</v>
      </c>
    </row>
    <row r="106" spans="1:11">
      <c r="A106" s="220" t="s">
        <v>309</v>
      </c>
      <c r="B106" s="5">
        <v>73</v>
      </c>
      <c r="C106" s="1">
        <v>4</v>
      </c>
      <c r="D106" s="39">
        <f t="shared" si="8"/>
        <v>5.4794520547945202E-2</v>
      </c>
      <c r="E106" s="1">
        <v>1</v>
      </c>
      <c r="F106" s="39">
        <f t="shared" si="13"/>
        <v>0.25</v>
      </c>
      <c r="G106" s="1"/>
      <c r="H106" s="39">
        <f t="shared" ref="H106:H114" si="14">G106/E106</f>
        <v>0</v>
      </c>
      <c r="I106" s="1"/>
      <c r="J106" s="39">
        <v>0</v>
      </c>
      <c r="K106" s="213">
        <f t="shared" si="11"/>
        <v>0.3047945205479452</v>
      </c>
    </row>
    <row r="107" spans="1:11">
      <c r="A107" s="220" t="s">
        <v>303</v>
      </c>
      <c r="B107" s="5">
        <v>250</v>
      </c>
      <c r="C107" s="1">
        <v>4</v>
      </c>
      <c r="D107" s="39">
        <f t="shared" si="8"/>
        <v>1.6E-2</v>
      </c>
      <c r="E107" s="1">
        <v>1</v>
      </c>
      <c r="F107" s="39">
        <f t="shared" si="13"/>
        <v>0.25</v>
      </c>
      <c r="G107" s="1"/>
      <c r="H107" s="39">
        <f t="shared" si="14"/>
        <v>0</v>
      </c>
      <c r="I107" s="1"/>
      <c r="J107" s="39">
        <v>0</v>
      </c>
      <c r="K107" s="213">
        <f t="shared" si="11"/>
        <v>0.26600000000000001</v>
      </c>
    </row>
    <row r="108" spans="1:11">
      <c r="A108" s="220" t="s">
        <v>280</v>
      </c>
      <c r="B108" s="5">
        <v>425</v>
      </c>
      <c r="C108" s="1">
        <v>4</v>
      </c>
      <c r="D108" s="39">
        <f t="shared" si="8"/>
        <v>9.4117647058823521E-3</v>
      </c>
      <c r="E108" s="1">
        <v>1</v>
      </c>
      <c r="F108" s="39">
        <f t="shared" si="13"/>
        <v>0.25</v>
      </c>
      <c r="G108" s="1"/>
      <c r="H108" s="39">
        <f t="shared" si="14"/>
        <v>0</v>
      </c>
      <c r="I108" s="1"/>
      <c r="J108" s="39">
        <v>0</v>
      </c>
      <c r="K108" s="213">
        <f t="shared" si="11"/>
        <v>0.25941176470588234</v>
      </c>
    </row>
    <row r="109" spans="1:11">
      <c r="A109" s="220" t="s">
        <v>570</v>
      </c>
      <c r="B109" s="5">
        <v>2617</v>
      </c>
      <c r="C109" s="1">
        <v>17</v>
      </c>
      <c r="D109" s="39">
        <f t="shared" si="8"/>
        <v>6.4959877722583111E-3</v>
      </c>
      <c r="E109" s="1">
        <v>4</v>
      </c>
      <c r="F109" s="39">
        <f t="shared" si="13"/>
        <v>0.23529411764705882</v>
      </c>
      <c r="G109" s="1"/>
      <c r="H109" s="39">
        <f t="shared" si="14"/>
        <v>0</v>
      </c>
      <c r="I109" s="1"/>
      <c r="J109" s="39">
        <v>0</v>
      </c>
      <c r="K109" s="213">
        <f t="shared" si="11"/>
        <v>0.24179010541931714</v>
      </c>
    </row>
    <row r="110" spans="1:11">
      <c r="A110" s="220" t="s">
        <v>398</v>
      </c>
      <c r="B110" s="5">
        <v>238</v>
      </c>
      <c r="C110" s="1">
        <v>5</v>
      </c>
      <c r="D110" s="39">
        <f t="shared" si="8"/>
        <v>2.100840336134454E-2</v>
      </c>
      <c r="E110" s="1">
        <v>1</v>
      </c>
      <c r="F110" s="39">
        <f t="shared" si="13"/>
        <v>0.2</v>
      </c>
      <c r="G110" s="1"/>
      <c r="H110" s="39">
        <f t="shared" si="14"/>
        <v>0</v>
      </c>
      <c r="I110" s="1"/>
      <c r="J110" s="39">
        <v>0</v>
      </c>
      <c r="K110" s="213">
        <f t="shared" si="11"/>
        <v>0.22100840336134456</v>
      </c>
    </row>
    <row r="111" spans="1:11">
      <c r="A111" s="220" t="s">
        <v>415</v>
      </c>
      <c r="B111" s="5">
        <v>257</v>
      </c>
      <c r="C111" s="1">
        <v>5</v>
      </c>
      <c r="D111" s="39">
        <f t="shared" si="8"/>
        <v>1.9455252918287938E-2</v>
      </c>
      <c r="E111" s="1">
        <v>1</v>
      </c>
      <c r="F111" s="39">
        <f t="shared" si="13"/>
        <v>0.2</v>
      </c>
      <c r="G111" s="1"/>
      <c r="H111" s="39">
        <f t="shared" si="14"/>
        <v>0</v>
      </c>
      <c r="I111" s="1"/>
      <c r="J111" s="39">
        <v>0</v>
      </c>
      <c r="K111" s="213">
        <f t="shared" si="11"/>
        <v>0.21945525291828794</v>
      </c>
    </row>
    <row r="112" spans="1:11">
      <c r="A112" s="220" t="s">
        <v>439</v>
      </c>
      <c r="B112" s="5">
        <v>685</v>
      </c>
      <c r="C112" s="1">
        <v>5</v>
      </c>
      <c r="D112" s="39">
        <f t="shared" si="8"/>
        <v>7.2992700729927005E-3</v>
      </c>
      <c r="E112" s="1">
        <v>1</v>
      </c>
      <c r="F112" s="39">
        <f t="shared" si="13"/>
        <v>0.2</v>
      </c>
      <c r="G112" s="1"/>
      <c r="H112" s="39">
        <f t="shared" si="14"/>
        <v>0</v>
      </c>
      <c r="I112" s="1"/>
      <c r="J112" s="39">
        <v>0</v>
      </c>
      <c r="K112" s="213">
        <f t="shared" si="11"/>
        <v>0.2072992700729927</v>
      </c>
    </row>
    <row r="113" spans="1:11">
      <c r="A113" s="220" t="s">
        <v>566</v>
      </c>
      <c r="B113" s="5">
        <v>959</v>
      </c>
      <c r="C113" s="1">
        <v>6</v>
      </c>
      <c r="D113" s="39">
        <f t="shared" si="8"/>
        <v>6.2565172054223151E-3</v>
      </c>
      <c r="E113" s="1">
        <v>1</v>
      </c>
      <c r="F113" s="39">
        <f t="shared" si="13"/>
        <v>0.16666666666666666</v>
      </c>
      <c r="G113" s="1"/>
      <c r="H113" s="39">
        <f t="shared" si="14"/>
        <v>0</v>
      </c>
      <c r="I113" s="1"/>
      <c r="J113" s="39">
        <v>0</v>
      </c>
      <c r="K113" s="213">
        <f t="shared" si="11"/>
        <v>0.17292318387208896</v>
      </c>
    </row>
    <row r="114" spans="1:11">
      <c r="A114" s="220" t="s">
        <v>573</v>
      </c>
      <c r="B114" s="5">
        <v>1483</v>
      </c>
      <c r="C114" s="1">
        <v>6</v>
      </c>
      <c r="D114" s="39">
        <f t="shared" si="8"/>
        <v>4.045853000674309E-3</v>
      </c>
      <c r="E114" s="1">
        <v>1</v>
      </c>
      <c r="F114" s="39">
        <f t="shared" si="13"/>
        <v>0.16666666666666666</v>
      </c>
      <c r="G114" s="1"/>
      <c r="H114" s="39">
        <f t="shared" si="14"/>
        <v>0</v>
      </c>
      <c r="I114" s="1"/>
      <c r="J114" s="39">
        <v>0</v>
      </c>
      <c r="K114" s="213">
        <f t="shared" si="11"/>
        <v>0.17071251966734097</v>
      </c>
    </row>
    <row r="115" spans="1:11">
      <c r="A115" s="220" t="s">
        <v>372</v>
      </c>
      <c r="B115" s="5">
        <v>15</v>
      </c>
      <c r="C115" s="1">
        <v>2</v>
      </c>
      <c r="D115" s="39">
        <f t="shared" si="8"/>
        <v>0.13333333333333333</v>
      </c>
      <c r="E115" s="1"/>
      <c r="F115" s="39">
        <f t="shared" si="13"/>
        <v>0</v>
      </c>
      <c r="G115" s="1"/>
      <c r="H115" s="39">
        <v>0</v>
      </c>
      <c r="I115" s="1"/>
      <c r="J115" s="39">
        <v>0</v>
      </c>
      <c r="K115" s="213">
        <f t="shared" si="11"/>
        <v>0.13333333333333333</v>
      </c>
    </row>
    <row r="116" spans="1:11">
      <c r="A116" s="220" t="s">
        <v>505</v>
      </c>
      <c r="B116" s="5">
        <v>10</v>
      </c>
      <c r="C116" s="1">
        <v>1</v>
      </c>
      <c r="D116" s="39">
        <f t="shared" si="8"/>
        <v>0.1</v>
      </c>
      <c r="E116" s="1"/>
      <c r="F116" s="39">
        <f t="shared" si="13"/>
        <v>0</v>
      </c>
      <c r="G116" s="1"/>
      <c r="H116" s="39">
        <v>0</v>
      </c>
      <c r="I116" s="1"/>
      <c r="J116" s="39">
        <v>0</v>
      </c>
      <c r="K116" s="213">
        <f t="shared" si="11"/>
        <v>0.1</v>
      </c>
    </row>
    <row r="117" spans="1:11">
      <c r="A117" s="220" t="s">
        <v>529</v>
      </c>
      <c r="B117" s="5">
        <v>11</v>
      </c>
      <c r="C117" s="1">
        <v>1</v>
      </c>
      <c r="D117" s="39">
        <f t="shared" si="8"/>
        <v>9.0909090909090912E-2</v>
      </c>
      <c r="E117" s="1"/>
      <c r="F117" s="39">
        <f t="shared" si="13"/>
        <v>0</v>
      </c>
      <c r="G117" s="1"/>
      <c r="H117" s="39">
        <v>0</v>
      </c>
      <c r="I117" s="1"/>
      <c r="J117" s="39">
        <v>0</v>
      </c>
      <c r="K117" s="213">
        <f t="shared" si="11"/>
        <v>9.0909090909090912E-2</v>
      </c>
    </row>
    <row r="118" spans="1:11">
      <c r="A118" s="220" t="s">
        <v>454</v>
      </c>
      <c r="B118" s="5">
        <v>12</v>
      </c>
      <c r="C118" s="1">
        <v>1</v>
      </c>
      <c r="D118" s="39">
        <f t="shared" si="8"/>
        <v>8.3333333333333329E-2</v>
      </c>
      <c r="E118" s="1"/>
      <c r="F118" s="39">
        <f t="shared" si="13"/>
        <v>0</v>
      </c>
      <c r="G118" s="1"/>
      <c r="H118" s="39">
        <v>0</v>
      </c>
      <c r="I118" s="1"/>
      <c r="J118" s="39">
        <v>0</v>
      </c>
      <c r="K118" s="213">
        <f t="shared" si="11"/>
        <v>8.3333333333333329E-2</v>
      </c>
    </row>
    <row r="119" spans="1:11">
      <c r="A119" s="220" t="s">
        <v>225</v>
      </c>
      <c r="B119" s="5">
        <v>13</v>
      </c>
      <c r="C119" s="1">
        <v>1</v>
      </c>
      <c r="D119" s="39">
        <f t="shared" si="8"/>
        <v>7.6923076923076927E-2</v>
      </c>
      <c r="E119" s="1"/>
      <c r="F119" s="39">
        <f t="shared" si="13"/>
        <v>0</v>
      </c>
      <c r="G119" s="1"/>
      <c r="H119" s="39">
        <v>0</v>
      </c>
      <c r="I119" s="1"/>
      <c r="J119" s="39">
        <v>0</v>
      </c>
      <c r="K119" s="213">
        <f t="shared" si="11"/>
        <v>7.6923076923076927E-2</v>
      </c>
    </row>
    <row r="120" spans="1:11">
      <c r="A120" s="220" t="s">
        <v>378</v>
      </c>
      <c r="B120" s="5">
        <v>18</v>
      </c>
      <c r="C120" s="1">
        <v>1</v>
      </c>
      <c r="D120" s="39">
        <f t="shared" si="8"/>
        <v>5.5555555555555552E-2</v>
      </c>
      <c r="E120" s="1"/>
      <c r="F120" s="39">
        <f t="shared" si="13"/>
        <v>0</v>
      </c>
      <c r="G120" s="1"/>
      <c r="H120" s="39">
        <v>0</v>
      </c>
      <c r="I120" s="1"/>
      <c r="J120" s="39">
        <v>0</v>
      </c>
      <c r="K120" s="213">
        <f t="shared" si="11"/>
        <v>5.5555555555555552E-2</v>
      </c>
    </row>
    <row r="121" spans="1:11">
      <c r="A121" s="220" t="s">
        <v>464</v>
      </c>
      <c r="B121" s="5">
        <v>22</v>
      </c>
      <c r="C121" s="1">
        <v>1</v>
      </c>
      <c r="D121" s="39">
        <f t="shared" si="8"/>
        <v>4.5454545454545456E-2</v>
      </c>
      <c r="E121" s="1"/>
      <c r="F121" s="39">
        <f t="shared" si="13"/>
        <v>0</v>
      </c>
      <c r="G121" s="1"/>
      <c r="H121" s="39">
        <v>0</v>
      </c>
      <c r="I121" s="1"/>
      <c r="J121" s="39">
        <v>0</v>
      </c>
      <c r="K121" s="213">
        <f t="shared" si="11"/>
        <v>4.5454545454545456E-2</v>
      </c>
    </row>
    <row r="122" spans="1:11">
      <c r="A122" s="220" t="s">
        <v>222</v>
      </c>
      <c r="B122" s="5">
        <v>25</v>
      </c>
      <c r="C122" s="1">
        <v>1</v>
      </c>
      <c r="D122" s="39">
        <f t="shared" si="8"/>
        <v>0.04</v>
      </c>
      <c r="E122" s="1"/>
      <c r="F122" s="39">
        <f t="shared" si="13"/>
        <v>0</v>
      </c>
      <c r="G122" s="1"/>
      <c r="H122" s="39">
        <v>0</v>
      </c>
      <c r="I122" s="1"/>
      <c r="J122" s="39">
        <v>0</v>
      </c>
      <c r="K122" s="213">
        <f t="shared" si="11"/>
        <v>0.04</v>
      </c>
    </row>
    <row r="123" spans="1:11">
      <c r="A123" s="220" t="s">
        <v>195</v>
      </c>
      <c r="B123" s="5">
        <v>28</v>
      </c>
      <c r="C123" s="1">
        <v>1</v>
      </c>
      <c r="D123" s="39">
        <f t="shared" si="8"/>
        <v>3.5714285714285712E-2</v>
      </c>
      <c r="E123" s="1"/>
      <c r="F123" s="39">
        <f t="shared" si="13"/>
        <v>0</v>
      </c>
      <c r="G123" s="1"/>
      <c r="H123" s="39">
        <v>0</v>
      </c>
      <c r="I123" s="1"/>
      <c r="J123" s="39">
        <v>0</v>
      </c>
      <c r="K123" s="213">
        <f t="shared" si="11"/>
        <v>3.5714285714285712E-2</v>
      </c>
    </row>
    <row r="124" spans="1:11">
      <c r="A124" s="220" t="s">
        <v>509</v>
      </c>
      <c r="B124" s="5">
        <v>60</v>
      </c>
      <c r="C124" s="1">
        <v>2</v>
      </c>
      <c r="D124" s="39">
        <f t="shared" si="8"/>
        <v>3.3333333333333333E-2</v>
      </c>
      <c r="E124" s="1"/>
      <c r="F124" s="39">
        <f t="shared" si="13"/>
        <v>0</v>
      </c>
      <c r="G124" s="1"/>
      <c r="H124" s="39">
        <v>0</v>
      </c>
      <c r="I124" s="1"/>
      <c r="J124" s="39">
        <v>0</v>
      </c>
      <c r="K124" s="213">
        <f t="shared" si="11"/>
        <v>3.3333333333333333E-2</v>
      </c>
    </row>
    <row r="125" spans="1:11">
      <c r="A125" s="220" t="s">
        <v>301</v>
      </c>
      <c r="B125" s="5">
        <v>63</v>
      </c>
      <c r="C125" s="1">
        <v>2</v>
      </c>
      <c r="D125" s="39">
        <f t="shared" si="8"/>
        <v>3.1746031746031744E-2</v>
      </c>
      <c r="E125" s="1"/>
      <c r="F125" s="39">
        <f t="shared" si="13"/>
        <v>0</v>
      </c>
      <c r="G125" s="1"/>
      <c r="H125" s="39">
        <v>0</v>
      </c>
      <c r="I125" s="1"/>
      <c r="J125" s="39">
        <v>0</v>
      </c>
      <c r="K125" s="213">
        <f t="shared" si="11"/>
        <v>3.1746031746031744E-2</v>
      </c>
    </row>
    <row r="126" spans="1:11">
      <c r="A126" s="220" t="s">
        <v>233</v>
      </c>
      <c r="B126" s="5">
        <v>32</v>
      </c>
      <c r="C126" s="1">
        <v>1</v>
      </c>
      <c r="D126" s="39">
        <f t="shared" si="8"/>
        <v>3.125E-2</v>
      </c>
      <c r="E126" s="1"/>
      <c r="F126" s="39">
        <f t="shared" si="13"/>
        <v>0</v>
      </c>
      <c r="G126" s="1"/>
      <c r="H126" s="39">
        <v>0</v>
      </c>
      <c r="I126" s="1"/>
      <c r="J126" s="39">
        <v>0</v>
      </c>
      <c r="K126" s="213">
        <f t="shared" si="11"/>
        <v>3.125E-2</v>
      </c>
    </row>
    <row r="127" spans="1:11">
      <c r="A127" s="220" t="s">
        <v>352</v>
      </c>
      <c r="B127" s="5">
        <v>64</v>
      </c>
      <c r="C127" s="1">
        <v>2</v>
      </c>
      <c r="D127" s="39">
        <f t="shared" si="8"/>
        <v>3.125E-2</v>
      </c>
      <c r="E127" s="1"/>
      <c r="F127" s="39">
        <f t="shared" si="13"/>
        <v>0</v>
      </c>
      <c r="G127" s="1"/>
      <c r="H127" s="39">
        <v>0</v>
      </c>
      <c r="I127" s="1"/>
      <c r="J127" s="39">
        <v>0</v>
      </c>
      <c r="K127" s="213">
        <f t="shared" si="11"/>
        <v>3.125E-2</v>
      </c>
    </row>
    <row r="128" spans="1:11">
      <c r="A128" s="220" t="s">
        <v>467</v>
      </c>
      <c r="B128" s="5">
        <v>32</v>
      </c>
      <c r="C128" s="1">
        <v>1</v>
      </c>
      <c r="D128" s="39">
        <f t="shared" si="8"/>
        <v>3.125E-2</v>
      </c>
      <c r="E128" s="1"/>
      <c r="F128" s="39">
        <f t="shared" si="13"/>
        <v>0</v>
      </c>
      <c r="G128" s="1"/>
      <c r="H128" s="39">
        <v>0</v>
      </c>
      <c r="I128" s="1"/>
      <c r="J128" s="39">
        <v>0</v>
      </c>
      <c r="K128" s="213">
        <f t="shared" si="11"/>
        <v>3.125E-2</v>
      </c>
    </row>
    <row r="129" spans="1:11">
      <c r="A129" s="220" t="s">
        <v>528</v>
      </c>
      <c r="B129" s="5">
        <v>35</v>
      </c>
      <c r="C129" s="1">
        <v>1</v>
      </c>
      <c r="D129" s="39">
        <f t="shared" si="8"/>
        <v>2.8571428571428571E-2</v>
      </c>
      <c r="E129" s="1"/>
      <c r="F129" s="39">
        <f t="shared" si="13"/>
        <v>0</v>
      </c>
      <c r="G129" s="1"/>
      <c r="H129" s="39">
        <v>0</v>
      </c>
      <c r="I129" s="1"/>
      <c r="J129" s="39">
        <v>0</v>
      </c>
      <c r="K129" s="213">
        <f t="shared" si="11"/>
        <v>2.8571428571428571E-2</v>
      </c>
    </row>
    <row r="130" spans="1:11">
      <c r="A130" s="220" t="s">
        <v>485</v>
      </c>
      <c r="B130" s="5">
        <v>73</v>
      </c>
      <c r="C130" s="1">
        <v>2</v>
      </c>
      <c r="D130" s="39">
        <f t="shared" ref="D130:D193" si="15">C130/B130</f>
        <v>2.7397260273972601E-2</v>
      </c>
      <c r="E130" s="1"/>
      <c r="F130" s="39">
        <f t="shared" ref="F130:F161" si="16">E130/C130</f>
        <v>0</v>
      </c>
      <c r="G130" s="1"/>
      <c r="H130" s="39">
        <v>0</v>
      </c>
      <c r="I130" s="1"/>
      <c r="J130" s="39">
        <v>0</v>
      </c>
      <c r="K130" s="213">
        <f t="shared" ref="K130:K193" si="17">J130+H130+F130+D130</f>
        <v>2.7397260273972601E-2</v>
      </c>
    </row>
    <row r="131" spans="1:11">
      <c r="A131" s="220" t="s">
        <v>455</v>
      </c>
      <c r="B131" s="5">
        <v>82</v>
      </c>
      <c r="C131" s="1">
        <v>2</v>
      </c>
      <c r="D131" s="39">
        <f t="shared" si="15"/>
        <v>2.4390243902439025E-2</v>
      </c>
      <c r="E131" s="1"/>
      <c r="F131" s="39">
        <f t="shared" si="16"/>
        <v>0</v>
      </c>
      <c r="G131" s="1"/>
      <c r="H131" s="39">
        <v>0</v>
      </c>
      <c r="I131" s="1"/>
      <c r="J131" s="39">
        <v>0</v>
      </c>
      <c r="K131" s="213">
        <f t="shared" si="17"/>
        <v>2.4390243902439025E-2</v>
      </c>
    </row>
    <row r="132" spans="1:11">
      <c r="A132" s="220" t="s">
        <v>597</v>
      </c>
      <c r="B132" s="5">
        <v>44</v>
      </c>
      <c r="C132" s="1">
        <v>1</v>
      </c>
      <c r="D132" s="39">
        <f t="shared" si="15"/>
        <v>2.2727272727272728E-2</v>
      </c>
      <c r="E132" s="1"/>
      <c r="F132" s="39">
        <f t="shared" si="16"/>
        <v>0</v>
      </c>
      <c r="G132" s="1"/>
      <c r="H132" s="39">
        <v>0</v>
      </c>
      <c r="I132" s="1"/>
      <c r="J132" s="39">
        <v>0</v>
      </c>
      <c r="K132" s="213">
        <f t="shared" si="17"/>
        <v>2.2727272727272728E-2</v>
      </c>
    </row>
    <row r="133" spans="1:11">
      <c r="A133" s="220" t="s">
        <v>465</v>
      </c>
      <c r="B133" s="5">
        <v>89</v>
      </c>
      <c r="C133" s="1">
        <v>2</v>
      </c>
      <c r="D133" s="39">
        <f t="shared" si="15"/>
        <v>2.247191011235955E-2</v>
      </c>
      <c r="E133" s="1"/>
      <c r="F133" s="39">
        <f t="shared" si="16"/>
        <v>0</v>
      </c>
      <c r="G133" s="1"/>
      <c r="H133" s="39">
        <v>0</v>
      </c>
      <c r="I133" s="1"/>
      <c r="J133" s="39">
        <v>0</v>
      </c>
      <c r="K133" s="213">
        <f t="shared" si="17"/>
        <v>2.247191011235955E-2</v>
      </c>
    </row>
    <row r="134" spans="1:11">
      <c r="A134" s="220" t="s">
        <v>147</v>
      </c>
      <c r="B134" s="5">
        <v>46</v>
      </c>
      <c r="C134" s="1">
        <v>1</v>
      </c>
      <c r="D134" s="39">
        <f t="shared" si="15"/>
        <v>2.1739130434782608E-2</v>
      </c>
      <c r="E134" s="1"/>
      <c r="F134" s="39">
        <f t="shared" si="16"/>
        <v>0</v>
      </c>
      <c r="G134" s="1"/>
      <c r="H134" s="39">
        <v>0</v>
      </c>
      <c r="I134" s="1"/>
      <c r="J134" s="39">
        <v>0</v>
      </c>
      <c r="K134" s="213">
        <f t="shared" si="17"/>
        <v>2.1739130434782608E-2</v>
      </c>
    </row>
    <row r="135" spans="1:11">
      <c r="A135" s="220" t="s">
        <v>276</v>
      </c>
      <c r="B135" s="5">
        <v>50</v>
      </c>
      <c r="C135" s="1">
        <v>1</v>
      </c>
      <c r="D135" s="39">
        <f t="shared" si="15"/>
        <v>0.02</v>
      </c>
      <c r="E135" s="1"/>
      <c r="F135" s="39">
        <f t="shared" si="16"/>
        <v>0</v>
      </c>
      <c r="G135" s="1"/>
      <c r="H135" s="39">
        <v>0</v>
      </c>
      <c r="I135" s="1"/>
      <c r="J135" s="39">
        <v>0</v>
      </c>
      <c r="K135" s="213">
        <f t="shared" si="17"/>
        <v>0.02</v>
      </c>
    </row>
    <row r="136" spans="1:11">
      <c r="A136" s="220" t="s">
        <v>385</v>
      </c>
      <c r="B136" s="5">
        <v>50</v>
      </c>
      <c r="C136" s="1">
        <v>1</v>
      </c>
      <c r="D136" s="39">
        <f t="shared" si="15"/>
        <v>0.02</v>
      </c>
      <c r="E136" s="1"/>
      <c r="F136" s="39">
        <f t="shared" si="16"/>
        <v>0</v>
      </c>
      <c r="G136" s="1"/>
      <c r="H136" s="39">
        <v>0</v>
      </c>
      <c r="I136" s="1"/>
      <c r="J136" s="39">
        <v>0</v>
      </c>
      <c r="K136" s="213">
        <f t="shared" si="17"/>
        <v>0.02</v>
      </c>
    </row>
    <row r="137" spans="1:11">
      <c r="A137" s="220" t="s">
        <v>308</v>
      </c>
      <c r="B137" s="5">
        <v>202</v>
      </c>
      <c r="C137" s="1">
        <v>4</v>
      </c>
      <c r="D137" s="39">
        <f t="shared" si="15"/>
        <v>1.9801980198019802E-2</v>
      </c>
      <c r="E137" s="1"/>
      <c r="F137" s="39">
        <f t="shared" si="16"/>
        <v>0</v>
      </c>
      <c r="G137" s="1"/>
      <c r="H137" s="39">
        <v>0</v>
      </c>
      <c r="I137" s="1"/>
      <c r="J137" s="39">
        <v>0</v>
      </c>
      <c r="K137" s="213">
        <f t="shared" si="17"/>
        <v>1.9801980198019802E-2</v>
      </c>
    </row>
    <row r="138" spans="1:11">
      <c r="A138" s="220" t="s">
        <v>251</v>
      </c>
      <c r="B138" s="5">
        <v>107</v>
      </c>
      <c r="C138" s="1">
        <v>2</v>
      </c>
      <c r="D138" s="39">
        <f t="shared" si="15"/>
        <v>1.8691588785046728E-2</v>
      </c>
      <c r="E138" s="1"/>
      <c r="F138" s="39">
        <f t="shared" si="16"/>
        <v>0</v>
      </c>
      <c r="G138" s="1"/>
      <c r="H138" s="39">
        <v>0</v>
      </c>
      <c r="I138" s="1"/>
      <c r="J138" s="39">
        <v>0</v>
      </c>
      <c r="K138" s="213">
        <f t="shared" si="17"/>
        <v>1.8691588785046728E-2</v>
      </c>
    </row>
    <row r="139" spans="1:11">
      <c r="A139" s="220" t="s">
        <v>135</v>
      </c>
      <c r="B139" s="5">
        <v>55</v>
      </c>
      <c r="C139" s="1">
        <v>1</v>
      </c>
      <c r="D139" s="39">
        <f t="shared" si="15"/>
        <v>1.8181818181818181E-2</v>
      </c>
      <c r="E139" s="1"/>
      <c r="F139" s="39">
        <f t="shared" si="16"/>
        <v>0</v>
      </c>
      <c r="G139" s="1"/>
      <c r="H139" s="39">
        <v>0</v>
      </c>
      <c r="I139" s="1"/>
      <c r="J139" s="39">
        <v>0</v>
      </c>
      <c r="K139" s="213">
        <f t="shared" si="17"/>
        <v>1.8181818181818181E-2</v>
      </c>
    </row>
    <row r="140" spans="1:11">
      <c r="A140" s="220" t="s">
        <v>149</v>
      </c>
      <c r="B140" s="5">
        <v>55</v>
      </c>
      <c r="C140" s="1">
        <v>1</v>
      </c>
      <c r="D140" s="39">
        <f t="shared" si="15"/>
        <v>1.8181818181818181E-2</v>
      </c>
      <c r="E140" s="1"/>
      <c r="F140" s="39">
        <f t="shared" si="16"/>
        <v>0</v>
      </c>
      <c r="G140" s="1"/>
      <c r="H140" s="39">
        <v>0</v>
      </c>
      <c r="I140" s="1"/>
      <c r="J140" s="39">
        <v>0</v>
      </c>
      <c r="K140" s="213">
        <f t="shared" si="17"/>
        <v>1.8181818181818181E-2</v>
      </c>
    </row>
    <row r="141" spans="1:11">
      <c r="A141" s="220" t="s">
        <v>365</v>
      </c>
      <c r="B141" s="5">
        <v>110</v>
      </c>
      <c r="C141" s="1">
        <v>2</v>
      </c>
      <c r="D141" s="39">
        <f t="shared" si="15"/>
        <v>1.8181818181818181E-2</v>
      </c>
      <c r="E141" s="1"/>
      <c r="F141" s="39">
        <f t="shared" si="16"/>
        <v>0</v>
      </c>
      <c r="G141" s="1"/>
      <c r="H141" s="39">
        <v>0</v>
      </c>
      <c r="I141" s="1"/>
      <c r="J141" s="39">
        <v>0</v>
      </c>
      <c r="K141" s="213">
        <f t="shared" si="17"/>
        <v>1.8181818181818181E-2</v>
      </c>
    </row>
    <row r="142" spans="1:11">
      <c r="A142" s="220" t="s">
        <v>175</v>
      </c>
      <c r="B142" s="5">
        <v>60</v>
      </c>
      <c r="C142" s="1">
        <v>1</v>
      </c>
      <c r="D142" s="39">
        <f t="shared" si="15"/>
        <v>1.6666666666666666E-2</v>
      </c>
      <c r="E142" s="1"/>
      <c r="F142" s="39">
        <f t="shared" si="16"/>
        <v>0</v>
      </c>
      <c r="G142" s="1"/>
      <c r="H142" s="39">
        <v>0</v>
      </c>
      <c r="I142" s="1"/>
      <c r="J142" s="39">
        <v>0</v>
      </c>
      <c r="K142" s="213">
        <f t="shared" si="17"/>
        <v>1.6666666666666666E-2</v>
      </c>
    </row>
    <row r="143" spans="1:11">
      <c r="A143" s="220" t="s">
        <v>160</v>
      </c>
      <c r="B143" s="5">
        <v>64</v>
      </c>
      <c r="C143" s="1">
        <v>1</v>
      </c>
      <c r="D143" s="39">
        <f t="shared" si="15"/>
        <v>1.5625E-2</v>
      </c>
      <c r="E143" s="1"/>
      <c r="F143" s="39">
        <f t="shared" si="16"/>
        <v>0</v>
      </c>
      <c r="G143" s="1"/>
      <c r="H143" s="39">
        <v>0</v>
      </c>
      <c r="I143" s="1"/>
      <c r="J143" s="39">
        <v>0</v>
      </c>
      <c r="K143" s="213">
        <f t="shared" si="17"/>
        <v>1.5625E-2</v>
      </c>
    </row>
    <row r="144" spans="1:11">
      <c r="A144" s="220" t="s">
        <v>349</v>
      </c>
      <c r="B144" s="5">
        <v>64</v>
      </c>
      <c r="C144" s="1">
        <v>1</v>
      </c>
      <c r="D144" s="39">
        <f t="shared" si="15"/>
        <v>1.5625E-2</v>
      </c>
      <c r="E144" s="1"/>
      <c r="F144" s="39">
        <f t="shared" si="16"/>
        <v>0</v>
      </c>
      <c r="G144" s="1"/>
      <c r="H144" s="39">
        <v>0</v>
      </c>
      <c r="I144" s="1"/>
      <c r="J144" s="39">
        <v>0</v>
      </c>
      <c r="K144" s="213">
        <f t="shared" si="17"/>
        <v>1.5625E-2</v>
      </c>
    </row>
    <row r="145" spans="1:11">
      <c r="A145" s="220" t="s">
        <v>194</v>
      </c>
      <c r="B145" s="5">
        <v>130</v>
      </c>
      <c r="C145" s="1">
        <v>2</v>
      </c>
      <c r="D145" s="39">
        <f t="shared" si="15"/>
        <v>1.5384615384615385E-2</v>
      </c>
      <c r="E145" s="1"/>
      <c r="F145" s="39">
        <f t="shared" si="16"/>
        <v>0</v>
      </c>
      <c r="G145" s="1"/>
      <c r="H145" s="39">
        <v>0</v>
      </c>
      <c r="I145" s="1"/>
      <c r="J145" s="39">
        <v>0</v>
      </c>
      <c r="K145" s="213">
        <f t="shared" si="17"/>
        <v>1.5384615384615385E-2</v>
      </c>
    </row>
    <row r="146" spans="1:11">
      <c r="A146" s="220" t="s">
        <v>356</v>
      </c>
      <c r="B146" s="5">
        <v>68</v>
      </c>
      <c r="C146" s="1">
        <v>1</v>
      </c>
      <c r="D146" s="39">
        <f t="shared" si="15"/>
        <v>1.4705882352941176E-2</v>
      </c>
      <c r="E146" s="1"/>
      <c r="F146" s="39">
        <f t="shared" si="16"/>
        <v>0</v>
      </c>
      <c r="G146" s="1"/>
      <c r="H146" s="39">
        <v>0</v>
      </c>
      <c r="I146" s="1"/>
      <c r="J146" s="39">
        <v>0</v>
      </c>
      <c r="K146" s="213">
        <f t="shared" si="17"/>
        <v>1.4705882352941176E-2</v>
      </c>
    </row>
    <row r="147" spans="1:11">
      <c r="A147" s="220" t="s">
        <v>379</v>
      </c>
      <c r="B147" s="5">
        <v>68</v>
      </c>
      <c r="C147" s="1">
        <v>1</v>
      </c>
      <c r="D147" s="39">
        <f t="shared" si="15"/>
        <v>1.4705882352941176E-2</v>
      </c>
      <c r="E147" s="1"/>
      <c r="F147" s="39">
        <f t="shared" si="16"/>
        <v>0</v>
      </c>
      <c r="G147" s="1"/>
      <c r="H147" s="39">
        <v>0</v>
      </c>
      <c r="I147" s="1"/>
      <c r="J147" s="39">
        <v>0</v>
      </c>
      <c r="K147" s="213">
        <f t="shared" si="17"/>
        <v>1.4705882352941176E-2</v>
      </c>
    </row>
    <row r="148" spans="1:11">
      <c r="A148" s="220" t="s">
        <v>468</v>
      </c>
      <c r="B148" s="5">
        <v>204</v>
      </c>
      <c r="C148" s="1">
        <v>3</v>
      </c>
      <c r="D148" s="39">
        <f t="shared" si="15"/>
        <v>1.4705882352941176E-2</v>
      </c>
      <c r="E148" s="1"/>
      <c r="F148" s="39">
        <f t="shared" si="16"/>
        <v>0</v>
      </c>
      <c r="G148" s="1"/>
      <c r="H148" s="39">
        <v>0</v>
      </c>
      <c r="I148" s="1"/>
      <c r="J148" s="39">
        <v>0</v>
      </c>
      <c r="K148" s="213">
        <f t="shared" si="17"/>
        <v>1.4705882352941176E-2</v>
      </c>
    </row>
    <row r="149" spans="1:11">
      <c r="A149" s="220" t="s">
        <v>274</v>
      </c>
      <c r="B149" s="5">
        <v>209</v>
      </c>
      <c r="C149" s="1">
        <v>3</v>
      </c>
      <c r="D149" s="39">
        <f t="shared" si="15"/>
        <v>1.4354066985645933E-2</v>
      </c>
      <c r="E149" s="1"/>
      <c r="F149" s="39">
        <f t="shared" si="16"/>
        <v>0</v>
      </c>
      <c r="G149" s="1"/>
      <c r="H149" s="39">
        <v>0</v>
      </c>
      <c r="I149" s="1"/>
      <c r="J149" s="39">
        <v>0</v>
      </c>
      <c r="K149" s="213">
        <f t="shared" si="17"/>
        <v>1.4354066985645933E-2</v>
      </c>
    </row>
    <row r="150" spans="1:11">
      <c r="A150" s="220" t="s">
        <v>342</v>
      </c>
      <c r="B150" s="5">
        <v>71</v>
      </c>
      <c r="C150" s="1">
        <v>1</v>
      </c>
      <c r="D150" s="39">
        <f t="shared" si="15"/>
        <v>1.4084507042253521E-2</v>
      </c>
      <c r="E150" s="1"/>
      <c r="F150" s="39">
        <f t="shared" si="16"/>
        <v>0</v>
      </c>
      <c r="G150" s="1"/>
      <c r="H150" s="39">
        <v>0</v>
      </c>
      <c r="I150" s="1"/>
      <c r="J150" s="39">
        <v>0</v>
      </c>
      <c r="K150" s="213">
        <f t="shared" si="17"/>
        <v>1.4084507042253521E-2</v>
      </c>
    </row>
    <row r="151" spans="1:11">
      <c r="A151" s="220" t="s">
        <v>484</v>
      </c>
      <c r="B151" s="5">
        <v>290</v>
      </c>
      <c r="C151" s="1">
        <v>4</v>
      </c>
      <c r="D151" s="39">
        <f t="shared" si="15"/>
        <v>1.3793103448275862E-2</v>
      </c>
      <c r="E151" s="1"/>
      <c r="F151" s="39">
        <f t="shared" si="16"/>
        <v>0</v>
      </c>
      <c r="G151" s="1"/>
      <c r="H151" s="39">
        <v>0</v>
      </c>
      <c r="I151" s="1"/>
      <c r="J151" s="39">
        <v>0</v>
      </c>
      <c r="K151" s="213">
        <f t="shared" si="17"/>
        <v>1.3793103448275862E-2</v>
      </c>
    </row>
    <row r="152" spans="1:11">
      <c r="A152" s="220" t="s">
        <v>178</v>
      </c>
      <c r="B152" s="5">
        <v>81</v>
      </c>
      <c r="C152" s="1">
        <v>1</v>
      </c>
      <c r="D152" s="39">
        <f t="shared" si="15"/>
        <v>1.2345679012345678E-2</v>
      </c>
      <c r="E152" s="1"/>
      <c r="F152" s="39">
        <f t="shared" si="16"/>
        <v>0</v>
      </c>
      <c r="G152" s="1"/>
      <c r="H152" s="39">
        <v>0</v>
      </c>
      <c r="I152" s="1"/>
      <c r="J152" s="39">
        <v>0</v>
      </c>
      <c r="K152" s="213">
        <f t="shared" si="17"/>
        <v>1.2345679012345678E-2</v>
      </c>
    </row>
    <row r="153" spans="1:11">
      <c r="A153" s="220" t="s">
        <v>212</v>
      </c>
      <c r="B153" s="5">
        <v>89</v>
      </c>
      <c r="C153" s="1">
        <v>1</v>
      </c>
      <c r="D153" s="39">
        <f t="shared" si="15"/>
        <v>1.1235955056179775E-2</v>
      </c>
      <c r="E153" s="1"/>
      <c r="F153" s="39">
        <f t="shared" si="16"/>
        <v>0</v>
      </c>
      <c r="G153" s="1"/>
      <c r="H153" s="39">
        <v>0</v>
      </c>
      <c r="I153" s="1"/>
      <c r="J153" s="39">
        <v>0</v>
      </c>
      <c r="K153" s="213">
        <f t="shared" si="17"/>
        <v>1.1235955056179775E-2</v>
      </c>
    </row>
    <row r="154" spans="1:11">
      <c r="A154" s="220" t="s">
        <v>549</v>
      </c>
      <c r="B154" s="5">
        <v>185</v>
      </c>
      <c r="C154" s="1">
        <v>2</v>
      </c>
      <c r="D154" s="39">
        <f t="shared" si="15"/>
        <v>1.0810810810810811E-2</v>
      </c>
      <c r="E154" s="1"/>
      <c r="F154" s="39">
        <f t="shared" si="16"/>
        <v>0</v>
      </c>
      <c r="G154" s="1"/>
      <c r="H154" s="39">
        <v>0</v>
      </c>
      <c r="I154" s="1"/>
      <c r="J154" s="39">
        <v>0</v>
      </c>
      <c r="K154" s="213">
        <f t="shared" si="17"/>
        <v>1.0810810810810811E-2</v>
      </c>
    </row>
    <row r="155" spans="1:11">
      <c r="A155" s="220" t="s">
        <v>376</v>
      </c>
      <c r="B155" s="5">
        <v>188</v>
      </c>
      <c r="C155" s="1">
        <v>2</v>
      </c>
      <c r="D155" s="39">
        <f t="shared" si="15"/>
        <v>1.0638297872340425E-2</v>
      </c>
      <c r="E155" s="1"/>
      <c r="F155" s="39">
        <f t="shared" si="16"/>
        <v>0</v>
      </c>
      <c r="G155" s="1"/>
      <c r="H155" s="39">
        <v>0</v>
      </c>
      <c r="I155" s="1"/>
      <c r="J155" s="39">
        <v>0</v>
      </c>
      <c r="K155" s="213">
        <f t="shared" si="17"/>
        <v>1.0638297872340425E-2</v>
      </c>
    </row>
    <row r="156" spans="1:11">
      <c r="A156" s="220" t="s">
        <v>270</v>
      </c>
      <c r="B156" s="5">
        <v>95</v>
      </c>
      <c r="C156" s="1">
        <v>1</v>
      </c>
      <c r="D156" s="39">
        <f t="shared" si="15"/>
        <v>1.0526315789473684E-2</v>
      </c>
      <c r="E156" s="1"/>
      <c r="F156" s="39">
        <f t="shared" si="16"/>
        <v>0</v>
      </c>
      <c r="G156" s="1"/>
      <c r="H156" s="39">
        <v>0</v>
      </c>
      <c r="I156" s="1"/>
      <c r="J156" s="39">
        <v>0</v>
      </c>
      <c r="K156" s="213">
        <f t="shared" si="17"/>
        <v>1.0526315789473684E-2</v>
      </c>
    </row>
    <row r="157" spans="1:11">
      <c r="A157" s="220" t="s">
        <v>520</v>
      </c>
      <c r="B157" s="5">
        <v>99</v>
      </c>
      <c r="C157" s="1">
        <v>1</v>
      </c>
      <c r="D157" s="39">
        <f t="shared" si="15"/>
        <v>1.0101010101010102E-2</v>
      </c>
      <c r="E157" s="1"/>
      <c r="F157" s="39">
        <f t="shared" si="16"/>
        <v>0</v>
      </c>
      <c r="G157" s="1"/>
      <c r="H157" s="39">
        <v>0</v>
      </c>
      <c r="I157" s="1"/>
      <c r="J157" s="39">
        <v>0</v>
      </c>
      <c r="K157" s="213">
        <f t="shared" si="17"/>
        <v>1.0101010101010102E-2</v>
      </c>
    </row>
    <row r="158" spans="1:11">
      <c r="A158" s="220" t="s">
        <v>186</v>
      </c>
      <c r="B158" s="5">
        <v>100</v>
      </c>
      <c r="C158" s="1">
        <v>1</v>
      </c>
      <c r="D158" s="39">
        <f t="shared" si="15"/>
        <v>0.01</v>
      </c>
      <c r="E158" s="1"/>
      <c r="F158" s="39">
        <f t="shared" si="16"/>
        <v>0</v>
      </c>
      <c r="G158" s="1"/>
      <c r="H158" s="39">
        <v>0</v>
      </c>
      <c r="I158" s="1"/>
      <c r="J158" s="39">
        <v>0</v>
      </c>
      <c r="K158" s="213">
        <f t="shared" si="17"/>
        <v>0.01</v>
      </c>
    </row>
    <row r="159" spans="1:11">
      <c r="A159" s="220" t="s">
        <v>359</v>
      </c>
      <c r="B159" s="5">
        <v>102</v>
      </c>
      <c r="C159" s="1">
        <v>1</v>
      </c>
      <c r="D159" s="39">
        <f t="shared" si="15"/>
        <v>9.8039215686274508E-3</v>
      </c>
      <c r="E159" s="1"/>
      <c r="F159" s="39">
        <f t="shared" si="16"/>
        <v>0</v>
      </c>
      <c r="G159" s="1"/>
      <c r="H159" s="39">
        <v>0</v>
      </c>
      <c r="I159" s="1"/>
      <c r="J159" s="39">
        <v>0</v>
      </c>
      <c r="K159" s="213">
        <f t="shared" si="17"/>
        <v>9.8039215686274508E-3</v>
      </c>
    </row>
    <row r="160" spans="1:11">
      <c r="A160" s="220" t="s">
        <v>185</v>
      </c>
      <c r="B160" s="5">
        <v>106</v>
      </c>
      <c r="C160" s="1">
        <v>1</v>
      </c>
      <c r="D160" s="39">
        <f t="shared" si="15"/>
        <v>9.433962264150943E-3</v>
      </c>
      <c r="E160" s="1"/>
      <c r="F160" s="39">
        <f t="shared" si="16"/>
        <v>0</v>
      </c>
      <c r="G160" s="1"/>
      <c r="H160" s="39">
        <v>0</v>
      </c>
      <c r="I160" s="1"/>
      <c r="J160" s="39">
        <v>0</v>
      </c>
      <c r="K160" s="213">
        <f t="shared" si="17"/>
        <v>9.433962264150943E-3</v>
      </c>
    </row>
    <row r="161" spans="1:11">
      <c r="A161" s="220" t="s">
        <v>238</v>
      </c>
      <c r="B161" s="5">
        <v>108</v>
      </c>
      <c r="C161" s="1">
        <v>1</v>
      </c>
      <c r="D161" s="39">
        <f t="shared" si="15"/>
        <v>9.2592592592592587E-3</v>
      </c>
      <c r="E161" s="1"/>
      <c r="F161" s="39">
        <f t="shared" si="16"/>
        <v>0</v>
      </c>
      <c r="G161" s="1"/>
      <c r="H161" s="39">
        <v>0</v>
      </c>
      <c r="I161" s="1"/>
      <c r="J161" s="39">
        <v>0</v>
      </c>
      <c r="K161" s="213">
        <f t="shared" si="17"/>
        <v>9.2592592592592587E-3</v>
      </c>
    </row>
    <row r="162" spans="1:11">
      <c r="A162" s="220" t="s">
        <v>578</v>
      </c>
      <c r="B162" s="5">
        <v>216</v>
      </c>
      <c r="C162" s="1">
        <v>2</v>
      </c>
      <c r="D162" s="39">
        <f t="shared" si="15"/>
        <v>9.2592592592592587E-3</v>
      </c>
      <c r="E162" s="1"/>
      <c r="F162" s="39">
        <f t="shared" ref="F162:F193" si="18">E162/C162</f>
        <v>0</v>
      </c>
      <c r="G162" s="1"/>
      <c r="H162" s="39">
        <v>0</v>
      </c>
      <c r="I162" s="1"/>
      <c r="J162" s="39">
        <v>0</v>
      </c>
      <c r="K162" s="213">
        <f t="shared" si="17"/>
        <v>9.2592592592592587E-3</v>
      </c>
    </row>
    <row r="163" spans="1:11">
      <c r="A163" s="220" t="s">
        <v>538</v>
      </c>
      <c r="B163" s="5">
        <v>229</v>
      </c>
      <c r="C163" s="1">
        <v>2</v>
      </c>
      <c r="D163" s="39">
        <f t="shared" si="15"/>
        <v>8.7336244541484712E-3</v>
      </c>
      <c r="E163" s="1"/>
      <c r="F163" s="39">
        <f t="shared" si="18"/>
        <v>0</v>
      </c>
      <c r="G163" s="1"/>
      <c r="H163" s="39">
        <v>0</v>
      </c>
      <c r="I163" s="1"/>
      <c r="J163" s="39">
        <v>0</v>
      </c>
      <c r="K163" s="213">
        <f t="shared" si="17"/>
        <v>8.7336244541484712E-3</v>
      </c>
    </row>
    <row r="164" spans="1:11">
      <c r="A164" s="220" t="s">
        <v>286</v>
      </c>
      <c r="B164" s="5">
        <v>118</v>
      </c>
      <c r="C164" s="1">
        <v>1</v>
      </c>
      <c r="D164" s="39">
        <f t="shared" si="15"/>
        <v>8.4745762711864406E-3</v>
      </c>
      <c r="E164" s="1"/>
      <c r="F164" s="39">
        <f t="shared" si="18"/>
        <v>0</v>
      </c>
      <c r="G164" s="1"/>
      <c r="H164" s="39">
        <v>0</v>
      </c>
      <c r="I164" s="1"/>
      <c r="J164" s="39">
        <v>0</v>
      </c>
      <c r="K164" s="213">
        <f t="shared" si="17"/>
        <v>8.4745762711864406E-3</v>
      </c>
    </row>
    <row r="165" spans="1:11">
      <c r="A165" s="220" t="s">
        <v>263</v>
      </c>
      <c r="B165" s="5">
        <v>120</v>
      </c>
      <c r="C165" s="1">
        <v>1</v>
      </c>
      <c r="D165" s="39">
        <f t="shared" si="15"/>
        <v>8.3333333333333332E-3</v>
      </c>
      <c r="E165" s="1"/>
      <c r="F165" s="39">
        <f t="shared" si="18"/>
        <v>0</v>
      </c>
      <c r="G165" s="1"/>
      <c r="H165" s="39">
        <v>0</v>
      </c>
      <c r="I165" s="1"/>
      <c r="J165" s="39">
        <v>0</v>
      </c>
      <c r="K165" s="213">
        <f t="shared" si="17"/>
        <v>8.3333333333333332E-3</v>
      </c>
    </row>
    <row r="166" spans="1:11">
      <c r="A166" s="220" t="s">
        <v>458</v>
      </c>
      <c r="B166" s="5">
        <v>120</v>
      </c>
      <c r="C166" s="1">
        <v>1</v>
      </c>
      <c r="D166" s="39">
        <f t="shared" si="15"/>
        <v>8.3333333333333332E-3</v>
      </c>
      <c r="E166" s="1"/>
      <c r="F166" s="39">
        <f t="shared" si="18"/>
        <v>0</v>
      </c>
      <c r="G166" s="1"/>
      <c r="H166" s="39">
        <v>0</v>
      </c>
      <c r="I166" s="1"/>
      <c r="J166" s="39">
        <v>0</v>
      </c>
      <c r="K166" s="213">
        <f t="shared" si="17"/>
        <v>8.3333333333333332E-3</v>
      </c>
    </row>
    <row r="167" spans="1:11">
      <c r="A167" s="220" t="s">
        <v>460</v>
      </c>
      <c r="B167" s="5">
        <v>120</v>
      </c>
      <c r="C167" s="1">
        <v>1</v>
      </c>
      <c r="D167" s="39">
        <f t="shared" si="15"/>
        <v>8.3333333333333332E-3</v>
      </c>
      <c r="E167" s="1"/>
      <c r="F167" s="39">
        <f t="shared" si="18"/>
        <v>0</v>
      </c>
      <c r="G167" s="1"/>
      <c r="H167" s="39">
        <v>0</v>
      </c>
      <c r="I167" s="1"/>
      <c r="J167" s="39">
        <v>0</v>
      </c>
      <c r="K167" s="213">
        <f t="shared" si="17"/>
        <v>8.3333333333333332E-3</v>
      </c>
    </row>
    <row r="168" spans="1:11">
      <c r="A168" s="220" t="s">
        <v>461</v>
      </c>
      <c r="B168" s="5">
        <v>120</v>
      </c>
      <c r="C168" s="1">
        <v>1</v>
      </c>
      <c r="D168" s="39">
        <f t="shared" si="15"/>
        <v>8.3333333333333332E-3</v>
      </c>
      <c r="E168" s="1"/>
      <c r="F168" s="39">
        <f t="shared" si="18"/>
        <v>0</v>
      </c>
      <c r="G168" s="1"/>
      <c r="H168" s="39">
        <v>0</v>
      </c>
      <c r="I168" s="1"/>
      <c r="J168" s="39">
        <v>0</v>
      </c>
      <c r="K168" s="213">
        <f t="shared" si="17"/>
        <v>8.3333333333333332E-3</v>
      </c>
    </row>
    <row r="169" spans="1:11">
      <c r="A169" s="220" t="s">
        <v>180</v>
      </c>
      <c r="B169" s="5">
        <v>124</v>
      </c>
      <c r="C169" s="1">
        <v>1</v>
      </c>
      <c r="D169" s="39">
        <f t="shared" si="15"/>
        <v>8.0645161290322578E-3</v>
      </c>
      <c r="E169" s="1"/>
      <c r="F169" s="39">
        <f t="shared" si="18"/>
        <v>0</v>
      </c>
      <c r="G169" s="1"/>
      <c r="H169" s="39">
        <v>0</v>
      </c>
      <c r="I169" s="1"/>
      <c r="J169" s="39">
        <v>0</v>
      </c>
      <c r="K169" s="213">
        <f t="shared" si="17"/>
        <v>8.0645161290322578E-3</v>
      </c>
    </row>
    <row r="170" spans="1:11">
      <c r="A170" s="220" t="s">
        <v>507</v>
      </c>
      <c r="B170" s="5">
        <v>124</v>
      </c>
      <c r="C170" s="1">
        <v>1</v>
      </c>
      <c r="D170" s="39">
        <f t="shared" si="15"/>
        <v>8.0645161290322578E-3</v>
      </c>
      <c r="E170" s="1"/>
      <c r="F170" s="39">
        <f t="shared" si="18"/>
        <v>0</v>
      </c>
      <c r="G170" s="1"/>
      <c r="H170" s="39">
        <v>0</v>
      </c>
      <c r="I170" s="1"/>
      <c r="J170" s="39">
        <v>0</v>
      </c>
      <c r="K170" s="213">
        <f t="shared" si="17"/>
        <v>8.0645161290322578E-3</v>
      </c>
    </row>
    <row r="171" spans="1:11">
      <c r="A171" s="220" t="s">
        <v>508</v>
      </c>
      <c r="B171" s="5">
        <v>129</v>
      </c>
      <c r="C171" s="1">
        <v>1</v>
      </c>
      <c r="D171" s="39">
        <f t="shared" si="15"/>
        <v>7.7519379844961239E-3</v>
      </c>
      <c r="E171" s="1"/>
      <c r="F171" s="39">
        <f t="shared" si="18"/>
        <v>0</v>
      </c>
      <c r="G171" s="1"/>
      <c r="H171" s="39">
        <v>0</v>
      </c>
      <c r="I171" s="1"/>
      <c r="J171" s="39">
        <v>0</v>
      </c>
      <c r="K171" s="213">
        <f t="shared" si="17"/>
        <v>7.7519379844961239E-3</v>
      </c>
    </row>
    <row r="172" spans="1:11">
      <c r="A172" s="220" t="s">
        <v>471</v>
      </c>
      <c r="B172" s="5">
        <v>522</v>
      </c>
      <c r="C172" s="1">
        <v>4</v>
      </c>
      <c r="D172" s="39">
        <f t="shared" si="15"/>
        <v>7.6628352490421452E-3</v>
      </c>
      <c r="E172" s="1"/>
      <c r="F172" s="39">
        <f t="shared" si="18"/>
        <v>0</v>
      </c>
      <c r="G172" s="1"/>
      <c r="H172" s="39">
        <v>0</v>
      </c>
      <c r="I172" s="1"/>
      <c r="J172" s="39">
        <v>0</v>
      </c>
      <c r="K172" s="213">
        <f t="shared" si="17"/>
        <v>7.6628352490421452E-3</v>
      </c>
    </row>
    <row r="173" spans="1:11">
      <c r="A173" s="220" t="s">
        <v>569</v>
      </c>
      <c r="B173" s="5">
        <v>134</v>
      </c>
      <c r="C173" s="1">
        <v>1</v>
      </c>
      <c r="D173" s="39">
        <f t="shared" si="15"/>
        <v>7.462686567164179E-3</v>
      </c>
      <c r="E173" s="1"/>
      <c r="F173" s="39">
        <f t="shared" si="18"/>
        <v>0</v>
      </c>
      <c r="G173" s="1"/>
      <c r="H173" s="39">
        <v>0</v>
      </c>
      <c r="I173" s="1"/>
      <c r="J173" s="39">
        <v>0</v>
      </c>
      <c r="K173" s="213">
        <f t="shared" si="17"/>
        <v>7.462686567164179E-3</v>
      </c>
    </row>
    <row r="174" spans="1:11">
      <c r="A174" s="220" t="s">
        <v>587</v>
      </c>
      <c r="B174" s="5">
        <v>138</v>
      </c>
      <c r="C174" s="1">
        <v>1</v>
      </c>
      <c r="D174" s="39">
        <f t="shared" si="15"/>
        <v>7.246376811594203E-3</v>
      </c>
      <c r="E174" s="1"/>
      <c r="F174" s="39">
        <f t="shared" si="18"/>
        <v>0</v>
      </c>
      <c r="G174" s="1"/>
      <c r="H174" s="39">
        <v>0</v>
      </c>
      <c r="I174" s="1"/>
      <c r="J174" s="39">
        <v>0</v>
      </c>
      <c r="K174" s="213">
        <f t="shared" si="17"/>
        <v>7.246376811594203E-3</v>
      </c>
    </row>
    <row r="175" spans="1:11">
      <c r="A175" s="220" t="s">
        <v>343</v>
      </c>
      <c r="B175" s="5">
        <v>579</v>
      </c>
      <c r="C175" s="1">
        <v>4</v>
      </c>
      <c r="D175" s="39">
        <f t="shared" si="15"/>
        <v>6.9084628670120895E-3</v>
      </c>
      <c r="E175" s="1"/>
      <c r="F175" s="39">
        <f t="shared" si="18"/>
        <v>0</v>
      </c>
      <c r="G175" s="1"/>
      <c r="H175" s="39">
        <v>0</v>
      </c>
      <c r="I175" s="1"/>
      <c r="J175" s="39">
        <v>0</v>
      </c>
      <c r="K175" s="213">
        <f t="shared" si="17"/>
        <v>6.9084628670120895E-3</v>
      </c>
    </row>
    <row r="176" spans="1:11">
      <c r="A176" s="220" t="s">
        <v>591</v>
      </c>
      <c r="B176" s="5">
        <v>152</v>
      </c>
      <c r="C176" s="1">
        <v>1</v>
      </c>
      <c r="D176" s="39">
        <f t="shared" si="15"/>
        <v>6.5789473684210523E-3</v>
      </c>
      <c r="E176" s="1"/>
      <c r="F176" s="39">
        <f t="shared" si="18"/>
        <v>0</v>
      </c>
      <c r="G176" s="1"/>
      <c r="H176" s="39">
        <v>0</v>
      </c>
      <c r="I176" s="1"/>
      <c r="J176" s="39">
        <v>0</v>
      </c>
      <c r="K176" s="213">
        <f t="shared" si="17"/>
        <v>6.5789473684210523E-3</v>
      </c>
    </row>
    <row r="177" spans="1:11">
      <c r="A177" s="220" t="s">
        <v>563</v>
      </c>
      <c r="B177" s="5">
        <v>762</v>
      </c>
      <c r="C177" s="1">
        <v>5</v>
      </c>
      <c r="D177" s="39">
        <f t="shared" si="15"/>
        <v>6.5616797900262466E-3</v>
      </c>
      <c r="E177" s="1"/>
      <c r="F177" s="39">
        <f t="shared" si="18"/>
        <v>0</v>
      </c>
      <c r="G177" s="1"/>
      <c r="H177" s="39">
        <v>0</v>
      </c>
      <c r="I177" s="1"/>
      <c r="J177" s="39">
        <v>0</v>
      </c>
      <c r="K177" s="213">
        <f t="shared" si="17"/>
        <v>6.5616797900262466E-3</v>
      </c>
    </row>
    <row r="178" spans="1:11">
      <c r="A178" s="220" t="s">
        <v>198</v>
      </c>
      <c r="B178" s="5">
        <v>315</v>
      </c>
      <c r="C178" s="1">
        <v>2</v>
      </c>
      <c r="D178" s="39">
        <f t="shared" si="15"/>
        <v>6.3492063492063492E-3</v>
      </c>
      <c r="E178" s="1"/>
      <c r="F178" s="39">
        <f t="shared" si="18"/>
        <v>0</v>
      </c>
      <c r="G178" s="1"/>
      <c r="H178" s="39">
        <v>0</v>
      </c>
      <c r="I178" s="1"/>
      <c r="J178" s="39">
        <v>0</v>
      </c>
      <c r="K178" s="213">
        <f t="shared" si="17"/>
        <v>6.3492063492063492E-3</v>
      </c>
    </row>
    <row r="179" spans="1:11">
      <c r="A179" s="220" t="s">
        <v>340</v>
      </c>
      <c r="B179" s="5">
        <v>164</v>
      </c>
      <c r="C179" s="1">
        <v>1</v>
      </c>
      <c r="D179" s="39">
        <f t="shared" si="15"/>
        <v>6.0975609756097563E-3</v>
      </c>
      <c r="E179" s="1"/>
      <c r="F179" s="39">
        <f t="shared" si="18"/>
        <v>0</v>
      </c>
      <c r="G179" s="1"/>
      <c r="H179" s="39">
        <v>0</v>
      </c>
      <c r="I179" s="1"/>
      <c r="J179" s="39">
        <v>0</v>
      </c>
      <c r="K179" s="213">
        <f t="shared" si="17"/>
        <v>6.0975609756097563E-3</v>
      </c>
    </row>
    <row r="180" spans="1:11">
      <c r="A180" s="220" t="s">
        <v>247</v>
      </c>
      <c r="B180" s="5">
        <v>339</v>
      </c>
      <c r="C180" s="1">
        <v>2</v>
      </c>
      <c r="D180" s="39">
        <f t="shared" si="15"/>
        <v>5.8997050147492625E-3</v>
      </c>
      <c r="E180" s="1"/>
      <c r="F180" s="39">
        <f t="shared" si="18"/>
        <v>0</v>
      </c>
      <c r="G180" s="1"/>
      <c r="H180" s="39">
        <v>0</v>
      </c>
      <c r="I180" s="1"/>
      <c r="J180" s="39">
        <v>0</v>
      </c>
      <c r="K180" s="213">
        <f t="shared" si="17"/>
        <v>5.8997050147492625E-3</v>
      </c>
    </row>
    <row r="181" spans="1:11">
      <c r="A181" s="220" t="s">
        <v>590</v>
      </c>
      <c r="B181" s="5">
        <v>174</v>
      </c>
      <c r="C181" s="1">
        <v>1</v>
      </c>
      <c r="D181" s="39">
        <f t="shared" si="15"/>
        <v>5.7471264367816091E-3</v>
      </c>
      <c r="E181" s="1"/>
      <c r="F181" s="39">
        <f t="shared" si="18"/>
        <v>0</v>
      </c>
      <c r="G181" s="1"/>
      <c r="H181" s="39">
        <v>0</v>
      </c>
      <c r="I181" s="1"/>
      <c r="J181" s="39">
        <v>0</v>
      </c>
      <c r="K181" s="213">
        <f t="shared" si="17"/>
        <v>5.7471264367816091E-3</v>
      </c>
    </row>
    <row r="182" spans="1:11">
      <c r="A182" s="220" t="s">
        <v>595</v>
      </c>
      <c r="B182" s="5">
        <v>182</v>
      </c>
      <c r="C182" s="1">
        <v>1</v>
      </c>
      <c r="D182" s="39">
        <f t="shared" si="15"/>
        <v>5.4945054945054949E-3</v>
      </c>
      <c r="E182" s="1"/>
      <c r="F182" s="39">
        <f t="shared" si="18"/>
        <v>0</v>
      </c>
      <c r="G182" s="1"/>
      <c r="H182" s="39">
        <v>0</v>
      </c>
      <c r="I182" s="1"/>
      <c r="J182" s="39">
        <v>0</v>
      </c>
      <c r="K182" s="213">
        <f t="shared" si="17"/>
        <v>5.4945054945054949E-3</v>
      </c>
    </row>
    <row r="183" spans="1:11">
      <c r="A183" s="220" t="s">
        <v>282</v>
      </c>
      <c r="B183" s="5">
        <v>203</v>
      </c>
      <c r="C183" s="1">
        <v>1</v>
      </c>
      <c r="D183" s="39">
        <f t="shared" si="15"/>
        <v>4.9261083743842365E-3</v>
      </c>
      <c r="E183" s="1"/>
      <c r="F183" s="39">
        <f t="shared" si="18"/>
        <v>0</v>
      </c>
      <c r="G183" s="1"/>
      <c r="H183" s="39">
        <v>0</v>
      </c>
      <c r="I183" s="1"/>
      <c r="J183" s="39">
        <v>0</v>
      </c>
      <c r="K183" s="213">
        <f t="shared" si="17"/>
        <v>4.9261083743842365E-3</v>
      </c>
    </row>
    <row r="184" spans="1:11">
      <c r="A184" s="220" t="s">
        <v>266</v>
      </c>
      <c r="B184" s="5">
        <v>646</v>
      </c>
      <c r="C184" s="1">
        <v>3</v>
      </c>
      <c r="D184" s="39">
        <f t="shared" si="15"/>
        <v>4.6439628482972135E-3</v>
      </c>
      <c r="E184" s="1"/>
      <c r="F184" s="39">
        <f t="shared" si="18"/>
        <v>0</v>
      </c>
      <c r="G184" s="1"/>
      <c r="H184" s="39">
        <v>0</v>
      </c>
      <c r="I184" s="1"/>
      <c r="J184" s="39">
        <v>0</v>
      </c>
      <c r="K184" s="213">
        <f t="shared" si="17"/>
        <v>4.6439628482972135E-3</v>
      </c>
    </row>
    <row r="185" spans="1:11">
      <c r="A185" s="220" t="s">
        <v>543</v>
      </c>
      <c r="B185" s="5">
        <v>246</v>
      </c>
      <c r="C185" s="1">
        <v>1</v>
      </c>
      <c r="D185" s="39">
        <f t="shared" si="15"/>
        <v>4.0650406504065045E-3</v>
      </c>
      <c r="E185" s="1"/>
      <c r="F185" s="39">
        <f t="shared" si="18"/>
        <v>0</v>
      </c>
      <c r="G185" s="1"/>
      <c r="H185" s="39">
        <v>0</v>
      </c>
      <c r="I185" s="1"/>
      <c r="J185" s="39">
        <v>0</v>
      </c>
      <c r="K185" s="213">
        <f t="shared" si="17"/>
        <v>4.0650406504065045E-3</v>
      </c>
    </row>
    <row r="186" spans="1:11">
      <c r="A186" s="220" t="s">
        <v>420</v>
      </c>
      <c r="B186" s="5">
        <v>1006</v>
      </c>
      <c r="C186" s="1">
        <v>4</v>
      </c>
      <c r="D186" s="39">
        <f t="shared" si="15"/>
        <v>3.9761431411530811E-3</v>
      </c>
      <c r="E186" s="1"/>
      <c r="F186" s="39">
        <f t="shared" si="18"/>
        <v>0</v>
      </c>
      <c r="G186" s="1"/>
      <c r="H186" s="39">
        <v>0</v>
      </c>
      <c r="I186" s="1"/>
      <c r="J186" s="39">
        <v>0</v>
      </c>
      <c r="K186" s="213">
        <f t="shared" si="17"/>
        <v>3.9761431411530811E-3</v>
      </c>
    </row>
    <row r="187" spans="1:11">
      <c r="A187" s="220" t="s">
        <v>267</v>
      </c>
      <c r="B187" s="5">
        <v>265</v>
      </c>
      <c r="C187" s="1">
        <v>1</v>
      </c>
      <c r="D187" s="39">
        <f t="shared" si="15"/>
        <v>3.7735849056603774E-3</v>
      </c>
      <c r="E187" s="1"/>
      <c r="F187" s="39">
        <f t="shared" si="18"/>
        <v>0</v>
      </c>
      <c r="G187" s="1"/>
      <c r="H187" s="39">
        <v>0</v>
      </c>
      <c r="I187" s="1"/>
      <c r="J187" s="39">
        <v>0</v>
      </c>
      <c r="K187" s="213">
        <f t="shared" si="17"/>
        <v>3.7735849056603774E-3</v>
      </c>
    </row>
    <row r="188" spans="1:11">
      <c r="A188" s="220" t="s">
        <v>273</v>
      </c>
      <c r="B188" s="5">
        <v>273</v>
      </c>
      <c r="C188" s="1">
        <v>1</v>
      </c>
      <c r="D188" s="39">
        <f t="shared" si="15"/>
        <v>3.663003663003663E-3</v>
      </c>
      <c r="E188" s="1"/>
      <c r="F188" s="39">
        <f t="shared" si="18"/>
        <v>0</v>
      </c>
      <c r="G188" s="1"/>
      <c r="H188" s="39">
        <v>0</v>
      </c>
      <c r="I188" s="1"/>
      <c r="J188" s="39">
        <v>0</v>
      </c>
      <c r="K188" s="213">
        <f t="shared" si="17"/>
        <v>3.663003663003663E-3</v>
      </c>
    </row>
    <row r="189" spans="1:11">
      <c r="A189" s="220" t="s">
        <v>473</v>
      </c>
      <c r="B189" s="5">
        <v>273</v>
      </c>
      <c r="C189" s="1">
        <v>1</v>
      </c>
      <c r="D189" s="39">
        <f t="shared" si="15"/>
        <v>3.663003663003663E-3</v>
      </c>
      <c r="E189" s="1"/>
      <c r="F189" s="39">
        <f t="shared" si="18"/>
        <v>0</v>
      </c>
      <c r="G189" s="1"/>
      <c r="H189" s="39">
        <v>0</v>
      </c>
      <c r="I189" s="1"/>
      <c r="J189" s="39">
        <v>0</v>
      </c>
      <c r="K189" s="213">
        <f t="shared" si="17"/>
        <v>3.663003663003663E-3</v>
      </c>
    </row>
    <row r="190" spans="1:11">
      <c r="A190" s="220" t="s">
        <v>537</v>
      </c>
      <c r="B190" s="5">
        <v>275</v>
      </c>
      <c r="C190" s="1">
        <v>1</v>
      </c>
      <c r="D190" s="39">
        <f t="shared" si="15"/>
        <v>3.6363636363636364E-3</v>
      </c>
      <c r="E190" s="1"/>
      <c r="F190" s="39">
        <f t="shared" si="18"/>
        <v>0</v>
      </c>
      <c r="G190" s="1"/>
      <c r="H190" s="39">
        <v>0</v>
      </c>
      <c r="I190" s="1"/>
      <c r="J190" s="39">
        <v>0</v>
      </c>
      <c r="K190" s="213">
        <f t="shared" si="17"/>
        <v>3.6363636363636364E-3</v>
      </c>
    </row>
    <row r="191" spans="1:11">
      <c r="A191" s="220" t="s">
        <v>525</v>
      </c>
      <c r="B191" s="5">
        <v>280</v>
      </c>
      <c r="C191" s="1">
        <v>1</v>
      </c>
      <c r="D191" s="39">
        <f t="shared" si="15"/>
        <v>3.5714285714285713E-3</v>
      </c>
      <c r="E191" s="1"/>
      <c r="F191" s="39">
        <f t="shared" si="18"/>
        <v>0</v>
      </c>
      <c r="G191" s="1"/>
      <c r="H191" s="39">
        <v>0</v>
      </c>
      <c r="I191" s="1"/>
      <c r="J191" s="39">
        <v>0</v>
      </c>
      <c r="K191" s="213">
        <f t="shared" si="17"/>
        <v>3.5714285714285713E-3</v>
      </c>
    </row>
    <row r="192" spans="1:11">
      <c r="A192" s="220" t="s">
        <v>571</v>
      </c>
      <c r="B192" s="5">
        <v>281</v>
      </c>
      <c r="C192" s="1">
        <v>1</v>
      </c>
      <c r="D192" s="39">
        <f t="shared" si="15"/>
        <v>3.5587188612099642E-3</v>
      </c>
      <c r="E192" s="1"/>
      <c r="F192" s="39">
        <f t="shared" si="18"/>
        <v>0</v>
      </c>
      <c r="G192" s="1"/>
      <c r="H192" s="39">
        <v>0</v>
      </c>
      <c r="I192" s="1"/>
      <c r="J192" s="39">
        <v>0</v>
      </c>
      <c r="K192" s="213">
        <f t="shared" si="17"/>
        <v>3.5587188612099642E-3</v>
      </c>
    </row>
    <row r="193" spans="1:11">
      <c r="A193" s="220" t="s">
        <v>580</v>
      </c>
      <c r="B193" s="5">
        <v>324</v>
      </c>
      <c r="C193" s="1">
        <v>1</v>
      </c>
      <c r="D193" s="39">
        <f t="shared" si="15"/>
        <v>3.0864197530864196E-3</v>
      </c>
      <c r="E193" s="1"/>
      <c r="F193" s="39">
        <f t="shared" si="18"/>
        <v>0</v>
      </c>
      <c r="G193" s="1"/>
      <c r="H193" s="39">
        <v>0</v>
      </c>
      <c r="I193" s="1"/>
      <c r="J193" s="39">
        <v>0</v>
      </c>
      <c r="K193" s="213">
        <f t="shared" si="17"/>
        <v>3.0864197530864196E-3</v>
      </c>
    </row>
    <row r="194" spans="1:11">
      <c r="A194" s="220" t="s">
        <v>541</v>
      </c>
      <c r="B194" s="5">
        <v>414</v>
      </c>
      <c r="C194" s="1">
        <v>1</v>
      </c>
      <c r="D194" s="39">
        <f t="shared" ref="D194:D257" si="19">C194/B194</f>
        <v>2.4154589371980675E-3</v>
      </c>
      <c r="E194" s="1"/>
      <c r="F194" s="39">
        <f t="shared" ref="F194" si="20">E194/C194</f>
        <v>0</v>
      </c>
      <c r="G194" s="1"/>
      <c r="H194" s="39">
        <v>0</v>
      </c>
      <c r="I194" s="1"/>
      <c r="J194" s="39">
        <v>0</v>
      </c>
      <c r="K194" s="213">
        <f t="shared" ref="K194:K257" si="21">J194+H194+F194+D194</f>
        <v>2.4154589371980675E-3</v>
      </c>
    </row>
    <row r="195" spans="1:11">
      <c r="A195" s="220" t="s">
        <v>277</v>
      </c>
      <c r="B195" s="5">
        <v>66</v>
      </c>
      <c r="C195" s="1"/>
      <c r="D195" s="39">
        <f t="shared" si="19"/>
        <v>0</v>
      </c>
      <c r="E195" s="1"/>
      <c r="F195" s="39">
        <v>0</v>
      </c>
      <c r="G195" s="1"/>
      <c r="H195" s="39">
        <v>0</v>
      </c>
      <c r="I195" s="1"/>
      <c r="J195" s="39">
        <v>0</v>
      </c>
      <c r="K195" s="213">
        <f t="shared" si="21"/>
        <v>0</v>
      </c>
    </row>
    <row r="196" spans="1:11">
      <c r="A196" s="220" t="s">
        <v>278</v>
      </c>
      <c r="B196" s="5">
        <v>75</v>
      </c>
      <c r="C196" s="1"/>
      <c r="D196" s="39">
        <f t="shared" si="19"/>
        <v>0</v>
      </c>
      <c r="E196" s="1"/>
      <c r="F196" s="39">
        <v>0</v>
      </c>
      <c r="G196" s="1"/>
      <c r="H196" s="39">
        <v>0</v>
      </c>
      <c r="I196" s="1"/>
      <c r="J196" s="39">
        <v>0</v>
      </c>
      <c r="K196" s="213">
        <f t="shared" si="21"/>
        <v>0</v>
      </c>
    </row>
    <row r="197" spans="1:11">
      <c r="A197" s="220" t="s">
        <v>284</v>
      </c>
      <c r="B197" s="5">
        <v>1</v>
      </c>
      <c r="C197" s="1"/>
      <c r="D197" s="39">
        <f t="shared" si="19"/>
        <v>0</v>
      </c>
      <c r="E197" s="1"/>
      <c r="F197" s="39">
        <v>0</v>
      </c>
      <c r="G197" s="1"/>
      <c r="H197" s="39">
        <v>0</v>
      </c>
      <c r="I197" s="1"/>
      <c r="J197" s="39">
        <v>0</v>
      </c>
      <c r="K197" s="213">
        <f t="shared" si="21"/>
        <v>0</v>
      </c>
    </row>
    <row r="198" spans="1:11">
      <c r="A198" s="220" t="s">
        <v>285</v>
      </c>
      <c r="B198" s="5">
        <v>1</v>
      </c>
      <c r="C198" s="1"/>
      <c r="D198" s="39">
        <f t="shared" si="19"/>
        <v>0</v>
      </c>
      <c r="E198" s="1"/>
      <c r="F198" s="39">
        <v>0</v>
      </c>
      <c r="G198" s="1"/>
      <c r="H198" s="39">
        <v>0</v>
      </c>
      <c r="I198" s="1"/>
      <c r="J198" s="39">
        <v>0</v>
      </c>
      <c r="K198" s="213">
        <f t="shared" si="21"/>
        <v>0</v>
      </c>
    </row>
    <row r="199" spans="1:11">
      <c r="A199" s="220" t="s">
        <v>288</v>
      </c>
      <c r="B199" s="5">
        <v>30</v>
      </c>
      <c r="C199" s="1"/>
      <c r="D199" s="39">
        <f t="shared" si="19"/>
        <v>0</v>
      </c>
      <c r="E199" s="1"/>
      <c r="F199" s="39">
        <v>0</v>
      </c>
      <c r="G199" s="1"/>
      <c r="H199" s="39">
        <v>0</v>
      </c>
      <c r="I199" s="1"/>
      <c r="J199" s="39">
        <v>0</v>
      </c>
      <c r="K199" s="213">
        <f t="shared" si="21"/>
        <v>0</v>
      </c>
    </row>
    <row r="200" spans="1:11">
      <c r="A200" s="220" t="s">
        <v>289</v>
      </c>
      <c r="B200" s="5">
        <v>79</v>
      </c>
      <c r="C200" s="1"/>
      <c r="D200" s="39">
        <f t="shared" si="19"/>
        <v>0</v>
      </c>
      <c r="E200" s="1"/>
      <c r="F200" s="39">
        <v>0</v>
      </c>
      <c r="G200" s="1"/>
      <c r="H200" s="39">
        <v>0</v>
      </c>
      <c r="I200" s="1"/>
      <c r="J200" s="39">
        <v>0</v>
      </c>
      <c r="K200" s="213">
        <f t="shared" si="21"/>
        <v>0</v>
      </c>
    </row>
    <row r="201" spans="1:11">
      <c r="A201" s="220" t="s">
        <v>290</v>
      </c>
      <c r="B201" s="5">
        <v>16</v>
      </c>
      <c r="C201" s="1"/>
      <c r="D201" s="39">
        <f t="shared" si="19"/>
        <v>0</v>
      </c>
      <c r="E201" s="1"/>
      <c r="F201" s="39">
        <v>0</v>
      </c>
      <c r="G201" s="1"/>
      <c r="H201" s="39">
        <v>0</v>
      </c>
      <c r="I201" s="1"/>
      <c r="J201" s="39">
        <v>0</v>
      </c>
      <c r="K201" s="213">
        <f t="shared" si="21"/>
        <v>0</v>
      </c>
    </row>
    <row r="202" spans="1:11">
      <c r="A202" s="220" t="s">
        <v>291</v>
      </c>
      <c r="B202" s="5">
        <v>12</v>
      </c>
      <c r="C202" s="1"/>
      <c r="D202" s="39">
        <f t="shared" si="19"/>
        <v>0</v>
      </c>
      <c r="E202" s="1"/>
      <c r="F202" s="39">
        <v>0</v>
      </c>
      <c r="G202" s="1"/>
      <c r="H202" s="39">
        <v>0</v>
      </c>
      <c r="I202" s="1"/>
      <c r="J202" s="39">
        <v>0</v>
      </c>
      <c r="K202" s="213">
        <f t="shared" si="21"/>
        <v>0</v>
      </c>
    </row>
    <row r="203" spans="1:11">
      <c r="A203" s="220" t="s">
        <v>292</v>
      </c>
      <c r="B203" s="5">
        <v>47</v>
      </c>
      <c r="C203" s="1"/>
      <c r="D203" s="39">
        <f t="shared" si="19"/>
        <v>0</v>
      </c>
      <c r="E203" s="1"/>
      <c r="F203" s="39">
        <v>0</v>
      </c>
      <c r="G203" s="1"/>
      <c r="H203" s="39">
        <v>0</v>
      </c>
      <c r="I203" s="1"/>
      <c r="J203" s="39">
        <v>0</v>
      </c>
      <c r="K203" s="213">
        <f t="shared" si="21"/>
        <v>0</v>
      </c>
    </row>
    <row r="204" spans="1:11">
      <c r="A204" s="220" t="s">
        <v>293</v>
      </c>
      <c r="B204" s="5">
        <v>18</v>
      </c>
      <c r="C204" s="1"/>
      <c r="D204" s="39">
        <f t="shared" si="19"/>
        <v>0</v>
      </c>
      <c r="E204" s="1"/>
      <c r="F204" s="39">
        <v>0</v>
      </c>
      <c r="G204" s="1"/>
      <c r="H204" s="39">
        <v>0</v>
      </c>
      <c r="I204" s="1"/>
      <c r="J204" s="39">
        <v>0</v>
      </c>
      <c r="K204" s="213">
        <f t="shared" si="21"/>
        <v>0</v>
      </c>
    </row>
    <row r="205" spans="1:11">
      <c r="A205" s="220" t="s">
        <v>294</v>
      </c>
      <c r="B205" s="5">
        <v>94</v>
      </c>
      <c r="C205" s="1"/>
      <c r="D205" s="39">
        <f t="shared" si="19"/>
        <v>0</v>
      </c>
      <c r="E205" s="1"/>
      <c r="F205" s="39">
        <v>0</v>
      </c>
      <c r="G205" s="1"/>
      <c r="H205" s="39">
        <v>0</v>
      </c>
      <c r="I205" s="1"/>
      <c r="J205" s="39">
        <v>0</v>
      </c>
      <c r="K205" s="213">
        <f t="shared" si="21"/>
        <v>0</v>
      </c>
    </row>
    <row r="206" spans="1:11">
      <c r="A206" s="220" t="s">
        <v>296</v>
      </c>
      <c r="B206" s="5">
        <v>18</v>
      </c>
      <c r="C206" s="1"/>
      <c r="D206" s="39">
        <f t="shared" si="19"/>
        <v>0</v>
      </c>
      <c r="E206" s="1"/>
      <c r="F206" s="39">
        <v>0</v>
      </c>
      <c r="G206" s="1"/>
      <c r="H206" s="39">
        <v>0</v>
      </c>
      <c r="I206" s="1"/>
      <c r="J206" s="39">
        <v>0</v>
      </c>
      <c r="K206" s="213">
        <f t="shared" si="21"/>
        <v>0</v>
      </c>
    </row>
    <row r="207" spans="1:11">
      <c r="A207" s="220" t="s">
        <v>297</v>
      </c>
      <c r="B207" s="5">
        <v>29</v>
      </c>
      <c r="C207" s="1"/>
      <c r="D207" s="39">
        <f t="shared" si="19"/>
        <v>0</v>
      </c>
      <c r="E207" s="1"/>
      <c r="F207" s="39">
        <v>0</v>
      </c>
      <c r="G207" s="1"/>
      <c r="H207" s="39">
        <v>0</v>
      </c>
      <c r="I207" s="1"/>
      <c r="J207" s="39">
        <v>0</v>
      </c>
      <c r="K207" s="213">
        <f t="shared" si="21"/>
        <v>0</v>
      </c>
    </row>
    <row r="208" spans="1:11">
      <c r="A208" s="220" t="s">
        <v>298</v>
      </c>
      <c r="B208" s="5">
        <v>31</v>
      </c>
      <c r="C208" s="1"/>
      <c r="D208" s="39">
        <f t="shared" si="19"/>
        <v>0</v>
      </c>
      <c r="E208" s="1"/>
      <c r="F208" s="39">
        <v>0</v>
      </c>
      <c r="G208" s="1"/>
      <c r="H208" s="39">
        <v>0</v>
      </c>
      <c r="I208" s="1"/>
      <c r="J208" s="39">
        <v>0</v>
      </c>
      <c r="K208" s="213">
        <f t="shared" si="21"/>
        <v>0</v>
      </c>
    </row>
    <row r="209" spans="1:11">
      <c r="A209" s="220" t="s">
        <v>299</v>
      </c>
      <c r="B209" s="5">
        <v>17</v>
      </c>
      <c r="C209" s="1"/>
      <c r="D209" s="39">
        <f t="shared" si="19"/>
        <v>0</v>
      </c>
      <c r="E209" s="1"/>
      <c r="F209" s="39">
        <v>0</v>
      </c>
      <c r="G209" s="1"/>
      <c r="H209" s="39">
        <v>0</v>
      </c>
      <c r="I209" s="1"/>
      <c r="J209" s="39">
        <v>0</v>
      </c>
      <c r="K209" s="213">
        <f t="shared" si="21"/>
        <v>0</v>
      </c>
    </row>
    <row r="210" spans="1:11">
      <c r="A210" s="220" t="s">
        <v>300</v>
      </c>
      <c r="B210" s="5">
        <v>4</v>
      </c>
      <c r="C210" s="1"/>
      <c r="D210" s="39">
        <f t="shared" si="19"/>
        <v>0</v>
      </c>
      <c r="E210" s="1"/>
      <c r="F210" s="39">
        <v>0</v>
      </c>
      <c r="G210" s="1"/>
      <c r="H210" s="39">
        <v>0</v>
      </c>
      <c r="I210" s="1"/>
      <c r="J210" s="39">
        <v>0</v>
      </c>
      <c r="K210" s="213">
        <f t="shared" si="21"/>
        <v>0</v>
      </c>
    </row>
    <row r="211" spans="1:11">
      <c r="A211" s="220" t="s">
        <v>302</v>
      </c>
      <c r="B211" s="5">
        <v>48</v>
      </c>
      <c r="C211" s="1"/>
      <c r="D211" s="39">
        <f t="shared" si="19"/>
        <v>0</v>
      </c>
      <c r="E211" s="1"/>
      <c r="F211" s="39">
        <v>0</v>
      </c>
      <c r="G211" s="1"/>
      <c r="H211" s="39">
        <v>0</v>
      </c>
      <c r="I211" s="1"/>
      <c r="J211" s="39">
        <v>0</v>
      </c>
      <c r="K211" s="213">
        <f t="shared" si="21"/>
        <v>0</v>
      </c>
    </row>
    <row r="212" spans="1:11">
      <c r="A212" s="220" t="s">
        <v>304</v>
      </c>
      <c r="B212" s="5">
        <v>14</v>
      </c>
      <c r="C212" s="1"/>
      <c r="D212" s="39">
        <f t="shared" si="19"/>
        <v>0</v>
      </c>
      <c r="E212" s="1"/>
      <c r="F212" s="39">
        <v>0</v>
      </c>
      <c r="G212" s="1"/>
      <c r="H212" s="39">
        <v>0</v>
      </c>
      <c r="I212" s="1"/>
      <c r="J212" s="39">
        <v>0</v>
      </c>
      <c r="K212" s="213">
        <f t="shared" si="21"/>
        <v>0</v>
      </c>
    </row>
    <row r="213" spans="1:11">
      <c r="A213" s="220" t="s">
        <v>306</v>
      </c>
      <c r="B213" s="5">
        <v>13</v>
      </c>
      <c r="C213" s="1"/>
      <c r="D213" s="39">
        <f t="shared" si="19"/>
        <v>0</v>
      </c>
      <c r="E213" s="1"/>
      <c r="F213" s="39">
        <v>0</v>
      </c>
      <c r="G213" s="1"/>
      <c r="H213" s="39">
        <v>0</v>
      </c>
      <c r="I213" s="1"/>
      <c r="J213" s="39">
        <v>0</v>
      </c>
      <c r="K213" s="213">
        <f t="shared" si="21"/>
        <v>0</v>
      </c>
    </row>
    <row r="214" spans="1:11">
      <c r="A214" s="220" t="s">
        <v>307</v>
      </c>
      <c r="B214" s="5">
        <v>1</v>
      </c>
      <c r="C214" s="1"/>
      <c r="D214" s="39">
        <f t="shared" si="19"/>
        <v>0</v>
      </c>
      <c r="E214" s="1"/>
      <c r="F214" s="39">
        <v>0</v>
      </c>
      <c r="G214" s="1"/>
      <c r="H214" s="39">
        <v>0</v>
      </c>
      <c r="I214" s="1"/>
      <c r="J214" s="39">
        <v>0</v>
      </c>
      <c r="K214" s="213">
        <f t="shared" si="21"/>
        <v>0</v>
      </c>
    </row>
    <row r="215" spans="1:11">
      <c r="A215" s="220" t="s">
        <v>310</v>
      </c>
      <c r="B215" s="5">
        <v>50</v>
      </c>
      <c r="C215" s="1"/>
      <c r="D215" s="39">
        <f t="shared" si="19"/>
        <v>0</v>
      </c>
      <c r="E215" s="1"/>
      <c r="F215" s="39">
        <v>0</v>
      </c>
      <c r="G215" s="1"/>
      <c r="H215" s="39">
        <v>0</v>
      </c>
      <c r="I215" s="1"/>
      <c r="J215" s="39">
        <v>0</v>
      </c>
      <c r="K215" s="213">
        <f t="shared" si="21"/>
        <v>0</v>
      </c>
    </row>
    <row r="216" spans="1:11">
      <c r="A216" s="220" t="s">
        <v>311</v>
      </c>
      <c r="B216" s="5">
        <v>1</v>
      </c>
      <c r="C216" s="1"/>
      <c r="D216" s="39">
        <f t="shared" si="19"/>
        <v>0</v>
      </c>
      <c r="E216" s="1"/>
      <c r="F216" s="39">
        <v>0</v>
      </c>
      <c r="G216" s="1"/>
      <c r="H216" s="39">
        <v>0</v>
      </c>
      <c r="I216" s="1"/>
      <c r="J216" s="39">
        <v>0</v>
      </c>
      <c r="K216" s="213">
        <f t="shared" si="21"/>
        <v>0</v>
      </c>
    </row>
    <row r="217" spans="1:11">
      <c r="A217" s="220" t="s">
        <v>312</v>
      </c>
      <c r="B217" s="5">
        <v>297</v>
      </c>
      <c r="C217" s="1"/>
      <c r="D217" s="39">
        <f t="shared" si="19"/>
        <v>0</v>
      </c>
      <c r="E217" s="1"/>
      <c r="F217" s="39">
        <v>0</v>
      </c>
      <c r="G217" s="1"/>
      <c r="H217" s="39">
        <v>0</v>
      </c>
      <c r="I217" s="1"/>
      <c r="J217" s="39">
        <v>0</v>
      </c>
      <c r="K217" s="213">
        <f t="shared" si="21"/>
        <v>0</v>
      </c>
    </row>
    <row r="218" spans="1:11">
      <c r="A218" s="220" t="s">
        <v>314</v>
      </c>
      <c r="B218" s="5">
        <v>27</v>
      </c>
      <c r="C218" s="1"/>
      <c r="D218" s="39">
        <f t="shared" si="19"/>
        <v>0</v>
      </c>
      <c r="E218" s="1"/>
      <c r="F218" s="39">
        <v>0</v>
      </c>
      <c r="G218" s="1"/>
      <c r="H218" s="39">
        <v>0</v>
      </c>
      <c r="I218" s="1"/>
      <c r="J218" s="39">
        <v>0</v>
      </c>
      <c r="K218" s="213">
        <f t="shared" si="21"/>
        <v>0</v>
      </c>
    </row>
    <row r="219" spans="1:11">
      <c r="A219" s="220" t="s">
        <v>315</v>
      </c>
      <c r="B219" s="5">
        <v>1</v>
      </c>
      <c r="C219" s="1"/>
      <c r="D219" s="39">
        <f t="shared" si="19"/>
        <v>0</v>
      </c>
      <c r="E219" s="1"/>
      <c r="F219" s="39">
        <v>0</v>
      </c>
      <c r="G219" s="1"/>
      <c r="H219" s="39">
        <v>0</v>
      </c>
      <c r="I219" s="1"/>
      <c r="J219" s="39">
        <v>0</v>
      </c>
      <c r="K219" s="213">
        <f t="shared" si="21"/>
        <v>0</v>
      </c>
    </row>
    <row r="220" spans="1:11">
      <c r="A220" s="220" t="s">
        <v>317</v>
      </c>
      <c r="B220" s="5">
        <v>3</v>
      </c>
      <c r="C220" s="1"/>
      <c r="D220" s="39">
        <f t="shared" si="19"/>
        <v>0</v>
      </c>
      <c r="E220" s="1"/>
      <c r="F220" s="39">
        <v>0</v>
      </c>
      <c r="G220" s="1"/>
      <c r="H220" s="39">
        <v>0</v>
      </c>
      <c r="I220" s="1"/>
      <c r="J220" s="39">
        <v>0</v>
      </c>
      <c r="K220" s="213">
        <f t="shared" si="21"/>
        <v>0</v>
      </c>
    </row>
    <row r="221" spans="1:11">
      <c r="A221" s="220" t="s">
        <v>318</v>
      </c>
      <c r="B221" s="5">
        <v>2</v>
      </c>
      <c r="C221" s="1"/>
      <c r="D221" s="39">
        <f t="shared" si="19"/>
        <v>0</v>
      </c>
      <c r="E221" s="1"/>
      <c r="F221" s="39">
        <v>0</v>
      </c>
      <c r="G221" s="1"/>
      <c r="H221" s="39">
        <v>0</v>
      </c>
      <c r="I221" s="1"/>
      <c r="J221" s="39">
        <v>0</v>
      </c>
      <c r="K221" s="213">
        <f t="shared" si="21"/>
        <v>0</v>
      </c>
    </row>
    <row r="222" spans="1:11">
      <c r="A222" s="220" t="s">
        <v>319</v>
      </c>
      <c r="B222" s="5">
        <v>5</v>
      </c>
      <c r="C222" s="1"/>
      <c r="D222" s="39">
        <f t="shared" si="19"/>
        <v>0</v>
      </c>
      <c r="E222" s="1"/>
      <c r="F222" s="39">
        <v>0</v>
      </c>
      <c r="G222" s="1"/>
      <c r="H222" s="39">
        <v>0</v>
      </c>
      <c r="I222" s="1"/>
      <c r="J222" s="39">
        <v>0</v>
      </c>
      <c r="K222" s="213">
        <f t="shared" si="21"/>
        <v>0</v>
      </c>
    </row>
    <row r="223" spans="1:11">
      <c r="A223" s="220" t="s">
        <v>320</v>
      </c>
      <c r="B223" s="5">
        <v>1</v>
      </c>
      <c r="C223" s="1"/>
      <c r="D223" s="39">
        <f t="shared" si="19"/>
        <v>0</v>
      </c>
      <c r="E223" s="1"/>
      <c r="F223" s="39">
        <v>0</v>
      </c>
      <c r="G223" s="1"/>
      <c r="H223" s="39">
        <v>0</v>
      </c>
      <c r="I223" s="1"/>
      <c r="J223" s="39">
        <v>0</v>
      </c>
      <c r="K223" s="213">
        <f t="shared" si="21"/>
        <v>0</v>
      </c>
    </row>
    <row r="224" spans="1:11">
      <c r="A224" s="220" t="s">
        <v>321</v>
      </c>
      <c r="B224" s="5">
        <v>1</v>
      </c>
      <c r="C224" s="1"/>
      <c r="D224" s="39">
        <f t="shared" si="19"/>
        <v>0</v>
      </c>
      <c r="E224" s="1"/>
      <c r="F224" s="39">
        <v>0</v>
      </c>
      <c r="G224" s="1"/>
      <c r="H224" s="39">
        <v>0</v>
      </c>
      <c r="I224" s="1"/>
      <c r="J224" s="39">
        <v>0</v>
      </c>
      <c r="K224" s="213">
        <f t="shared" si="21"/>
        <v>0</v>
      </c>
    </row>
    <row r="225" spans="1:11">
      <c r="A225" s="220" t="s">
        <v>322</v>
      </c>
      <c r="B225" s="5">
        <v>1</v>
      </c>
      <c r="C225" s="1"/>
      <c r="D225" s="39">
        <f t="shared" si="19"/>
        <v>0</v>
      </c>
      <c r="E225" s="1"/>
      <c r="F225" s="39">
        <v>0</v>
      </c>
      <c r="G225" s="1"/>
      <c r="H225" s="39">
        <v>0</v>
      </c>
      <c r="I225" s="1"/>
      <c r="J225" s="39">
        <v>0</v>
      </c>
      <c r="K225" s="213">
        <f t="shared" si="21"/>
        <v>0</v>
      </c>
    </row>
    <row r="226" spans="1:11">
      <c r="A226" s="220" t="s">
        <v>323</v>
      </c>
      <c r="B226" s="5">
        <v>8</v>
      </c>
      <c r="C226" s="1"/>
      <c r="D226" s="39">
        <f t="shared" si="19"/>
        <v>0</v>
      </c>
      <c r="E226" s="1"/>
      <c r="F226" s="39">
        <v>0</v>
      </c>
      <c r="G226" s="1"/>
      <c r="H226" s="39">
        <v>0</v>
      </c>
      <c r="I226" s="1"/>
      <c r="J226" s="39">
        <v>0</v>
      </c>
      <c r="K226" s="213">
        <f t="shared" si="21"/>
        <v>0</v>
      </c>
    </row>
    <row r="227" spans="1:11">
      <c r="A227" s="220" t="s">
        <v>324</v>
      </c>
      <c r="B227" s="5">
        <v>2</v>
      </c>
      <c r="C227" s="1"/>
      <c r="D227" s="39">
        <f t="shared" si="19"/>
        <v>0</v>
      </c>
      <c r="E227" s="1"/>
      <c r="F227" s="39">
        <v>0</v>
      </c>
      <c r="G227" s="1"/>
      <c r="H227" s="39">
        <v>0</v>
      </c>
      <c r="I227" s="1"/>
      <c r="J227" s="39">
        <v>0</v>
      </c>
      <c r="K227" s="213">
        <f t="shared" si="21"/>
        <v>0</v>
      </c>
    </row>
    <row r="228" spans="1:11">
      <c r="A228" s="220" t="s">
        <v>325</v>
      </c>
      <c r="B228" s="5">
        <v>1</v>
      </c>
      <c r="C228" s="1"/>
      <c r="D228" s="39">
        <f t="shared" si="19"/>
        <v>0</v>
      </c>
      <c r="E228" s="1"/>
      <c r="F228" s="39">
        <v>0</v>
      </c>
      <c r="G228" s="1"/>
      <c r="H228" s="39">
        <v>0</v>
      </c>
      <c r="I228" s="1"/>
      <c r="J228" s="39">
        <v>0</v>
      </c>
      <c r="K228" s="213">
        <f t="shared" si="21"/>
        <v>0</v>
      </c>
    </row>
    <row r="229" spans="1:11">
      <c r="A229" s="220" t="s">
        <v>326</v>
      </c>
      <c r="B229" s="5">
        <v>2</v>
      </c>
      <c r="C229" s="1"/>
      <c r="D229" s="39">
        <f t="shared" si="19"/>
        <v>0</v>
      </c>
      <c r="E229" s="1"/>
      <c r="F229" s="39">
        <v>0</v>
      </c>
      <c r="G229" s="1"/>
      <c r="H229" s="39">
        <v>0</v>
      </c>
      <c r="I229" s="1"/>
      <c r="J229" s="39">
        <v>0</v>
      </c>
      <c r="K229" s="213">
        <f t="shared" si="21"/>
        <v>0</v>
      </c>
    </row>
    <row r="230" spans="1:11">
      <c r="A230" s="220" t="s">
        <v>327</v>
      </c>
      <c r="B230" s="5">
        <v>6</v>
      </c>
      <c r="C230" s="1"/>
      <c r="D230" s="39">
        <f t="shared" si="19"/>
        <v>0</v>
      </c>
      <c r="E230" s="1"/>
      <c r="F230" s="39">
        <v>0</v>
      </c>
      <c r="G230" s="1"/>
      <c r="H230" s="39">
        <v>0</v>
      </c>
      <c r="I230" s="1"/>
      <c r="J230" s="39">
        <v>0</v>
      </c>
      <c r="K230" s="213">
        <f t="shared" si="21"/>
        <v>0</v>
      </c>
    </row>
    <row r="231" spans="1:11">
      <c r="A231" s="220" t="s">
        <v>328</v>
      </c>
      <c r="B231" s="5">
        <v>4</v>
      </c>
      <c r="C231" s="1"/>
      <c r="D231" s="39">
        <f t="shared" si="19"/>
        <v>0</v>
      </c>
      <c r="E231" s="1"/>
      <c r="F231" s="39">
        <v>0</v>
      </c>
      <c r="G231" s="1"/>
      <c r="H231" s="39">
        <v>0</v>
      </c>
      <c r="I231" s="1"/>
      <c r="J231" s="39">
        <v>0</v>
      </c>
      <c r="K231" s="213">
        <f t="shared" si="21"/>
        <v>0</v>
      </c>
    </row>
    <row r="232" spans="1:11">
      <c r="A232" s="220" t="s">
        <v>329</v>
      </c>
      <c r="B232" s="5">
        <v>3</v>
      </c>
      <c r="C232" s="1"/>
      <c r="D232" s="39">
        <f t="shared" si="19"/>
        <v>0</v>
      </c>
      <c r="E232" s="1"/>
      <c r="F232" s="39">
        <v>0</v>
      </c>
      <c r="G232" s="1"/>
      <c r="H232" s="39">
        <v>0</v>
      </c>
      <c r="I232" s="1"/>
      <c r="J232" s="39">
        <v>0</v>
      </c>
      <c r="K232" s="213">
        <f t="shared" si="21"/>
        <v>0</v>
      </c>
    </row>
    <row r="233" spans="1:11">
      <c r="A233" s="220" t="s">
        <v>330</v>
      </c>
      <c r="B233" s="5">
        <v>2</v>
      </c>
      <c r="C233" s="1"/>
      <c r="D233" s="39">
        <f t="shared" si="19"/>
        <v>0</v>
      </c>
      <c r="E233" s="1"/>
      <c r="F233" s="39">
        <v>0</v>
      </c>
      <c r="G233" s="1"/>
      <c r="H233" s="39">
        <v>0</v>
      </c>
      <c r="I233" s="1"/>
      <c r="J233" s="39">
        <v>0</v>
      </c>
      <c r="K233" s="213">
        <f t="shared" si="21"/>
        <v>0</v>
      </c>
    </row>
    <row r="234" spans="1:11">
      <c r="A234" s="220" t="s">
        <v>331</v>
      </c>
      <c r="B234" s="5">
        <v>1</v>
      </c>
      <c r="C234" s="1"/>
      <c r="D234" s="39">
        <f t="shared" si="19"/>
        <v>0</v>
      </c>
      <c r="E234" s="1"/>
      <c r="F234" s="39">
        <v>0</v>
      </c>
      <c r="G234" s="1"/>
      <c r="H234" s="39">
        <v>0</v>
      </c>
      <c r="I234" s="1"/>
      <c r="J234" s="39">
        <v>0</v>
      </c>
      <c r="K234" s="213">
        <f t="shared" si="21"/>
        <v>0</v>
      </c>
    </row>
    <row r="235" spans="1:11">
      <c r="A235" s="220" t="s">
        <v>333</v>
      </c>
      <c r="B235" s="5">
        <v>1</v>
      </c>
      <c r="C235" s="1"/>
      <c r="D235" s="39">
        <f t="shared" si="19"/>
        <v>0</v>
      </c>
      <c r="E235" s="1"/>
      <c r="F235" s="39">
        <v>0</v>
      </c>
      <c r="G235" s="1"/>
      <c r="H235" s="39">
        <v>0</v>
      </c>
      <c r="I235" s="1"/>
      <c r="J235" s="39">
        <v>0</v>
      </c>
      <c r="K235" s="213">
        <f t="shared" si="21"/>
        <v>0</v>
      </c>
    </row>
    <row r="236" spans="1:11">
      <c r="A236" s="220" t="s">
        <v>334</v>
      </c>
      <c r="B236" s="5">
        <v>1</v>
      </c>
      <c r="C236" s="1"/>
      <c r="D236" s="39">
        <f t="shared" si="19"/>
        <v>0</v>
      </c>
      <c r="E236" s="1"/>
      <c r="F236" s="39">
        <v>0</v>
      </c>
      <c r="G236" s="1"/>
      <c r="H236" s="39">
        <v>0</v>
      </c>
      <c r="I236" s="1"/>
      <c r="J236" s="39">
        <v>0</v>
      </c>
      <c r="K236" s="213">
        <f t="shared" si="21"/>
        <v>0</v>
      </c>
    </row>
    <row r="237" spans="1:11">
      <c r="A237" s="220" t="s">
        <v>336</v>
      </c>
      <c r="B237" s="5">
        <v>6</v>
      </c>
      <c r="C237" s="1"/>
      <c r="D237" s="39">
        <f t="shared" si="19"/>
        <v>0</v>
      </c>
      <c r="E237" s="1"/>
      <c r="F237" s="39">
        <v>0</v>
      </c>
      <c r="G237" s="1"/>
      <c r="H237" s="39">
        <v>0</v>
      </c>
      <c r="I237" s="1"/>
      <c r="J237" s="39">
        <v>0</v>
      </c>
      <c r="K237" s="213">
        <f t="shared" si="21"/>
        <v>0</v>
      </c>
    </row>
    <row r="238" spans="1:11">
      <c r="A238" s="220" t="s">
        <v>338</v>
      </c>
      <c r="B238" s="5">
        <v>21</v>
      </c>
      <c r="C238" s="1"/>
      <c r="D238" s="39">
        <f t="shared" si="19"/>
        <v>0</v>
      </c>
      <c r="E238" s="1"/>
      <c r="F238" s="39">
        <v>0</v>
      </c>
      <c r="G238" s="1"/>
      <c r="H238" s="39">
        <v>0</v>
      </c>
      <c r="I238" s="1"/>
      <c r="J238" s="39">
        <v>0</v>
      </c>
      <c r="K238" s="213">
        <f t="shared" si="21"/>
        <v>0</v>
      </c>
    </row>
    <row r="239" spans="1:11">
      <c r="A239" s="220" t="s">
        <v>339</v>
      </c>
      <c r="B239" s="5">
        <v>7</v>
      </c>
      <c r="C239" s="1"/>
      <c r="D239" s="39">
        <f t="shared" si="19"/>
        <v>0</v>
      </c>
      <c r="E239" s="1"/>
      <c r="F239" s="39">
        <v>0</v>
      </c>
      <c r="G239" s="1"/>
      <c r="H239" s="39">
        <v>0</v>
      </c>
      <c r="I239" s="1"/>
      <c r="J239" s="39">
        <v>0</v>
      </c>
      <c r="K239" s="213">
        <f t="shared" si="21"/>
        <v>0</v>
      </c>
    </row>
    <row r="240" spans="1:11">
      <c r="A240" s="220" t="s">
        <v>344</v>
      </c>
      <c r="B240" s="5">
        <v>10</v>
      </c>
      <c r="C240" s="1"/>
      <c r="D240" s="39">
        <f t="shared" si="19"/>
        <v>0</v>
      </c>
      <c r="E240" s="1"/>
      <c r="F240" s="39">
        <v>0</v>
      </c>
      <c r="G240" s="1"/>
      <c r="H240" s="39">
        <v>0</v>
      </c>
      <c r="I240" s="1"/>
      <c r="J240" s="39">
        <v>0</v>
      </c>
      <c r="K240" s="213">
        <f t="shared" si="21"/>
        <v>0</v>
      </c>
    </row>
    <row r="241" spans="1:11">
      <c r="A241" s="220" t="s">
        <v>345</v>
      </c>
      <c r="B241" s="5">
        <v>8</v>
      </c>
      <c r="C241" s="1"/>
      <c r="D241" s="39">
        <f t="shared" si="19"/>
        <v>0</v>
      </c>
      <c r="E241" s="1"/>
      <c r="F241" s="39">
        <v>0</v>
      </c>
      <c r="G241" s="1"/>
      <c r="H241" s="39">
        <v>0</v>
      </c>
      <c r="I241" s="1"/>
      <c r="J241" s="39">
        <v>0</v>
      </c>
      <c r="K241" s="213">
        <f t="shared" si="21"/>
        <v>0</v>
      </c>
    </row>
    <row r="242" spans="1:11">
      <c r="A242" s="220" t="s">
        <v>346</v>
      </c>
      <c r="B242" s="5">
        <v>2</v>
      </c>
      <c r="C242" s="1"/>
      <c r="D242" s="39">
        <f t="shared" si="19"/>
        <v>0</v>
      </c>
      <c r="E242" s="1"/>
      <c r="F242" s="39">
        <v>0</v>
      </c>
      <c r="G242" s="1"/>
      <c r="H242" s="39">
        <v>0</v>
      </c>
      <c r="I242" s="1"/>
      <c r="J242" s="39">
        <v>0</v>
      </c>
      <c r="K242" s="213">
        <f t="shared" si="21"/>
        <v>0</v>
      </c>
    </row>
    <row r="243" spans="1:11">
      <c r="A243" s="220" t="s">
        <v>347</v>
      </c>
      <c r="B243" s="5">
        <v>3</v>
      </c>
      <c r="C243" s="1"/>
      <c r="D243" s="39">
        <f t="shared" si="19"/>
        <v>0</v>
      </c>
      <c r="E243" s="1"/>
      <c r="F243" s="39">
        <v>0</v>
      </c>
      <c r="G243" s="1"/>
      <c r="H243" s="39">
        <v>0</v>
      </c>
      <c r="I243" s="1"/>
      <c r="J243" s="39">
        <v>0</v>
      </c>
      <c r="K243" s="213">
        <f t="shared" si="21"/>
        <v>0</v>
      </c>
    </row>
    <row r="244" spans="1:11">
      <c r="A244" s="220" t="s">
        <v>348</v>
      </c>
      <c r="B244" s="5">
        <v>25</v>
      </c>
      <c r="C244" s="1"/>
      <c r="D244" s="39">
        <f t="shared" si="19"/>
        <v>0</v>
      </c>
      <c r="E244" s="1"/>
      <c r="F244" s="39">
        <v>0</v>
      </c>
      <c r="G244" s="1"/>
      <c r="H244" s="39">
        <v>0</v>
      </c>
      <c r="I244" s="1"/>
      <c r="J244" s="39">
        <v>0</v>
      </c>
      <c r="K244" s="213">
        <f t="shared" si="21"/>
        <v>0</v>
      </c>
    </row>
    <row r="245" spans="1:11">
      <c r="A245" s="220" t="s">
        <v>354</v>
      </c>
      <c r="B245" s="5">
        <v>21</v>
      </c>
      <c r="C245" s="1"/>
      <c r="D245" s="39">
        <f t="shared" si="19"/>
        <v>0</v>
      </c>
      <c r="E245" s="1"/>
      <c r="F245" s="39">
        <v>0</v>
      </c>
      <c r="G245" s="1"/>
      <c r="H245" s="39">
        <v>0</v>
      </c>
      <c r="I245" s="1"/>
      <c r="J245" s="39">
        <v>0</v>
      </c>
      <c r="K245" s="213">
        <f t="shared" si="21"/>
        <v>0</v>
      </c>
    </row>
    <row r="246" spans="1:11">
      <c r="A246" s="220" t="s">
        <v>355</v>
      </c>
      <c r="B246" s="5">
        <v>57</v>
      </c>
      <c r="C246" s="1"/>
      <c r="D246" s="39">
        <f t="shared" si="19"/>
        <v>0</v>
      </c>
      <c r="E246" s="1"/>
      <c r="F246" s="39">
        <v>0</v>
      </c>
      <c r="G246" s="1"/>
      <c r="H246" s="39">
        <v>0</v>
      </c>
      <c r="I246" s="1"/>
      <c r="J246" s="39">
        <v>0</v>
      </c>
      <c r="K246" s="213">
        <f t="shared" si="21"/>
        <v>0</v>
      </c>
    </row>
    <row r="247" spans="1:11">
      <c r="A247" s="220" t="s">
        <v>357</v>
      </c>
      <c r="B247" s="5">
        <v>41</v>
      </c>
      <c r="C247" s="1"/>
      <c r="D247" s="39">
        <f t="shared" si="19"/>
        <v>0</v>
      </c>
      <c r="E247" s="1"/>
      <c r="F247" s="39">
        <v>0</v>
      </c>
      <c r="G247" s="1"/>
      <c r="H247" s="39">
        <v>0</v>
      </c>
      <c r="I247" s="1"/>
      <c r="J247" s="39">
        <v>0</v>
      </c>
      <c r="K247" s="213">
        <f t="shared" si="21"/>
        <v>0</v>
      </c>
    </row>
    <row r="248" spans="1:11">
      <c r="A248" s="220" t="s">
        <v>361</v>
      </c>
      <c r="B248" s="5">
        <v>7</v>
      </c>
      <c r="C248" s="1"/>
      <c r="D248" s="39">
        <f t="shared" si="19"/>
        <v>0</v>
      </c>
      <c r="E248" s="1"/>
      <c r="F248" s="39">
        <v>0</v>
      </c>
      <c r="G248" s="1"/>
      <c r="H248" s="39">
        <v>0</v>
      </c>
      <c r="I248" s="1"/>
      <c r="J248" s="39">
        <v>0</v>
      </c>
      <c r="K248" s="213">
        <f t="shared" si="21"/>
        <v>0</v>
      </c>
    </row>
    <row r="249" spans="1:11">
      <c r="A249" s="220" t="s">
        <v>362</v>
      </c>
      <c r="B249" s="5">
        <v>40</v>
      </c>
      <c r="C249" s="1"/>
      <c r="D249" s="39">
        <f t="shared" si="19"/>
        <v>0</v>
      </c>
      <c r="E249" s="1"/>
      <c r="F249" s="39">
        <v>0</v>
      </c>
      <c r="G249" s="1"/>
      <c r="H249" s="39">
        <v>0</v>
      </c>
      <c r="I249" s="1"/>
      <c r="J249" s="39">
        <v>0</v>
      </c>
      <c r="K249" s="213">
        <f t="shared" si="21"/>
        <v>0</v>
      </c>
    </row>
    <row r="250" spans="1:11">
      <c r="A250" s="220" t="s">
        <v>366</v>
      </c>
      <c r="B250" s="5">
        <v>18</v>
      </c>
      <c r="C250" s="1"/>
      <c r="D250" s="39">
        <f t="shared" si="19"/>
        <v>0</v>
      </c>
      <c r="E250" s="1"/>
      <c r="F250" s="39">
        <v>0</v>
      </c>
      <c r="G250" s="1"/>
      <c r="H250" s="39">
        <v>0</v>
      </c>
      <c r="I250" s="1"/>
      <c r="J250" s="39">
        <v>0</v>
      </c>
      <c r="K250" s="213">
        <f t="shared" si="21"/>
        <v>0</v>
      </c>
    </row>
    <row r="251" spans="1:11">
      <c r="A251" s="220" t="s">
        <v>368</v>
      </c>
      <c r="B251" s="5">
        <v>78</v>
      </c>
      <c r="C251" s="1"/>
      <c r="D251" s="39">
        <f t="shared" si="19"/>
        <v>0</v>
      </c>
      <c r="E251" s="1"/>
      <c r="F251" s="39">
        <v>0</v>
      </c>
      <c r="G251" s="1"/>
      <c r="H251" s="39">
        <v>0</v>
      </c>
      <c r="I251" s="1"/>
      <c r="J251" s="39">
        <v>0</v>
      </c>
      <c r="K251" s="213">
        <f t="shared" si="21"/>
        <v>0</v>
      </c>
    </row>
    <row r="252" spans="1:11">
      <c r="A252" s="220" t="s">
        <v>369</v>
      </c>
      <c r="B252" s="5">
        <v>35</v>
      </c>
      <c r="C252" s="1"/>
      <c r="D252" s="39">
        <f t="shared" si="19"/>
        <v>0</v>
      </c>
      <c r="E252" s="1"/>
      <c r="F252" s="39">
        <v>0</v>
      </c>
      <c r="G252" s="1"/>
      <c r="H252" s="39">
        <v>0</v>
      </c>
      <c r="I252" s="1"/>
      <c r="J252" s="39">
        <v>0</v>
      </c>
      <c r="K252" s="213">
        <f t="shared" si="21"/>
        <v>0</v>
      </c>
    </row>
    <row r="253" spans="1:11">
      <c r="A253" s="220" t="s">
        <v>370</v>
      </c>
      <c r="B253" s="5">
        <v>66</v>
      </c>
      <c r="C253" s="1"/>
      <c r="D253" s="39">
        <f t="shared" si="19"/>
        <v>0</v>
      </c>
      <c r="E253" s="1"/>
      <c r="F253" s="39">
        <v>0</v>
      </c>
      <c r="G253" s="1"/>
      <c r="H253" s="39">
        <v>0</v>
      </c>
      <c r="I253" s="1"/>
      <c r="J253" s="39">
        <v>0</v>
      </c>
      <c r="K253" s="213">
        <f t="shared" si="21"/>
        <v>0</v>
      </c>
    </row>
    <row r="254" spans="1:11">
      <c r="A254" s="220" t="s">
        <v>371</v>
      </c>
      <c r="B254" s="5">
        <v>207</v>
      </c>
      <c r="C254" s="1"/>
      <c r="D254" s="39">
        <f t="shared" si="19"/>
        <v>0</v>
      </c>
      <c r="E254" s="1"/>
      <c r="F254" s="39">
        <v>0</v>
      </c>
      <c r="G254" s="1"/>
      <c r="H254" s="39">
        <v>0</v>
      </c>
      <c r="I254" s="1"/>
      <c r="J254" s="39">
        <v>0</v>
      </c>
      <c r="K254" s="213">
        <f t="shared" si="21"/>
        <v>0</v>
      </c>
    </row>
    <row r="255" spans="1:11">
      <c r="A255" s="220" t="s">
        <v>373</v>
      </c>
      <c r="B255" s="5">
        <v>15</v>
      </c>
      <c r="C255" s="1"/>
      <c r="D255" s="39">
        <f t="shared" si="19"/>
        <v>0</v>
      </c>
      <c r="E255" s="1"/>
      <c r="F255" s="39">
        <v>0</v>
      </c>
      <c r="G255" s="1"/>
      <c r="H255" s="39">
        <v>0</v>
      </c>
      <c r="I255" s="1"/>
      <c r="J255" s="39">
        <v>0</v>
      </c>
      <c r="K255" s="213">
        <f t="shared" si="21"/>
        <v>0</v>
      </c>
    </row>
    <row r="256" spans="1:11">
      <c r="A256" s="220" t="s">
        <v>375</v>
      </c>
      <c r="B256" s="5">
        <v>10</v>
      </c>
      <c r="C256" s="1"/>
      <c r="D256" s="39">
        <f t="shared" si="19"/>
        <v>0</v>
      </c>
      <c r="E256" s="1"/>
      <c r="F256" s="39">
        <v>0</v>
      </c>
      <c r="G256" s="1"/>
      <c r="H256" s="39">
        <v>0</v>
      </c>
      <c r="I256" s="1"/>
      <c r="J256" s="39">
        <v>0</v>
      </c>
      <c r="K256" s="213">
        <f t="shared" si="21"/>
        <v>0</v>
      </c>
    </row>
    <row r="257" spans="1:11">
      <c r="A257" s="220" t="s">
        <v>377</v>
      </c>
      <c r="B257" s="5">
        <v>18</v>
      </c>
      <c r="C257" s="1"/>
      <c r="D257" s="39">
        <f t="shared" si="19"/>
        <v>0</v>
      </c>
      <c r="E257" s="1"/>
      <c r="F257" s="39">
        <v>0</v>
      </c>
      <c r="G257" s="1"/>
      <c r="H257" s="39">
        <v>0</v>
      </c>
      <c r="I257" s="1"/>
      <c r="J257" s="39">
        <v>0</v>
      </c>
      <c r="K257" s="213">
        <f t="shared" si="21"/>
        <v>0</v>
      </c>
    </row>
    <row r="258" spans="1:11">
      <c r="A258" s="220" t="s">
        <v>380</v>
      </c>
      <c r="B258" s="5">
        <v>72</v>
      </c>
      <c r="C258" s="1"/>
      <c r="D258" s="39">
        <f t="shared" ref="D258:D321" si="22">C258/B258</f>
        <v>0</v>
      </c>
      <c r="E258" s="1"/>
      <c r="F258" s="39">
        <v>0</v>
      </c>
      <c r="G258" s="1"/>
      <c r="H258" s="39">
        <v>0</v>
      </c>
      <c r="I258" s="1"/>
      <c r="J258" s="39">
        <v>0</v>
      </c>
      <c r="K258" s="213">
        <f t="shared" ref="K258:K321" si="23">J258+H258+F258+D258</f>
        <v>0</v>
      </c>
    </row>
    <row r="259" spans="1:11">
      <c r="A259" s="220" t="s">
        <v>381</v>
      </c>
      <c r="B259" s="5">
        <v>26</v>
      </c>
      <c r="C259" s="1"/>
      <c r="D259" s="39">
        <f t="shared" si="22"/>
        <v>0</v>
      </c>
      <c r="E259" s="1"/>
      <c r="F259" s="39">
        <v>0</v>
      </c>
      <c r="G259" s="1"/>
      <c r="H259" s="39">
        <v>0</v>
      </c>
      <c r="I259" s="1"/>
      <c r="J259" s="39">
        <v>0</v>
      </c>
      <c r="K259" s="213">
        <f t="shared" si="23"/>
        <v>0</v>
      </c>
    </row>
    <row r="260" spans="1:11">
      <c r="A260" s="220" t="s">
        <v>382</v>
      </c>
      <c r="B260" s="5">
        <v>59</v>
      </c>
      <c r="C260" s="1"/>
      <c r="D260" s="39">
        <f t="shared" si="22"/>
        <v>0</v>
      </c>
      <c r="E260" s="1"/>
      <c r="F260" s="39">
        <v>0</v>
      </c>
      <c r="G260" s="1"/>
      <c r="H260" s="39">
        <v>0</v>
      </c>
      <c r="I260" s="1"/>
      <c r="J260" s="39">
        <v>0</v>
      </c>
      <c r="K260" s="213">
        <f t="shared" si="23"/>
        <v>0</v>
      </c>
    </row>
    <row r="261" spans="1:11">
      <c r="A261" s="220" t="s">
        <v>383</v>
      </c>
      <c r="B261" s="5">
        <v>26</v>
      </c>
      <c r="C261" s="1"/>
      <c r="D261" s="39">
        <f t="shared" si="22"/>
        <v>0</v>
      </c>
      <c r="E261" s="1"/>
      <c r="F261" s="39">
        <v>0</v>
      </c>
      <c r="G261" s="1"/>
      <c r="H261" s="39">
        <v>0</v>
      </c>
      <c r="I261" s="1"/>
      <c r="J261" s="39">
        <v>0</v>
      </c>
      <c r="K261" s="213">
        <f t="shared" si="23"/>
        <v>0</v>
      </c>
    </row>
    <row r="262" spans="1:11">
      <c r="A262" s="220" t="s">
        <v>384</v>
      </c>
      <c r="B262" s="5">
        <v>10</v>
      </c>
      <c r="C262" s="1"/>
      <c r="D262" s="39">
        <f t="shared" si="22"/>
        <v>0</v>
      </c>
      <c r="E262" s="1"/>
      <c r="F262" s="39">
        <v>0</v>
      </c>
      <c r="G262" s="1"/>
      <c r="H262" s="39">
        <v>0</v>
      </c>
      <c r="I262" s="1"/>
      <c r="J262" s="39">
        <v>0</v>
      </c>
      <c r="K262" s="213">
        <f t="shared" si="23"/>
        <v>0</v>
      </c>
    </row>
    <row r="263" spans="1:11">
      <c r="A263" s="220" t="s">
        <v>386</v>
      </c>
      <c r="B263" s="5">
        <v>4</v>
      </c>
      <c r="C263" s="1"/>
      <c r="D263" s="39">
        <f t="shared" si="22"/>
        <v>0</v>
      </c>
      <c r="E263" s="1"/>
      <c r="F263" s="39">
        <v>0</v>
      </c>
      <c r="G263" s="1"/>
      <c r="H263" s="39">
        <v>0</v>
      </c>
      <c r="I263" s="1"/>
      <c r="J263" s="39">
        <v>0</v>
      </c>
      <c r="K263" s="213">
        <f t="shared" si="23"/>
        <v>0</v>
      </c>
    </row>
    <row r="264" spans="1:11">
      <c r="A264" s="220" t="s">
        <v>387</v>
      </c>
      <c r="B264" s="5">
        <v>21</v>
      </c>
      <c r="C264" s="1"/>
      <c r="D264" s="39">
        <f t="shared" si="22"/>
        <v>0</v>
      </c>
      <c r="E264" s="1"/>
      <c r="F264" s="39">
        <v>0</v>
      </c>
      <c r="G264" s="1"/>
      <c r="H264" s="39">
        <v>0</v>
      </c>
      <c r="I264" s="1"/>
      <c r="J264" s="39">
        <v>0</v>
      </c>
      <c r="K264" s="213">
        <f t="shared" si="23"/>
        <v>0</v>
      </c>
    </row>
    <row r="265" spans="1:11">
      <c r="A265" s="220" t="s">
        <v>389</v>
      </c>
      <c r="B265" s="5">
        <v>48</v>
      </c>
      <c r="C265" s="1"/>
      <c r="D265" s="39">
        <f t="shared" si="22"/>
        <v>0</v>
      </c>
      <c r="E265" s="1"/>
      <c r="F265" s="39">
        <v>0</v>
      </c>
      <c r="G265" s="1"/>
      <c r="H265" s="39">
        <v>0</v>
      </c>
      <c r="I265" s="1"/>
      <c r="J265" s="39">
        <v>0</v>
      </c>
      <c r="K265" s="213">
        <f t="shared" si="23"/>
        <v>0</v>
      </c>
    </row>
    <row r="266" spans="1:11">
      <c r="A266" s="220" t="s">
        <v>390</v>
      </c>
      <c r="B266" s="5">
        <v>32</v>
      </c>
      <c r="C266" s="1"/>
      <c r="D266" s="39">
        <f t="shared" si="22"/>
        <v>0</v>
      </c>
      <c r="E266" s="1"/>
      <c r="F266" s="39">
        <v>0</v>
      </c>
      <c r="G266" s="1"/>
      <c r="H266" s="39">
        <v>0</v>
      </c>
      <c r="I266" s="1"/>
      <c r="J266" s="39">
        <v>0</v>
      </c>
      <c r="K266" s="213">
        <f t="shared" si="23"/>
        <v>0</v>
      </c>
    </row>
    <row r="267" spans="1:11">
      <c r="A267" s="220" t="s">
        <v>392</v>
      </c>
      <c r="B267" s="5">
        <v>22</v>
      </c>
      <c r="C267" s="1"/>
      <c r="D267" s="39">
        <f t="shared" si="22"/>
        <v>0</v>
      </c>
      <c r="E267" s="1"/>
      <c r="F267" s="39">
        <v>0</v>
      </c>
      <c r="G267" s="1"/>
      <c r="H267" s="39">
        <v>0</v>
      </c>
      <c r="I267" s="1"/>
      <c r="J267" s="39">
        <v>0</v>
      </c>
      <c r="K267" s="213">
        <f t="shared" si="23"/>
        <v>0</v>
      </c>
    </row>
    <row r="268" spans="1:11">
      <c r="A268" s="220" t="s">
        <v>393</v>
      </c>
      <c r="B268" s="5">
        <v>1</v>
      </c>
      <c r="C268" s="1"/>
      <c r="D268" s="39">
        <f t="shared" si="22"/>
        <v>0</v>
      </c>
      <c r="E268" s="1"/>
      <c r="F268" s="39">
        <v>0</v>
      </c>
      <c r="G268" s="1"/>
      <c r="H268" s="39">
        <v>0</v>
      </c>
      <c r="I268" s="1"/>
      <c r="J268" s="39">
        <v>0</v>
      </c>
      <c r="K268" s="213">
        <f t="shared" si="23"/>
        <v>0</v>
      </c>
    </row>
    <row r="269" spans="1:11">
      <c r="A269" s="220" t="s">
        <v>394</v>
      </c>
      <c r="B269" s="5">
        <v>11</v>
      </c>
      <c r="C269" s="1"/>
      <c r="D269" s="39">
        <f t="shared" si="22"/>
        <v>0</v>
      </c>
      <c r="E269" s="1"/>
      <c r="F269" s="39">
        <v>0</v>
      </c>
      <c r="G269" s="1"/>
      <c r="H269" s="39">
        <v>0</v>
      </c>
      <c r="I269" s="1"/>
      <c r="J269" s="39">
        <v>0</v>
      </c>
      <c r="K269" s="213">
        <f t="shared" si="23"/>
        <v>0</v>
      </c>
    </row>
    <row r="270" spans="1:11">
      <c r="A270" s="220" t="s">
        <v>395</v>
      </c>
      <c r="B270" s="5">
        <v>8</v>
      </c>
      <c r="C270" s="1"/>
      <c r="D270" s="39">
        <f t="shared" si="22"/>
        <v>0</v>
      </c>
      <c r="E270" s="1"/>
      <c r="F270" s="39">
        <v>0</v>
      </c>
      <c r="G270" s="1"/>
      <c r="H270" s="39">
        <v>0</v>
      </c>
      <c r="I270" s="1"/>
      <c r="J270" s="39">
        <v>0</v>
      </c>
      <c r="K270" s="213">
        <f t="shared" si="23"/>
        <v>0</v>
      </c>
    </row>
    <row r="271" spans="1:11">
      <c r="A271" s="220" t="s">
        <v>396</v>
      </c>
      <c r="B271" s="5">
        <v>1</v>
      </c>
      <c r="C271" s="1"/>
      <c r="D271" s="39">
        <f t="shared" si="22"/>
        <v>0</v>
      </c>
      <c r="E271" s="1"/>
      <c r="F271" s="39">
        <v>0</v>
      </c>
      <c r="G271" s="1"/>
      <c r="H271" s="39">
        <v>0</v>
      </c>
      <c r="I271" s="1"/>
      <c r="J271" s="39">
        <v>0</v>
      </c>
      <c r="K271" s="213">
        <f t="shared" si="23"/>
        <v>0</v>
      </c>
    </row>
    <row r="272" spans="1:11">
      <c r="A272" s="220" t="s">
        <v>397</v>
      </c>
      <c r="B272" s="5">
        <v>7</v>
      </c>
      <c r="C272" s="1"/>
      <c r="D272" s="39">
        <f t="shared" si="22"/>
        <v>0</v>
      </c>
      <c r="E272" s="1"/>
      <c r="F272" s="39">
        <v>0</v>
      </c>
      <c r="G272" s="1"/>
      <c r="H272" s="39">
        <v>0</v>
      </c>
      <c r="I272" s="1"/>
      <c r="J272" s="39">
        <v>0</v>
      </c>
      <c r="K272" s="213">
        <f t="shared" si="23"/>
        <v>0</v>
      </c>
    </row>
    <row r="273" spans="1:11">
      <c r="A273" s="220" t="s">
        <v>399</v>
      </c>
      <c r="B273" s="5">
        <v>55</v>
      </c>
      <c r="C273" s="1"/>
      <c r="D273" s="39">
        <f t="shared" si="22"/>
        <v>0</v>
      </c>
      <c r="E273" s="1"/>
      <c r="F273" s="39">
        <v>0</v>
      </c>
      <c r="G273" s="1"/>
      <c r="H273" s="39">
        <v>0</v>
      </c>
      <c r="I273" s="1"/>
      <c r="J273" s="39">
        <v>0</v>
      </c>
      <c r="K273" s="213">
        <f t="shared" si="23"/>
        <v>0</v>
      </c>
    </row>
    <row r="274" spans="1:11">
      <c r="A274" s="220" t="s">
        <v>400</v>
      </c>
      <c r="B274" s="5">
        <v>20</v>
      </c>
      <c r="C274" s="1"/>
      <c r="D274" s="39">
        <f t="shared" si="22"/>
        <v>0</v>
      </c>
      <c r="E274" s="1"/>
      <c r="F274" s="39">
        <v>0</v>
      </c>
      <c r="G274" s="1"/>
      <c r="H274" s="39">
        <v>0</v>
      </c>
      <c r="I274" s="1"/>
      <c r="J274" s="39">
        <v>0</v>
      </c>
      <c r="K274" s="213">
        <f t="shared" si="23"/>
        <v>0</v>
      </c>
    </row>
    <row r="275" spans="1:11">
      <c r="A275" s="220" t="s">
        <v>407</v>
      </c>
      <c r="B275" s="5">
        <v>25</v>
      </c>
      <c r="C275" s="1"/>
      <c r="D275" s="39">
        <f t="shared" si="22"/>
        <v>0</v>
      </c>
      <c r="E275" s="1"/>
      <c r="F275" s="39">
        <v>0</v>
      </c>
      <c r="G275" s="1"/>
      <c r="H275" s="39">
        <v>0</v>
      </c>
      <c r="I275" s="1"/>
      <c r="J275" s="39">
        <v>0</v>
      </c>
      <c r="K275" s="213">
        <f t="shared" si="23"/>
        <v>0</v>
      </c>
    </row>
    <row r="276" spans="1:11">
      <c r="A276" s="220" t="s">
        <v>408</v>
      </c>
      <c r="B276" s="5">
        <v>67</v>
      </c>
      <c r="C276" s="1"/>
      <c r="D276" s="39">
        <f t="shared" si="22"/>
        <v>0</v>
      </c>
      <c r="E276" s="1"/>
      <c r="F276" s="39">
        <v>0</v>
      </c>
      <c r="G276" s="1"/>
      <c r="H276" s="39">
        <v>0</v>
      </c>
      <c r="I276" s="1"/>
      <c r="J276" s="39">
        <v>0</v>
      </c>
      <c r="K276" s="213">
        <f t="shared" si="23"/>
        <v>0</v>
      </c>
    </row>
    <row r="277" spans="1:11">
      <c r="A277" s="220" t="s">
        <v>409</v>
      </c>
      <c r="B277" s="5">
        <v>32</v>
      </c>
      <c r="C277" s="1"/>
      <c r="D277" s="39">
        <f t="shared" si="22"/>
        <v>0</v>
      </c>
      <c r="E277" s="1"/>
      <c r="F277" s="39">
        <v>0</v>
      </c>
      <c r="G277" s="1"/>
      <c r="H277" s="39">
        <v>0</v>
      </c>
      <c r="I277" s="1"/>
      <c r="J277" s="39">
        <v>0</v>
      </c>
      <c r="K277" s="213">
        <f t="shared" si="23"/>
        <v>0</v>
      </c>
    </row>
    <row r="278" spans="1:11">
      <c r="A278" s="220" t="s">
        <v>410</v>
      </c>
      <c r="B278" s="5">
        <v>159</v>
      </c>
      <c r="C278" s="1"/>
      <c r="D278" s="39">
        <f t="shared" si="22"/>
        <v>0</v>
      </c>
      <c r="E278" s="1"/>
      <c r="F278" s="39">
        <v>0</v>
      </c>
      <c r="G278" s="1"/>
      <c r="H278" s="39">
        <v>0</v>
      </c>
      <c r="I278" s="1"/>
      <c r="J278" s="39">
        <v>0</v>
      </c>
      <c r="K278" s="213">
        <f t="shared" si="23"/>
        <v>0</v>
      </c>
    </row>
    <row r="279" spans="1:11">
      <c r="A279" s="220" t="s">
        <v>411</v>
      </c>
      <c r="B279" s="5">
        <v>42</v>
      </c>
      <c r="C279" s="1"/>
      <c r="D279" s="39">
        <f t="shared" si="22"/>
        <v>0</v>
      </c>
      <c r="E279" s="1"/>
      <c r="F279" s="39">
        <v>0</v>
      </c>
      <c r="G279" s="1"/>
      <c r="H279" s="39">
        <v>0</v>
      </c>
      <c r="I279" s="1"/>
      <c r="J279" s="39">
        <v>0</v>
      </c>
      <c r="K279" s="213">
        <f t="shared" si="23"/>
        <v>0</v>
      </c>
    </row>
    <row r="280" spans="1:11">
      <c r="A280" s="220" t="s">
        <v>413</v>
      </c>
      <c r="B280" s="5">
        <v>34</v>
      </c>
      <c r="C280" s="1"/>
      <c r="D280" s="39">
        <f t="shared" si="22"/>
        <v>0</v>
      </c>
      <c r="E280" s="1"/>
      <c r="F280" s="39">
        <v>0</v>
      </c>
      <c r="G280" s="1"/>
      <c r="H280" s="39">
        <v>0</v>
      </c>
      <c r="I280" s="1"/>
      <c r="J280" s="39">
        <v>0</v>
      </c>
      <c r="K280" s="213">
        <f t="shared" si="23"/>
        <v>0</v>
      </c>
    </row>
    <row r="281" spans="1:11">
      <c r="A281" s="220" t="s">
        <v>418</v>
      </c>
      <c r="B281" s="5">
        <v>34</v>
      </c>
      <c r="C281" s="1"/>
      <c r="D281" s="39">
        <f t="shared" si="22"/>
        <v>0</v>
      </c>
      <c r="E281" s="1"/>
      <c r="F281" s="39">
        <v>0</v>
      </c>
      <c r="G281" s="1"/>
      <c r="H281" s="39">
        <v>0</v>
      </c>
      <c r="I281" s="1"/>
      <c r="J281" s="39">
        <v>0</v>
      </c>
      <c r="K281" s="213">
        <f t="shared" si="23"/>
        <v>0</v>
      </c>
    </row>
    <row r="282" spans="1:11">
      <c r="A282" s="220" t="s">
        <v>419</v>
      </c>
      <c r="B282" s="5">
        <v>57</v>
      </c>
      <c r="C282" s="1"/>
      <c r="D282" s="39">
        <f t="shared" si="22"/>
        <v>0</v>
      </c>
      <c r="E282" s="1"/>
      <c r="F282" s="39">
        <v>0</v>
      </c>
      <c r="G282" s="1"/>
      <c r="H282" s="39">
        <v>0</v>
      </c>
      <c r="I282" s="1"/>
      <c r="J282" s="39">
        <v>0</v>
      </c>
      <c r="K282" s="213">
        <f t="shared" si="23"/>
        <v>0</v>
      </c>
    </row>
    <row r="283" spans="1:11">
      <c r="A283" s="220" t="s">
        <v>423</v>
      </c>
      <c r="B283" s="5">
        <v>1</v>
      </c>
      <c r="C283" s="1"/>
      <c r="D283" s="39">
        <f t="shared" si="22"/>
        <v>0</v>
      </c>
      <c r="E283" s="1"/>
      <c r="F283" s="39">
        <v>0</v>
      </c>
      <c r="G283" s="1"/>
      <c r="H283" s="39">
        <v>0</v>
      </c>
      <c r="I283" s="1"/>
      <c r="J283" s="39">
        <v>0</v>
      </c>
      <c r="K283" s="213">
        <f t="shared" si="23"/>
        <v>0</v>
      </c>
    </row>
    <row r="284" spans="1:11">
      <c r="A284" s="220" t="s">
        <v>424</v>
      </c>
      <c r="B284" s="5">
        <v>3</v>
      </c>
      <c r="C284" s="1"/>
      <c r="D284" s="39">
        <f t="shared" si="22"/>
        <v>0</v>
      </c>
      <c r="E284" s="1"/>
      <c r="F284" s="39">
        <v>0</v>
      </c>
      <c r="G284" s="1"/>
      <c r="H284" s="39">
        <v>0</v>
      </c>
      <c r="I284" s="1"/>
      <c r="J284" s="39">
        <v>0</v>
      </c>
      <c r="K284" s="213">
        <f t="shared" si="23"/>
        <v>0</v>
      </c>
    </row>
    <row r="285" spans="1:11">
      <c r="A285" s="220" t="s">
        <v>425</v>
      </c>
      <c r="B285" s="5">
        <v>157</v>
      </c>
      <c r="C285" s="1"/>
      <c r="D285" s="39">
        <f t="shared" si="22"/>
        <v>0</v>
      </c>
      <c r="E285" s="1"/>
      <c r="F285" s="39">
        <v>0</v>
      </c>
      <c r="G285" s="1"/>
      <c r="H285" s="39">
        <v>0</v>
      </c>
      <c r="I285" s="1"/>
      <c r="J285" s="39">
        <v>0</v>
      </c>
      <c r="K285" s="213">
        <f t="shared" si="23"/>
        <v>0</v>
      </c>
    </row>
    <row r="286" spans="1:11">
      <c r="A286" s="220" t="s">
        <v>427</v>
      </c>
      <c r="B286" s="5">
        <v>3</v>
      </c>
      <c r="C286" s="1"/>
      <c r="D286" s="39">
        <f t="shared" si="22"/>
        <v>0</v>
      </c>
      <c r="E286" s="1"/>
      <c r="F286" s="39">
        <v>0</v>
      </c>
      <c r="G286" s="1"/>
      <c r="H286" s="39">
        <v>0</v>
      </c>
      <c r="I286" s="1"/>
      <c r="J286" s="39">
        <v>0</v>
      </c>
      <c r="K286" s="213">
        <f t="shared" si="23"/>
        <v>0</v>
      </c>
    </row>
    <row r="287" spans="1:11">
      <c r="A287" s="220" t="s">
        <v>428</v>
      </c>
      <c r="B287" s="5">
        <v>2</v>
      </c>
      <c r="C287" s="1"/>
      <c r="D287" s="39">
        <f t="shared" si="22"/>
        <v>0</v>
      </c>
      <c r="E287" s="1"/>
      <c r="F287" s="39">
        <v>0</v>
      </c>
      <c r="G287" s="1"/>
      <c r="H287" s="39">
        <v>0</v>
      </c>
      <c r="I287" s="1"/>
      <c r="J287" s="39">
        <v>0</v>
      </c>
      <c r="K287" s="213">
        <f t="shared" si="23"/>
        <v>0</v>
      </c>
    </row>
    <row r="288" spans="1:11">
      <c r="A288" s="220" t="s">
        <v>429</v>
      </c>
      <c r="B288" s="5">
        <v>26</v>
      </c>
      <c r="C288" s="1"/>
      <c r="D288" s="39">
        <f t="shared" si="22"/>
        <v>0</v>
      </c>
      <c r="E288" s="1"/>
      <c r="F288" s="39">
        <v>0</v>
      </c>
      <c r="G288" s="1"/>
      <c r="H288" s="39">
        <v>0</v>
      </c>
      <c r="I288" s="1"/>
      <c r="J288" s="39">
        <v>0</v>
      </c>
      <c r="K288" s="213">
        <f t="shared" si="23"/>
        <v>0</v>
      </c>
    </row>
    <row r="289" spans="1:11">
      <c r="A289" s="220" t="s">
        <v>431</v>
      </c>
      <c r="B289" s="5">
        <v>55</v>
      </c>
      <c r="C289" s="1"/>
      <c r="D289" s="39">
        <f t="shared" si="22"/>
        <v>0</v>
      </c>
      <c r="E289" s="1"/>
      <c r="F289" s="39">
        <v>0</v>
      </c>
      <c r="G289" s="1"/>
      <c r="H289" s="39">
        <v>0</v>
      </c>
      <c r="I289" s="1"/>
      <c r="J289" s="39">
        <v>0</v>
      </c>
      <c r="K289" s="213">
        <f t="shared" si="23"/>
        <v>0</v>
      </c>
    </row>
    <row r="290" spans="1:11">
      <c r="A290" s="220" t="s">
        <v>434</v>
      </c>
      <c r="B290" s="5">
        <v>1</v>
      </c>
      <c r="C290" s="1"/>
      <c r="D290" s="39">
        <f t="shared" si="22"/>
        <v>0</v>
      </c>
      <c r="E290" s="1"/>
      <c r="F290" s="39">
        <v>0</v>
      </c>
      <c r="G290" s="1"/>
      <c r="H290" s="39">
        <v>0</v>
      </c>
      <c r="I290" s="1"/>
      <c r="J290" s="39">
        <v>0</v>
      </c>
      <c r="K290" s="213">
        <f t="shared" si="23"/>
        <v>0</v>
      </c>
    </row>
    <row r="291" spans="1:11">
      <c r="A291" s="220" t="s">
        <v>435</v>
      </c>
      <c r="B291" s="5">
        <v>11</v>
      </c>
      <c r="C291" s="1"/>
      <c r="D291" s="39">
        <f t="shared" si="22"/>
        <v>0</v>
      </c>
      <c r="E291" s="1"/>
      <c r="F291" s="39">
        <v>0</v>
      </c>
      <c r="G291" s="1"/>
      <c r="H291" s="39">
        <v>0</v>
      </c>
      <c r="I291" s="1"/>
      <c r="J291" s="39">
        <v>0</v>
      </c>
      <c r="K291" s="213">
        <f t="shared" si="23"/>
        <v>0</v>
      </c>
    </row>
    <row r="292" spans="1:11">
      <c r="A292" s="220" t="s">
        <v>436</v>
      </c>
      <c r="B292" s="5">
        <v>13</v>
      </c>
      <c r="C292" s="1"/>
      <c r="D292" s="39">
        <f t="shared" si="22"/>
        <v>0</v>
      </c>
      <c r="E292" s="1"/>
      <c r="F292" s="39">
        <v>0</v>
      </c>
      <c r="G292" s="1"/>
      <c r="H292" s="39">
        <v>0</v>
      </c>
      <c r="I292" s="1"/>
      <c r="J292" s="39">
        <v>0</v>
      </c>
      <c r="K292" s="213">
        <f t="shared" si="23"/>
        <v>0</v>
      </c>
    </row>
    <row r="293" spans="1:11">
      <c r="A293" s="220" t="s">
        <v>437</v>
      </c>
      <c r="B293" s="5">
        <v>25</v>
      </c>
      <c r="C293" s="1"/>
      <c r="D293" s="39">
        <f t="shared" si="22"/>
        <v>0</v>
      </c>
      <c r="E293" s="1"/>
      <c r="F293" s="39">
        <v>0</v>
      </c>
      <c r="G293" s="1"/>
      <c r="H293" s="39">
        <v>0</v>
      </c>
      <c r="I293" s="1"/>
      <c r="J293" s="39">
        <v>0</v>
      </c>
      <c r="K293" s="213">
        <f t="shared" si="23"/>
        <v>0</v>
      </c>
    </row>
    <row r="294" spans="1:11">
      <c r="A294" s="220" t="s">
        <v>438</v>
      </c>
      <c r="B294" s="5">
        <v>2</v>
      </c>
      <c r="C294" s="1"/>
      <c r="D294" s="39">
        <f t="shared" si="22"/>
        <v>0</v>
      </c>
      <c r="E294" s="1"/>
      <c r="F294" s="39">
        <v>0</v>
      </c>
      <c r="G294" s="1"/>
      <c r="H294" s="39">
        <v>0</v>
      </c>
      <c r="I294" s="1"/>
      <c r="J294" s="39">
        <v>0</v>
      </c>
      <c r="K294" s="213">
        <f t="shared" si="23"/>
        <v>0</v>
      </c>
    </row>
    <row r="295" spans="1:11">
      <c r="A295" s="220" t="s">
        <v>440</v>
      </c>
      <c r="B295" s="5">
        <v>7</v>
      </c>
      <c r="C295" s="1"/>
      <c r="D295" s="39">
        <f t="shared" si="22"/>
        <v>0</v>
      </c>
      <c r="E295" s="1"/>
      <c r="F295" s="39">
        <v>0</v>
      </c>
      <c r="G295" s="1"/>
      <c r="H295" s="39">
        <v>0</v>
      </c>
      <c r="I295" s="1"/>
      <c r="J295" s="39">
        <v>0</v>
      </c>
      <c r="K295" s="213">
        <f t="shared" si="23"/>
        <v>0</v>
      </c>
    </row>
    <row r="296" spans="1:11">
      <c r="A296" s="220" t="s">
        <v>441</v>
      </c>
      <c r="B296" s="5">
        <v>27</v>
      </c>
      <c r="C296" s="1"/>
      <c r="D296" s="39">
        <f t="shared" si="22"/>
        <v>0</v>
      </c>
      <c r="E296" s="1"/>
      <c r="F296" s="39">
        <v>0</v>
      </c>
      <c r="G296" s="1"/>
      <c r="H296" s="39">
        <v>0</v>
      </c>
      <c r="I296" s="1"/>
      <c r="J296" s="39">
        <v>0</v>
      </c>
      <c r="K296" s="213">
        <f t="shared" si="23"/>
        <v>0</v>
      </c>
    </row>
    <row r="297" spans="1:11">
      <c r="A297" s="220" t="s">
        <v>442</v>
      </c>
      <c r="B297" s="5">
        <v>9</v>
      </c>
      <c r="C297" s="1"/>
      <c r="D297" s="39">
        <f t="shared" si="22"/>
        <v>0</v>
      </c>
      <c r="E297" s="1"/>
      <c r="F297" s="39">
        <v>0</v>
      </c>
      <c r="G297" s="1"/>
      <c r="H297" s="39">
        <v>0</v>
      </c>
      <c r="I297" s="1"/>
      <c r="J297" s="39">
        <v>0</v>
      </c>
      <c r="K297" s="213">
        <f t="shared" si="23"/>
        <v>0</v>
      </c>
    </row>
    <row r="298" spans="1:11">
      <c r="A298" s="220" t="s">
        <v>443</v>
      </c>
      <c r="B298" s="5">
        <v>3</v>
      </c>
      <c r="C298" s="1"/>
      <c r="D298" s="39">
        <f t="shared" si="22"/>
        <v>0</v>
      </c>
      <c r="E298" s="1"/>
      <c r="F298" s="39">
        <v>0</v>
      </c>
      <c r="G298" s="1"/>
      <c r="H298" s="39">
        <v>0</v>
      </c>
      <c r="I298" s="1"/>
      <c r="J298" s="39">
        <v>0</v>
      </c>
      <c r="K298" s="213">
        <f t="shared" si="23"/>
        <v>0</v>
      </c>
    </row>
    <row r="299" spans="1:11">
      <c r="A299" s="220" t="s">
        <v>444</v>
      </c>
      <c r="B299" s="5">
        <v>11</v>
      </c>
      <c r="C299" s="1"/>
      <c r="D299" s="39">
        <f t="shared" si="22"/>
        <v>0</v>
      </c>
      <c r="E299" s="1"/>
      <c r="F299" s="39">
        <v>0</v>
      </c>
      <c r="G299" s="1"/>
      <c r="H299" s="39">
        <v>0</v>
      </c>
      <c r="I299" s="1"/>
      <c r="J299" s="39">
        <v>0</v>
      </c>
      <c r="K299" s="213">
        <f t="shared" si="23"/>
        <v>0</v>
      </c>
    </row>
    <row r="300" spans="1:11">
      <c r="A300" s="220" t="s">
        <v>445</v>
      </c>
      <c r="B300" s="5">
        <v>77</v>
      </c>
      <c r="C300" s="1"/>
      <c r="D300" s="39">
        <f t="shared" si="22"/>
        <v>0</v>
      </c>
      <c r="E300" s="1"/>
      <c r="F300" s="39">
        <v>0</v>
      </c>
      <c r="G300" s="1"/>
      <c r="H300" s="39">
        <v>0</v>
      </c>
      <c r="I300" s="1"/>
      <c r="J300" s="39">
        <v>0</v>
      </c>
      <c r="K300" s="213">
        <f t="shared" si="23"/>
        <v>0</v>
      </c>
    </row>
    <row r="301" spans="1:11">
      <c r="A301" s="220" t="s">
        <v>446</v>
      </c>
      <c r="B301" s="5">
        <v>5</v>
      </c>
      <c r="C301" s="1"/>
      <c r="D301" s="39">
        <f t="shared" si="22"/>
        <v>0</v>
      </c>
      <c r="E301" s="1"/>
      <c r="F301" s="39">
        <v>0</v>
      </c>
      <c r="G301" s="1"/>
      <c r="H301" s="39">
        <v>0</v>
      </c>
      <c r="I301" s="1"/>
      <c r="J301" s="39">
        <v>0</v>
      </c>
      <c r="K301" s="213">
        <f t="shared" si="23"/>
        <v>0</v>
      </c>
    </row>
    <row r="302" spans="1:11">
      <c r="A302" s="220" t="s">
        <v>447</v>
      </c>
      <c r="B302" s="5">
        <v>2</v>
      </c>
      <c r="C302" s="1"/>
      <c r="D302" s="39">
        <f t="shared" si="22"/>
        <v>0</v>
      </c>
      <c r="E302" s="1"/>
      <c r="F302" s="39">
        <v>0</v>
      </c>
      <c r="G302" s="1"/>
      <c r="H302" s="39">
        <v>0</v>
      </c>
      <c r="I302" s="1"/>
      <c r="J302" s="39">
        <v>0</v>
      </c>
      <c r="K302" s="213">
        <f t="shared" si="23"/>
        <v>0</v>
      </c>
    </row>
    <row r="303" spans="1:11">
      <c r="A303" s="220" t="s">
        <v>448</v>
      </c>
      <c r="B303" s="5">
        <v>10</v>
      </c>
      <c r="C303" s="1"/>
      <c r="D303" s="39">
        <f t="shared" si="22"/>
        <v>0</v>
      </c>
      <c r="E303" s="1"/>
      <c r="F303" s="39">
        <v>0</v>
      </c>
      <c r="G303" s="1"/>
      <c r="H303" s="39">
        <v>0</v>
      </c>
      <c r="I303" s="1"/>
      <c r="J303" s="39">
        <v>0</v>
      </c>
      <c r="K303" s="213">
        <f t="shared" si="23"/>
        <v>0</v>
      </c>
    </row>
    <row r="304" spans="1:11">
      <c r="A304" s="220" t="s">
        <v>449</v>
      </c>
      <c r="B304" s="5">
        <v>32</v>
      </c>
      <c r="C304" s="1"/>
      <c r="D304" s="39">
        <f t="shared" si="22"/>
        <v>0</v>
      </c>
      <c r="E304" s="1"/>
      <c r="F304" s="39">
        <v>0</v>
      </c>
      <c r="G304" s="1"/>
      <c r="H304" s="39">
        <v>0</v>
      </c>
      <c r="I304" s="1"/>
      <c r="J304" s="39">
        <v>0</v>
      </c>
      <c r="K304" s="213">
        <f t="shared" si="23"/>
        <v>0</v>
      </c>
    </row>
    <row r="305" spans="1:11">
      <c r="A305" s="220" t="s">
        <v>450</v>
      </c>
      <c r="B305" s="5">
        <v>2</v>
      </c>
      <c r="C305" s="1"/>
      <c r="D305" s="39">
        <f t="shared" si="22"/>
        <v>0</v>
      </c>
      <c r="E305" s="1"/>
      <c r="F305" s="39">
        <v>0</v>
      </c>
      <c r="G305" s="1"/>
      <c r="H305" s="39">
        <v>0</v>
      </c>
      <c r="I305" s="1"/>
      <c r="J305" s="39">
        <v>0</v>
      </c>
      <c r="K305" s="213">
        <f t="shared" si="23"/>
        <v>0</v>
      </c>
    </row>
    <row r="306" spans="1:11">
      <c r="A306" s="220" t="s">
        <v>451</v>
      </c>
      <c r="B306" s="5">
        <v>10</v>
      </c>
      <c r="C306" s="1"/>
      <c r="D306" s="39">
        <f t="shared" si="22"/>
        <v>0</v>
      </c>
      <c r="E306" s="1"/>
      <c r="F306" s="39">
        <v>0</v>
      </c>
      <c r="G306" s="1"/>
      <c r="H306" s="39">
        <v>0</v>
      </c>
      <c r="I306" s="1"/>
      <c r="J306" s="39">
        <v>0</v>
      </c>
      <c r="K306" s="213">
        <f t="shared" si="23"/>
        <v>0</v>
      </c>
    </row>
    <row r="307" spans="1:11">
      <c r="A307" s="220" t="s">
        <v>453</v>
      </c>
      <c r="B307" s="5">
        <v>17</v>
      </c>
      <c r="C307" s="1"/>
      <c r="D307" s="39">
        <f t="shared" si="22"/>
        <v>0</v>
      </c>
      <c r="E307" s="1"/>
      <c r="F307" s="39">
        <v>0</v>
      </c>
      <c r="G307" s="1"/>
      <c r="H307" s="39">
        <v>0</v>
      </c>
      <c r="I307" s="1"/>
      <c r="J307" s="39">
        <v>0</v>
      </c>
      <c r="K307" s="213">
        <f t="shared" si="23"/>
        <v>0</v>
      </c>
    </row>
    <row r="308" spans="1:11">
      <c r="A308" s="220" t="s">
        <v>456</v>
      </c>
      <c r="B308" s="5">
        <v>2</v>
      </c>
      <c r="C308" s="1"/>
      <c r="D308" s="39">
        <f t="shared" si="22"/>
        <v>0</v>
      </c>
      <c r="E308" s="1"/>
      <c r="F308" s="39">
        <v>0</v>
      </c>
      <c r="G308" s="1"/>
      <c r="H308" s="39">
        <v>0</v>
      </c>
      <c r="I308" s="1"/>
      <c r="J308" s="39">
        <v>0</v>
      </c>
      <c r="K308" s="213">
        <f t="shared" si="23"/>
        <v>0</v>
      </c>
    </row>
    <row r="309" spans="1:11">
      <c r="A309" s="220" t="s">
        <v>457</v>
      </c>
      <c r="B309" s="5">
        <v>42</v>
      </c>
      <c r="C309" s="1"/>
      <c r="D309" s="39">
        <f t="shared" si="22"/>
        <v>0</v>
      </c>
      <c r="E309" s="1"/>
      <c r="F309" s="39">
        <v>0</v>
      </c>
      <c r="G309" s="1"/>
      <c r="H309" s="39">
        <v>0</v>
      </c>
      <c r="I309" s="1"/>
      <c r="J309" s="39">
        <v>0</v>
      </c>
      <c r="K309" s="213">
        <f t="shared" si="23"/>
        <v>0</v>
      </c>
    </row>
    <row r="310" spans="1:11">
      <c r="A310" s="220" t="s">
        <v>466</v>
      </c>
      <c r="B310" s="5">
        <v>20</v>
      </c>
      <c r="C310" s="1"/>
      <c r="D310" s="39">
        <f t="shared" si="22"/>
        <v>0</v>
      </c>
      <c r="E310" s="1"/>
      <c r="F310" s="39">
        <v>0</v>
      </c>
      <c r="G310" s="1"/>
      <c r="H310" s="39">
        <v>0</v>
      </c>
      <c r="I310" s="1"/>
      <c r="J310" s="39">
        <v>0</v>
      </c>
      <c r="K310" s="213">
        <f t="shared" si="23"/>
        <v>0</v>
      </c>
    </row>
    <row r="311" spans="1:11">
      <c r="A311" s="220" t="s">
        <v>469</v>
      </c>
      <c r="B311" s="5">
        <v>62</v>
      </c>
      <c r="C311" s="1"/>
      <c r="D311" s="39">
        <f t="shared" si="22"/>
        <v>0</v>
      </c>
      <c r="E311" s="1"/>
      <c r="F311" s="39">
        <v>0</v>
      </c>
      <c r="G311" s="1"/>
      <c r="H311" s="39">
        <v>0</v>
      </c>
      <c r="I311" s="1"/>
      <c r="J311" s="39">
        <v>0</v>
      </c>
      <c r="K311" s="213">
        <f t="shared" si="23"/>
        <v>0</v>
      </c>
    </row>
    <row r="312" spans="1:11">
      <c r="A312" s="220" t="s">
        <v>470</v>
      </c>
      <c r="B312" s="5">
        <v>204</v>
      </c>
      <c r="C312" s="1"/>
      <c r="D312" s="39">
        <f t="shared" si="22"/>
        <v>0</v>
      </c>
      <c r="E312" s="1"/>
      <c r="F312" s="39">
        <v>0</v>
      </c>
      <c r="G312" s="1"/>
      <c r="H312" s="39">
        <v>0</v>
      </c>
      <c r="I312" s="1"/>
      <c r="J312" s="39">
        <v>0</v>
      </c>
      <c r="K312" s="213">
        <f t="shared" si="23"/>
        <v>0</v>
      </c>
    </row>
    <row r="313" spans="1:11">
      <c r="A313" s="220" t="s">
        <v>479</v>
      </c>
      <c r="B313" s="5">
        <v>86</v>
      </c>
      <c r="C313" s="1"/>
      <c r="D313" s="39">
        <f t="shared" si="22"/>
        <v>0</v>
      </c>
      <c r="E313" s="1"/>
      <c r="F313" s="39">
        <v>0</v>
      </c>
      <c r="G313" s="1"/>
      <c r="H313" s="39">
        <v>0</v>
      </c>
      <c r="I313" s="1"/>
      <c r="J313" s="39">
        <v>0</v>
      </c>
      <c r="K313" s="213">
        <f t="shared" si="23"/>
        <v>0</v>
      </c>
    </row>
    <row r="314" spans="1:11">
      <c r="A314" s="220" t="s">
        <v>480</v>
      </c>
      <c r="B314" s="5">
        <v>46</v>
      </c>
      <c r="C314" s="1"/>
      <c r="D314" s="39">
        <f t="shared" si="22"/>
        <v>0</v>
      </c>
      <c r="E314" s="1"/>
      <c r="F314" s="39">
        <v>0</v>
      </c>
      <c r="G314" s="1"/>
      <c r="H314" s="39">
        <v>0</v>
      </c>
      <c r="I314" s="1"/>
      <c r="J314" s="39">
        <v>0</v>
      </c>
      <c r="K314" s="213">
        <f t="shared" si="23"/>
        <v>0</v>
      </c>
    </row>
    <row r="315" spans="1:11">
      <c r="A315" s="220" t="s">
        <v>486</v>
      </c>
      <c r="B315" s="5">
        <v>39</v>
      </c>
      <c r="C315" s="1"/>
      <c r="D315" s="39">
        <f t="shared" si="22"/>
        <v>0</v>
      </c>
      <c r="E315" s="1"/>
      <c r="F315" s="39">
        <v>0</v>
      </c>
      <c r="G315" s="1"/>
      <c r="H315" s="39">
        <v>0</v>
      </c>
      <c r="I315" s="1"/>
      <c r="J315" s="39">
        <v>0</v>
      </c>
      <c r="K315" s="213">
        <f t="shared" si="23"/>
        <v>0</v>
      </c>
    </row>
    <row r="316" spans="1:11">
      <c r="A316" s="220" t="s">
        <v>488</v>
      </c>
      <c r="B316" s="5">
        <v>29</v>
      </c>
      <c r="C316" s="1"/>
      <c r="D316" s="39">
        <f t="shared" si="22"/>
        <v>0</v>
      </c>
      <c r="E316" s="1"/>
      <c r="F316" s="39">
        <v>0</v>
      </c>
      <c r="G316" s="1"/>
      <c r="H316" s="39">
        <v>0</v>
      </c>
      <c r="I316" s="1"/>
      <c r="J316" s="39">
        <v>0</v>
      </c>
      <c r="K316" s="213">
        <f t="shared" si="23"/>
        <v>0</v>
      </c>
    </row>
    <row r="317" spans="1:11">
      <c r="A317" s="220" t="s">
        <v>490</v>
      </c>
      <c r="B317" s="5">
        <v>29</v>
      </c>
      <c r="C317" s="1"/>
      <c r="D317" s="39">
        <f t="shared" si="22"/>
        <v>0</v>
      </c>
      <c r="E317" s="1"/>
      <c r="F317" s="39">
        <v>0</v>
      </c>
      <c r="G317" s="1"/>
      <c r="H317" s="39">
        <v>0</v>
      </c>
      <c r="I317" s="1"/>
      <c r="J317" s="39">
        <v>0</v>
      </c>
      <c r="K317" s="213">
        <f t="shared" si="23"/>
        <v>0</v>
      </c>
    </row>
    <row r="318" spans="1:11">
      <c r="A318" s="220" t="s">
        <v>492</v>
      </c>
      <c r="B318" s="5">
        <v>37</v>
      </c>
      <c r="C318" s="1"/>
      <c r="D318" s="39">
        <f t="shared" si="22"/>
        <v>0</v>
      </c>
      <c r="E318" s="1"/>
      <c r="F318" s="39">
        <v>0</v>
      </c>
      <c r="G318" s="1"/>
      <c r="H318" s="39">
        <v>0</v>
      </c>
      <c r="I318" s="1"/>
      <c r="J318" s="39">
        <v>0</v>
      </c>
      <c r="K318" s="213">
        <f t="shared" si="23"/>
        <v>0</v>
      </c>
    </row>
    <row r="319" spans="1:11">
      <c r="A319" s="220" t="s">
        <v>494</v>
      </c>
      <c r="B319" s="5">
        <v>5</v>
      </c>
      <c r="C319" s="1"/>
      <c r="D319" s="39">
        <f t="shared" si="22"/>
        <v>0</v>
      </c>
      <c r="E319" s="1"/>
      <c r="F319" s="39">
        <v>0</v>
      </c>
      <c r="G319" s="1"/>
      <c r="H319" s="39">
        <v>0</v>
      </c>
      <c r="I319" s="1"/>
      <c r="J319" s="39">
        <v>0</v>
      </c>
      <c r="K319" s="213">
        <f t="shared" si="23"/>
        <v>0</v>
      </c>
    </row>
    <row r="320" spans="1:11">
      <c r="A320" s="220" t="s">
        <v>495</v>
      </c>
      <c r="B320" s="5">
        <v>6</v>
      </c>
      <c r="C320" s="1"/>
      <c r="D320" s="39">
        <f t="shared" si="22"/>
        <v>0</v>
      </c>
      <c r="E320" s="1"/>
      <c r="F320" s="39">
        <v>0</v>
      </c>
      <c r="G320" s="1"/>
      <c r="H320" s="39">
        <v>0</v>
      </c>
      <c r="I320" s="1"/>
      <c r="J320" s="39">
        <v>0</v>
      </c>
      <c r="K320" s="213">
        <f t="shared" si="23"/>
        <v>0</v>
      </c>
    </row>
    <row r="321" spans="1:11">
      <c r="A321" s="220" t="s">
        <v>496</v>
      </c>
      <c r="B321" s="5">
        <v>11</v>
      </c>
      <c r="C321" s="1"/>
      <c r="D321" s="39">
        <f t="shared" si="22"/>
        <v>0</v>
      </c>
      <c r="E321" s="1"/>
      <c r="F321" s="39">
        <v>0</v>
      </c>
      <c r="G321" s="1"/>
      <c r="H321" s="39">
        <v>0</v>
      </c>
      <c r="I321" s="1"/>
      <c r="J321" s="39">
        <v>0</v>
      </c>
      <c r="K321" s="213">
        <f t="shared" si="23"/>
        <v>0</v>
      </c>
    </row>
    <row r="322" spans="1:11">
      <c r="A322" s="220" t="s">
        <v>498</v>
      </c>
      <c r="B322" s="5">
        <v>25</v>
      </c>
      <c r="C322" s="1"/>
      <c r="D322" s="39">
        <f t="shared" ref="D322:D385" si="24">C322/B322</f>
        <v>0</v>
      </c>
      <c r="E322" s="1"/>
      <c r="F322" s="39">
        <v>0</v>
      </c>
      <c r="G322" s="1"/>
      <c r="H322" s="39">
        <v>0</v>
      </c>
      <c r="I322" s="1"/>
      <c r="J322" s="39">
        <v>0</v>
      </c>
      <c r="K322" s="213">
        <f t="shared" ref="K322:K385" si="25">J322+H322+F322+D322</f>
        <v>0</v>
      </c>
    </row>
    <row r="323" spans="1:11">
      <c r="A323" s="220" t="s">
        <v>500</v>
      </c>
      <c r="B323" s="5">
        <v>12</v>
      </c>
      <c r="C323" s="1"/>
      <c r="D323" s="39">
        <f t="shared" si="24"/>
        <v>0</v>
      </c>
      <c r="E323" s="1"/>
      <c r="F323" s="39">
        <v>0</v>
      </c>
      <c r="G323" s="1"/>
      <c r="H323" s="39">
        <v>0</v>
      </c>
      <c r="I323" s="1"/>
      <c r="J323" s="39">
        <v>0</v>
      </c>
      <c r="K323" s="213">
        <f t="shared" si="25"/>
        <v>0</v>
      </c>
    </row>
    <row r="324" spans="1:11">
      <c r="A324" s="220" t="s">
        <v>502</v>
      </c>
      <c r="B324" s="5">
        <v>6</v>
      </c>
      <c r="C324" s="1"/>
      <c r="D324" s="39">
        <f t="shared" si="24"/>
        <v>0</v>
      </c>
      <c r="E324" s="1"/>
      <c r="F324" s="39">
        <v>0</v>
      </c>
      <c r="G324" s="1"/>
      <c r="H324" s="39">
        <v>0</v>
      </c>
      <c r="I324" s="1"/>
      <c r="J324" s="39">
        <v>0</v>
      </c>
      <c r="K324" s="213">
        <f t="shared" si="25"/>
        <v>0</v>
      </c>
    </row>
    <row r="325" spans="1:11">
      <c r="A325" s="220" t="s">
        <v>503</v>
      </c>
      <c r="B325" s="5">
        <v>61</v>
      </c>
      <c r="C325" s="1"/>
      <c r="D325" s="39">
        <f t="shared" si="24"/>
        <v>0</v>
      </c>
      <c r="E325" s="1"/>
      <c r="F325" s="39">
        <v>0</v>
      </c>
      <c r="G325" s="1"/>
      <c r="H325" s="39">
        <v>0</v>
      </c>
      <c r="I325" s="1"/>
      <c r="J325" s="39">
        <v>0</v>
      </c>
      <c r="K325" s="213">
        <f t="shared" si="25"/>
        <v>0</v>
      </c>
    </row>
    <row r="326" spans="1:11">
      <c r="A326" s="220" t="s">
        <v>504</v>
      </c>
      <c r="B326" s="5">
        <v>3</v>
      </c>
      <c r="C326" s="1"/>
      <c r="D326" s="39">
        <f t="shared" si="24"/>
        <v>0</v>
      </c>
      <c r="E326" s="1"/>
      <c r="F326" s="39">
        <v>0</v>
      </c>
      <c r="G326" s="1"/>
      <c r="H326" s="39">
        <v>0</v>
      </c>
      <c r="I326" s="1"/>
      <c r="J326" s="39">
        <v>0</v>
      </c>
      <c r="K326" s="213">
        <f t="shared" si="25"/>
        <v>0</v>
      </c>
    </row>
    <row r="327" spans="1:11">
      <c r="A327" s="220" t="s">
        <v>506</v>
      </c>
      <c r="B327" s="5">
        <v>4</v>
      </c>
      <c r="C327" s="1"/>
      <c r="D327" s="39">
        <f t="shared" si="24"/>
        <v>0</v>
      </c>
      <c r="E327" s="1"/>
      <c r="F327" s="39">
        <v>0</v>
      </c>
      <c r="G327" s="1"/>
      <c r="H327" s="39">
        <v>0</v>
      </c>
      <c r="I327" s="1"/>
      <c r="J327" s="39">
        <v>0</v>
      </c>
      <c r="K327" s="213">
        <f t="shared" si="25"/>
        <v>0</v>
      </c>
    </row>
    <row r="328" spans="1:11">
      <c r="A328" s="220" t="s">
        <v>510</v>
      </c>
      <c r="B328" s="5">
        <v>16</v>
      </c>
      <c r="C328" s="1"/>
      <c r="D328" s="39">
        <f t="shared" si="24"/>
        <v>0</v>
      </c>
      <c r="E328" s="1"/>
      <c r="F328" s="39">
        <v>0</v>
      </c>
      <c r="G328" s="1"/>
      <c r="H328" s="39">
        <v>0</v>
      </c>
      <c r="I328" s="1"/>
      <c r="J328" s="39">
        <v>0</v>
      </c>
      <c r="K328" s="213">
        <f t="shared" si="25"/>
        <v>0</v>
      </c>
    </row>
    <row r="329" spans="1:11">
      <c r="A329" s="220" t="s">
        <v>511</v>
      </c>
      <c r="B329" s="5">
        <v>6</v>
      </c>
      <c r="C329" s="1"/>
      <c r="D329" s="39">
        <f t="shared" si="24"/>
        <v>0</v>
      </c>
      <c r="E329" s="1"/>
      <c r="F329" s="39">
        <v>0</v>
      </c>
      <c r="G329" s="1"/>
      <c r="H329" s="39">
        <v>0</v>
      </c>
      <c r="I329" s="1"/>
      <c r="J329" s="39">
        <v>0</v>
      </c>
      <c r="K329" s="213">
        <f t="shared" si="25"/>
        <v>0</v>
      </c>
    </row>
    <row r="330" spans="1:11">
      <c r="A330" s="220" t="s">
        <v>513</v>
      </c>
      <c r="B330" s="5">
        <v>1</v>
      </c>
      <c r="C330" s="1"/>
      <c r="D330" s="39">
        <f t="shared" si="24"/>
        <v>0</v>
      </c>
      <c r="E330" s="1"/>
      <c r="F330" s="39">
        <v>0</v>
      </c>
      <c r="G330" s="1"/>
      <c r="H330" s="39">
        <v>0</v>
      </c>
      <c r="I330" s="1"/>
      <c r="J330" s="39">
        <v>0</v>
      </c>
      <c r="K330" s="213">
        <f t="shared" si="25"/>
        <v>0</v>
      </c>
    </row>
    <row r="331" spans="1:11">
      <c r="A331" s="220" t="s">
        <v>514</v>
      </c>
      <c r="B331" s="5">
        <v>13</v>
      </c>
      <c r="C331" s="1"/>
      <c r="D331" s="39">
        <f t="shared" si="24"/>
        <v>0</v>
      </c>
      <c r="E331" s="1"/>
      <c r="F331" s="39">
        <v>0</v>
      </c>
      <c r="G331" s="1"/>
      <c r="H331" s="39">
        <v>0</v>
      </c>
      <c r="I331" s="1"/>
      <c r="J331" s="39">
        <v>0</v>
      </c>
      <c r="K331" s="213">
        <f t="shared" si="25"/>
        <v>0</v>
      </c>
    </row>
    <row r="332" spans="1:11">
      <c r="A332" s="220" t="s">
        <v>515</v>
      </c>
      <c r="B332" s="5">
        <v>1</v>
      </c>
      <c r="C332" s="1"/>
      <c r="D332" s="39">
        <f t="shared" si="24"/>
        <v>0</v>
      </c>
      <c r="E332" s="1"/>
      <c r="F332" s="39">
        <v>0</v>
      </c>
      <c r="G332" s="1"/>
      <c r="H332" s="39">
        <v>0</v>
      </c>
      <c r="I332" s="1"/>
      <c r="J332" s="39">
        <v>0</v>
      </c>
      <c r="K332" s="213">
        <f t="shared" si="25"/>
        <v>0</v>
      </c>
    </row>
    <row r="333" spans="1:11">
      <c r="A333" s="220" t="s">
        <v>518</v>
      </c>
      <c r="B333" s="5">
        <v>1</v>
      </c>
      <c r="C333" s="1"/>
      <c r="D333" s="39">
        <f t="shared" si="24"/>
        <v>0</v>
      </c>
      <c r="E333" s="1"/>
      <c r="F333" s="39">
        <v>0</v>
      </c>
      <c r="G333" s="1"/>
      <c r="H333" s="39">
        <v>0</v>
      </c>
      <c r="I333" s="1"/>
      <c r="J333" s="39">
        <v>0</v>
      </c>
      <c r="K333" s="213">
        <f t="shared" si="25"/>
        <v>0</v>
      </c>
    </row>
    <row r="334" spans="1:11">
      <c r="A334" s="220" t="s">
        <v>522</v>
      </c>
      <c r="B334" s="5">
        <v>36</v>
      </c>
      <c r="C334" s="1"/>
      <c r="D334" s="39">
        <f t="shared" si="24"/>
        <v>0</v>
      </c>
      <c r="E334" s="1"/>
      <c r="F334" s="39">
        <v>0</v>
      </c>
      <c r="G334" s="1"/>
      <c r="H334" s="39">
        <v>0</v>
      </c>
      <c r="I334" s="1"/>
      <c r="J334" s="39">
        <v>0</v>
      </c>
      <c r="K334" s="213">
        <f t="shared" si="25"/>
        <v>0</v>
      </c>
    </row>
    <row r="335" spans="1:11">
      <c r="A335" s="220" t="s">
        <v>530</v>
      </c>
      <c r="B335" s="5">
        <v>1</v>
      </c>
      <c r="C335" s="1"/>
      <c r="D335" s="39">
        <f t="shared" si="24"/>
        <v>0</v>
      </c>
      <c r="E335" s="1"/>
      <c r="F335" s="39">
        <v>0</v>
      </c>
      <c r="G335" s="1"/>
      <c r="H335" s="39">
        <v>0</v>
      </c>
      <c r="I335" s="1"/>
      <c r="J335" s="39">
        <v>0</v>
      </c>
      <c r="K335" s="213">
        <f t="shared" si="25"/>
        <v>0</v>
      </c>
    </row>
    <row r="336" spans="1:11">
      <c r="A336" s="220" t="s">
        <v>531</v>
      </c>
      <c r="B336" s="5">
        <v>9</v>
      </c>
      <c r="C336" s="1"/>
      <c r="D336" s="39">
        <f t="shared" si="24"/>
        <v>0</v>
      </c>
      <c r="E336" s="1"/>
      <c r="F336" s="39">
        <v>0</v>
      </c>
      <c r="G336" s="1"/>
      <c r="H336" s="39">
        <v>0</v>
      </c>
      <c r="I336" s="1"/>
      <c r="J336" s="39">
        <v>0</v>
      </c>
      <c r="K336" s="213">
        <f t="shared" si="25"/>
        <v>0</v>
      </c>
    </row>
    <row r="337" spans="1:11">
      <c r="A337" s="220" t="s">
        <v>532</v>
      </c>
      <c r="B337" s="5">
        <v>1</v>
      </c>
      <c r="C337" s="1"/>
      <c r="D337" s="39">
        <f t="shared" si="24"/>
        <v>0</v>
      </c>
      <c r="E337" s="1"/>
      <c r="F337" s="39">
        <v>0</v>
      </c>
      <c r="G337" s="1"/>
      <c r="H337" s="39">
        <v>0</v>
      </c>
      <c r="I337" s="1"/>
      <c r="J337" s="39">
        <v>0</v>
      </c>
      <c r="K337" s="213">
        <f t="shared" si="25"/>
        <v>0</v>
      </c>
    </row>
    <row r="338" spans="1:11">
      <c r="A338" s="220" t="s">
        <v>534</v>
      </c>
      <c r="B338" s="5">
        <v>2</v>
      </c>
      <c r="C338" s="1"/>
      <c r="D338" s="39">
        <f t="shared" si="24"/>
        <v>0</v>
      </c>
      <c r="E338" s="1"/>
      <c r="F338" s="39">
        <v>0</v>
      </c>
      <c r="G338" s="1"/>
      <c r="H338" s="39">
        <v>0</v>
      </c>
      <c r="I338" s="1"/>
      <c r="J338" s="39">
        <v>0</v>
      </c>
      <c r="K338" s="213">
        <f t="shared" si="25"/>
        <v>0</v>
      </c>
    </row>
    <row r="339" spans="1:11">
      <c r="A339" s="220" t="s">
        <v>535</v>
      </c>
      <c r="B339" s="5">
        <v>149</v>
      </c>
      <c r="C339" s="1"/>
      <c r="D339" s="39">
        <f t="shared" si="24"/>
        <v>0</v>
      </c>
      <c r="E339" s="1"/>
      <c r="F339" s="39">
        <v>0</v>
      </c>
      <c r="G339" s="1"/>
      <c r="H339" s="39">
        <v>0</v>
      </c>
      <c r="I339" s="1"/>
      <c r="J339" s="39">
        <v>0</v>
      </c>
      <c r="K339" s="213">
        <f t="shared" si="25"/>
        <v>0</v>
      </c>
    </row>
    <row r="340" spans="1:11">
      <c r="A340" s="220" t="s">
        <v>539</v>
      </c>
      <c r="B340" s="5">
        <v>251</v>
      </c>
      <c r="C340" s="1"/>
      <c r="D340" s="39">
        <f t="shared" si="24"/>
        <v>0</v>
      </c>
      <c r="E340" s="1"/>
      <c r="F340" s="39">
        <v>0</v>
      </c>
      <c r="G340" s="1"/>
      <c r="H340" s="39">
        <v>0</v>
      </c>
      <c r="I340" s="1"/>
      <c r="J340" s="39">
        <v>0</v>
      </c>
      <c r="K340" s="213">
        <f t="shared" si="25"/>
        <v>0</v>
      </c>
    </row>
    <row r="341" spans="1:11">
      <c r="A341" s="220" t="s">
        <v>540</v>
      </c>
      <c r="B341" s="5">
        <v>17</v>
      </c>
      <c r="C341" s="1"/>
      <c r="D341" s="39">
        <f t="shared" si="24"/>
        <v>0</v>
      </c>
      <c r="E341" s="1"/>
      <c r="F341" s="39">
        <v>0</v>
      </c>
      <c r="G341" s="1"/>
      <c r="H341" s="39">
        <v>0</v>
      </c>
      <c r="I341" s="1"/>
      <c r="J341" s="39">
        <v>0</v>
      </c>
      <c r="K341" s="213">
        <f t="shared" si="25"/>
        <v>0</v>
      </c>
    </row>
    <row r="342" spans="1:11">
      <c r="A342" s="220" t="s">
        <v>542</v>
      </c>
      <c r="B342" s="5">
        <v>24</v>
      </c>
      <c r="C342" s="1"/>
      <c r="D342" s="39">
        <f t="shared" si="24"/>
        <v>0</v>
      </c>
      <c r="E342" s="1"/>
      <c r="F342" s="39">
        <v>0</v>
      </c>
      <c r="G342" s="1"/>
      <c r="H342" s="39">
        <v>0</v>
      </c>
      <c r="I342" s="1"/>
      <c r="J342" s="39">
        <v>0</v>
      </c>
      <c r="K342" s="213">
        <f t="shared" si="25"/>
        <v>0</v>
      </c>
    </row>
    <row r="343" spans="1:11">
      <c r="A343" s="220" t="s">
        <v>545</v>
      </c>
      <c r="B343" s="5">
        <v>11</v>
      </c>
      <c r="C343" s="1"/>
      <c r="D343" s="39">
        <f t="shared" si="24"/>
        <v>0</v>
      </c>
      <c r="E343" s="1"/>
      <c r="F343" s="39">
        <v>0</v>
      </c>
      <c r="G343" s="1"/>
      <c r="H343" s="39">
        <v>0</v>
      </c>
      <c r="I343" s="1"/>
      <c r="J343" s="39">
        <v>0</v>
      </c>
      <c r="K343" s="213">
        <f t="shared" si="25"/>
        <v>0</v>
      </c>
    </row>
    <row r="344" spans="1:11">
      <c r="A344" s="220" t="s">
        <v>550</v>
      </c>
      <c r="B344" s="5">
        <v>60</v>
      </c>
      <c r="C344" s="1"/>
      <c r="D344" s="39">
        <f t="shared" si="24"/>
        <v>0</v>
      </c>
      <c r="E344" s="1"/>
      <c r="F344" s="39">
        <v>0</v>
      </c>
      <c r="G344" s="1"/>
      <c r="H344" s="39">
        <v>0</v>
      </c>
      <c r="I344" s="1"/>
      <c r="J344" s="39">
        <v>0</v>
      </c>
      <c r="K344" s="213">
        <f t="shared" si="25"/>
        <v>0</v>
      </c>
    </row>
    <row r="345" spans="1:11">
      <c r="A345" s="220" t="s">
        <v>551</v>
      </c>
      <c r="B345" s="5">
        <v>35</v>
      </c>
      <c r="C345" s="1"/>
      <c r="D345" s="39">
        <f t="shared" si="24"/>
        <v>0</v>
      </c>
      <c r="E345" s="1"/>
      <c r="F345" s="39">
        <v>0</v>
      </c>
      <c r="G345" s="1"/>
      <c r="H345" s="39">
        <v>0</v>
      </c>
      <c r="I345" s="1"/>
      <c r="J345" s="39">
        <v>0</v>
      </c>
      <c r="K345" s="213">
        <f t="shared" si="25"/>
        <v>0</v>
      </c>
    </row>
    <row r="346" spans="1:11">
      <c r="A346" s="220" t="s">
        <v>554</v>
      </c>
      <c r="B346" s="5">
        <v>1</v>
      </c>
      <c r="C346" s="1"/>
      <c r="D346" s="39">
        <f t="shared" si="24"/>
        <v>0</v>
      </c>
      <c r="E346" s="1"/>
      <c r="F346" s="39">
        <v>0</v>
      </c>
      <c r="G346" s="1"/>
      <c r="H346" s="39">
        <v>0</v>
      </c>
      <c r="I346" s="1"/>
      <c r="J346" s="39">
        <v>0</v>
      </c>
      <c r="K346" s="213">
        <f t="shared" si="25"/>
        <v>0</v>
      </c>
    </row>
    <row r="347" spans="1:11">
      <c r="A347" s="220" t="s">
        <v>555</v>
      </c>
      <c r="B347" s="5">
        <v>1</v>
      </c>
      <c r="C347" s="1"/>
      <c r="D347" s="39">
        <f t="shared" si="24"/>
        <v>0</v>
      </c>
      <c r="E347" s="1"/>
      <c r="F347" s="39">
        <v>0</v>
      </c>
      <c r="G347" s="1"/>
      <c r="H347" s="39">
        <v>0</v>
      </c>
      <c r="I347" s="1"/>
      <c r="J347" s="39">
        <v>0</v>
      </c>
      <c r="K347" s="213">
        <f t="shared" si="25"/>
        <v>0</v>
      </c>
    </row>
    <row r="348" spans="1:11">
      <c r="A348" s="220" t="s">
        <v>558</v>
      </c>
      <c r="B348" s="5">
        <v>63</v>
      </c>
      <c r="C348" s="1"/>
      <c r="D348" s="39">
        <f t="shared" si="24"/>
        <v>0</v>
      </c>
      <c r="E348" s="1"/>
      <c r="F348" s="39">
        <v>0</v>
      </c>
      <c r="G348" s="1"/>
      <c r="H348" s="39">
        <v>0</v>
      </c>
      <c r="I348" s="1"/>
      <c r="J348" s="39">
        <v>0</v>
      </c>
      <c r="K348" s="213">
        <f t="shared" si="25"/>
        <v>0</v>
      </c>
    </row>
    <row r="349" spans="1:11">
      <c r="A349" s="220" t="s">
        <v>572</v>
      </c>
      <c r="B349" s="5">
        <v>122</v>
      </c>
      <c r="C349" s="1"/>
      <c r="D349" s="39">
        <f t="shared" si="24"/>
        <v>0</v>
      </c>
      <c r="E349" s="1"/>
      <c r="F349" s="39">
        <v>0</v>
      </c>
      <c r="G349" s="1"/>
      <c r="H349" s="39">
        <v>0</v>
      </c>
      <c r="I349" s="1"/>
      <c r="J349" s="39">
        <v>0</v>
      </c>
      <c r="K349" s="213">
        <f t="shared" si="25"/>
        <v>0</v>
      </c>
    </row>
    <row r="350" spans="1:11">
      <c r="A350" s="220" t="s">
        <v>574</v>
      </c>
      <c r="B350" s="5">
        <v>2</v>
      </c>
      <c r="C350" s="1"/>
      <c r="D350" s="39">
        <f t="shared" si="24"/>
        <v>0</v>
      </c>
      <c r="E350" s="1"/>
      <c r="F350" s="39">
        <v>0</v>
      </c>
      <c r="G350" s="1"/>
      <c r="H350" s="39">
        <v>0</v>
      </c>
      <c r="I350" s="1"/>
      <c r="J350" s="39">
        <v>0</v>
      </c>
      <c r="K350" s="213">
        <f t="shared" si="25"/>
        <v>0</v>
      </c>
    </row>
    <row r="351" spans="1:11">
      <c r="A351" s="220" t="s">
        <v>575</v>
      </c>
      <c r="B351" s="5">
        <v>503</v>
      </c>
      <c r="C351" s="1"/>
      <c r="D351" s="39">
        <f t="shared" si="24"/>
        <v>0</v>
      </c>
      <c r="E351" s="1"/>
      <c r="F351" s="39">
        <v>0</v>
      </c>
      <c r="G351" s="1"/>
      <c r="H351" s="39">
        <v>0</v>
      </c>
      <c r="I351" s="1"/>
      <c r="J351" s="39">
        <v>0</v>
      </c>
      <c r="K351" s="213">
        <f t="shared" si="25"/>
        <v>0</v>
      </c>
    </row>
    <row r="352" spans="1:11">
      <c r="A352" s="220" t="s">
        <v>576</v>
      </c>
      <c r="B352" s="5">
        <v>117</v>
      </c>
      <c r="C352" s="1"/>
      <c r="D352" s="39">
        <f t="shared" si="24"/>
        <v>0</v>
      </c>
      <c r="E352" s="1"/>
      <c r="F352" s="39">
        <v>0</v>
      </c>
      <c r="G352" s="1"/>
      <c r="H352" s="39">
        <v>0</v>
      </c>
      <c r="I352" s="1"/>
      <c r="J352" s="39">
        <v>0</v>
      </c>
      <c r="K352" s="213">
        <f t="shared" si="25"/>
        <v>0</v>
      </c>
    </row>
    <row r="353" spans="1:11">
      <c r="A353" s="220" t="s">
        <v>577</v>
      </c>
      <c r="B353" s="5">
        <v>67</v>
      </c>
      <c r="C353" s="1"/>
      <c r="D353" s="39">
        <f t="shared" si="24"/>
        <v>0</v>
      </c>
      <c r="E353" s="1"/>
      <c r="F353" s="39">
        <v>0</v>
      </c>
      <c r="G353" s="1"/>
      <c r="H353" s="39">
        <v>0</v>
      </c>
      <c r="I353" s="1"/>
      <c r="J353" s="39">
        <v>0</v>
      </c>
      <c r="K353" s="213">
        <f t="shared" si="25"/>
        <v>0</v>
      </c>
    </row>
    <row r="354" spans="1:11">
      <c r="A354" s="220" t="s">
        <v>581</v>
      </c>
      <c r="B354" s="5">
        <v>49</v>
      </c>
      <c r="C354" s="1"/>
      <c r="D354" s="39">
        <f t="shared" si="24"/>
        <v>0</v>
      </c>
      <c r="E354" s="1"/>
      <c r="F354" s="39">
        <v>0</v>
      </c>
      <c r="G354" s="1"/>
      <c r="H354" s="39">
        <v>0</v>
      </c>
      <c r="I354" s="1"/>
      <c r="J354" s="39">
        <v>0</v>
      </c>
      <c r="K354" s="213">
        <f t="shared" si="25"/>
        <v>0</v>
      </c>
    </row>
    <row r="355" spans="1:11">
      <c r="A355" s="220" t="s">
        <v>582</v>
      </c>
      <c r="B355" s="5">
        <v>98</v>
      </c>
      <c r="C355" s="1"/>
      <c r="D355" s="39">
        <f t="shared" si="24"/>
        <v>0</v>
      </c>
      <c r="E355" s="1"/>
      <c r="F355" s="39">
        <v>0</v>
      </c>
      <c r="G355" s="1"/>
      <c r="H355" s="39">
        <v>0</v>
      </c>
      <c r="I355" s="1"/>
      <c r="J355" s="39">
        <v>0</v>
      </c>
      <c r="K355" s="213">
        <f t="shared" si="25"/>
        <v>0</v>
      </c>
    </row>
    <row r="356" spans="1:11">
      <c r="A356" s="220" t="s">
        <v>583</v>
      </c>
      <c r="B356" s="5">
        <v>168</v>
      </c>
      <c r="C356" s="1"/>
      <c r="D356" s="39">
        <f t="shared" si="24"/>
        <v>0</v>
      </c>
      <c r="E356" s="1"/>
      <c r="F356" s="39">
        <v>0</v>
      </c>
      <c r="G356" s="1"/>
      <c r="H356" s="39">
        <v>0</v>
      </c>
      <c r="I356" s="1"/>
      <c r="J356" s="39">
        <v>0</v>
      </c>
      <c r="K356" s="213">
        <f t="shared" si="25"/>
        <v>0</v>
      </c>
    </row>
    <row r="357" spans="1:11">
      <c r="A357" s="220" t="s">
        <v>584</v>
      </c>
      <c r="B357" s="5">
        <v>42</v>
      </c>
      <c r="C357" s="1"/>
      <c r="D357" s="39">
        <f t="shared" si="24"/>
        <v>0</v>
      </c>
      <c r="E357" s="1"/>
      <c r="F357" s="39">
        <v>0</v>
      </c>
      <c r="G357" s="1"/>
      <c r="H357" s="39">
        <v>0</v>
      </c>
      <c r="I357" s="1"/>
      <c r="J357" s="39">
        <v>0</v>
      </c>
      <c r="K357" s="213">
        <f t="shared" si="25"/>
        <v>0</v>
      </c>
    </row>
    <row r="358" spans="1:11">
      <c r="A358" s="220" t="s">
        <v>586</v>
      </c>
      <c r="B358" s="5">
        <v>150</v>
      </c>
      <c r="C358" s="1"/>
      <c r="D358" s="39">
        <f t="shared" si="24"/>
        <v>0</v>
      </c>
      <c r="E358" s="1"/>
      <c r="F358" s="39">
        <v>0</v>
      </c>
      <c r="G358" s="1"/>
      <c r="H358" s="39">
        <v>0</v>
      </c>
      <c r="I358" s="1"/>
      <c r="J358" s="39">
        <v>0</v>
      </c>
      <c r="K358" s="213">
        <f t="shared" si="25"/>
        <v>0</v>
      </c>
    </row>
    <row r="359" spans="1:11">
      <c r="A359" s="220" t="s">
        <v>588</v>
      </c>
      <c r="B359" s="5">
        <v>159</v>
      </c>
      <c r="C359" s="1"/>
      <c r="D359" s="39">
        <f t="shared" si="24"/>
        <v>0</v>
      </c>
      <c r="E359" s="1"/>
      <c r="F359" s="39">
        <v>0</v>
      </c>
      <c r="G359" s="1"/>
      <c r="H359" s="39">
        <v>0</v>
      </c>
      <c r="I359" s="1"/>
      <c r="J359" s="39">
        <v>0</v>
      </c>
      <c r="K359" s="213">
        <f t="shared" si="25"/>
        <v>0</v>
      </c>
    </row>
    <row r="360" spans="1:11">
      <c r="A360" s="220" t="s">
        <v>589</v>
      </c>
      <c r="B360" s="5">
        <v>12</v>
      </c>
      <c r="C360" s="1"/>
      <c r="D360" s="39">
        <f t="shared" si="24"/>
        <v>0</v>
      </c>
      <c r="E360" s="1"/>
      <c r="F360" s="39">
        <v>0</v>
      </c>
      <c r="G360" s="1"/>
      <c r="H360" s="39">
        <v>0</v>
      </c>
      <c r="I360" s="1"/>
      <c r="J360" s="39">
        <v>0</v>
      </c>
      <c r="K360" s="213">
        <f t="shared" si="25"/>
        <v>0</v>
      </c>
    </row>
    <row r="361" spans="1:11">
      <c r="A361" s="220" t="s">
        <v>592</v>
      </c>
      <c r="B361" s="5">
        <v>72</v>
      </c>
      <c r="C361" s="1"/>
      <c r="D361" s="39">
        <f t="shared" si="24"/>
        <v>0</v>
      </c>
      <c r="E361" s="1"/>
      <c r="F361" s="39">
        <v>0</v>
      </c>
      <c r="G361" s="1"/>
      <c r="H361" s="39">
        <v>0</v>
      </c>
      <c r="I361" s="1"/>
      <c r="J361" s="39">
        <v>0</v>
      </c>
      <c r="K361" s="213">
        <f t="shared" si="25"/>
        <v>0</v>
      </c>
    </row>
    <row r="362" spans="1:11">
      <c r="A362" s="220" t="s">
        <v>593</v>
      </c>
      <c r="B362" s="5">
        <v>70</v>
      </c>
      <c r="C362" s="1"/>
      <c r="D362" s="39">
        <f t="shared" si="24"/>
        <v>0</v>
      </c>
      <c r="E362" s="1"/>
      <c r="F362" s="39">
        <v>0</v>
      </c>
      <c r="G362" s="1"/>
      <c r="H362" s="39">
        <v>0</v>
      </c>
      <c r="I362" s="1"/>
      <c r="J362" s="39">
        <v>0</v>
      </c>
      <c r="K362" s="213">
        <f t="shared" si="25"/>
        <v>0</v>
      </c>
    </row>
    <row r="363" spans="1:11">
      <c r="A363" s="220" t="s">
        <v>594</v>
      </c>
      <c r="B363" s="5">
        <v>102</v>
      </c>
      <c r="C363" s="1"/>
      <c r="D363" s="39">
        <f t="shared" si="24"/>
        <v>0</v>
      </c>
      <c r="E363" s="1"/>
      <c r="F363" s="39">
        <v>0</v>
      </c>
      <c r="G363" s="1"/>
      <c r="H363" s="39">
        <v>0</v>
      </c>
      <c r="I363" s="1"/>
      <c r="J363" s="39">
        <v>0</v>
      </c>
      <c r="K363" s="213">
        <f t="shared" si="25"/>
        <v>0</v>
      </c>
    </row>
    <row r="364" spans="1:11">
      <c r="A364" s="220" t="s">
        <v>598</v>
      </c>
      <c r="B364" s="5">
        <v>104</v>
      </c>
      <c r="C364" s="1"/>
      <c r="D364" s="39">
        <f t="shared" si="24"/>
        <v>0</v>
      </c>
      <c r="E364" s="1"/>
      <c r="F364" s="39">
        <v>0</v>
      </c>
      <c r="G364" s="1"/>
      <c r="H364" s="39">
        <v>0</v>
      </c>
      <c r="I364" s="1"/>
      <c r="J364" s="39">
        <v>0</v>
      </c>
      <c r="K364" s="213">
        <f t="shared" si="25"/>
        <v>0</v>
      </c>
    </row>
    <row r="365" spans="1:11">
      <c r="A365" s="220" t="s">
        <v>599</v>
      </c>
      <c r="B365" s="5">
        <v>42</v>
      </c>
      <c r="C365" s="1"/>
      <c r="D365" s="39">
        <f t="shared" si="24"/>
        <v>0</v>
      </c>
      <c r="E365" s="1"/>
      <c r="F365" s="39">
        <v>0</v>
      </c>
      <c r="G365" s="1"/>
      <c r="H365" s="39">
        <v>0</v>
      </c>
      <c r="I365" s="1"/>
      <c r="J365" s="39">
        <v>0</v>
      </c>
      <c r="K365" s="213">
        <f t="shared" si="25"/>
        <v>0</v>
      </c>
    </row>
    <row r="366" spans="1:11">
      <c r="A366" s="220" t="s">
        <v>600</v>
      </c>
      <c r="B366" s="5">
        <v>184</v>
      </c>
      <c r="C366" s="1"/>
      <c r="D366" s="39">
        <f t="shared" si="24"/>
        <v>0</v>
      </c>
      <c r="E366" s="1"/>
      <c r="F366" s="39">
        <v>0</v>
      </c>
      <c r="G366" s="1"/>
      <c r="H366" s="39">
        <v>0</v>
      </c>
      <c r="I366" s="1"/>
      <c r="J366" s="39">
        <v>0</v>
      </c>
      <c r="K366" s="213">
        <f t="shared" si="25"/>
        <v>0</v>
      </c>
    </row>
    <row r="367" spans="1:11">
      <c r="A367" s="220" t="s">
        <v>601</v>
      </c>
      <c r="B367" s="5">
        <v>23</v>
      </c>
      <c r="C367" s="1"/>
      <c r="D367" s="39">
        <f t="shared" si="24"/>
        <v>0</v>
      </c>
      <c r="E367" s="1"/>
      <c r="F367" s="39">
        <v>0</v>
      </c>
      <c r="G367" s="1"/>
      <c r="H367" s="39">
        <v>0</v>
      </c>
      <c r="I367" s="1"/>
      <c r="J367" s="39">
        <v>0</v>
      </c>
      <c r="K367" s="213">
        <f t="shared" si="25"/>
        <v>0</v>
      </c>
    </row>
    <row r="368" spans="1:11">
      <c r="A368" s="220" t="s">
        <v>123</v>
      </c>
      <c r="B368" s="5">
        <v>1</v>
      </c>
      <c r="C368" s="1"/>
      <c r="D368" s="39">
        <f t="shared" si="24"/>
        <v>0</v>
      </c>
      <c r="E368" s="1"/>
      <c r="F368" s="39">
        <v>0</v>
      </c>
      <c r="G368" s="1"/>
      <c r="H368" s="39">
        <v>0</v>
      </c>
      <c r="I368" s="1"/>
      <c r="J368" s="39">
        <v>0</v>
      </c>
      <c r="K368" s="213">
        <f t="shared" si="25"/>
        <v>0</v>
      </c>
    </row>
    <row r="369" spans="1:11">
      <c r="A369" s="220" t="s">
        <v>124</v>
      </c>
      <c r="B369" s="5">
        <v>1</v>
      </c>
      <c r="C369" s="1"/>
      <c r="D369" s="39">
        <f t="shared" si="24"/>
        <v>0</v>
      </c>
      <c r="E369" s="1"/>
      <c r="F369" s="39">
        <v>0</v>
      </c>
      <c r="G369" s="1"/>
      <c r="H369" s="39">
        <v>0</v>
      </c>
      <c r="I369" s="1"/>
      <c r="J369" s="39">
        <v>0</v>
      </c>
      <c r="K369" s="213">
        <f t="shared" si="25"/>
        <v>0</v>
      </c>
    </row>
    <row r="370" spans="1:11">
      <c r="A370" s="220" t="s">
        <v>125</v>
      </c>
      <c r="B370" s="5">
        <v>2</v>
      </c>
      <c r="C370" s="1"/>
      <c r="D370" s="39">
        <f t="shared" si="24"/>
        <v>0</v>
      </c>
      <c r="E370" s="1"/>
      <c r="F370" s="39">
        <v>0</v>
      </c>
      <c r="G370" s="1"/>
      <c r="H370" s="39">
        <v>0</v>
      </c>
      <c r="I370" s="1"/>
      <c r="J370" s="39">
        <v>0</v>
      </c>
      <c r="K370" s="213">
        <f t="shared" si="25"/>
        <v>0</v>
      </c>
    </row>
    <row r="371" spans="1:11">
      <c r="A371" s="220" t="s">
        <v>126</v>
      </c>
      <c r="B371" s="5">
        <v>1</v>
      </c>
      <c r="C371" s="1"/>
      <c r="D371" s="39">
        <f t="shared" si="24"/>
        <v>0</v>
      </c>
      <c r="E371" s="1"/>
      <c r="F371" s="39">
        <v>0</v>
      </c>
      <c r="G371" s="1"/>
      <c r="H371" s="39">
        <v>0</v>
      </c>
      <c r="I371" s="1"/>
      <c r="J371" s="39">
        <v>0</v>
      </c>
      <c r="K371" s="213">
        <f t="shared" si="25"/>
        <v>0</v>
      </c>
    </row>
    <row r="372" spans="1:11">
      <c r="A372" s="220" t="s">
        <v>127</v>
      </c>
      <c r="B372" s="5">
        <v>4</v>
      </c>
      <c r="C372" s="1"/>
      <c r="D372" s="39">
        <f t="shared" si="24"/>
        <v>0</v>
      </c>
      <c r="E372" s="1"/>
      <c r="F372" s="39">
        <v>0</v>
      </c>
      <c r="G372" s="1"/>
      <c r="H372" s="39">
        <v>0</v>
      </c>
      <c r="I372" s="1"/>
      <c r="J372" s="39">
        <v>0</v>
      </c>
      <c r="K372" s="213">
        <f t="shared" si="25"/>
        <v>0</v>
      </c>
    </row>
    <row r="373" spans="1:11">
      <c r="A373" s="220" t="s">
        <v>128</v>
      </c>
      <c r="B373" s="5">
        <v>2</v>
      </c>
      <c r="C373" s="1"/>
      <c r="D373" s="39">
        <f t="shared" si="24"/>
        <v>0</v>
      </c>
      <c r="E373" s="1"/>
      <c r="F373" s="39">
        <v>0</v>
      </c>
      <c r="G373" s="1"/>
      <c r="H373" s="39">
        <v>0</v>
      </c>
      <c r="I373" s="1"/>
      <c r="J373" s="39">
        <v>0</v>
      </c>
      <c r="K373" s="213">
        <f t="shared" si="25"/>
        <v>0</v>
      </c>
    </row>
    <row r="374" spans="1:11">
      <c r="A374" s="220" t="s">
        <v>129</v>
      </c>
      <c r="B374" s="5">
        <v>2</v>
      </c>
      <c r="C374" s="1"/>
      <c r="D374" s="39">
        <f t="shared" si="24"/>
        <v>0</v>
      </c>
      <c r="E374" s="1"/>
      <c r="F374" s="39">
        <v>0</v>
      </c>
      <c r="G374" s="1"/>
      <c r="H374" s="39">
        <v>0</v>
      </c>
      <c r="I374" s="1"/>
      <c r="J374" s="39">
        <v>0</v>
      </c>
      <c r="K374" s="213">
        <f t="shared" si="25"/>
        <v>0</v>
      </c>
    </row>
    <row r="375" spans="1:11">
      <c r="A375" s="220" t="s">
        <v>130</v>
      </c>
      <c r="B375" s="5">
        <v>2</v>
      </c>
      <c r="C375" s="1"/>
      <c r="D375" s="39">
        <f t="shared" si="24"/>
        <v>0</v>
      </c>
      <c r="E375" s="1"/>
      <c r="F375" s="39">
        <v>0</v>
      </c>
      <c r="G375" s="1"/>
      <c r="H375" s="39">
        <v>0</v>
      </c>
      <c r="I375" s="1"/>
      <c r="J375" s="39">
        <v>0</v>
      </c>
      <c r="K375" s="213">
        <f t="shared" si="25"/>
        <v>0</v>
      </c>
    </row>
    <row r="376" spans="1:11">
      <c r="A376" s="220" t="s">
        <v>131</v>
      </c>
      <c r="B376" s="5">
        <v>1</v>
      </c>
      <c r="C376" s="1"/>
      <c r="D376" s="39">
        <f t="shared" si="24"/>
        <v>0</v>
      </c>
      <c r="E376" s="1"/>
      <c r="F376" s="39">
        <v>0</v>
      </c>
      <c r="G376" s="1"/>
      <c r="H376" s="39">
        <v>0</v>
      </c>
      <c r="I376" s="1"/>
      <c r="J376" s="39">
        <v>0</v>
      </c>
      <c r="K376" s="213">
        <f t="shared" si="25"/>
        <v>0</v>
      </c>
    </row>
    <row r="377" spans="1:11">
      <c r="A377" s="220" t="s">
        <v>132</v>
      </c>
      <c r="B377" s="5">
        <v>1</v>
      </c>
      <c r="C377" s="1"/>
      <c r="D377" s="39">
        <f t="shared" si="24"/>
        <v>0</v>
      </c>
      <c r="E377" s="1"/>
      <c r="F377" s="39">
        <v>0</v>
      </c>
      <c r="G377" s="1"/>
      <c r="H377" s="39">
        <v>0</v>
      </c>
      <c r="I377" s="1"/>
      <c r="J377" s="39">
        <v>0</v>
      </c>
      <c r="K377" s="213">
        <f t="shared" si="25"/>
        <v>0</v>
      </c>
    </row>
    <row r="378" spans="1:11">
      <c r="A378" s="220" t="s">
        <v>133</v>
      </c>
      <c r="B378" s="5">
        <v>1</v>
      </c>
      <c r="C378" s="1"/>
      <c r="D378" s="39">
        <f t="shared" si="24"/>
        <v>0</v>
      </c>
      <c r="E378" s="1"/>
      <c r="F378" s="39">
        <v>0</v>
      </c>
      <c r="G378" s="1"/>
      <c r="H378" s="39">
        <v>0</v>
      </c>
      <c r="I378" s="1"/>
      <c r="J378" s="39">
        <v>0</v>
      </c>
      <c r="K378" s="213">
        <f t="shared" si="25"/>
        <v>0</v>
      </c>
    </row>
    <row r="379" spans="1:11">
      <c r="A379" s="220" t="s">
        <v>134</v>
      </c>
      <c r="B379" s="5">
        <v>1</v>
      </c>
      <c r="C379" s="1"/>
      <c r="D379" s="39">
        <f t="shared" si="24"/>
        <v>0</v>
      </c>
      <c r="E379" s="1"/>
      <c r="F379" s="39">
        <v>0</v>
      </c>
      <c r="G379" s="1"/>
      <c r="H379" s="39">
        <v>0</v>
      </c>
      <c r="I379" s="1"/>
      <c r="J379" s="39">
        <v>0</v>
      </c>
      <c r="K379" s="213">
        <f t="shared" si="25"/>
        <v>0</v>
      </c>
    </row>
    <row r="380" spans="1:11">
      <c r="A380" s="220" t="s">
        <v>137</v>
      </c>
      <c r="B380" s="5">
        <v>4</v>
      </c>
      <c r="C380" s="1"/>
      <c r="D380" s="39">
        <f t="shared" si="24"/>
        <v>0</v>
      </c>
      <c r="E380" s="1"/>
      <c r="F380" s="39">
        <v>0</v>
      </c>
      <c r="G380" s="1"/>
      <c r="H380" s="39">
        <v>0</v>
      </c>
      <c r="I380" s="1"/>
      <c r="J380" s="39">
        <v>0</v>
      </c>
      <c r="K380" s="213">
        <f t="shared" si="25"/>
        <v>0</v>
      </c>
    </row>
    <row r="381" spans="1:11">
      <c r="A381" s="220" t="s">
        <v>138</v>
      </c>
      <c r="B381" s="5">
        <v>2</v>
      </c>
      <c r="C381" s="1"/>
      <c r="D381" s="39">
        <f t="shared" si="24"/>
        <v>0</v>
      </c>
      <c r="E381" s="1"/>
      <c r="F381" s="39">
        <v>0</v>
      </c>
      <c r="G381" s="1"/>
      <c r="H381" s="39">
        <v>0</v>
      </c>
      <c r="I381" s="1"/>
      <c r="J381" s="39">
        <v>0</v>
      </c>
      <c r="K381" s="213">
        <f t="shared" si="25"/>
        <v>0</v>
      </c>
    </row>
    <row r="382" spans="1:11">
      <c r="A382" s="220" t="s">
        <v>139</v>
      </c>
      <c r="B382" s="5">
        <v>1</v>
      </c>
      <c r="C382" s="1"/>
      <c r="D382" s="39">
        <f t="shared" si="24"/>
        <v>0</v>
      </c>
      <c r="E382" s="1"/>
      <c r="F382" s="39">
        <v>0</v>
      </c>
      <c r="G382" s="1"/>
      <c r="H382" s="39">
        <v>0</v>
      </c>
      <c r="I382" s="1"/>
      <c r="J382" s="39">
        <v>0</v>
      </c>
      <c r="K382" s="213">
        <f t="shared" si="25"/>
        <v>0</v>
      </c>
    </row>
    <row r="383" spans="1:11">
      <c r="A383" s="220" t="s">
        <v>140</v>
      </c>
      <c r="B383" s="5">
        <v>1</v>
      </c>
      <c r="C383" s="1"/>
      <c r="D383" s="39">
        <f t="shared" si="24"/>
        <v>0</v>
      </c>
      <c r="E383" s="1"/>
      <c r="F383" s="39">
        <v>0</v>
      </c>
      <c r="G383" s="1"/>
      <c r="H383" s="39">
        <v>0</v>
      </c>
      <c r="I383" s="1"/>
      <c r="J383" s="39">
        <v>0</v>
      </c>
      <c r="K383" s="213">
        <f t="shared" si="25"/>
        <v>0</v>
      </c>
    </row>
    <row r="384" spans="1:11">
      <c r="A384" s="220" t="s">
        <v>141</v>
      </c>
      <c r="B384" s="5">
        <v>25</v>
      </c>
      <c r="C384" s="1"/>
      <c r="D384" s="39">
        <f t="shared" si="24"/>
        <v>0</v>
      </c>
      <c r="E384" s="1"/>
      <c r="F384" s="39">
        <v>0</v>
      </c>
      <c r="G384" s="1"/>
      <c r="H384" s="39">
        <v>0</v>
      </c>
      <c r="I384" s="1"/>
      <c r="J384" s="39">
        <v>0</v>
      </c>
      <c r="K384" s="213">
        <f t="shared" si="25"/>
        <v>0</v>
      </c>
    </row>
    <row r="385" spans="1:11">
      <c r="A385" s="220" t="s">
        <v>142</v>
      </c>
      <c r="B385" s="5">
        <v>11</v>
      </c>
      <c r="C385" s="1"/>
      <c r="D385" s="39">
        <f t="shared" si="24"/>
        <v>0</v>
      </c>
      <c r="E385" s="1"/>
      <c r="F385" s="39">
        <v>0</v>
      </c>
      <c r="G385" s="1"/>
      <c r="H385" s="39">
        <v>0</v>
      </c>
      <c r="I385" s="1"/>
      <c r="J385" s="39">
        <v>0</v>
      </c>
      <c r="K385" s="213">
        <f t="shared" si="25"/>
        <v>0</v>
      </c>
    </row>
    <row r="386" spans="1:11">
      <c r="A386" s="220" t="s">
        <v>143</v>
      </c>
      <c r="B386" s="5">
        <v>21</v>
      </c>
      <c r="C386" s="1"/>
      <c r="D386" s="39">
        <f t="shared" ref="D386:D449" si="26">C386/B386</f>
        <v>0</v>
      </c>
      <c r="E386" s="1"/>
      <c r="F386" s="39">
        <v>0</v>
      </c>
      <c r="G386" s="1"/>
      <c r="H386" s="39">
        <v>0</v>
      </c>
      <c r="I386" s="1"/>
      <c r="J386" s="39">
        <v>0</v>
      </c>
      <c r="K386" s="213">
        <f t="shared" ref="K386:K449" si="27">J386+H386+F386+D386</f>
        <v>0</v>
      </c>
    </row>
    <row r="387" spans="1:11">
      <c r="A387" s="220" t="s">
        <v>144</v>
      </c>
      <c r="B387" s="5">
        <v>11</v>
      </c>
      <c r="C387" s="1"/>
      <c r="D387" s="39">
        <f t="shared" si="26"/>
        <v>0</v>
      </c>
      <c r="E387" s="1"/>
      <c r="F387" s="39">
        <v>0</v>
      </c>
      <c r="G387" s="1"/>
      <c r="H387" s="39">
        <v>0</v>
      </c>
      <c r="I387" s="1"/>
      <c r="J387" s="39">
        <v>0</v>
      </c>
      <c r="K387" s="213">
        <f t="shared" si="27"/>
        <v>0</v>
      </c>
    </row>
    <row r="388" spans="1:11">
      <c r="A388" s="220" t="s">
        <v>145</v>
      </c>
      <c r="B388" s="5">
        <v>1</v>
      </c>
      <c r="C388" s="1"/>
      <c r="D388" s="39">
        <f t="shared" si="26"/>
        <v>0</v>
      </c>
      <c r="E388" s="1"/>
      <c r="F388" s="39">
        <v>0</v>
      </c>
      <c r="G388" s="1"/>
      <c r="H388" s="39">
        <v>0</v>
      </c>
      <c r="I388" s="1"/>
      <c r="J388" s="39">
        <v>0</v>
      </c>
      <c r="K388" s="213">
        <f t="shared" si="27"/>
        <v>0</v>
      </c>
    </row>
    <row r="389" spans="1:11">
      <c r="A389" s="220" t="s">
        <v>146</v>
      </c>
      <c r="B389" s="5">
        <v>13</v>
      </c>
      <c r="C389" s="1"/>
      <c r="D389" s="39">
        <f t="shared" si="26"/>
        <v>0</v>
      </c>
      <c r="E389" s="1"/>
      <c r="F389" s="39">
        <v>0</v>
      </c>
      <c r="G389" s="1"/>
      <c r="H389" s="39">
        <v>0</v>
      </c>
      <c r="I389" s="1"/>
      <c r="J389" s="39">
        <v>0</v>
      </c>
      <c r="K389" s="213">
        <f t="shared" si="27"/>
        <v>0</v>
      </c>
    </row>
    <row r="390" spans="1:11">
      <c r="A390" s="220" t="s">
        <v>148</v>
      </c>
      <c r="B390" s="5">
        <v>111</v>
      </c>
      <c r="C390" s="1"/>
      <c r="D390" s="39">
        <f t="shared" si="26"/>
        <v>0</v>
      </c>
      <c r="E390" s="1"/>
      <c r="F390" s="39">
        <v>0</v>
      </c>
      <c r="G390" s="1"/>
      <c r="H390" s="39">
        <v>0</v>
      </c>
      <c r="I390" s="1"/>
      <c r="J390" s="39">
        <v>0</v>
      </c>
      <c r="K390" s="213">
        <f t="shared" si="27"/>
        <v>0</v>
      </c>
    </row>
    <row r="391" spans="1:11">
      <c r="A391" s="220" t="s">
        <v>150</v>
      </c>
      <c r="B391" s="5">
        <v>25</v>
      </c>
      <c r="C391" s="1"/>
      <c r="D391" s="39">
        <f t="shared" si="26"/>
        <v>0</v>
      </c>
      <c r="E391" s="1"/>
      <c r="F391" s="39">
        <v>0</v>
      </c>
      <c r="G391" s="1"/>
      <c r="H391" s="39">
        <v>0</v>
      </c>
      <c r="I391" s="1"/>
      <c r="J391" s="39">
        <v>0</v>
      </c>
      <c r="K391" s="213">
        <f t="shared" si="27"/>
        <v>0</v>
      </c>
    </row>
    <row r="392" spans="1:11">
      <c r="A392" s="220" t="s">
        <v>151</v>
      </c>
      <c r="B392" s="5">
        <v>19</v>
      </c>
      <c r="C392" s="1"/>
      <c r="D392" s="39">
        <f t="shared" si="26"/>
        <v>0</v>
      </c>
      <c r="E392" s="1"/>
      <c r="F392" s="39">
        <v>0</v>
      </c>
      <c r="G392" s="1"/>
      <c r="H392" s="39">
        <v>0</v>
      </c>
      <c r="I392" s="1"/>
      <c r="J392" s="39">
        <v>0</v>
      </c>
      <c r="K392" s="213">
        <f t="shared" si="27"/>
        <v>0</v>
      </c>
    </row>
    <row r="393" spans="1:11">
      <c r="A393" s="220" t="s">
        <v>152</v>
      </c>
      <c r="B393" s="5">
        <v>3</v>
      </c>
      <c r="C393" s="1"/>
      <c r="D393" s="39">
        <f t="shared" si="26"/>
        <v>0</v>
      </c>
      <c r="E393" s="1"/>
      <c r="F393" s="39">
        <v>0</v>
      </c>
      <c r="G393" s="1"/>
      <c r="H393" s="39">
        <v>0</v>
      </c>
      <c r="I393" s="1"/>
      <c r="J393" s="39">
        <v>0</v>
      </c>
      <c r="K393" s="213">
        <f t="shared" si="27"/>
        <v>0</v>
      </c>
    </row>
    <row r="394" spans="1:11">
      <c r="A394" s="220" t="s">
        <v>153</v>
      </c>
      <c r="B394" s="5">
        <v>4</v>
      </c>
      <c r="C394" s="1"/>
      <c r="D394" s="39">
        <f t="shared" si="26"/>
        <v>0</v>
      </c>
      <c r="E394" s="1"/>
      <c r="F394" s="39">
        <v>0</v>
      </c>
      <c r="G394" s="1"/>
      <c r="H394" s="39">
        <v>0</v>
      </c>
      <c r="I394" s="1"/>
      <c r="J394" s="39">
        <v>0</v>
      </c>
      <c r="K394" s="213">
        <f t="shared" si="27"/>
        <v>0</v>
      </c>
    </row>
    <row r="395" spans="1:11">
      <c r="A395" s="220" t="s">
        <v>154</v>
      </c>
      <c r="B395" s="5">
        <v>37</v>
      </c>
      <c r="C395" s="1"/>
      <c r="D395" s="39">
        <f t="shared" si="26"/>
        <v>0</v>
      </c>
      <c r="E395" s="1"/>
      <c r="F395" s="39">
        <v>0</v>
      </c>
      <c r="G395" s="1"/>
      <c r="H395" s="39">
        <v>0</v>
      </c>
      <c r="I395" s="1"/>
      <c r="J395" s="39">
        <v>0</v>
      </c>
      <c r="K395" s="213">
        <f t="shared" si="27"/>
        <v>0</v>
      </c>
    </row>
    <row r="396" spans="1:11">
      <c r="A396" s="220" t="s">
        <v>155</v>
      </c>
      <c r="B396" s="5">
        <v>44</v>
      </c>
      <c r="C396" s="1"/>
      <c r="D396" s="39">
        <f t="shared" si="26"/>
        <v>0</v>
      </c>
      <c r="E396" s="1"/>
      <c r="F396" s="39">
        <v>0</v>
      </c>
      <c r="G396" s="1"/>
      <c r="H396" s="39">
        <v>0</v>
      </c>
      <c r="I396" s="1"/>
      <c r="J396" s="39">
        <v>0</v>
      </c>
      <c r="K396" s="213">
        <f t="shared" si="27"/>
        <v>0</v>
      </c>
    </row>
    <row r="397" spans="1:11">
      <c r="A397" s="220" t="s">
        <v>156</v>
      </c>
      <c r="B397" s="5">
        <v>56</v>
      </c>
      <c r="C397" s="1"/>
      <c r="D397" s="39">
        <f t="shared" si="26"/>
        <v>0</v>
      </c>
      <c r="E397" s="1"/>
      <c r="F397" s="39">
        <v>0</v>
      </c>
      <c r="G397" s="1"/>
      <c r="H397" s="39">
        <v>0</v>
      </c>
      <c r="I397" s="1"/>
      <c r="J397" s="39">
        <v>0</v>
      </c>
      <c r="K397" s="213">
        <f t="shared" si="27"/>
        <v>0</v>
      </c>
    </row>
    <row r="398" spans="1:11">
      <c r="A398" s="220" t="s">
        <v>157</v>
      </c>
      <c r="B398" s="5">
        <v>13</v>
      </c>
      <c r="C398" s="1"/>
      <c r="D398" s="39">
        <f t="shared" si="26"/>
        <v>0</v>
      </c>
      <c r="E398" s="1"/>
      <c r="F398" s="39">
        <v>0</v>
      </c>
      <c r="G398" s="1"/>
      <c r="H398" s="39">
        <v>0</v>
      </c>
      <c r="I398" s="1"/>
      <c r="J398" s="39">
        <v>0</v>
      </c>
      <c r="K398" s="213">
        <f t="shared" si="27"/>
        <v>0</v>
      </c>
    </row>
    <row r="399" spans="1:11">
      <c r="A399" s="220" t="s">
        <v>158</v>
      </c>
      <c r="B399" s="5">
        <v>27</v>
      </c>
      <c r="C399" s="1"/>
      <c r="D399" s="39">
        <f t="shared" si="26"/>
        <v>0</v>
      </c>
      <c r="E399" s="1"/>
      <c r="F399" s="39">
        <v>0</v>
      </c>
      <c r="G399" s="1"/>
      <c r="H399" s="39">
        <v>0</v>
      </c>
      <c r="I399" s="1"/>
      <c r="J399" s="39">
        <v>0</v>
      </c>
      <c r="K399" s="213">
        <f t="shared" si="27"/>
        <v>0</v>
      </c>
    </row>
    <row r="400" spans="1:11">
      <c r="A400" s="220" t="s">
        <v>159</v>
      </c>
      <c r="B400" s="5">
        <v>8</v>
      </c>
      <c r="C400" s="1"/>
      <c r="D400" s="39">
        <f t="shared" si="26"/>
        <v>0</v>
      </c>
      <c r="E400" s="1"/>
      <c r="F400" s="39">
        <v>0</v>
      </c>
      <c r="G400" s="1"/>
      <c r="H400" s="39">
        <v>0</v>
      </c>
      <c r="I400" s="1"/>
      <c r="J400" s="39">
        <v>0</v>
      </c>
      <c r="K400" s="213">
        <f t="shared" si="27"/>
        <v>0</v>
      </c>
    </row>
    <row r="401" spans="1:11">
      <c r="A401" s="220" t="s">
        <v>161</v>
      </c>
      <c r="B401" s="5">
        <v>15</v>
      </c>
      <c r="C401" s="1"/>
      <c r="D401" s="39">
        <f t="shared" si="26"/>
        <v>0</v>
      </c>
      <c r="E401" s="1"/>
      <c r="F401" s="39">
        <v>0</v>
      </c>
      <c r="G401" s="1"/>
      <c r="H401" s="39">
        <v>0</v>
      </c>
      <c r="I401" s="1"/>
      <c r="J401" s="39">
        <v>0</v>
      </c>
      <c r="K401" s="213">
        <f t="shared" si="27"/>
        <v>0</v>
      </c>
    </row>
    <row r="402" spans="1:11">
      <c r="A402" s="220" t="s">
        <v>162</v>
      </c>
      <c r="B402" s="5">
        <v>10</v>
      </c>
      <c r="C402" s="1"/>
      <c r="D402" s="39">
        <f t="shared" si="26"/>
        <v>0</v>
      </c>
      <c r="E402" s="1"/>
      <c r="F402" s="39">
        <v>0</v>
      </c>
      <c r="G402" s="1"/>
      <c r="H402" s="39">
        <v>0</v>
      </c>
      <c r="I402" s="1"/>
      <c r="J402" s="39">
        <v>0</v>
      </c>
      <c r="K402" s="213">
        <f t="shared" si="27"/>
        <v>0</v>
      </c>
    </row>
    <row r="403" spans="1:11">
      <c r="A403" s="220" t="s">
        <v>163</v>
      </c>
      <c r="B403" s="5">
        <v>15</v>
      </c>
      <c r="C403" s="1"/>
      <c r="D403" s="39">
        <f t="shared" si="26"/>
        <v>0</v>
      </c>
      <c r="E403" s="1"/>
      <c r="F403" s="39">
        <v>0</v>
      </c>
      <c r="G403" s="1"/>
      <c r="H403" s="39">
        <v>0</v>
      </c>
      <c r="I403" s="1"/>
      <c r="J403" s="39">
        <v>0</v>
      </c>
      <c r="K403" s="213">
        <f t="shared" si="27"/>
        <v>0</v>
      </c>
    </row>
    <row r="404" spans="1:11">
      <c r="A404" s="220" t="s">
        <v>164</v>
      </c>
      <c r="B404" s="5">
        <v>7</v>
      </c>
      <c r="C404" s="1"/>
      <c r="D404" s="39">
        <f t="shared" si="26"/>
        <v>0</v>
      </c>
      <c r="E404" s="1"/>
      <c r="F404" s="39">
        <v>0</v>
      </c>
      <c r="G404" s="1"/>
      <c r="H404" s="39">
        <v>0</v>
      </c>
      <c r="I404" s="1"/>
      <c r="J404" s="39">
        <v>0</v>
      </c>
      <c r="K404" s="213">
        <f t="shared" si="27"/>
        <v>0</v>
      </c>
    </row>
    <row r="405" spans="1:11">
      <c r="A405" s="220" t="s">
        <v>165</v>
      </c>
      <c r="B405" s="5">
        <v>11</v>
      </c>
      <c r="C405" s="1"/>
      <c r="D405" s="39">
        <f t="shared" si="26"/>
        <v>0</v>
      </c>
      <c r="E405" s="1"/>
      <c r="F405" s="39">
        <v>0</v>
      </c>
      <c r="G405" s="1"/>
      <c r="H405" s="39">
        <v>0</v>
      </c>
      <c r="I405" s="1"/>
      <c r="J405" s="39">
        <v>0</v>
      </c>
      <c r="K405" s="213">
        <f t="shared" si="27"/>
        <v>0</v>
      </c>
    </row>
    <row r="406" spans="1:11">
      <c r="A406" s="220" t="s">
        <v>166</v>
      </c>
      <c r="B406" s="5">
        <v>6</v>
      </c>
      <c r="C406" s="1"/>
      <c r="D406" s="39">
        <f t="shared" si="26"/>
        <v>0</v>
      </c>
      <c r="E406" s="1"/>
      <c r="F406" s="39">
        <v>0</v>
      </c>
      <c r="G406" s="1"/>
      <c r="H406" s="39">
        <v>0</v>
      </c>
      <c r="I406" s="1"/>
      <c r="J406" s="39">
        <v>0</v>
      </c>
      <c r="K406" s="213">
        <f t="shared" si="27"/>
        <v>0</v>
      </c>
    </row>
    <row r="407" spans="1:11">
      <c r="A407" s="220" t="s">
        <v>167</v>
      </c>
      <c r="B407" s="5">
        <v>2</v>
      </c>
      <c r="C407" s="1"/>
      <c r="D407" s="39">
        <f t="shared" si="26"/>
        <v>0</v>
      </c>
      <c r="E407" s="1"/>
      <c r="F407" s="39">
        <v>0</v>
      </c>
      <c r="G407" s="1"/>
      <c r="H407" s="39">
        <v>0</v>
      </c>
      <c r="I407" s="1"/>
      <c r="J407" s="39">
        <v>0</v>
      </c>
      <c r="K407" s="213">
        <f t="shared" si="27"/>
        <v>0</v>
      </c>
    </row>
    <row r="408" spans="1:11">
      <c r="A408" s="220" t="s">
        <v>169</v>
      </c>
      <c r="B408" s="5">
        <v>3</v>
      </c>
      <c r="C408" s="1"/>
      <c r="D408" s="39">
        <f t="shared" si="26"/>
        <v>0</v>
      </c>
      <c r="E408" s="1"/>
      <c r="F408" s="39">
        <v>0</v>
      </c>
      <c r="G408" s="1"/>
      <c r="H408" s="39">
        <v>0</v>
      </c>
      <c r="I408" s="1"/>
      <c r="J408" s="39">
        <v>0</v>
      </c>
      <c r="K408" s="213">
        <f t="shared" si="27"/>
        <v>0</v>
      </c>
    </row>
    <row r="409" spans="1:11">
      <c r="A409" s="220" t="s">
        <v>170</v>
      </c>
      <c r="B409" s="5">
        <v>7</v>
      </c>
      <c r="C409" s="1"/>
      <c r="D409" s="39">
        <f t="shared" si="26"/>
        <v>0</v>
      </c>
      <c r="E409" s="1"/>
      <c r="F409" s="39">
        <v>0</v>
      </c>
      <c r="G409" s="1"/>
      <c r="H409" s="39">
        <v>0</v>
      </c>
      <c r="I409" s="1"/>
      <c r="J409" s="39">
        <v>0</v>
      </c>
      <c r="K409" s="213">
        <f t="shared" si="27"/>
        <v>0</v>
      </c>
    </row>
    <row r="410" spans="1:11">
      <c r="A410" s="220" t="s">
        <v>171</v>
      </c>
      <c r="B410" s="5">
        <v>59</v>
      </c>
      <c r="C410" s="1"/>
      <c r="D410" s="39">
        <f t="shared" si="26"/>
        <v>0</v>
      </c>
      <c r="E410" s="1"/>
      <c r="F410" s="39">
        <v>0</v>
      </c>
      <c r="G410" s="1"/>
      <c r="H410" s="39">
        <v>0</v>
      </c>
      <c r="I410" s="1"/>
      <c r="J410" s="39">
        <v>0</v>
      </c>
      <c r="K410" s="213">
        <f t="shared" si="27"/>
        <v>0</v>
      </c>
    </row>
    <row r="411" spans="1:11">
      <c r="A411" s="220" t="s">
        <v>172</v>
      </c>
      <c r="B411" s="5">
        <v>7</v>
      </c>
      <c r="C411" s="1"/>
      <c r="D411" s="39">
        <f t="shared" si="26"/>
        <v>0</v>
      </c>
      <c r="E411" s="1"/>
      <c r="F411" s="39">
        <v>0</v>
      </c>
      <c r="G411" s="1"/>
      <c r="H411" s="39">
        <v>0</v>
      </c>
      <c r="I411" s="1"/>
      <c r="J411" s="39">
        <v>0</v>
      </c>
      <c r="K411" s="213">
        <f t="shared" si="27"/>
        <v>0</v>
      </c>
    </row>
    <row r="412" spans="1:11">
      <c r="A412" s="220" t="s">
        <v>174</v>
      </c>
      <c r="B412" s="5">
        <v>54</v>
      </c>
      <c r="C412" s="1"/>
      <c r="D412" s="39">
        <f t="shared" si="26"/>
        <v>0</v>
      </c>
      <c r="E412" s="1"/>
      <c r="F412" s="39">
        <v>0</v>
      </c>
      <c r="G412" s="1"/>
      <c r="H412" s="39">
        <v>0</v>
      </c>
      <c r="I412" s="1"/>
      <c r="J412" s="39">
        <v>0</v>
      </c>
      <c r="K412" s="213">
        <f t="shared" si="27"/>
        <v>0</v>
      </c>
    </row>
    <row r="413" spans="1:11">
      <c r="A413" s="220" t="s">
        <v>176</v>
      </c>
      <c r="B413" s="5">
        <v>80</v>
      </c>
      <c r="C413" s="1"/>
      <c r="D413" s="39">
        <f t="shared" si="26"/>
        <v>0</v>
      </c>
      <c r="E413" s="1"/>
      <c r="F413" s="39">
        <v>0</v>
      </c>
      <c r="G413" s="1"/>
      <c r="H413" s="39">
        <v>0</v>
      </c>
      <c r="I413" s="1"/>
      <c r="J413" s="39">
        <v>0</v>
      </c>
      <c r="K413" s="213">
        <f t="shared" si="27"/>
        <v>0</v>
      </c>
    </row>
    <row r="414" spans="1:11">
      <c r="A414" s="220" t="s">
        <v>177</v>
      </c>
      <c r="B414" s="5">
        <v>61</v>
      </c>
      <c r="C414" s="1"/>
      <c r="D414" s="39">
        <f t="shared" si="26"/>
        <v>0</v>
      </c>
      <c r="E414" s="1"/>
      <c r="F414" s="39">
        <v>0</v>
      </c>
      <c r="G414" s="1"/>
      <c r="H414" s="39">
        <v>0</v>
      </c>
      <c r="I414" s="1"/>
      <c r="J414" s="39">
        <v>0</v>
      </c>
      <c r="K414" s="213">
        <f t="shared" si="27"/>
        <v>0</v>
      </c>
    </row>
    <row r="415" spans="1:11">
      <c r="A415" s="220" t="s">
        <v>179</v>
      </c>
      <c r="B415" s="5">
        <v>140</v>
      </c>
      <c r="C415" s="1"/>
      <c r="D415" s="39">
        <f t="shared" si="26"/>
        <v>0</v>
      </c>
      <c r="E415" s="1"/>
      <c r="F415" s="39">
        <v>0</v>
      </c>
      <c r="G415" s="1"/>
      <c r="H415" s="39">
        <v>0</v>
      </c>
      <c r="I415" s="1"/>
      <c r="J415" s="39">
        <v>0</v>
      </c>
      <c r="K415" s="213">
        <f t="shared" si="27"/>
        <v>0</v>
      </c>
    </row>
    <row r="416" spans="1:11">
      <c r="A416" s="220" t="s">
        <v>181</v>
      </c>
      <c r="B416" s="5">
        <v>33</v>
      </c>
      <c r="C416" s="1"/>
      <c r="D416" s="39">
        <f t="shared" si="26"/>
        <v>0</v>
      </c>
      <c r="E416" s="1"/>
      <c r="F416" s="39">
        <v>0</v>
      </c>
      <c r="G416" s="1"/>
      <c r="H416" s="39">
        <v>0</v>
      </c>
      <c r="I416" s="1"/>
      <c r="J416" s="39">
        <v>0</v>
      </c>
      <c r="K416" s="213">
        <f t="shared" si="27"/>
        <v>0</v>
      </c>
    </row>
    <row r="417" spans="1:11">
      <c r="A417" s="220" t="s">
        <v>182</v>
      </c>
      <c r="B417" s="5">
        <v>79</v>
      </c>
      <c r="C417" s="1"/>
      <c r="D417" s="39">
        <f t="shared" si="26"/>
        <v>0</v>
      </c>
      <c r="E417" s="1"/>
      <c r="F417" s="39">
        <v>0</v>
      </c>
      <c r="G417" s="1"/>
      <c r="H417" s="39">
        <v>0</v>
      </c>
      <c r="I417" s="1"/>
      <c r="J417" s="39">
        <v>0</v>
      </c>
      <c r="K417" s="213">
        <f t="shared" si="27"/>
        <v>0</v>
      </c>
    </row>
    <row r="418" spans="1:11">
      <c r="A418" s="220" t="s">
        <v>183</v>
      </c>
      <c r="B418" s="5">
        <v>5</v>
      </c>
      <c r="C418" s="1"/>
      <c r="D418" s="39">
        <f t="shared" si="26"/>
        <v>0</v>
      </c>
      <c r="E418" s="1"/>
      <c r="F418" s="39">
        <v>0</v>
      </c>
      <c r="G418" s="1"/>
      <c r="H418" s="39">
        <v>0</v>
      </c>
      <c r="I418" s="1"/>
      <c r="J418" s="39">
        <v>0</v>
      </c>
      <c r="K418" s="213">
        <f t="shared" si="27"/>
        <v>0</v>
      </c>
    </row>
    <row r="419" spans="1:11">
      <c r="A419" s="220" t="s">
        <v>187</v>
      </c>
      <c r="B419" s="5">
        <v>134</v>
      </c>
      <c r="C419" s="1"/>
      <c r="D419" s="39">
        <f t="shared" si="26"/>
        <v>0</v>
      </c>
      <c r="E419" s="1"/>
      <c r="F419" s="39">
        <v>0</v>
      </c>
      <c r="G419" s="1"/>
      <c r="H419" s="39">
        <v>0</v>
      </c>
      <c r="I419" s="1"/>
      <c r="J419" s="39">
        <v>0</v>
      </c>
      <c r="K419" s="213">
        <f t="shared" si="27"/>
        <v>0</v>
      </c>
    </row>
    <row r="420" spans="1:11">
      <c r="A420" s="220" t="s">
        <v>188</v>
      </c>
      <c r="B420" s="5">
        <v>93</v>
      </c>
      <c r="C420" s="1"/>
      <c r="D420" s="39">
        <f t="shared" si="26"/>
        <v>0</v>
      </c>
      <c r="E420" s="1"/>
      <c r="F420" s="39">
        <v>0</v>
      </c>
      <c r="G420" s="1"/>
      <c r="H420" s="39">
        <v>0</v>
      </c>
      <c r="I420" s="1"/>
      <c r="J420" s="39">
        <v>0</v>
      </c>
      <c r="K420" s="213">
        <f t="shared" si="27"/>
        <v>0</v>
      </c>
    </row>
    <row r="421" spans="1:11">
      <c r="A421" s="220" t="s">
        <v>189</v>
      </c>
      <c r="B421" s="5">
        <v>120</v>
      </c>
      <c r="C421" s="1"/>
      <c r="D421" s="39">
        <f t="shared" si="26"/>
        <v>0</v>
      </c>
      <c r="E421" s="1"/>
      <c r="F421" s="39">
        <v>0</v>
      </c>
      <c r="G421" s="1"/>
      <c r="H421" s="39">
        <v>0</v>
      </c>
      <c r="I421" s="1"/>
      <c r="J421" s="39">
        <v>0</v>
      </c>
      <c r="K421" s="213">
        <f t="shared" si="27"/>
        <v>0</v>
      </c>
    </row>
    <row r="422" spans="1:11">
      <c r="A422" s="220" t="s">
        <v>190</v>
      </c>
      <c r="B422" s="5">
        <v>48</v>
      </c>
      <c r="C422" s="1"/>
      <c r="D422" s="39">
        <f t="shared" si="26"/>
        <v>0</v>
      </c>
      <c r="E422" s="1"/>
      <c r="F422" s="39">
        <v>0</v>
      </c>
      <c r="G422" s="1"/>
      <c r="H422" s="39">
        <v>0</v>
      </c>
      <c r="I422" s="1"/>
      <c r="J422" s="39">
        <v>0</v>
      </c>
      <c r="K422" s="213">
        <f t="shared" si="27"/>
        <v>0</v>
      </c>
    </row>
    <row r="423" spans="1:11">
      <c r="A423" s="220" t="s">
        <v>191</v>
      </c>
      <c r="B423" s="5">
        <v>84</v>
      </c>
      <c r="C423" s="1"/>
      <c r="D423" s="39">
        <f t="shared" si="26"/>
        <v>0</v>
      </c>
      <c r="E423" s="1"/>
      <c r="F423" s="39">
        <v>0</v>
      </c>
      <c r="G423" s="1"/>
      <c r="H423" s="39">
        <v>0</v>
      </c>
      <c r="I423" s="1"/>
      <c r="J423" s="39">
        <v>0</v>
      </c>
      <c r="K423" s="213">
        <f t="shared" si="27"/>
        <v>0</v>
      </c>
    </row>
    <row r="424" spans="1:11">
      <c r="A424" s="220" t="s">
        <v>192</v>
      </c>
      <c r="B424" s="5">
        <v>59</v>
      </c>
      <c r="C424" s="1"/>
      <c r="D424" s="39">
        <f t="shared" si="26"/>
        <v>0</v>
      </c>
      <c r="E424" s="1"/>
      <c r="F424" s="39">
        <v>0</v>
      </c>
      <c r="G424" s="1"/>
      <c r="H424" s="39">
        <v>0</v>
      </c>
      <c r="I424" s="1"/>
      <c r="J424" s="39">
        <v>0</v>
      </c>
      <c r="K424" s="213">
        <f t="shared" si="27"/>
        <v>0</v>
      </c>
    </row>
    <row r="425" spans="1:11">
      <c r="A425" s="220" t="s">
        <v>193</v>
      </c>
      <c r="B425" s="5">
        <v>64</v>
      </c>
      <c r="C425" s="1"/>
      <c r="D425" s="39">
        <f t="shared" si="26"/>
        <v>0</v>
      </c>
      <c r="E425" s="1"/>
      <c r="F425" s="39">
        <v>0</v>
      </c>
      <c r="G425" s="1"/>
      <c r="H425" s="39">
        <v>0</v>
      </c>
      <c r="I425" s="1"/>
      <c r="J425" s="39">
        <v>0</v>
      </c>
      <c r="K425" s="213">
        <f t="shared" si="27"/>
        <v>0</v>
      </c>
    </row>
    <row r="426" spans="1:11">
      <c r="A426" s="220" t="s">
        <v>197</v>
      </c>
      <c r="B426" s="5">
        <v>1</v>
      </c>
      <c r="C426" s="1"/>
      <c r="D426" s="39">
        <f t="shared" si="26"/>
        <v>0</v>
      </c>
      <c r="E426" s="1"/>
      <c r="F426" s="39">
        <v>0</v>
      </c>
      <c r="G426" s="1"/>
      <c r="H426" s="39">
        <v>0</v>
      </c>
      <c r="I426" s="1"/>
      <c r="J426" s="39">
        <v>0</v>
      </c>
      <c r="K426" s="213">
        <f t="shared" si="27"/>
        <v>0</v>
      </c>
    </row>
    <row r="427" spans="1:11">
      <c r="A427" s="220" t="s">
        <v>199</v>
      </c>
      <c r="B427" s="5">
        <v>1</v>
      </c>
      <c r="C427" s="1"/>
      <c r="D427" s="39">
        <f t="shared" si="26"/>
        <v>0</v>
      </c>
      <c r="E427" s="1"/>
      <c r="F427" s="39">
        <v>0</v>
      </c>
      <c r="G427" s="1"/>
      <c r="H427" s="39">
        <v>0</v>
      </c>
      <c r="I427" s="1"/>
      <c r="J427" s="39">
        <v>0</v>
      </c>
      <c r="K427" s="213">
        <f t="shared" si="27"/>
        <v>0</v>
      </c>
    </row>
    <row r="428" spans="1:11">
      <c r="A428" s="220" t="s">
        <v>200</v>
      </c>
      <c r="B428" s="5">
        <v>131</v>
      </c>
      <c r="C428" s="1"/>
      <c r="D428" s="39">
        <f t="shared" si="26"/>
        <v>0</v>
      </c>
      <c r="E428" s="1"/>
      <c r="F428" s="39">
        <v>0</v>
      </c>
      <c r="G428" s="1"/>
      <c r="H428" s="39">
        <v>0</v>
      </c>
      <c r="I428" s="1"/>
      <c r="J428" s="39">
        <v>0</v>
      </c>
      <c r="K428" s="213">
        <f t="shared" si="27"/>
        <v>0</v>
      </c>
    </row>
    <row r="429" spans="1:11">
      <c r="A429" s="220" t="s">
        <v>202</v>
      </c>
      <c r="B429" s="5">
        <v>32</v>
      </c>
      <c r="C429" s="1"/>
      <c r="D429" s="39">
        <f t="shared" si="26"/>
        <v>0</v>
      </c>
      <c r="E429" s="1"/>
      <c r="F429" s="39">
        <v>0</v>
      </c>
      <c r="G429" s="1"/>
      <c r="H429" s="39">
        <v>0</v>
      </c>
      <c r="I429" s="1"/>
      <c r="J429" s="39">
        <v>0</v>
      </c>
      <c r="K429" s="213">
        <f t="shared" si="27"/>
        <v>0</v>
      </c>
    </row>
    <row r="430" spans="1:11">
      <c r="A430" s="220" t="s">
        <v>203</v>
      </c>
      <c r="B430" s="5">
        <v>1</v>
      </c>
      <c r="C430" s="1"/>
      <c r="D430" s="39">
        <f t="shared" si="26"/>
        <v>0</v>
      </c>
      <c r="E430" s="1"/>
      <c r="F430" s="39">
        <v>0</v>
      </c>
      <c r="G430" s="1"/>
      <c r="H430" s="39">
        <v>0</v>
      </c>
      <c r="I430" s="1"/>
      <c r="J430" s="39">
        <v>0</v>
      </c>
      <c r="K430" s="213">
        <f t="shared" si="27"/>
        <v>0</v>
      </c>
    </row>
    <row r="431" spans="1:11">
      <c r="A431" s="220" t="s">
        <v>204</v>
      </c>
      <c r="B431" s="5">
        <v>88</v>
      </c>
      <c r="C431" s="1"/>
      <c r="D431" s="39">
        <f t="shared" si="26"/>
        <v>0</v>
      </c>
      <c r="E431" s="1"/>
      <c r="F431" s="39">
        <v>0</v>
      </c>
      <c r="G431" s="1"/>
      <c r="H431" s="39">
        <v>0</v>
      </c>
      <c r="I431" s="1"/>
      <c r="J431" s="39">
        <v>0</v>
      </c>
      <c r="K431" s="213">
        <f t="shared" si="27"/>
        <v>0</v>
      </c>
    </row>
    <row r="432" spans="1:11">
      <c r="A432" s="220" t="s">
        <v>206</v>
      </c>
      <c r="B432" s="5">
        <v>15</v>
      </c>
      <c r="C432" s="1"/>
      <c r="D432" s="39">
        <f t="shared" si="26"/>
        <v>0</v>
      </c>
      <c r="E432" s="1"/>
      <c r="F432" s="39">
        <v>0</v>
      </c>
      <c r="G432" s="1"/>
      <c r="H432" s="39">
        <v>0</v>
      </c>
      <c r="I432" s="1"/>
      <c r="J432" s="39">
        <v>0</v>
      </c>
      <c r="K432" s="213">
        <f t="shared" si="27"/>
        <v>0</v>
      </c>
    </row>
    <row r="433" spans="1:11">
      <c r="A433" s="220" t="s">
        <v>213</v>
      </c>
      <c r="B433" s="5">
        <v>52</v>
      </c>
      <c r="C433" s="1"/>
      <c r="D433" s="39">
        <f t="shared" si="26"/>
        <v>0</v>
      </c>
      <c r="E433" s="1"/>
      <c r="F433" s="39">
        <v>0</v>
      </c>
      <c r="G433" s="1"/>
      <c r="H433" s="39">
        <v>0</v>
      </c>
      <c r="I433" s="1"/>
      <c r="J433" s="39">
        <v>0</v>
      </c>
      <c r="K433" s="213">
        <f t="shared" si="27"/>
        <v>0</v>
      </c>
    </row>
    <row r="434" spans="1:11">
      <c r="A434" s="220" t="s">
        <v>215</v>
      </c>
      <c r="B434" s="5">
        <v>10</v>
      </c>
      <c r="C434" s="1"/>
      <c r="D434" s="39">
        <f t="shared" si="26"/>
        <v>0</v>
      </c>
      <c r="E434" s="1"/>
      <c r="F434" s="39">
        <v>0</v>
      </c>
      <c r="G434" s="1"/>
      <c r="H434" s="39">
        <v>0</v>
      </c>
      <c r="I434" s="1"/>
      <c r="J434" s="39">
        <v>0</v>
      </c>
      <c r="K434" s="213">
        <f t="shared" si="27"/>
        <v>0</v>
      </c>
    </row>
    <row r="435" spans="1:11">
      <c r="A435" s="220" t="s">
        <v>216</v>
      </c>
      <c r="B435" s="5">
        <v>6</v>
      </c>
      <c r="C435" s="1"/>
      <c r="D435" s="39">
        <f t="shared" si="26"/>
        <v>0</v>
      </c>
      <c r="E435" s="1"/>
      <c r="F435" s="39">
        <v>0</v>
      </c>
      <c r="G435" s="1"/>
      <c r="H435" s="39">
        <v>0</v>
      </c>
      <c r="I435" s="1"/>
      <c r="J435" s="39">
        <v>0</v>
      </c>
      <c r="K435" s="213">
        <f t="shared" si="27"/>
        <v>0</v>
      </c>
    </row>
    <row r="436" spans="1:11">
      <c r="A436" s="220" t="s">
        <v>217</v>
      </c>
      <c r="B436" s="5">
        <v>5</v>
      </c>
      <c r="C436" s="1"/>
      <c r="D436" s="39">
        <f t="shared" si="26"/>
        <v>0</v>
      </c>
      <c r="E436" s="1"/>
      <c r="F436" s="39">
        <v>0</v>
      </c>
      <c r="G436" s="1"/>
      <c r="H436" s="39">
        <v>0</v>
      </c>
      <c r="I436" s="1"/>
      <c r="J436" s="39">
        <v>0</v>
      </c>
      <c r="K436" s="213">
        <f t="shared" si="27"/>
        <v>0</v>
      </c>
    </row>
    <row r="437" spans="1:11">
      <c r="A437" s="220" t="s">
        <v>218</v>
      </c>
      <c r="B437" s="5">
        <v>39</v>
      </c>
      <c r="C437" s="1"/>
      <c r="D437" s="39">
        <f t="shared" si="26"/>
        <v>0</v>
      </c>
      <c r="E437" s="1"/>
      <c r="F437" s="39">
        <v>0</v>
      </c>
      <c r="G437" s="1"/>
      <c r="H437" s="39">
        <v>0</v>
      </c>
      <c r="I437" s="1"/>
      <c r="J437" s="39">
        <v>0</v>
      </c>
      <c r="K437" s="213">
        <f t="shared" si="27"/>
        <v>0</v>
      </c>
    </row>
    <row r="438" spans="1:11">
      <c r="A438" s="220" t="s">
        <v>219</v>
      </c>
      <c r="B438" s="5">
        <v>10</v>
      </c>
      <c r="C438" s="1"/>
      <c r="D438" s="39">
        <f t="shared" si="26"/>
        <v>0</v>
      </c>
      <c r="E438" s="1"/>
      <c r="F438" s="39">
        <v>0</v>
      </c>
      <c r="G438" s="1"/>
      <c r="H438" s="39">
        <v>0</v>
      </c>
      <c r="I438" s="1"/>
      <c r="J438" s="39">
        <v>0</v>
      </c>
      <c r="K438" s="213">
        <f t="shared" si="27"/>
        <v>0</v>
      </c>
    </row>
    <row r="439" spans="1:11">
      <c r="A439" s="220" t="s">
        <v>220</v>
      </c>
      <c r="B439" s="5">
        <v>20</v>
      </c>
      <c r="C439" s="1"/>
      <c r="D439" s="39">
        <f t="shared" si="26"/>
        <v>0</v>
      </c>
      <c r="E439" s="1"/>
      <c r="F439" s="39">
        <v>0</v>
      </c>
      <c r="G439" s="1"/>
      <c r="H439" s="39">
        <v>0</v>
      </c>
      <c r="I439" s="1"/>
      <c r="J439" s="39">
        <v>0</v>
      </c>
      <c r="K439" s="213">
        <f t="shared" si="27"/>
        <v>0</v>
      </c>
    </row>
    <row r="440" spans="1:11">
      <c r="A440" s="220" t="s">
        <v>221</v>
      </c>
      <c r="B440" s="5">
        <v>16</v>
      </c>
      <c r="C440" s="1"/>
      <c r="D440" s="39">
        <f t="shared" si="26"/>
        <v>0</v>
      </c>
      <c r="E440" s="1"/>
      <c r="F440" s="39">
        <v>0</v>
      </c>
      <c r="G440" s="1"/>
      <c r="H440" s="39">
        <v>0</v>
      </c>
      <c r="I440" s="1"/>
      <c r="J440" s="39">
        <v>0</v>
      </c>
      <c r="K440" s="213">
        <f t="shared" si="27"/>
        <v>0</v>
      </c>
    </row>
    <row r="441" spans="1:11">
      <c r="A441" s="220" t="s">
        <v>223</v>
      </c>
      <c r="B441" s="5">
        <v>11</v>
      </c>
      <c r="C441" s="1"/>
      <c r="D441" s="39">
        <f t="shared" si="26"/>
        <v>0</v>
      </c>
      <c r="E441" s="1"/>
      <c r="F441" s="39">
        <v>0</v>
      </c>
      <c r="G441" s="1"/>
      <c r="H441" s="39">
        <v>0</v>
      </c>
      <c r="I441" s="1"/>
      <c r="J441" s="39">
        <v>0</v>
      </c>
      <c r="K441" s="213">
        <f t="shared" si="27"/>
        <v>0</v>
      </c>
    </row>
    <row r="442" spans="1:11">
      <c r="A442" s="220" t="s">
        <v>224</v>
      </c>
      <c r="B442" s="5">
        <v>13</v>
      </c>
      <c r="C442" s="1"/>
      <c r="D442" s="39">
        <f t="shared" si="26"/>
        <v>0</v>
      </c>
      <c r="E442" s="1"/>
      <c r="F442" s="39">
        <v>0</v>
      </c>
      <c r="G442" s="1"/>
      <c r="H442" s="39">
        <v>0</v>
      </c>
      <c r="I442" s="1"/>
      <c r="J442" s="39">
        <v>0</v>
      </c>
      <c r="K442" s="213">
        <f t="shared" si="27"/>
        <v>0</v>
      </c>
    </row>
    <row r="443" spans="1:11">
      <c r="A443" s="220" t="s">
        <v>226</v>
      </c>
      <c r="B443" s="5">
        <v>56</v>
      </c>
      <c r="C443" s="1"/>
      <c r="D443" s="39">
        <f t="shared" si="26"/>
        <v>0</v>
      </c>
      <c r="E443" s="1"/>
      <c r="F443" s="39">
        <v>0</v>
      </c>
      <c r="G443" s="1"/>
      <c r="H443" s="39">
        <v>0</v>
      </c>
      <c r="I443" s="1"/>
      <c r="J443" s="39">
        <v>0</v>
      </c>
      <c r="K443" s="213">
        <f t="shared" si="27"/>
        <v>0</v>
      </c>
    </row>
    <row r="444" spans="1:11">
      <c r="A444" s="220" t="s">
        <v>227</v>
      </c>
      <c r="B444" s="5">
        <v>22</v>
      </c>
      <c r="C444" s="1"/>
      <c r="D444" s="39">
        <f t="shared" si="26"/>
        <v>0</v>
      </c>
      <c r="E444" s="1"/>
      <c r="F444" s="39">
        <v>0</v>
      </c>
      <c r="G444" s="1"/>
      <c r="H444" s="39">
        <v>0</v>
      </c>
      <c r="I444" s="1"/>
      <c r="J444" s="39">
        <v>0</v>
      </c>
      <c r="K444" s="213">
        <f t="shared" si="27"/>
        <v>0</v>
      </c>
    </row>
    <row r="445" spans="1:11">
      <c r="A445" s="220" t="s">
        <v>228</v>
      </c>
      <c r="B445" s="5">
        <v>11</v>
      </c>
      <c r="C445" s="1"/>
      <c r="D445" s="39">
        <f t="shared" si="26"/>
        <v>0</v>
      </c>
      <c r="E445" s="1"/>
      <c r="F445" s="39">
        <v>0</v>
      </c>
      <c r="G445" s="1"/>
      <c r="H445" s="39">
        <v>0</v>
      </c>
      <c r="I445" s="1"/>
      <c r="J445" s="39">
        <v>0</v>
      </c>
      <c r="K445" s="213">
        <f t="shared" si="27"/>
        <v>0</v>
      </c>
    </row>
    <row r="446" spans="1:11">
      <c r="A446" s="220" t="s">
        <v>229</v>
      </c>
      <c r="B446" s="5">
        <v>6</v>
      </c>
      <c r="C446" s="1"/>
      <c r="D446" s="39">
        <f t="shared" si="26"/>
        <v>0</v>
      </c>
      <c r="E446" s="1"/>
      <c r="F446" s="39">
        <v>0</v>
      </c>
      <c r="G446" s="1"/>
      <c r="H446" s="39">
        <v>0</v>
      </c>
      <c r="I446" s="1"/>
      <c r="J446" s="39">
        <v>0</v>
      </c>
      <c r="K446" s="213">
        <f t="shared" si="27"/>
        <v>0</v>
      </c>
    </row>
    <row r="447" spans="1:11">
      <c r="A447" s="220" t="s">
        <v>230</v>
      </c>
      <c r="B447" s="5">
        <v>1</v>
      </c>
      <c r="C447" s="1"/>
      <c r="D447" s="39">
        <f t="shared" si="26"/>
        <v>0</v>
      </c>
      <c r="E447" s="1"/>
      <c r="F447" s="39">
        <v>0</v>
      </c>
      <c r="G447" s="1"/>
      <c r="H447" s="39">
        <v>0</v>
      </c>
      <c r="I447" s="1"/>
      <c r="J447" s="39">
        <v>0</v>
      </c>
      <c r="K447" s="213">
        <f t="shared" si="27"/>
        <v>0</v>
      </c>
    </row>
    <row r="448" spans="1:11">
      <c r="A448" s="220" t="s">
        <v>231</v>
      </c>
      <c r="B448" s="5">
        <v>11</v>
      </c>
      <c r="C448" s="1"/>
      <c r="D448" s="39">
        <f t="shared" si="26"/>
        <v>0</v>
      </c>
      <c r="E448" s="1"/>
      <c r="F448" s="39">
        <v>0</v>
      </c>
      <c r="G448" s="1"/>
      <c r="H448" s="39">
        <v>0</v>
      </c>
      <c r="I448" s="1"/>
      <c r="J448" s="39">
        <v>0</v>
      </c>
      <c r="K448" s="213">
        <f t="shared" si="27"/>
        <v>0</v>
      </c>
    </row>
    <row r="449" spans="1:11">
      <c r="A449" s="220" t="s">
        <v>232</v>
      </c>
      <c r="B449" s="5">
        <v>91</v>
      </c>
      <c r="C449" s="1"/>
      <c r="D449" s="39">
        <f t="shared" si="26"/>
        <v>0</v>
      </c>
      <c r="E449" s="1"/>
      <c r="F449" s="39">
        <v>0</v>
      </c>
      <c r="G449" s="1"/>
      <c r="H449" s="39">
        <v>0</v>
      </c>
      <c r="I449" s="1"/>
      <c r="J449" s="39">
        <v>0</v>
      </c>
      <c r="K449" s="213">
        <f t="shared" si="27"/>
        <v>0</v>
      </c>
    </row>
    <row r="450" spans="1:11">
      <c r="A450" s="220" t="s">
        <v>235</v>
      </c>
      <c r="B450" s="5">
        <v>18</v>
      </c>
      <c r="C450" s="1"/>
      <c r="D450" s="39">
        <f t="shared" ref="D450:D482" si="28">C450/B450</f>
        <v>0</v>
      </c>
      <c r="E450" s="1"/>
      <c r="F450" s="39">
        <v>0</v>
      </c>
      <c r="G450" s="1"/>
      <c r="H450" s="39">
        <v>0</v>
      </c>
      <c r="I450" s="1"/>
      <c r="J450" s="39">
        <v>0</v>
      </c>
      <c r="K450" s="213">
        <f t="shared" ref="K450:K482" si="29">J450+H450+F450+D450</f>
        <v>0</v>
      </c>
    </row>
    <row r="451" spans="1:11">
      <c r="A451" s="220" t="s">
        <v>236</v>
      </c>
      <c r="B451" s="5">
        <v>226</v>
      </c>
      <c r="C451" s="1"/>
      <c r="D451" s="39">
        <f t="shared" si="28"/>
        <v>0</v>
      </c>
      <c r="E451" s="1"/>
      <c r="F451" s="39">
        <v>0</v>
      </c>
      <c r="G451" s="1"/>
      <c r="H451" s="39">
        <v>0</v>
      </c>
      <c r="I451" s="1"/>
      <c r="J451" s="39">
        <v>0</v>
      </c>
      <c r="K451" s="213">
        <f t="shared" si="29"/>
        <v>0</v>
      </c>
    </row>
    <row r="452" spans="1:11">
      <c r="A452" s="220" t="s">
        <v>237</v>
      </c>
      <c r="B452" s="5">
        <v>2</v>
      </c>
      <c r="C452" s="1"/>
      <c r="D452" s="39">
        <f t="shared" si="28"/>
        <v>0</v>
      </c>
      <c r="E452" s="1"/>
      <c r="F452" s="39">
        <v>0</v>
      </c>
      <c r="G452" s="1"/>
      <c r="H452" s="39">
        <v>0</v>
      </c>
      <c r="I452" s="1"/>
      <c r="J452" s="39">
        <v>0</v>
      </c>
      <c r="K452" s="213">
        <f t="shared" si="29"/>
        <v>0</v>
      </c>
    </row>
    <row r="453" spans="1:11">
      <c r="A453" s="220" t="s">
        <v>240</v>
      </c>
      <c r="B453" s="5">
        <v>18</v>
      </c>
      <c r="C453" s="1"/>
      <c r="D453" s="39">
        <f t="shared" si="28"/>
        <v>0</v>
      </c>
      <c r="E453" s="1"/>
      <c r="F453" s="39">
        <v>0</v>
      </c>
      <c r="G453" s="1"/>
      <c r="H453" s="39">
        <v>0</v>
      </c>
      <c r="I453" s="1"/>
      <c r="J453" s="39">
        <v>0</v>
      </c>
      <c r="K453" s="213">
        <f t="shared" si="29"/>
        <v>0</v>
      </c>
    </row>
    <row r="454" spans="1:11">
      <c r="A454" s="220" t="s">
        <v>241</v>
      </c>
      <c r="B454" s="5">
        <v>54</v>
      </c>
      <c r="C454" s="1"/>
      <c r="D454" s="39">
        <f t="shared" si="28"/>
        <v>0</v>
      </c>
      <c r="E454" s="1"/>
      <c r="F454" s="39">
        <v>0</v>
      </c>
      <c r="G454" s="1"/>
      <c r="H454" s="39">
        <v>0</v>
      </c>
      <c r="I454" s="1"/>
      <c r="J454" s="39">
        <v>0</v>
      </c>
      <c r="K454" s="213">
        <f t="shared" si="29"/>
        <v>0</v>
      </c>
    </row>
    <row r="455" spans="1:11">
      <c r="A455" s="220" t="s">
        <v>242</v>
      </c>
      <c r="B455" s="5">
        <v>22</v>
      </c>
      <c r="C455" s="1"/>
      <c r="D455" s="39">
        <f t="shared" si="28"/>
        <v>0</v>
      </c>
      <c r="E455" s="1"/>
      <c r="F455" s="39">
        <v>0</v>
      </c>
      <c r="G455" s="1"/>
      <c r="H455" s="39">
        <v>0</v>
      </c>
      <c r="I455" s="1"/>
      <c r="J455" s="39">
        <v>0</v>
      </c>
      <c r="K455" s="213">
        <f t="shared" si="29"/>
        <v>0</v>
      </c>
    </row>
    <row r="456" spans="1:11">
      <c r="A456" s="220" t="s">
        <v>243</v>
      </c>
      <c r="B456" s="5">
        <v>28</v>
      </c>
      <c r="C456" s="1"/>
      <c r="D456" s="39">
        <f t="shared" si="28"/>
        <v>0</v>
      </c>
      <c r="E456" s="1"/>
      <c r="F456" s="39">
        <v>0</v>
      </c>
      <c r="G456" s="1"/>
      <c r="H456" s="39">
        <v>0</v>
      </c>
      <c r="I456" s="1"/>
      <c r="J456" s="39">
        <v>0</v>
      </c>
      <c r="K456" s="213">
        <f t="shared" si="29"/>
        <v>0</v>
      </c>
    </row>
    <row r="457" spans="1:11">
      <c r="A457" s="220" t="s">
        <v>244</v>
      </c>
      <c r="B457" s="5">
        <v>199</v>
      </c>
      <c r="C457" s="1"/>
      <c r="D457" s="39">
        <f t="shared" si="28"/>
        <v>0</v>
      </c>
      <c r="E457" s="1"/>
      <c r="F457" s="39">
        <v>0</v>
      </c>
      <c r="G457" s="1"/>
      <c r="H457" s="39">
        <v>0</v>
      </c>
      <c r="I457" s="1"/>
      <c r="J457" s="39">
        <v>0</v>
      </c>
      <c r="K457" s="213">
        <f t="shared" si="29"/>
        <v>0</v>
      </c>
    </row>
    <row r="458" spans="1:11">
      <c r="A458" s="220" t="s">
        <v>246</v>
      </c>
      <c r="B458" s="5">
        <v>70</v>
      </c>
      <c r="C458" s="1"/>
      <c r="D458" s="39">
        <f t="shared" si="28"/>
        <v>0</v>
      </c>
      <c r="E458" s="1"/>
      <c r="F458" s="39">
        <v>0</v>
      </c>
      <c r="G458" s="1"/>
      <c r="H458" s="39">
        <v>0</v>
      </c>
      <c r="I458" s="1"/>
      <c r="J458" s="39">
        <v>0</v>
      </c>
      <c r="K458" s="213">
        <f t="shared" si="29"/>
        <v>0</v>
      </c>
    </row>
    <row r="459" spans="1:11">
      <c r="A459" s="220" t="s">
        <v>248</v>
      </c>
      <c r="B459" s="5">
        <v>72</v>
      </c>
      <c r="C459" s="1"/>
      <c r="D459" s="39">
        <f t="shared" si="28"/>
        <v>0</v>
      </c>
      <c r="E459" s="1"/>
      <c r="F459" s="39">
        <v>0</v>
      </c>
      <c r="G459" s="1"/>
      <c r="H459" s="39">
        <v>0</v>
      </c>
      <c r="I459" s="1"/>
      <c r="J459" s="39">
        <v>0</v>
      </c>
      <c r="K459" s="213">
        <f t="shared" si="29"/>
        <v>0</v>
      </c>
    </row>
    <row r="460" spans="1:11">
      <c r="A460" s="220" t="s">
        <v>250</v>
      </c>
      <c r="B460" s="5">
        <v>236</v>
      </c>
      <c r="C460" s="1"/>
      <c r="D460" s="39">
        <f t="shared" si="28"/>
        <v>0</v>
      </c>
      <c r="E460" s="1"/>
      <c r="F460" s="39">
        <v>0</v>
      </c>
      <c r="G460" s="1"/>
      <c r="H460" s="39">
        <v>0</v>
      </c>
      <c r="I460" s="1"/>
      <c r="J460" s="39">
        <v>0</v>
      </c>
      <c r="K460" s="213">
        <f t="shared" si="29"/>
        <v>0</v>
      </c>
    </row>
    <row r="461" spans="1:11">
      <c r="A461" s="220" t="s">
        <v>254</v>
      </c>
      <c r="B461" s="5">
        <v>1</v>
      </c>
      <c r="C461" s="1"/>
      <c r="D461" s="39">
        <f t="shared" si="28"/>
        <v>0</v>
      </c>
      <c r="E461" s="1"/>
      <c r="F461" s="39">
        <v>0</v>
      </c>
      <c r="G461" s="1"/>
      <c r="H461" s="39">
        <v>0</v>
      </c>
      <c r="I461" s="1"/>
      <c r="J461" s="39">
        <v>0</v>
      </c>
      <c r="K461" s="213">
        <f t="shared" si="29"/>
        <v>0</v>
      </c>
    </row>
    <row r="462" spans="1:11">
      <c r="A462" s="220" t="s">
        <v>255</v>
      </c>
      <c r="B462" s="5">
        <v>1</v>
      </c>
      <c r="C462" s="1"/>
      <c r="D462" s="39">
        <f t="shared" si="28"/>
        <v>0</v>
      </c>
      <c r="E462" s="1"/>
      <c r="F462" s="39">
        <v>0</v>
      </c>
      <c r="G462" s="1"/>
      <c r="H462" s="39">
        <v>0</v>
      </c>
      <c r="I462" s="1"/>
      <c r="J462" s="39">
        <v>0</v>
      </c>
      <c r="K462" s="213">
        <f t="shared" si="29"/>
        <v>0</v>
      </c>
    </row>
    <row r="463" spans="1:11">
      <c r="A463" s="220" t="s">
        <v>256</v>
      </c>
      <c r="B463" s="5">
        <v>59</v>
      </c>
      <c r="C463" s="1"/>
      <c r="D463" s="39">
        <f t="shared" si="28"/>
        <v>0</v>
      </c>
      <c r="E463" s="1"/>
      <c r="F463" s="39">
        <v>0</v>
      </c>
      <c r="G463" s="1"/>
      <c r="H463" s="39">
        <v>0</v>
      </c>
      <c r="I463" s="1"/>
      <c r="J463" s="39">
        <v>0</v>
      </c>
      <c r="K463" s="213">
        <f t="shared" si="29"/>
        <v>0</v>
      </c>
    </row>
    <row r="464" spans="1:11">
      <c r="A464" s="220" t="s">
        <v>257</v>
      </c>
      <c r="B464" s="5">
        <v>21</v>
      </c>
      <c r="C464" s="1"/>
      <c r="D464" s="39">
        <f t="shared" si="28"/>
        <v>0</v>
      </c>
      <c r="E464" s="1"/>
      <c r="F464" s="39">
        <v>0</v>
      </c>
      <c r="G464" s="1"/>
      <c r="H464" s="39">
        <v>0</v>
      </c>
      <c r="I464" s="1"/>
      <c r="J464" s="39">
        <v>0</v>
      </c>
      <c r="K464" s="213">
        <f t="shared" si="29"/>
        <v>0</v>
      </c>
    </row>
    <row r="465" spans="1:11">
      <c r="A465" s="220" t="s">
        <v>258</v>
      </c>
      <c r="B465" s="5">
        <v>13</v>
      </c>
      <c r="C465" s="1"/>
      <c r="D465" s="39">
        <f t="shared" si="28"/>
        <v>0</v>
      </c>
      <c r="E465" s="1"/>
      <c r="F465" s="39">
        <v>0</v>
      </c>
      <c r="G465" s="1"/>
      <c r="H465" s="39">
        <v>0</v>
      </c>
      <c r="I465" s="1"/>
      <c r="J465" s="39">
        <v>0</v>
      </c>
      <c r="K465" s="213">
        <f t="shared" si="29"/>
        <v>0</v>
      </c>
    </row>
    <row r="466" spans="1:11">
      <c r="A466" s="220" t="s">
        <v>259</v>
      </c>
      <c r="B466" s="5">
        <v>69</v>
      </c>
      <c r="C466" s="1"/>
      <c r="D466" s="39">
        <f t="shared" si="28"/>
        <v>0</v>
      </c>
      <c r="E466" s="1"/>
      <c r="F466" s="39">
        <v>0</v>
      </c>
      <c r="G466" s="1"/>
      <c r="H466" s="39">
        <v>0</v>
      </c>
      <c r="I466" s="1"/>
      <c r="J466" s="39">
        <v>0</v>
      </c>
      <c r="K466" s="213">
        <f t="shared" si="29"/>
        <v>0</v>
      </c>
    </row>
    <row r="467" spans="1:11">
      <c r="A467" s="220" t="s">
        <v>260</v>
      </c>
      <c r="B467" s="5">
        <v>27</v>
      </c>
      <c r="C467" s="1"/>
      <c r="D467" s="39">
        <f t="shared" si="28"/>
        <v>0</v>
      </c>
      <c r="E467" s="1"/>
      <c r="F467" s="39">
        <v>0</v>
      </c>
      <c r="G467" s="1"/>
      <c r="H467" s="39">
        <v>0</v>
      </c>
      <c r="I467" s="1"/>
      <c r="J467" s="39">
        <v>0</v>
      </c>
      <c r="K467" s="213">
        <f t="shared" si="29"/>
        <v>0</v>
      </c>
    </row>
    <row r="468" spans="1:11">
      <c r="A468" s="220" t="s">
        <v>261</v>
      </c>
      <c r="B468" s="5">
        <v>35</v>
      </c>
      <c r="C468" s="1"/>
      <c r="D468" s="39">
        <f t="shared" si="28"/>
        <v>0</v>
      </c>
      <c r="E468" s="1"/>
      <c r="F468" s="39">
        <v>0</v>
      </c>
      <c r="G468" s="1"/>
      <c r="H468" s="39">
        <v>0</v>
      </c>
      <c r="I468" s="1"/>
      <c r="J468" s="39">
        <v>0</v>
      </c>
      <c r="K468" s="213">
        <f t="shared" si="29"/>
        <v>0</v>
      </c>
    </row>
    <row r="469" spans="1:11">
      <c r="A469" s="220" t="s">
        <v>262</v>
      </c>
      <c r="B469" s="5">
        <v>40</v>
      </c>
      <c r="C469" s="1"/>
      <c r="D469" s="39">
        <f t="shared" si="28"/>
        <v>0</v>
      </c>
      <c r="E469" s="1"/>
      <c r="F469" s="39">
        <v>0</v>
      </c>
      <c r="G469" s="1"/>
      <c r="H469" s="39">
        <v>0</v>
      </c>
      <c r="I469" s="1"/>
      <c r="J469" s="39">
        <v>0</v>
      </c>
      <c r="K469" s="213">
        <f t="shared" si="29"/>
        <v>0</v>
      </c>
    </row>
    <row r="470" spans="1:11">
      <c r="A470" s="220" t="s">
        <v>269</v>
      </c>
      <c r="B470" s="5">
        <v>708</v>
      </c>
      <c r="C470" s="1"/>
      <c r="D470" s="39">
        <f t="shared" si="28"/>
        <v>0</v>
      </c>
      <c r="E470" s="1"/>
      <c r="F470" s="39">
        <v>0</v>
      </c>
      <c r="G470" s="1"/>
      <c r="H470" s="39">
        <v>0</v>
      </c>
      <c r="I470" s="1"/>
      <c r="J470" s="39">
        <v>0</v>
      </c>
      <c r="K470" s="213">
        <f t="shared" si="29"/>
        <v>0</v>
      </c>
    </row>
    <row r="471" spans="1:11">
      <c r="A471" s="220" t="s">
        <v>271</v>
      </c>
      <c r="B471" s="5">
        <v>24</v>
      </c>
      <c r="C471" s="1"/>
      <c r="D471" s="39">
        <f t="shared" si="28"/>
        <v>0</v>
      </c>
      <c r="E471" s="1"/>
      <c r="F471" s="39">
        <v>0</v>
      </c>
      <c r="G471" s="1"/>
      <c r="H471" s="39">
        <v>0</v>
      </c>
      <c r="I471" s="1"/>
      <c r="J471" s="39">
        <v>0</v>
      </c>
      <c r="K471" s="213">
        <f t="shared" si="29"/>
        <v>0</v>
      </c>
    </row>
    <row r="472" spans="1:11">
      <c r="A472" s="220" t="s">
        <v>272</v>
      </c>
      <c r="B472" s="5">
        <v>71</v>
      </c>
      <c r="C472" s="1"/>
      <c r="D472" s="39">
        <f t="shared" si="28"/>
        <v>0</v>
      </c>
      <c r="E472" s="1"/>
      <c r="F472" s="39">
        <v>0</v>
      </c>
      <c r="G472" s="1"/>
      <c r="H472" s="39">
        <v>0</v>
      </c>
      <c r="I472" s="1"/>
      <c r="J472" s="39">
        <v>0</v>
      </c>
      <c r="K472" s="213">
        <f t="shared" si="29"/>
        <v>0</v>
      </c>
    </row>
    <row r="473" spans="1:11" ht="15.75" thickBot="1">
      <c r="A473" s="221" t="s">
        <v>585</v>
      </c>
      <c r="B473" s="5">
        <v>146</v>
      </c>
      <c r="C473" s="1"/>
      <c r="D473" s="39">
        <f t="shared" si="28"/>
        <v>0</v>
      </c>
      <c r="E473" s="1"/>
      <c r="F473" s="39">
        <v>0</v>
      </c>
      <c r="G473" s="1">
        <v>1</v>
      </c>
      <c r="H473" s="39">
        <v>0</v>
      </c>
      <c r="I473" s="1"/>
      <c r="J473" s="39">
        <f t="shared" ref="J473:J482" si="30">I473/G473</f>
        <v>0</v>
      </c>
      <c r="K473" s="213">
        <f t="shared" si="29"/>
        <v>0</v>
      </c>
    </row>
    <row r="474" spans="1:11">
      <c r="A474" s="219" t="s">
        <v>501</v>
      </c>
      <c r="B474" s="218">
        <v>33</v>
      </c>
      <c r="C474" s="214">
        <v>1</v>
      </c>
      <c r="D474" s="38">
        <f t="shared" si="28"/>
        <v>3.0303030303030304E-2</v>
      </c>
      <c r="E474" s="214">
        <v>1</v>
      </c>
      <c r="F474" s="38">
        <f t="shared" ref="F474:F482" si="31">E474/C474</f>
        <v>1</v>
      </c>
      <c r="G474" s="214">
        <v>1</v>
      </c>
      <c r="H474" s="38">
        <f t="shared" ref="H474:H482" si="32">G474/E474</f>
        <v>1</v>
      </c>
      <c r="I474" s="214">
        <v>1</v>
      </c>
      <c r="J474" s="38">
        <f t="shared" si="30"/>
        <v>1</v>
      </c>
      <c r="K474" s="215">
        <f t="shared" si="29"/>
        <v>3.0303030303030303</v>
      </c>
    </row>
    <row r="475" spans="1:11">
      <c r="A475" s="220" t="s">
        <v>417</v>
      </c>
      <c r="B475" s="5">
        <v>2</v>
      </c>
      <c r="C475" s="1">
        <v>3</v>
      </c>
      <c r="D475" s="39">
        <f t="shared" si="28"/>
        <v>1.5</v>
      </c>
      <c r="E475" s="1">
        <v>2</v>
      </c>
      <c r="F475" s="39">
        <f t="shared" si="31"/>
        <v>0.66666666666666663</v>
      </c>
      <c r="G475" s="1">
        <v>1</v>
      </c>
      <c r="H475" s="39">
        <f t="shared" si="32"/>
        <v>0.5</v>
      </c>
      <c r="I475" s="1"/>
      <c r="J475" s="39">
        <f t="shared" si="30"/>
        <v>0</v>
      </c>
      <c r="K475" s="213">
        <f t="shared" si="29"/>
        <v>2.6666666666666665</v>
      </c>
    </row>
    <row r="476" spans="1:11">
      <c r="A476" s="220" t="s">
        <v>364</v>
      </c>
      <c r="B476" s="5">
        <v>47</v>
      </c>
      <c r="C476" s="1">
        <v>2</v>
      </c>
      <c r="D476" s="39">
        <f t="shared" si="28"/>
        <v>4.2553191489361701E-2</v>
      </c>
      <c r="E476" s="1">
        <v>1</v>
      </c>
      <c r="F476" s="39">
        <f t="shared" si="31"/>
        <v>0.5</v>
      </c>
      <c r="G476" s="1">
        <v>1</v>
      </c>
      <c r="H476" s="39">
        <f t="shared" si="32"/>
        <v>1</v>
      </c>
      <c r="I476" s="1">
        <v>1</v>
      </c>
      <c r="J476" s="39">
        <f t="shared" si="30"/>
        <v>1</v>
      </c>
      <c r="K476" s="213">
        <f t="shared" si="29"/>
        <v>2.5425531914893615</v>
      </c>
    </row>
    <row r="477" spans="1:11">
      <c r="A477" s="220" t="s">
        <v>367</v>
      </c>
      <c r="B477" s="5">
        <v>3</v>
      </c>
      <c r="C477" s="1">
        <v>1</v>
      </c>
      <c r="D477" s="39">
        <f t="shared" si="28"/>
        <v>0.33333333333333331</v>
      </c>
      <c r="E477" s="1">
        <v>1</v>
      </c>
      <c r="F477" s="39">
        <f t="shared" si="31"/>
        <v>1</v>
      </c>
      <c r="G477" s="1">
        <v>1</v>
      </c>
      <c r="H477" s="39">
        <f t="shared" si="32"/>
        <v>1</v>
      </c>
      <c r="I477" s="1"/>
      <c r="J477" s="39">
        <f t="shared" si="30"/>
        <v>0</v>
      </c>
      <c r="K477" s="213">
        <f t="shared" si="29"/>
        <v>2.3333333333333335</v>
      </c>
    </row>
    <row r="478" spans="1:11">
      <c r="A478" s="220" t="s">
        <v>335</v>
      </c>
      <c r="B478" s="5">
        <v>117</v>
      </c>
      <c r="C478" s="1">
        <v>4</v>
      </c>
      <c r="D478" s="39">
        <f t="shared" si="28"/>
        <v>3.4188034188034191E-2</v>
      </c>
      <c r="E478" s="1">
        <v>2</v>
      </c>
      <c r="F478" s="39">
        <f t="shared" si="31"/>
        <v>0.5</v>
      </c>
      <c r="G478" s="1">
        <v>1</v>
      </c>
      <c r="H478" s="39">
        <f t="shared" si="32"/>
        <v>0.5</v>
      </c>
      <c r="I478" s="1">
        <v>1</v>
      </c>
      <c r="J478" s="39">
        <f t="shared" si="30"/>
        <v>1</v>
      </c>
      <c r="K478" s="213">
        <f t="shared" si="29"/>
        <v>2.0341880341880341</v>
      </c>
    </row>
    <row r="479" spans="1:11">
      <c r="A479" s="220" t="s">
        <v>391</v>
      </c>
      <c r="B479" s="5">
        <v>38</v>
      </c>
      <c r="C479" s="1">
        <v>1</v>
      </c>
      <c r="D479" s="39">
        <f t="shared" si="28"/>
        <v>2.6315789473684209E-2</v>
      </c>
      <c r="E479" s="1">
        <v>1</v>
      </c>
      <c r="F479" s="39">
        <f t="shared" si="31"/>
        <v>1</v>
      </c>
      <c r="G479" s="1">
        <v>1</v>
      </c>
      <c r="H479" s="39">
        <f t="shared" si="32"/>
        <v>1</v>
      </c>
      <c r="I479" s="1"/>
      <c r="J479" s="39">
        <f t="shared" si="30"/>
        <v>0</v>
      </c>
      <c r="K479" s="213">
        <f t="shared" si="29"/>
        <v>2.0263157894736841</v>
      </c>
    </row>
    <row r="480" spans="1:11">
      <c r="A480" s="220" t="s">
        <v>491</v>
      </c>
      <c r="B480" s="5">
        <v>57</v>
      </c>
      <c r="C480" s="1">
        <v>1</v>
      </c>
      <c r="D480" s="39">
        <f t="shared" si="28"/>
        <v>1.7543859649122806E-2</v>
      </c>
      <c r="E480" s="1">
        <v>1</v>
      </c>
      <c r="F480" s="39">
        <f t="shared" si="31"/>
        <v>1</v>
      </c>
      <c r="G480" s="1">
        <v>1</v>
      </c>
      <c r="H480" s="39">
        <f t="shared" si="32"/>
        <v>1</v>
      </c>
      <c r="I480" s="1"/>
      <c r="J480" s="39">
        <f t="shared" si="30"/>
        <v>0</v>
      </c>
      <c r="K480" s="213">
        <f t="shared" si="29"/>
        <v>2.0175438596491229</v>
      </c>
    </row>
    <row r="481" spans="1:11">
      <c r="A481" s="220" t="s">
        <v>234</v>
      </c>
      <c r="B481" s="5">
        <v>134</v>
      </c>
      <c r="C481" s="1">
        <v>1</v>
      </c>
      <c r="D481" s="39">
        <f t="shared" si="28"/>
        <v>7.462686567164179E-3</v>
      </c>
      <c r="E481" s="1">
        <v>1</v>
      </c>
      <c r="F481" s="39">
        <f t="shared" si="31"/>
        <v>1</v>
      </c>
      <c r="G481" s="1">
        <v>1</v>
      </c>
      <c r="H481" s="39">
        <f t="shared" si="32"/>
        <v>1</v>
      </c>
      <c r="I481" s="1"/>
      <c r="J481" s="39">
        <f t="shared" si="30"/>
        <v>0</v>
      </c>
      <c r="K481" s="213">
        <f t="shared" si="29"/>
        <v>2.0074626865671643</v>
      </c>
    </row>
    <row r="482" spans="1:11">
      <c r="A482" s="220" t="s">
        <v>523</v>
      </c>
      <c r="B482" s="5">
        <v>128</v>
      </c>
      <c r="C482" s="1">
        <v>5</v>
      </c>
      <c r="D482" s="39">
        <f t="shared" si="28"/>
        <v>3.90625E-2</v>
      </c>
      <c r="E482" s="1">
        <v>2</v>
      </c>
      <c r="F482" s="39">
        <f t="shared" si="31"/>
        <v>0.4</v>
      </c>
      <c r="G482" s="1">
        <v>1</v>
      </c>
      <c r="H482" s="39">
        <f t="shared" si="32"/>
        <v>0.5</v>
      </c>
      <c r="I482" s="1">
        <v>1</v>
      </c>
      <c r="J482" s="39">
        <f t="shared" si="30"/>
        <v>1</v>
      </c>
      <c r="K482" s="213">
        <f t="shared" si="29"/>
        <v>1.9390624999999999</v>
      </c>
    </row>
    <row r="485" spans="1:11">
      <c r="K485" s="37">
        <f>AVERAGE(K2:K482)</f>
        <v>0.27658002644210206</v>
      </c>
    </row>
  </sheetData>
  <sortState ref="A2:K482">
    <sortCondition descending="1" ref="K2:K48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S220"/>
  <sheetViews>
    <sheetView workbookViewId="0"/>
  </sheetViews>
  <sheetFormatPr defaultRowHeight="15"/>
  <cols>
    <col min="1" max="1" width="6.28515625" style="36" bestFit="1" customWidth="1"/>
    <col min="2" max="2" width="6.28515625" bestFit="1" customWidth="1"/>
    <col min="3" max="3" width="6" bestFit="1" customWidth="1"/>
    <col min="4" max="4" width="12.42578125" bestFit="1" customWidth="1"/>
    <col min="5" max="5" width="6.7109375" bestFit="1" customWidth="1"/>
    <col min="6" max="6" width="12" style="37" bestFit="1" customWidth="1"/>
    <col min="7" max="7" width="11.7109375" bestFit="1" customWidth="1"/>
    <col min="8" max="8" width="6" bestFit="1" customWidth="1"/>
    <col min="9" max="9" width="12.5703125" style="37" bestFit="1" customWidth="1"/>
    <col min="10" max="10" width="8.7109375" bestFit="1" customWidth="1"/>
    <col min="11" max="11" width="14.7109375" style="37" bestFit="1" customWidth="1"/>
    <col min="12" max="12" width="10" bestFit="1" customWidth="1"/>
    <col min="13" max="13" width="16" style="37" bestFit="1" customWidth="1"/>
    <col min="14" max="14" width="10.85546875" bestFit="1" customWidth="1"/>
    <col min="15" max="15" width="21" style="37" bestFit="1" customWidth="1"/>
    <col min="16" max="16" width="13.140625" style="37" bestFit="1" customWidth="1"/>
  </cols>
  <sheetData>
    <row r="1" spans="1:19">
      <c r="A1" s="36" t="s">
        <v>40</v>
      </c>
      <c r="B1" s="36" t="s">
        <v>39</v>
      </c>
      <c r="C1" t="s">
        <v>0</v>
      </c>
      <c r="D1" t="s">
        <v>22</v>
      </c>
      <c r="E1" t="s">
        <v>2</v>
      </c>
      <c r="F1" s="37" t="s">
        <v>3</v>
      </c>
      <c r="G1" t="s">
        <v>4</v>
      </c>
      <c r="H1" t="s">
        <v>5</v>
      </c>
      <c r="I1" s="37" t="s">
        <v>6</v>
      </c>
      <c r="J1" t="s">
        <v>23</v>
      </c>
      <c r="K1" s="37" t="s">
        <v>8</v>
      </c>
      <c r="L1" t="s">
        <v>9</v>
      </c>
      <c r="M1" s="37" t="s">
        <v>10</v>
      </c>
      <c r="N1" t="s">
        <v>11</v>
      </c>
      <c r="O1" s="37" t="s">
        <v>12</v>
      </c>
      <c r="P1" s="37" t="s">
        <v>13</v>
      </c>
      <c r="R1" s="254" t="s">
        <v>38</v>
      </c>
      <c r="S1" s="255"/>
    </row>
    <row r="2" spans="1:19">
      <c r="A2" s="36" t="s">
        <v>64</v>
      </c>
      <c r="B2" s="42">
        <v>2051</v>
      </c>
      <c r="C2" s="42">
        <v>349</v>
      </c>
      <c r="D2" s="42">
        <v>30</v>
      </c>
      <c r="E2" s="42">
        <v>83</v>
      </c>
      <c r="F2" s="43">
        <v>0.23782234957020057</v>
      </c>
      <c r="G2" s="42">
        <v>4</v>
      </c>
      <c r="H2" s="42">
        <v>4</v>
      </c>
      <c r="I2" s="43">
        <v>4.8192771084337352E-2</v>
      </c>
      <c r="J2" s="42">
        <v>1</v>
      </c>
      <c r="K2" s="43">
        <v>0.25</v>
      </c>
      <c r="L2" s="42">
        <v>1</v>
      </c>
      <c r="M2" s="43">
        <v>0.25</v>
      </c>
      <c r="N2" s="42">
        <v>0</v>
      </c>
      <c r="O2" s="43">
        <v>0</v>
      </c>
      <c r="P2" s="43">
        <v>0.78601512065453794</v>
      </c>
      <c r="R2" s="256" t="s">
        <v>25</v>
      </c>
      <c r="S2" s="257"/>
    </row>
    <row r="3" spans="1:19" ht="15.75" thickBot="1">
      <c r="A3" s="36" t="s">
        <v>64</v>
      </c>
      <c r="B3" s="36">
        <v>2051</v>
      </c>
      <c r="C3" s="36">
        <v>212</v>
      </c>
      <c r="D3" s="36">
        <v>40</v>
      </c>
      <c r="E3" s="36">
        <v>57</v>
      </c>
      <c r="F3" s="37">
        <v>0.26886792452830188</v>
      </c>
      <c r="G3" s="36">
        <v>1</v>
      </c>
      <c r="H3" s="36">
        <v>1</v>
      </c>
      <c r="I3" s="37">
        <v>1.7543859649122806E-2</v>
      </c>
      <c r="J3" s="36">
        <v>0</v>
      </c>
      <c r="K3" s="37">
        <v>0</v>
      </c>
      <c r="L3" s="36">
        <v>0</v>
      </c>
      <c r="M3" s="37">
        <v>0</v>
      </c>
      <c r="N3" s="36">
        <v>0</v>
      </c>
      <c r="O3" s="37">
        <v>0</v>
      </c>
      <c r="P3" s="37">
        <v>0.28641178417742469</v>
      </c>
      <c r="R3" s="258" t="s">
        <v>24</v>
      </c>
      <c r="S3" s="259"/>
    </row>
    <row r="4" spans="1:19" s="17" customFormat="1">
      <c r="A4" s="36" t="s">
        <v>98</v>
      </c>
      <c r="C4" s="17">
        <f>C2</f>
        <v>349</v>
      </c>
      <c r="D4" s="17">
        <f>SUM(D2:D3)</f>
        <v>70</v>
      </c>
      <c r="E4" s="17">
        <f>SUM(E2:E3)</f>
        <v>140</v>
      </c>
      <c r="F4" s="47">
        <f>E4/C4</f>
        <v>0.40114613180515757</v>
      </c>
      <c r="G4" s="17">
        <f>SUM(G2:G3)</f>
        <v>5</v>
      </c>
      <c r="H4" s="17">
        <f>SUM(H2:H3)</f>
        <v>5</v>
      </c>
      <c r="I4" s="47">
        <f>H4/D4</f>
        <v>7.1428571428571425E-2</v>
      </c>
      <c r="J4" s="17">
        <f>SUM(J2:J3)</f>
        <v>1</v>
      </c>
      <c r="K4" s="47">
        <f>J4/H4</f>
        <v>0.2</v>
      </c>
      <c r="L4" s="17">
        <f>SUM(L2:L3)</f>
        <v>1</v>
      </c>
      <c r="M4" s="47">
        <f>L4/H4</f>
        <v>0.2</v>
      </c>
      <c r="N4" s="17">
        <f>SUM(N2:N3)</f>
        <v>0</v>
      </c>
      <c r="O4" s="47">
        <f>N4/L4</f>
        <v>0</v>
      </c>
      <c r="P4" s="47">
        <f>O4+M4+K4+I4+F4</f>
        <v>0.87257470323372899</v>
      </c>
    </row>
    <row r="5" spans="1:19" s="17" customFormat="1">
      <c r="A5" s="36" t="s">
        <v>98</v>
      </c>
      <c r="F5" s="47"/>
      <c r="I5" s="47"/>
      <c r="K5" s="47"/>
      <c r="M5" s="47"/>
      <c r="O5" s="47"/>
      <c r="P5" s="47"/>
    </row>
    <row r="6" spans="1:19">
      <c r="A6" s="36" t="s">
        <v>57</v>
      </c>
      <c r="B6" s="42">
        <v>2752</v>
      </c>
      <c r="C6" s="42">
        <v>2174</v>
      </c>
      <c r="D6" s="42">
        <v>406</v>
      </c>
      <c r="E6" s="42">
        <v>1167</v>
      </c>
      <c r="F6" s="43">
        <v>0.53679852805887762</v>
      </c>
      <c r="G6" s="42">
        <v>52</v>
      </c>
      <c r="H6" s="42">
        <v>52</v>
      </c>
      <c r="I6" s="43">
        <v>4.4558697514995714E-2</v>
      </c>
      <c r="J6" s="42">
        <v>7</v>
      </c>
      <c r="K6" s="43">
        <v>0.13461538461538461</v>
      </c>
      <c r="L6" s="42">
        <v>5</v>
      </c>
      <c r="M6" s="43">
        <v>9.6153846153846159E-2</v>
      </c>
      <c r="N6" s="42">
        <v>0</v>
      </c>
      <c r="O6" s="43">
        <v>0</v>
      </c>
      <c r="P6" s="43">
        <v>0.8121264563431041</v>
      </c>
    </row>
    <row r="7" spans="1:19">
      <c r="A7" s="36" t="s">
        <v>57</v>
      </c>
      <c r="B7" s="36">
        <v>2752</v>
      </c>
      <c r="C7" s="36">
        <v>838</v>
      </c>
      <c r="D7" s="36">
        <v>145</v>
      </c>
      <c r="E7" s="36">
        <v>199</v>
      </c>
      <c r="F7" s="37">
        <v>0.23747016706443913</v>
      </c>
      <c r="G7" s="36">
        <v>23</v>
      </c>
      <c r="H7" s="36">
        <v>30</v>
      </c>
      <c r="I7" s="37">
        <v>0.15075376884422109</v>
      </c>
      <c r="J7" s="36">
        <v>0</v>
      </c>
      <c r="K7" s="37">
        <v>0</v>
      </c>
      <c r="L7" s="36">
        <v>0</v>
      </c>
      <c r="M7" s="37">
        <v>0</v>
      </c>
      <c r="N7" s="36">
        <v>0</v>
      </c>
      <c r="O7" s="37">
        <v>0</v>
      </c>
      <c r="P7" s="37">
        <v>0.38822393590866022</v>
      </c>
    </row>
    <row r="8" spans="1:19" s="17" customFormat="1">
      <c r="A8" s="36" t="s">
        <v>98</v>
      </c>
      <c r="C8" s="17">
        <f>C6</f>
        <v>2174</v>
      </c>
      <c r="D8" s="17">
        <f>SUM(D6:D7)</f>
        <v>551</v>
      </c>
      <c r="E8" s="17">
        <f>SUM(E6:E7)</f>
        <v>1366</v>
      </c>
      <c r="F8" s="47">
        <f>E8/C8</f>
        <v>0.62833486660533577</v>
      </c>
      <c r="G8" s="17">
        <f>SUM(G6:G7)</f>
        <v>75</v>
      </c>
      <c r="H8" s="17">
        <f>SUM(H6:H7)</f>
        <v>82</v>
      </c>
      <c r="I8" s="47">
        <f>H8/D8</f>
        <v>0.14882032667876588</v>
      </c>
      <c r="J8" s="17">
        <f>SUM(J6:J7)</f>
        <v>7</v>
      </c>
      <c r="K8" s="47">
        <f>J8/H8</f>
        <v>8.5365853658536592E-2</v>
      </c>
      <c r="L8" s="17">
        <f>SUM(L6:L7)</f>
        <v>5</v>
      </c>
      <c r="M8" s="47">
        <f>L8/H8</f>
        <v>6.097560975609756E-2</v>
      </c>
      <c r="N8" s="17">
        <f>SUM(N6:N7)</f>
        <v>0</v>
      </c>
      <c r="O8" s="47">
        <f>N8/L8</f>
        <v>0</v>
      </c>
      <c r="P8" s="47">
        <f>O8+M8+K8+I8+F8</f>
        <v>0.92349665669873582</v>
      </c>
    </row>
    <row r="9" spans="1:19" s="17" customFormat="1">
      <c r="A9" s="36" t="s">
        <v>98</v>
      </c>
      <c r="F9" s="47"/>
      <c r="I9" s="47"/>
      <c r="K9" s="47"/>
      <c r="M9" s="47"/>
      <c r="O9" s="47"/>
      <c r="P9" s="47"/>
    </row>
    <row r="10" spans="1:19">
      <c r="A10" s="36" t="s">
        <v>45</v>
      </c>
      <c r="B10" s="42">
        <v>3714</v>
      </c>
      <c r="C10" s="42">
        <v>1153</v>
      </c>
      <c r="D10" s="42">
        <v>140</v>
      </c>
      <c r="E10" s="42">
        <v>360</v>
      </c>
      <c r="F10" s="43">
        <v>0.31222896790980054</v>
      </c>
      <c r="G10" s="42">
        <v>25</v>
      </c>
      <c r="H10" s="42">
        <v>25</v>
      </c>
      <c r="I10" s="43">
        <v>6.9444444444444448E-2</v>
      </c>
      <c r="J10" s="42">
        <v>1</v>
      </c>
      <c r="K10" s="43">
        <v>0.04</v>
      </c>
      <c r="L10" s="42">
        <v>1</v>
      </c>
      <c r="M10" s="43">
        <v>0.04</v>
      </c>
      <c r="N10" s="42">
        <v>0</v>
      </c>
      <c r="O10" s="43">
        <v>0</v>
      </c>
      <c r="P10" s="43">
        <v>0.46167341235424497</v>
      </c>
    </row>
    <row r="11" spans="1:19">
      <c r="A11" s="36" t="s">
        <v>45</v>
      </c>
      <c r="B11" s="36">
        <v>3714</v>
      </c>
      <c r="C11" s="36">
        <v>715</v>
      </c>
      <c r="D11" s="36">
        <v>92</v>
      </c>
      <c r="E11" s="36">
        <v>142</v>
      </c>
      <c r="F11" s="37">
        <v>0.19860139860139861</v>
      </c>
      <c r="G11" s="36">
        <v>5</v>
      </c>
      <c r="H11" s="36">
        <v>8</v>
      </c>
      <c r="I11" s="37">
        <v>5.6338028169014086E-2</v>
      </c>
      <c r="J11" s="36">
        <v>0</v>
      </c>
      <c r="K11" s="37">
        <v>0</v>
      </c>
      <c r="L11" s="36">
        <v>0</v>
      </c>
      <c r="M11" s="37">
        <v>0</v>
      </c>
      <c r="N11" s="36">
        <v>0</v>
      </c>
      <c r="O11" s="37">
        <v>0</v>
      </c>
      <c r="P11" s="37">
        <v>0.2549394267704127</v>
      </c>
    </row>
    <row r="12" spans="1:19" s="17" customFormat="1">
      <c r="A12" s="36" t="s">
        <v>98</v>
      </c>
      <c r="C12" s="17">
        <f>C10</f>
        <v>1153</v>
      </c>
      <c r="D12" s="17">
        <f>SUM(D10:D11)</f>
        <v>232</v>
      </c>
      <c r="E12" s="17">
        <f>SUM(E10:E11)</f>
        <v>502</v>
      </c>
      <c r="F12" s="47">
        <f>E12/C12</f>
        <v>0.43538594969644406</v>
      </c>
      <c r="G12" s="17">
        <f>SUM(G10:G11)</f>
        <v>30</v>
      </c>
      <c r="H12" s="17">
        <f>SUM(H10:H11)</f>
        <v>33</v>
      </c>
      <c r="I12" s="47">
        <f>H12/D12</f>
        <v>0.14224137931034483</v>
      </c>
      <c r="J12" s="17">
        <f>SUM(J10:J11)</f>
        <v>1</v>
      </c>
      <c r="K12" s="47">
        <f>J12/H12</f>
        <v>3.0303030303030304E-2</v>
      </c>
      <c r="L12" s="17">
        <f>SUM(L10:L11)</f>
        <v>1</v>
      </c>
      <c r="M12" s="47">
        <f>L12/H12</f>
        <v>3.0303030303030304E-2</v>
      </c>
      <c r="N12" s="17">
        <f>SUM(N10:N11)</f>
        <v>0</v>
      </c>
      <c r="O12" s="47">
        <f>N12/L12</f>
        <v>0</v>
      </c>
      <c r="P12" s="47">
        <f>O12+M12+K12+I12+F12</f>
        <v>0.63823338961284948</v>
      </c>
    </row>
    <row r="13" spans="1:19" s="17" customFormat="1">
      <c r="A13" s="36" t="s">
        <v>98</v>
      </c>
      <c r="F13" s="47"/>
      <c r="I13" s="47"/>
      <c r="K13" s="47"/>
      <c r="M13" s="47"/>
      <c r="O13" s="47"/>
      <c r="P13" s="47"/>
    </row>
    <row r="14" spans="1:19">
      <c r="A14" s="36" t="s">
        <v>83</v>
      </c>
      <c r="B14" s="42">
        <v>4833</v>
      </c>
      <c r="C14" s="42">
        <v>1705</v>
      </c>
      <c r="D14" s="42">
        <v>100</v>
      </c>
      <c r="E14" s="42">
        <v>234</v>
      </c>
      <c r="F14" s="43">
        <v>0.13724340175953079</v>
      </c>
      <c r="G14" s="42">
        <v>13</v>
      </c>
      <c r="H14" s="42">
        <v>13</v>
      </c>
      <c r="I14" s="43">
        <v>5.5555555555555552E-2</v>
      </c>
      <c r="J14" s="42">
        <v>4</v>
      </c>
      <c r="K14" s="43">
        <v>0.30769230769230771</v>
      </c>
      <c r="L14" s="42">
        <v>1</v>
      </c>
      <c r="M14" s="43">
        <v>7.6923076923076927E-2</v>
      </c>
      <c r="N14" s="42">
        <v>0</v>
      </c>
      <c r="O14" s="43">
        <v>0</v>
      </c>
      <c r="P14" s="43">
        <v>0.57741434193047092</v>
      </c>
    </row>
    <row r="15" spans="1:19">
      <c r="A15" s="36" t="s">
        <v>83</v>
      </c>
      <c r="B15" s="36">
        <v>4833</v>
      </c>
      <c r="C15" s="36">
        <v>1131</v>
      </c>
      <c r="D15" s="36">
        <v>185</v>
      </c>
      <c r="E15" s="36">
        <v>289</v>
      </c>
      <c r="F15" s="37">
        <v>0.25552608311229003</v>
      </c>
      <c r="G15" s="36">
        <v>11</v>
      </c>
      <c r="H15" s="36">
        <v>11</v>
      </c>
      <c r="I15" s="37">
        <v>3.8062283737024222E-2</v>
      </c>
      <c r="J15" s="36">
        <v>1</v>
      </c>
      <c r="K15" s="37">
        <v>9.0909090909090912E-2</v>
      </c>
      <c r="L15" s="36">
        <v>1</v>
      </c>
      <c r="M15" s="37">
        <v>9.0909090909090912E-2</v>
      </c>
      <c r="N15" s="36">
        <v>0</v>
      </c>
      <c r="O15" s="37">
        <v>0</v>
      </c>
      <c r="P15" s="37">
        <v>0.4754065486674961</v>
      </c>
    </row>
    <row r="16" spans="1:19" s="17" customFormat="1">
      <c r="A16" s="36" t="s">
        <v>98</v>
      </c>
      <c r="C16" s="17">
        <f>C14</f>
        <v>1705</v>
      </c>
      <c r="D16" s="17">
        <f>SUM(D14:D15)</f>
        <v>285</v>
      </c>
      <c r="E16" s="17">
        <f>SUM(E14:E15)</f>
        <v>523</v>
      </c>
      <c r="F16" s="47">
        <f>E16/C16</f>
        <v>0.30674486803519063</v>
      </c>
      <c r="G16" s="17">
        <f>SUM(G14:G15)</f>
        <v>24</v>
      </c>
      <c r="H16" s="17">
        <f>SUM(H14:H15)</f>
        <v>24</v>
      </c>
      <c r="I16" s="47">
        <f>H16/D16</f>
        <v>8.4210526315789472E-2</v>
      </c>
      <c r="J16" s="17">
        <f>SUM(J14:J15)</f>
        <v>5</v>
      </c>
      <c r="K16" s="47">
        <f>J16/H16</f>
        <v>0.20833333333333334</v>
      </c>
      <c r="L16" s="17">
        <f>SUM(L14:L15)</f>
        <v>2</v>
      </c>
      <c r="M16" s="47">
        <f>L16/H16</f>
        <v>8.3333333333333329E-2</v>
      </c>
      <c r="N16" s="17">
        <f>SUM(N14:N15)</f>
        <v>0</v>
      </c>
      <c r="O16" s="47">
        <f>N16/L16</f>
        <v>0</v>
      </c>
      <c r="P16" s="47">
        <f>O16+M16+K16+I16+F16</f>
        <v>0.68262206101764678</v>
      </c>
    </row>
    <row r="17" spans="1:16" s="17" customFormat="1">
      <c r="A17" s="36" t="s">
        <v>98</v>
      </c>
      <c r="F17" s="47"/>
      <c r="I17" s="47"/>
      <c r="K17" s="47"/>
      <c r="M17" s="47"/>
      <c r="O17" s="47"/>
      <c r="P17" s="47"/>
    </row>
    <row r="18" spans="1:16">
      <c r="A18" s="36" t="s">
        <v>83</v>
      </c>
      <c r="B18" s="42">
        <v>4841</v>
      </c>
      <c r="C18" s="42">
        <v>705</v>
      </c>
      <c r="D18" s="42">
        <v>46</v>
      </c>
      <c r="E18" s="42">
        <v>106</v>
      </c>
      <c r="F18" s="43">
        <v>0.15035460992907801</v>
      </c>
      <c r="G18" s="42">
        <v>6</v>
      </c>
      <c r="H18" s="42">
        <v>5</v>
      </c>
      <c r="I18" s="43">
        <v>4.716981132075472E-2</v>
      </c>
      <c r="J18" s="42">
        <v>2</v>
      </c>
      <c r="K18" s="43">
        <v>0.4</v>
      </c>
      <c r="L18" s="42">
        <v>1</v>
      </c>
      <c r="M18" s="43">
        <v>0.2</v>
      </c>
      <c r="N18" s="42">
        <v>0</v>
      </c>
      <c r="O18" s="43">
        <v>0</v>
      </c>
      <c r="P18" s="43">
        <v>0.7975244212498328</v>
      </c>
    </row>
    <row r="19" spans="1:16">
      <c r="A19" s="36" t="s">
        <v>83</v>
      </c>
      <c r="B19" s="36">
        <v>4841</v>
      </c>
      <c r="C19" s="36">
        <v>494</v>
      </c>
      <c r="D19" s="36">
        <v>64</v>
      </c>
      <c r="E19" s="36">
        <v>99</v>
      </c>
      <c r="F19" s="37">
        <v>0.20040485829959515</v>
      </c>
      <c r="G19" s="36">
        <v>11</v>
      </c>
      <c r="H19" s="36">
        <v>12</v>
      </c>
      <c r="I19" s="37">
        <v>0.12121212121212122</v>
      </c>
      <c r="J19" s="36">
        <v>0</v>
      </c>
      <c r="K19" s="37">
        <v>0</v>
      </c>
      <c r="L19" s="36">
        <v>0</v>
      </c>
      <c r="M19" s="37">
        <v>0</v>
      </c>
      <c r="N19" s="36">
        <v>0</v>
      </c>
      <c r="O19" s="37">
        <v>0</v>
      </c>
      <c r="P19" s="37">
        <v>0.32161697951171636</v>
      </c>
    </row>
    <row r="20" spans="1:16" s="17" customFormat="1">
      <c r="A20" s="36" t="s">
        <v>98</v>
      </c>
      <c r="C20" s="17">
        <f>C18</f>
        <v>705</v>
      </c>
      <c r="D20" s="17">
        <f>SUM(D18:D19)</f>
        <v>110</v>
      </c>
      <c r="E20" s="17">
        <f>SUM(E18:E19)</f>
        <v>205</v>
      </c>
      <c r="F20" s="47">
        <f>E20/C20</f>
        <v>0.29078014184397161</v>
      </c>
      <c r="G20" s="17">
        <f>SUM(G18:G19)</f>
        <v>17</v>
      </c>
      <c r="H20" s="17">
        <f>SUM(H18:H19)</f>
        <v>17</v>
      </c>
      <c r="I20" s="47">
        <f>H20/D20</f>
        <v>0.15454545454545454</v>
      </c>
      <c r="J20" s="17">
        <f>SUM(J18:J19)</f>
        <v>2</v>
      </c>
      <c r="K20" s="47">
        <f>J20/H20</f>
        <v>0.11764705882352941</v>
      </c>
      <c r="L20" s="17">
        <f>SUM(L18:L19)</f>
        <v>1</v>
      </c>
      <c r="M20" s="47">
        <f>L20/H20</f>
        <v>5.8823529411764705E-2</v>
      </c>
      <c r="N20" s="17">
        <f>SUM(N18:N19)</f>
        <v>0</v>
      </c>
      <c r="O20" s="47">
        <f>N20/L20</f>
        <v>0</v>
      </c>
      <c r="P20" s="47">
        <f>O20+M20+K20+I20+F20</f>
        <v>0.62179618462472019</v>
      </c>
    </row>
    <row r="21" spans="1:16" s="17" customFormat="1">
      <c r="A21" s="36" t="s">
        <v>98</v>
      </c>
      <c r="F21" s="47"/>
      <c r="I21" s="47"/>
      <c r="K21" s="47"/>
      <c r="M21" s="47"/>
      <c r="O21" s="47"/>
      <c r="P21" s="47"/>
    </row>
    <row r="22" spans="1:16">
      <c r="A22" s="36" t="s">
        <v>83</v>
      </c>
      <c r="B22" s="42">
        <v>4899</v>
      </c>
      <c r="C22" s="42">
        <v>785</v>
      </c>
      <c r="D22" s="42">
        <v>89</v>
      </c>
      <c r="E22" s="42">
        <v>226</v>
      </c>
      <c r="F22" s="43">
        <v>0.28789808917197451</v>
      </c>
      <c r="G22" s="42">
        <v>10</v>
      </c>
      <c r="H22" s="42">
        <v>10</v>
      </c>
      <c r="I22" s="43">
        <v>4.4247787610619468E-2</v>
      </c>
      <c r="J22" s="42">
        <v>0</v>
      </c>
      <c r="K22" s="43">
        <v>0</v>
      </c>
      <c r="L22" s="42">
        <v>1</v>
      </c>
      <c r="M22" s="43">
        <v>0.1</v>
      </c>
      <c r="N22" s="42">
        <v>1</v>
      </c>
      <c r="O22" s="43">
        <v>1</v>
      </c>
      <c r="P22" s="43">
        <v>2.4321458767825899</v>
      </c>
    </row>
    <row r="23" spans="1:16">
      <c r="A23" s="36" t="s">
        <v>83</v>
      </c>
      <c r="B23" s="36">
        <v>4899</v>
      </c>
      <c r="C23" s="36">
        <v>414</v>
      </c>
      <c r="D23" s="36">
        <v>52</v>
      </c>
      <c r="E23" s="36">
        <v>78</v>
      </c>
      <c r="F23" s="37">
        <v>0.18840579710144928</v>
      </c>
      <c r="G23" s="36">
        <v>5</v>
      </c>
      <c r="H23" s="36">
        <v>5</v>
      </c>
      <c r="I23" s="37">
        <v>6.4102564102564097E-2</v>
      </c>
      <c r="J23" s="36">
        <v>0</v>
      </c>
      <c r="K23" s="37">
        <v>0</v>
      </c>
      <c r="L23" s="36">
        <v>0</v>
      </c>
      <c r="M23" s="37">
        <v>0</v>
      </c>
      <c r="N23" s="36">
        <v>0</v>
      </c>
      <c r="O23" s="37">
        <v>0</v>
      </c>
      <c r="P23" s="37">
        <v>0.25250836120401338</v>
      </c>
    </row>
    <row r="24" spans="1:16" s="17" customFormat="1">
      <c r="A24" s="36" t="s">
        <v>98</v>
      </c>
      <c r="C24" s="17">
        <f>C22</f>
        <v>785</v>
      </c>
      <c r="D24" s="17">
        <f>SUM(D22:D23)</f>
        <v>141</v>
      </c>
      <c r="E24" s="17">
        <f>SUM(E22:E23)</f>
        <v>304</v>
      </c>
      <c r="F24" s="47">
        <f>E24/C24</f>
        <v>0.38726114649681531</v>
      </c>
      <c r="G24" s="17">
        <f>SUM(G22:G23)</f>
        <v>15</v>
      </c>
      <c r="H24" s="17">
        <f>SUM(H22:H23)</f>
        <v>15</v>
      </c>
      <c r="I24" s="47">
        <f>H24/D24</f>
        <v>0.10638297872340426</v>
      </c>
      <c r="J24" s="17">
        <f>SUM(J22:J23)</f>
        <v>0</v>
      </c>
      <c r="K24" s="47">
        <f>J24/H24</f>
        <v>0</v>
      </c>
      <c r="L24" s="17">
        <f>SUM(L22:L23)</f>
        <v>1</v>
      </c>
      <c r="M24" s="47">
        <f>L24/H24</f>
        <v>6.6666666666666666E-2</v>
      </c>
      <c r="N24" s="17">
        <f>SUM(N22:N23)</f>
        <v>1</v>
      </c>
      <c r="O24" s="47">
        <f>N24/L24</f>
        <v>1</v>
      </c>
      <c r="P24" s="47">
        <v>2.56</v>
      </c>
    </row>
    <row r="25" spans="1:16" s="17" customFormat="1">
      <c r="A25" s="36" t="s">
        <v>98</v>
      </c>
      <c r="F25" s="47"/>
      <c r="I25" s="47"/>
      <c r="K25" s="47"/>
      <c r="M25" s="47"/>
      <c r="O25" s="47"/>
      <c r="P25" s="47"/>
    </row>
    <row r="26" spans="1:16">
      <c r="A26" s="36" t="s">
        <v>44</v>
      </c>
      <c r="B26" s="42">
        <v>5045</v>
      </c>
      <c r="C26" s="42">
        <v>882</v>
      </c>
      <c r="D26" s="42">
        <v>142</v>
      </c>
      <c r="E26" s="42">
        <v>341</v>
      </c>
      <c r="F26" s="43">
        <v>0.38662131519274379</v>
      </c>
      <c r="G26" s="42">
        <v>15</v>
      </c>
      <c r="H26" s="42">
        <v>14</v>
      </c>
      <c r="I26" s="43">
        <v>4.1055718475073312E-2</v>
      </c>
      <c r="J26" s="42">
        <v>0</v>
      </c>
      <c r="K26" s="43">
        <v>0</v>
      </c>
      <c r="L26" s="42">
        <v>1</v>
      </c>
      <c r="M26" s="43">
        <v>7.1428571428571425E-2</v>
      </c>
      <c r="N26" s="42">
        <v>0</v>
      </c>
      <c r="O26" s="43">
        <v>0</v>
      </c>
      <c r="P26" s="43">
        <v>0.49910560509638852</v>
      </c>
    </row>
    <row r="27" spans="1:16">
      <c r="A27" s="36" t="s">
        <v>44</v>
      </c>
      <c r="B27" s="36">
        <v>5045</v>
      </c>
      <c r="C27" s="36">
        <v>358</v>
      </c>
      <c r="D27" s="36">
        <v>65</v>
      </c>
      <c r="E27" s="36">
        <v>89</v>
      </c>
      <c r="F27" s="37">
        <v>0.24860335195530725</v>
      </c>
      <c r="G27" s="36">
        <v>6</v>
      </c>
      <c r="H27" s="36">
        <v>8</v>
      </c>
      <c r="I27" s="37">
        <v>8.98876404494382E-2</v>
      </c>
      <c r="J27" s="36">
        <v>0</v>
      </c>
      <c r="K27" s="37">
        <v>0</v>
      </c>
      <c r="L27" s="36">
        <v>0</v>
      </c>
      <c r="M27" s="37">
        <v>0</v>
      </c>
      <c r="N27" s="36">
        <v>0</v>
      </c>
      <c r="O27" s="37">
        <v>0</v>
      </c>
      <c r="P27" s="37">
        <v>0.33849099240474545</v>
      </c>
    </row>
    <row r="28" spans="1:16" s="17" customFormat="1">
      <c r="A28" s="36" t="s">
        <v>98</v>
      </c>
      <c r="C28" s="17">
        <f>C26</f>
        <v>882</v>
      </c>
      <c r="D28" s="17">
        <f>SUM(D26:D27)</f>
        <v>207</v>
      </c>
      <c r="E28" s="17">
        <f>SUM(E26:E27)</f>
        <v>430</v>
      </c>
      <c r="F28" s="47">
        <f>E28/C28</f>
        <v>0.48752834467120182</v>
      </c>
      <c r="G28" s="17">
        <f>SUM(G26:G27)</f>
        <v>21</v>
      </c>
      <c r="H28" s="17">
        <f>SUM(H26:H27)</f>
        <v>22</v>
      </c>
      <c r="I28" s="47">
        <f>H28/D28</f>
        <v>0.10628019323671498</v>
      </c>
      <c r="J28" s="17">
        <f>SUM(J26:J27)</f>
        <v>0</v>
      </c>
      <c r="K28" s="47">
        <f>J28/H28</f>
        <v>0</v>
      </c>
      <c r="L28" s="17">
        <f>SUM(L26:L27)</f>
        <v>1</v>
      </c>
      <c r="M28" s="47">
        <f>L28/H28</f>
        <v>4.5454545454545456E-2</v>
      </c>
      <c r="N28" s="17">
        <f>SUM(N26:N27)</f>
        <v>0</v>
      </c>
      <c r="O28" s="47">
        <f>N28/L28</f>
        <v>0</v>
      </c>
      <c r="P28" s="47">
        <f>O28+M28+K28+I28+F28</f>
        <v>0.63926308336246218</v>
      </c>
    </row>
    <row r="29" spans="1:16" s="17" customFormat="1">
      <c r="A29" s="36" t="s">
        <v>98</v>
      </c>
      <c r="F29" s="47"/>
      <c r="I29" s="47"/>
      <c r="K29" s="47"/>
      <c r="M29" s="47"/>
      <c r="O29" s="47"/>
      <c r="P29" s="47"/>
    </row>
    <row r="30" spans="1:16">
      <c r="A30" s="36" t="s">
        <v>44</v>
      </c>
      <c r="B30" s="42">
        <v>5065</v>
      </c>
      <c r="C30" s="42">
        <v>930</v>
      </c>
      <c r="D30" s="42">
        <v>175</v>
      </c>
      <c r="E30" s="42">
        <v>446</v>
      </c>
      <c r="F30" s="43">
        <v>0.47956989247311826</v>
      </c>
      <c r="G30" s="42">
        <v>18</v>
      </c>
      <c r="H30" s="42">
        <v>20</v>
      </c>
      <c r="I30" s="43">
        <v>4.4843049327354258E-2</v>
      </c>
      <c r="J30" s="42">
        <v>2</v>
      </c>
      <c r="K30" s="43">
        <v>0.1</v>
      </c>
      <c r="L30" s="42">
        <v>3</v>
      </c>
      <c r="M30" s="43">
        <v>0.15</v>
      </c>
      <c r="N30" s="42">
        <v>1</v>
      </c>
      <c r="O30" s="43">
        <v>0.33333333333333331</v>
      </c>
      <c r="P30" s="43">
        <v>1.1077462751338059</v>
      </c>
    </row>
    <row r="31" spans="1:16">
      <c r="A31" s="36" t="s">
        <v>44</v>
      </c>
      <c r="B31" s="36">
        <v>5065</v>
      </c>
      <c r="C31" s="36">
        <v>335</v>
      </c>
      <c r="D31" s="36">
        <v>58</v>
      </c>
      <c r="E31" s="36">
        <v>77</v>
      </c>
      <c r="F31" s="37">
        <v>0.2298507462686567</v>
      </c>
      <c r="G31" s="36">
        <v>4</v>
      </c>
      <c r="H31" s="36">
        <v>4</v>
      </c>
      <c r="I31" s="37">
        <v>5.1948051948051951E-2</v>
      </c>
      <c r="J31" s="36">
        <v>0</v>
      </c>
      <c r="K31" s="37">
        <v>0</v>
      </c>
      <c r="L31" s="36">
        <v>0</v>
      </c>
      <c r="M31" s="37">
        <v>0</v>
      </c>
      <c r="N31" s="36">
        <v>0</v>
      </c>
      <c r="O31" s="37">
        <v>0</v>
      </c>
      <c r="P31" s="37">
        <v>0.28179879821670867</v>
      </c>
    </row>
    <row r="32" spans="1:16" s="17" customFormat="1">
      <c r="A32" s="36" t="s">
        <v>98</v>
      </c>
      <c r="C32" s="17">
        <f>C30</f>
        <v>930</v>
      </c>
      <c r="D32" s="17">
        <f>SUM(D30:D31)</f>
        <v>233</v>
      </c>
      <c r="E32" s="17">
        <f>SUM(E30:E31)</f>
        <v>523</v>
      </c>
      <c r="F32" s="47">
        <f>E32/C32</f>
        <v>0.56236559139784947</v>
      </c>
      <c r="G32" s="17">
        <f>SUM(G30:G31)</f>
        <v>22</v>
      </c>
      <c r="H32" s="17">
        <f>SUM(H30:H31)</f>
        <v>24</v>
      </c>
      <c r="I32" s="47">
        <f>H32/D32</f>
        <v>0.10300429184549356</v>
      </c>
      <c r="J32" s="17">
        <f>SUM(J30:J31)</f>
        <v>2</v>
      </c>
      <c r="K32" s="47">
        <f>J32/H32</f>
        <v>8.3333333333333329E-2</v>
      </c>
      <c r="L32" s="17">
        <f>SUM(L30:L31)</f>
        <v>3</v>
      </c>
      <c r="M32" s="47">
        <f>L32/H32</f>
        <v>0.125</v>
      </c>
      <c r="N32" s="17">
        <f>SUM(N30:N31)</f>
        <v>1</v>
      </c>
      <c r="O32" s="47">
        <f>N32/L32</f>
        <v>0.33333333333333331</v>
      </c>
      <c r="P32" s="47">
        <f>O32+M32+K32+I32+F32</f>
        <v>1.2070365499100095</v>
      </c>
    </row>
    <row r="33" spans="1:16" s="17" customFormat="1">
      <c r="A33" s="36" t="s">
        <v>98</v>
      </c>
      <c r="F33" s="47"/>
      <c r="I33" s="47"/>
      <c r="K33" s="47"/>
      <c r="M33" s="47"/>
      <c r="O33" s="47"/>
      <c r="P33" s="47"/>
    </row>
    <row r="34" spans="1:16">
      <c r="A34" s="36" t="s">
        <v>52</v>
      </c>
      <c r="B34" s="42">
        <v>5411</v>
      </c>
      <c r="C34" s="42">
        <v>773</v>
      </c>
      <c r="D34" s="42">
        <v>61</v>
      </c>
      <c r="E34" s="42">
        <v>147</v>
      </c>
      <c r="F34" s="43">
        <v>0.19016817593790428</v>
      </c>
      <c r="G34" s="42">
        <v>8</v>
      </c>
      <c r="H34" s="42">
        <v>7</v>
      </c>
      <c r="I34" s="43">
        <v>4.7619047619047616E-2</v>
      </c>
      <c r="J34" s="42">
        <v>1</v>
      </c>
      <c r="K34" s="43">
        <v>0.14285714285714285</v>
      </c>
      <c r="L34" s="42">
        <v>1</v>
      </c>
      <c r="M34" s="43">
        <v>0.14285714285714285</v>
      </c>
      <c r="N34" s="42">
        <v>0</v>
      </c>
      <c r="O34" s="43">
        <v>0</v>
      </c>
      <c r="P34" s="43">
        <v>0.52350150927123762</v>
      </c>
    </row>
    <row r="35" spans="1:16">
      <c r="A35" s="36" t="s">
        <v>52</v>
      </c>
      <c r="B35" s="36">
        <v>5411</v>
      </c>
      <c r="C35" s="36">
        <v>510</v>
      </c>
      <c r="D35" s="36">
        <v>81</v>
      </c>
      <c r="E35" s="36">
        <v>154</v>
      </c>
      <c r="F35" s="37">
        <v>0.30196078431372547</v>
      </c>
      <c r="G35" s="36">
        <v>7</v>
      </c>
      <c r="H35" s="36">
        <v>8</v>
      </c>
      <c r="I35" s="37">
        <v>5.1948051948051951E-2</v>
      </c>
      <c r="J35" s="36">
        <v>1</v>
      </c>
      <c r="K35" s="37">
        <v>0.125</v>
      </c>
      <c r="L35" s="36">
        <v>1</v>
      </c>
      <c r="M35" s="37">
        <v>0.125</v>
      </c>
      <c r="N35" s="36">
        <v>0</v>
      </c>
      <c r="O35" s="37">
        <v>0</v>
      </c>
      <c r="P35" s="37">
        <v>0.60390883626177749</v>
      </c>
    </row>
    <row r="36" spans="1:16" s="17" customFormat="1">
      <c r="A36" s="36" t="s">
        <v>98</v>
      </c>
      <c r="C36" s="17">
        <f>C34</f>
        <v>773</v>
      </c>
      <c r="D36" s="17">
        <f>SUM(D34:D35)</f>
        <v>142</v>
      </c>
      <c r="E36" s="17">
        <f>SUM(E34:E35)</f>
        <v>301</v>
      </c>
      <c r="F36" s="47">
        <f>E36/C36</f>
        <v>0.38939197930142305</v>
      </c>
      <c r="G36" s="17">
        <f>SUM(G34:G35)</f>
        <v>15</v>
      </c>
      <c r="H36" s="17">
        <f>SUM(H34:H35)</f>
        <v>15</v>
      </c>
      <c r="I36" s="47">
        <f>H36/D36</f>
        <v>0.10563380281690141</v>
      </c>
      <c r="J36" s="17">
        <f>SUM(J34:J35)</f>
        <v>2</v>
      </c>
      <c r="K36" s="47">
        <f>J36/H36</f>
        <v>0.13333333333333333</v>
      </c>
      <c r="L36" s="17">
        <f>SUM(L34:L35)</f>
        <v>2</v>
      </c>
      <c r="M36" s="47">
        <f>L36/H36</f>
        <v>0.13333333333333333</v>
      </c>
      <c r="N36" s="17">
        <f>SUM(N34:N35)</f>
        <v>0</v>
      </c>
      <c r="O36" s="47">
        <f>N36/L36</f>
        <v>0</v>
      </c>
      <c r="P36" s="47">
        <f>O36+M36+K36+I36+F36</f>
        <v>0.76169244878499121</v>
      </c>
    </row>
    <row r="37" spans="1:16" s="17" customFormat="1">
      <c r="A37" s="36" t="s">
        <v>98</v>
      </c>
      <c r="F37" s="47"/>
      <c r="I37" s="47"/>
      <c r="K37" s="47"/>
      <c r="M37" s="47"/>
      <c r="O37" s="47"/>
      <c r="P37" s="47"/>
    </row>
    <row r="38" spans="1:16">
      <c r="A38" s="36" t="s">
        <v>66</v>
      </c>
      <c r="B38" s="42">
        <v>5511</v>
      </c>
      <c r="C38" s="42">
        <v>711</v>
      </c>
      <c r="D38" s="42">
        <v>67</v>
      </c>
      <c r="E38" s="42">
        <v>169</v>
      </c>
      <c r="F38" s="43">
        <v>0.23769338959212377</v>
      </c>
      <c r="G38" s="42">
        <v>7</v>
      </c>
      <c r="H38" s="42">
        <v>5</v>
      </c>
      <c r="I38" s="43">
        <v>2.9585798816568046E-2</v>
      </c>
      <c r="J38" s="42">
        <v>7</v>
      </c>
      <c r="K38" s="43">
        <v>1.4</v>
      </c>
      <c r="L38" s="42">
        <v>2</v>
      </c>
      <c r="M38" s="43">
        <v>0.4</v>
      </c>
      <c r="N38" s="42">
        <v>0</v>
      </c>
      <c r="O38" s="43">
        <v>0</v>
      </c>
      <c r="P38" s="43">
        <v>2.0672791884086914</v>
      </c>
    </row>
    <row r="39" spans="1:16">
      <c r="A39" s="36" t="s">
        <v>66</v>
      </c>
      <c r="B39" s="36">
        <v>5511</v>
      </c>
      <c r="C39" s="36">
        <v>508</v>
      </c>
      <c r="D39" s="36">
        <v>110</v>
      </c>
      <c r="E39" s="36">
        <v>183</v>
      </c>
      <c r="F39" s="37">
        <v>0.36023622047244097</v>
      </c>
      <c r="G39" s="36">
        <v>14</v>
      </c>
      <c r="H39" s="36">
        <v>14</v>
      </c>
      <c r="I39" s="37">
        <v>7.650273224043716E-2</v>
      </c>
      <c r="J39" s="36">
        <v>6</v>
      </c>
      <c r="K39" s="37">
        <v>0.42857142857142855</v>
      </c>
      <c r="L39" s="36">
        <v>1</v>
      </c>
      <c r="M39" s="37">
        <v>7.1428571428571425E-2</v>
      </c>
      <c r="N39" s="36">
        <v>0</v>
      </c>
      <c r="O39" s="37">
        <v>0</v>
      </c>
      <c r="P39" s="37">
        <v>0.9367389527128781</v>
      </c>
    </row>
    <row r="40" spans="1:16" s="17" customFormat="1">
      <c r="A40" s="36" t="s">
        <v>98</v>
      </c>
      <c r="C40" s="17">
        <f>C38</f>
        <v>711</v>
      </c>
      <c r="D40" s="17">
        <f>SUM(D38:D39)</f>
        <v>177</v>
      </c>
      <c r="E40" s="17">
        <f>SUM(E38:E39)</f>
        <v>352</v>
      </c>
      <c r="F40" s="47">
        <f>E40/C40</f>
        <v>0.49507735583684953</v>
      </c>
      <c r="G40" s="17">
        <f>SUM(G38:G39)</f>
        <v>21</v>
      </c>
      <c r="H40" s="17">
        <f>SUM(H38:H39)</f>
        <v>19</v>
      </c>
      <c r="I40" s="47">
        <f>H40/D40</f>
        <v>0.10734463276836158</v>
      </c>
      <c r="J40" s="17">
        <f>SUM(J38:J39)</f>
        <v>13</v>
      </c>
      <c r="K40" s="47">
        <f>J40/H40</f>
        <v>0.68421052631578949</v>
      </c>
      <c r="L40" s="17">
        <f>SUM(L38:L39)</f>
        <v>3</v>
      </c>
      <c r="M40" s="47">
        <f>L40/H40</f>
        <v>0.15789473684210525</v>
      </c>
      <c r="N40" s="17">
        <f>SUM(N38:N39)</f>
        <v>0</v>
      </c>
      <c r="O40" s="47">
        <f>N40/L40</f>
        <v>0</v>
      </c>
      <c r="P40" s="47">
        <f>O40+M40+K40+I40+F40</f>
        <v>1.4445272517631058</v>
      </c>
    </row>
    <row r="41" spans="1:16" s="17" customFormat="1">
      <c r="A41" s="36" t="s">
        <v>98</v>
      </c>
      <c r="F41" s="47"/>
      <c r="I41" s="47"/>
      <c r="K41" s="47"/>
      <c r="M41" s="47"/>
      <c r="O41" s="47"/>
      <c r="P41" s="47"/>
    </row>
    <row r="42" spans="1:16">
      <c r="A42" s="36" t="s">
        <v>51</v>
      </c>
      <c r="B42" s="42">
        <v>5734</v>
      </c>
      <c r="C42" s="42">
        <v>588</v>
      </c>
      <c r="D42" s="42">
        <v>81</v>
      </c>
      <c r="E42" s="42">
        <v>194</v>
      </c>
      <c r="F42" s="43">
        <v>0.32993197278911562</v>
      </c>
      <c r="G42" s="42">
        <v>13</v>
      </c>
      <c r="H42" s="42">
        <v>14</v>
      </c>
      <c r="I42" s="43">
        <v>7.2164948453608241E-2</v>
      </c>
      <c r="J42" s="42">
        <v>3</v>
      </c>
      <c r="K42" s="43">
        <v>0.21428571428571427</v>
      </c>
      <c r="L42" s="42">
        <v>2</v>
      </c>
      <c r="M42" s="43">
        <v>0.14285714285714285</v>
      </c>
      <c r="N42" s="42">
        <v>0</v>
      </c>
      <c r="O42" s="43">
        <v>0</v>
      </c>
      <c r="P42" s="43">
        <v>0.75923977838558088</v>
      </c>
    </row>
    <row r="43" spans="1:16">
      <c r="A43" s="36" t="s">
        <v>51</v>
      </c>
      <c r="B43" s="36">
        <v>5734</v>
      </c>
      <c r="C43" s="36">
        <v>214</v>
      </c>
      <c r="D43" s="36">
        <v>32</v>
      </c>
      <c r="E43" s="36">
        <v>46</v>
      </c>
      <c r="F43" s="37">
        <v>0.21495327102803738</v>
      </c>
      <c r="G43" s="36">
        <v>2</v>
      </c>
      <c r="H43" s="36">
        <v>2</v>
      </c>
      <c r="I43" s="37">
        <v>4.3478260869565216E-2</v>
      </c>
      <c r="J43" s="36">
        <v>0</v>
      </c>
      <c r="K43" s="37">
        <v>0</v>
      </c>
      <c r="L43" s="36">
        <v>0</v>
      </c>
      <c r="M43" s="37">
        <v>0</v>
      </c>
      <c r="N43" s="36">
        <v>0</v>
      </c>
      <c r="O43" s="37">
        <v>0</v>
      </c>
      <c r="P43" s="37">
        <v>0.2584315318976026</v>
      </c>
    </row>
    <row r="44" spans="1:16" s="17" customFormat="1">
      <c r="A44" s="36" t="s">
        <v>98</v>
      </c>
      <c r="C44" s="17">
        <f>C42</f>
        <v>588</v>
      </c>
      <c r="D44" s="17">
        <f>SUM(D42:D43)</f>
        <v>113</v>
      </c>
      <c r="E44" s="17">
        <f>SUM(E42:E43)</f>
        <v>240</v>
      </c>
      <c r="F44" s="47">
        <f>E44/C44</f>
        <v>0.40816326530612246</v>
      </c>
      <c r="G44" s="17">
        <f>SUM(G42:G43)</f>
        <v>15</v>
      </c>
      <c r="H44" s="17">
        <f>SUM(H42:H43)</f>
        <v>16</v>
      </c>
      <c r="I44" s="47">
        <f>H44/D44</f>
        <v>0.1415929203539823</v>
      </c>
      <c r="J44" s="17">
        <f>SUM(J42:J43)</f>
        <v>3</v>
      </c>
      <c r="K44" s="47">
        <f>J44/H44</f>
        <v>0.1875</v>
      </c>
      <c r="L44" s="17">
        <f>SUM(L42:L43)</f>
        <v>2</v>
      </c>
      <c r="M44" s="47">
        <f>L44/H44</f>
        <v>0.125</v>
      </c>
      <c r="N44" s="17">
        <f>SUM(N42:N43)</f>
        <v>0</v>
      </c>
      <c r="O44" s="47">
        <f>N44/L44</f>
        <v>0</v>
      </c>
      <c r="P44" s="47">
        <f>O44+M44+K44+I44+F44</f>
        <v>0.86225618566010476</v>
      </c>
    </row>
    <row r="45" spans="1:16" s="17" customFormat="1">
      <c r="A45" s="36" t="s">
        <v>98</v>
      </c>
      <c r="F45" s="47"/>
      <c r="I45" s="47"/>
      <c r="K45" s="47"/>
      <c r="M45" s="47"/>
      <c r="O45" s="47"/>
      <c r="P45" s="47"/>
    </row>
    <row r="46" spans="1:16">
      <c r="A46" s="36" t="s">
        <v>74</v>
      </c>
      <c r="B46" s="42">
        <v>5812</v>
      </c>
      <c r="C46" s="42">
        <v>6847</v>
      </c>
      <c r="D46" s="42">
        <v>1024</v>
      </c>
      <c r="E46" s="42">
        <v>2406</v>
      </c>
      <c r="F46" s="43">
        <v>0.35139477143274428</v>
      </c>
      <c r="G46" s="42">
        <v>162</v>
      </c>
      <c r="H46" s="42">
        <v>150</v>
      </c>
      <c r="I46" s="43">
        <v>6.2344139650872821E-2</v>
      </c>
      <c r="J46" s="42">
        <v>18</v>
      </c>
      <c r="K46" s="43">
        <v>0.12</v>
      </c>
      <c r="L46" s="42">
        <v>29</v>
      </c>
      <c r="M46" s="43">
        <v>0.19333333333333333</v>
      </c>
      <c r="N46" s="42">
        <v>0</v>
      </c>
      <c r="O46" s="43">
        <v>0</v>
      </c>
      <c r="P46" s="43">
        <v>0.7270722444169504</v>
      </c>
    </row>
    <row r="47" spans="1:16">
      <c r="A47" s="36" t="s">
        <v>74</v>
      </c>
      <c r="B47" s="36">
        <v>5812</v>
      </c>
      <c r="C47" s="36">
        <v>1759</v>
      </c>
      <c r="D47" s="36">
        <v>251</v>
      </c>
      <c r="E47" s="36">
        <v>396</v>
      </c>
      <c r="F47" s="37">
        <v>0.2251279135872655</v>
      </c>
      <c r="G47" s="36">
        <v>32</v>
      </c>
      <c r="H47" s="36">
        <v>32</v>
      </c>
      <c r="I47" s="37">
        <v>8.0808080808080815E-2</v>
      </c>
      <c r="J47" s="36">
        <v>2</v>
      </c>
      <c r="K47" s="37">
        <v>6.25E-2</v>
      </c>
      <c r="L47" s="36">
        <v>2</v>
      </c>
      <c r="M47" s="37">
        <v>6.25E-2</v>
      </c>
      <c r="N47" s="36">
        <v>0</v>
      </c>
      <c r="O47" s="37">
        <v>0</v>
      </c>
      <c r="P47" s="37">
        <v>0.43093599439534636</v>
      </c>
    </row>
    <row r="48" spans="1:16" s="17" customFormat="1">
      <c r="A48" s="36" t="s">
        <v>98</v>
      </c>
      <c r="C48" s="17">
        <f>C46</f>
        <v>6847</v>
      </c>
      <c r="D48" s="17">
        <f>SUM(D46:D47)</f>
        <v>1275</v>
      </c>
      <c r="E48" s="17">
        <f>SUM(E46:E47)</f>
        <v>2802</v>
      </c>
      <c r="F48" s="47">
        <f>E48/C48</f>
        <v>0.40923031984810865</v>
      </c>
      <c r="G48" s="17">
        <f>SUM(G46:G47)</f>
        <v>194</v>
      </c>
      <c r="H48" s="17">
        <f>SUM(H46:H47)</f>
        <v>182</v>
      </c>
      <c r="I48" s="47">
        <f>H48/D48</f>
        <v>0.14274509803921567</v>
      </c>
      <c r="J48" s="17">
        <f>SUM(J46:J47)</f>
        <v>20</v>
      </c>
      <c r="K48" s="47">
        <f>J48/H48</f>
        <v>0.10989010989010989</v>
      </c>
      <c r="L48" s="17">
        <f>SUM(L46:L47)</f>
        <v>31</v>
      </c>
      <c r="M48" s="47">
        <f>L48/H48</f>
        <v>0.17032967032967034</v>
      </c>
      <c r="N48" s="17">
        <f>SUM(N46:N47)</f>
        <v>0</v>
      </c>
      <c r="O48" s="47">
        <f>N48/L48</f>
        <v>0</v>
      </c>
      <c r="P48" s="47">
        <f>O48+M48+K48+I48+F48</f>
        <v>0.83219519810710452</v>
      </c>
    </row>
    <row r="49" spans="1:16" s="17" customFormat="1">
      <c r="A49" s="36" t="s">
        <v>98</v>
      </c>
      <c r="F49" s="47"/>
      <c r="I49" s="47"/>
      <c r="K49" s="47"/>
      <c r="M49" s="47"/>
      <c r="O49" s="47"/>
      <c r="P49" s="47"/>
    </row>
    <row r="50" spans="1:16">
      <c r="A50" s="36" t="s">
        <v>56</v>
      </c>
      <c r="B50" s="42">
        <v>5912</v>
      </c>
      <c r="C50" s="42">
        <v>668</v>
      </c>
      <c r="D50" s="42">
        <v>92</v>
      </c>
      <c r="E50" s="42">
        <v>218</v>
      </c>
      <c r="F50" s="43">
        <v>0.32634730538922158</v>
      </c>
      <c r="G50" s="42">
        <v>20</v>
      </c>
      <c r="H50" s="42">
        <v>18</v>
      </c>
      <c r="I50" s="43">
        <v>8.2568807339449546E-2</v>
      </c>
      <c r="J50" s="42">
        <v>4</v>
      </c>
      <c r="K50" s="43">
        <v>0.22222222222222221</v>
      </c>
      <c r="L50" s="42">
        <v>3</v>
      </c>
      <c r="M50" s="43">
        <v>0.16666666666666666</v>
      </c>
      <c r="N50" s="42">
        <v>0</v>
      </c>
      <c r="O50" s="43">
        <v>0</v>
      </c>
      <c r="P50" s="43">
        <v>0.79780500161755996</v>
      </c>
    </row>
    <row r="51" spans="1:16">
      <c r="A51" s="36" t="s">
        <v>56</v>
      </c>
      <c r="B51" s="36">
        <v>5912</v>
      </c>
      <c r="C51" s="36">
        <v>295</v>
      </c>
      <c r="D51" s="36">
        <v>34</v>
      </c>
      <c r="E51" s="36">
        <v>48</v>
      </c>
      <c r="F51" s="37">
        <v>0.16271186440677965</v>
      </c>
      <c r="G51" s="36">
        <v>5</v>
      </c>
      <c r="H51" s="36">
        <v>5</v>
      </c>
      <c r="I51" s="37">
        <v>0.10416666666666667</v>
      </c>
      <c r="J51" s="36">
        <v>0</v>
      </c>
      <c r="K51" s="37">
        <v>0</v>
      </c>
      <c r="L51" s="36">
        <v>2</v>
      </c>
      <c r="M51" s="37">
        <v>0.4</v>
      </c>
      <c r="N51" s="36">
        <v>1</v>
      </c>
      <c r="O51" s="37">
        <v>0.5</v>
      </c>
      <c r="P51" s="37">
        <v>2.1668785310734502</v>
      </c>
    </row>
    <row r="52" spans="1:16" s="17" customFormat="1">
      <c r="A52" s="36" t="s">
        <v>98</v>
      </c>
      <c r="C52" s="17">
        <f>C50</f>
        <v>668</v>
      </c>
      <c r="D52" s="17">
        <f>SUM(D50:D51)</f>
        <v>126</v>
      </c>
      <c r="E52" s="17">
        <f>SUM(E50:E51)</f>
        <v>266</v>
      </c>
      <c r="F52" s="47">
        <f>E52/C52</f>
        <v>0.39820359281437123</v>
      </c>
      <c r="G52" s="17">
        <f>SUM(G50:G51)</f>
        <v>25</v>
      </c>
      <c r="H52" s="17">
        <f>SUM(H50:H51)</f>
        <v>23</v>
      </c>
      <c r="I52" s="47">
        <f>H52/D52</f>
        <v>0.18253968253968253</v>
      </c>
      <c r="J52" s="17">
        <f>SUM(J50:J51)</f>
        <v>4</v>
      </c>
      <c r="K52" s="47">
        <f>J52/H52</f>
        <v>0.17391304347826086</v>
      </c>
      <c r="L52" s="17">
        <f>SUM(L50:L51)</f>
        <v>5</v>
      </c>
      <c r="M52" s="47">
        <f>L52/H52</f>
        <v>0.21739130434782608</v>
      </c>
      <c r="N52" s="17">
        <f>SUM(N50:N51)</f>
        <v>1</v>
      </c>
      <c r="O52" s="47">
        <f>N52/L52</f>
        <v>0.2</v>
      </c>
      <c r="P52" s="47">
        <v>2.1668785310734502</v>
      </c>
    </row>
    <row r="53" spans="1:16" s="17" customFormat="1">
      <c r="A53" s="36" t="s">
        <v>98</v>
      </c>
      <c r="F53" s="47"/>
      <c r="I53" s="47"/>
      <c r="K53" s="47"/>
      <c r="M53" s="47"/>
      <c r="O53" s="47"/>
      <c r="P53" s="47"/>
    </row>
    <row r="54" spans="1:16">
      <c r="A54" s="36" t="s">
        <v>56</v>
      </c>
      <c r="B54" s="42">
        <v>5999</v>
      </c>
      <c r="C54" s="42">
        <v>1336</v>
      </c>
      <c r="D54" s="42">
        <v>226</v>
      </c>
      <c r="E54" s="42">
        <v>598</v>
      </c>
      <c r="F54" s="43">
        <v>0.44760479041916168</v>
      </c>
      <c r="G54" s="42">
        <v>35</v>
      </c>
      <c r="H54" s="42">
        <v>42</v>
      </c>
      <c r="I54" s="43">
        <v>7.0234113712374577E-2</v>
      </c>
      <c r="J54" s="42">
        <v>10</v>
      </c>
      <c r="K54" s="43">
        <v>0.23809523809523808</v>
      </c>
      <c r="L54" s="42">
        <v>5</v>
      </c>
      <c r="M54" s="43">
        <v>0.11904761904761904</v>
      </c>
      <c r="N54" s="42">
        <v>1</v>
      </c>
      <c r="O54" s="43">
        <v>0.2</v>
      </c>
      <c r="P54" s="43">
        <v>2.0749817612743899</v>
      </c>
    </row>
    <row r="55" spans="1:16">
      <c r="A55" s="36" t="s">
        <v>56</v>
      </c>
      <c r="B55" s="36">
        <v>5999</v>
      </c>
      <c r="C55" s="36">
        <v>373</v>
      </c>
      <c r="D55" s="36">
        <v>62</v>
      </c>
      <c r="E55" s="36">
        <v>97</v>
      </c>
      <c r="F55" s="37">
        <v>0.26005361930294907</v>
      </c>
      <c r="G55" s="36">
        <v>9</v>
      </c>
      <c r="H55" s="36">
        <v>10</v>
      </c>
      <c r="I55" s="37">
        <v>0.10309278350515463</v>
      </c>
      <c r="J55" s="36">
        <v>1</v>
      </c>
      <c r="K55" s="37">
        <v>0.1</v>
      </c>
      <c r="L55" s="36">
        <v>1</v>
      </c>
      <c r="M55" s="37">
        <v>0.1</v>
      </c>
      <c r="N55" s="36">
        <v>0</v>
      </c>
      <c r="O55" s="37">
        <v>0</v>
      </c>
      <c r="P55" s="37">
        <v>0.56314640280810369</v>
      </c>
    </row>
    <row r="56" spans="1:16" s="17" customFormat="1">
      <c r="A56" s="36" t="s">
        <v>98</v>
      </c>
      <c r="C56" s="17">
        <f>C54</f>
        <v>1336</v>
      </c>
      <c r="D56" s="17">
        <f>SUM(D54:D55)</f>
        <v>288</v>
      </c>
      <c r="E56" s="17">
        <f>SUM(E54:E55)</f>
        <v>695</v>
      </c>
      <c r="F56" s="47">
        <f>E56/C56</f>
        <v>0.52020958083832336</v>
      </c>
      <c r="G56" s="17">
        <f>SUM(G54:G55)</f>
        <v>44</v>
      </c>
      <c r="H56" s="17">
        <f>SUM(H54:H55)</f>
        <v>52</v>
      </c>
      <c r="I56" s="47">
        <f>H56/D56</f>
        <v>0.18055555555555555</v>
      </c>
      <c r="J56" s="17">
        <f>SUM(J54:J55)</f>
        <v>11</v>
      </c>
      <c r="K56" s="47">
        <f>J56/H56</f>
        <v>0.21153846153846154</v>
      </c>
      <c r="L56" s="17">
        <f>SUM(L54:L55)</f>
        <v>6</v>
      </c>
      <c r="M56" s="47">
        <f>L56/H56</f>
        <v>0.11538461538461539</v>
      </c>
      <c r="N56" s="17">
        <f>SUM(N54:N55)</f>
        <v>1</v>
      </c>
      <c r="O56" s="47">
        <f>N56/L56</f>
        <v>0.16666666666666666</v>
      </c>
      <c r="P56" s="47">
        <v>2.19</v>
      </c>
    </row>
    <row r="57" spans="1:16" s="17" customFormat="1">
      <c r="A57" s="36" t="s">
        <v>98</v>
      </c>
      <c r="F57" s="47"/>
      <c r="I57" s="47"/>
      <c r="K57" s="47"/>
      <c r="M57" s="47"/>
      <c r="O57" s="47"/>
      <c r="P57" s="47"/>
    </row>
    <row r="58" spans="1:16">
      <c r="A58" s="36" t="s">
        <v>75</v>
      </c>
      <c r="B58" s="42">
        <v>6022</v>
      </c>
      <c r="C58" s="42">
        <v>1818</v>
      </c>
      <c r="D58" s="42">
        <v>71</v>
      </c>
      <c r="E58" s="42">
        <v>165</v>
      </c>
      <c r="F58" s="43">
        <v>9.0759075907590761E-2</v>
      </c>
      <c r="G58" s="42">
        <v>10</v>
      </c>
      <c r="H58" s="42">
        <v>10</v>
      </c>
      <c r="I58" s="43">
        <v>6.0606060606060608E-2</v>
      </c>
      <c r="J58" s="42">
        <v>1</v>
      </c>
      <c r="K58" s="43">
        <v>0.1</v>
      </c>
      <c r="L58" s="42">
        <v>1</v>
      </c>
      <c r="M58" s="43">
        <v>0.1</v>
      </c>
      <c r="N58" s="42">
        <v>0</v>
      </c>
      <c r="O58" s="43">
        <v>0</v>
      </c>
      <c r="P58" s="43">
        <v>0.35136513651365137</v>
      </c>
    </row>
    <row r="59" spans="1:16">
      <c r="A59" s="36" t="s">
        <v>75</v>
      </c>
      <c r="B59" s="36">
        <v>6022</v>
      </c>
      <c r="C59" s="36">
        <v>1540</v>
      </c>
      <c r="D59" s="36">
        <v>177</v>
      </c>
      <c r="E59" s="36">
        <v>275</v>
      </c>
      <c r="F59" s="37">
        <v>0.17857142857142858</v>
      </c>
      <c r="G59" s="36">
        <v>18</v>
      </c>
      <c r="H59" s="36">
        <v>19</v>
      </c>
      <c r="I59" s="37">
        <v>6.9090909090909092E-2</v>
      </c>
      <c r="J59" s="36">
        <v>1</v>
      </c>
      <c r="K59" s="37">
        <v>5.2631578947368418E-2</v>
      </c>
      <c r="L59" s="36">
        <v>0</v>
      </c>
      <c r="M59" s="37">
        <v>0</v>
      </c>
      <c r="N59" s="36">
        <v>0</v>
      </c>
      <c r="O59" s="37">
        <v>0</v>
      </c>
      <c r="P59" s="37">
        <v>0.30029391660970606</v>
      </c>
    </row>
    <row r="60" spans="1:16" s="17" customFormat="1">
      <c r="A60" s="36" t="s">
        <v>98</v>
      </c>
      <c r="C60" s="17">
        <f>C58</f>
        <v>1818</v>
      </c>
      <c r="D60" s="17">
        <f>SUM(D58:D59)</f>
        <v>248</v>
      </c>
      <c r="E60" s="17">
        <f>SUM(E58:E59)</f>
        <v>440</v>
      </c>
      <c r="F60" s="47">
        <f>E60/C60</f>
        <v>0.24202420242024203</v>
      </c>
      <c r="G60" s="17">
        <f>SUM(G58:G59)</f>
        <v>28</v>
      </c>
      <c r="H60" s="17">
        <f>SUM(H58:H59)</f>
        <v>29</v>
      </c>
      <c r="I60" s="47">
        <f>H60/D60</f>
        <v>0.11693548387096774</v>
      </c>
      <c r="J60" s="17">
        <f>SUM(J58:J59)</f>
        <v>2</v>
      </c>
      <c r="K60" s="47">
        <f>J60/H60</f>
        <v>6.8965517241379309E-2</v>
      </c>
      <c r="L60" s="17">
        <f>SUM(L58:L59)</f>
        <v>1</v>
      </c>
      <c r="M60" s="47">
        <f>L60/H60</f>
        <v>3.4482758620689655E-2</v>
      </c>
      <c r="N60" s="17">
        <f>SUM(N58:N59)</f>
        <v>0</v>
      </c>
      <c r="O60" s="47">
        <f>N60/L60</f>
        <v>0</v>
      </c>
      <c r="P60" s="47">
        <f>O60+M60+K60+I60+F60</f>
        <v>0.46240796215327873</v>
      </c>
    </row>
    <row r="61" spans="1:16" s="17" customFormat="1">
      <c r="A61" s="36" t="s">
        <v>98</v>
      </c>
      <c r="F61" s="47"/>
      <c r="I61" s="47"/>
      <c r="K61" s="47"/>
      <c r="M61" s="47"/>
      <c r="O61" s="47"/>
      <c r="P61" s="47"/>
    </row>
    <row r="62" spans="1:16">
      <c r="A62" s="36" t="s">
        <v>75</v>
      </c>
      <c r="B62" s="42">
        <v>6035</v>
      </c>
      <c r="C62" s="42">
        <v>519</v>
      </c>
      <c r="D62" s="42">
        <v>19</v>
      </c>
      <c r="E62" s="42">
        <v>57</v>
      </c>
      <c r="F62" s="43">
        <v>0.10982658959537572</v>
      </c>
      <c r="G62" s="42">
        <v>4</v>
      </c>
      <c r="H62" s="42">
        <v>4</v>
      </c>
      <c r="I62" s="43">
        <v>7.0175438596491224E-2</v>
      </c>
      <c r="J62" s="42">
        <v>1</v>
      </c>
      <c r="K62" s="43">
        <v>0.25</v>
      </c>
      <c r="L62" s="42">
        <v>1</v>
      </c>
      <c r="M62" s="43">
        <v>0.25</v>
      </c>
      <c r="N62" s="42">
        <v>1</v>
      </c>
      <c r="O62" s="43">
        <v>1</v>
      </c>
      <c r="P62" s="43">
        <v>2.6800020281918702</v>
      </c>
    </row>
    <row r="63" spans="1:16">
      <c r="A63" s="36" t="s">
        <v>75</v>
      </c>
      <c r="B63" s="36">
        <v>6035</v>
      </c>
      <c r="C63" s="36">
        <v>455</v>
      </c>
      <c r="D63" s="36">
        <v>67</v>
      </c>
      <c r="E63" s="36">
        <v>106</v>
      </c>
      <c r="F63" s="37">
        <v>0.23296703296703297</v>
      </c>
      <c r="G63" s="36">
        <v>5</v>
      </c>
      <c r="H63" s="36">
        <v>5</v>
      </c>
      <c r="I63" s="37">
        <v>4.716981132075472E-2</v>
      </c>
      <c r="J63" s="36">
        <v>3</v>
      </c>
      <c r="K63" s="37">
        <v>0.6</v>
      </c>
      <c r="L63" s="36">
        <v>0</v>
      </c>
      <c r="M63" s="37">
        <v>0</v>
      </c>
      <c r="N63" s="36">
        <v>0</v>
      </c>
      <c r="O63" s="37">
        <v>0</v>
      </c>
      <c r="P63" s="37">
        <v>0.88013684428778771</v>
      </c>
    </row>
    <row r="64" spans="1:16" s="17" customFormat="1">
      <c r="A64" s="36" t="s">
        <v>98</v>
      </c>
      <c r="C64" s="17">
        <f>C62</f>
        <v>519</v>
      </c>
      <c r="D64" s="17">
        <f>SUM(D62:D63)</f>
        <v>86</v>
      </c>
      <c r="E64" s="17">
        <f>SUM(E62:E63)</f>
        <v>163</v>
      </c>
      <c r="F64" s="47">
        <f>E64/C64</f>
        <v>0.31406551059730248</v>
      </c>
      <c r="G64" s="17">
        <f>SUM(G62:G63)</f>
        <v>9</v>
      </c>
      <c r="H64" s="17">
        <f>SUM(H62:H63)</f>
        <v>9</v>
      </c>
      <c r="I64" s="47">
        <f>H64/D64</f>
        <v>0.10465116279069768</v>
      </c>
      <c r="J64" s="17">
        <f>SUM(J62:J63)</f>
        <v>4</v>
      </c>
      <c r="K64" s="47">
        <f>J64/H64</f>
        <v>0.44444444444444442</v>
      </c>
      <c r="L64" s="17">
        <f>SUM(L62:L63)</f>
        <v>1</v>
      </c>
      <c r="M64" s="47">
        <f>L64/H64</f>
        <v>0.1111111111111111</v>
      </c>
      <c r="N64" s="17">
        <f>SUM(N62:N63)</f>
        <v>1</v>
      </c>
      <c r="O64" s="47">
        <f>N64/L64</f>
        <v>1</v>
      </c>
      <c r="P64" s="47">
        <v>2.97</v>
      </c>
    </row>
    <row r="65" spans="1:16" s="17" customFormat="1">
      <c r="A65" s="36" t="s">
        <v>98</v>
      </c>
      <c r="F65" s="47"/>
      <c r="I65" s="47"/>
      <c r="K65" s="47"/>
      <c r="M65" s="47"/>
      <c r="O65" s="47"/>
      <c r="P65" s="47"/>
    </row>
    <row r="66" spans="1:16">
      <c r="A66" s="36" t="s">
        <v>81</v>
      </c>
      <c r="B66" s="42">
        <v>6321</v>
      </c>
      <c r="C66" s="42">
        <v>778</v>
      </c>
      <c r="D66" s="42">
        <v>28</v>
      </c>
      <c r="E66" s="42">
        <v>74</v>
      </c>
      <c r="F66" s="43">
        <v>9.5115681233933158E-2</v>
      </c>
      <c r="G66" s="42">
        <v>1</v>
      </c>
      <c r="H66" s="42">
        <v>1</v>
      </c>
      <c r="I66" s="43">
        <v>1.3513513513513514E-2</v>
      </c>
      <c r="J66" s="42">
        <v>1</v>
      </c>
      <c r="K66" s="43">
        <v>1</v>
      </c>
      <c r="L66" s="42">
        <v>1</v>
      </c>
      <c r="M66" s="43">
        <v>1</v>
      </c>
      <c r="N66" s="42">
        <v>0</v>
      </c>
      <c r="O66" s="43">
        <v>0</v>
      </c>
      <c r="P66" s="43">
        <v>2.1086291947474467</v>
      </c>
    </row>
    <row r="67" spans="1:16">
      <c r="A67" s="36" t="s">
        <v>81</v>
      </c>
      <c r="B67" s="36">
        <v>6321</v>
      </c>
      <c r="C67" s="36">
        <v>618</v>
      </c>
      <c r="D67" s="36">
        <v>107</v>
      </c>
      <c r="E67" s="36">
        <v>168</v>
      </c>
      <c r="F67" s="37">
        <v>0.27184466019417475</v>
      </c>
      <c r="G67" s="36">
        <v>11</v>
      </c>
      <c r="H67" s="36">
        <v>11</v>
      </c>
      <c r="I67" s="37">
        <v>6.5476190476190479E-2</v>
      </c>
      <c r="J67" s="36">
        <v>0</v>
      </c>
      <c r="K67" s="37">
        <v>0</v>
      </c>
      <c r="L67" s="36">
        <v>0</v>
      </c>
      <c r="M67" s="37">
        <v>0</v>
      </c>
      <c r="N67" s="36">
        <v>0</v>
      </c>
      <c r="O67" s="37">
        <v>0</v>
      </c>
      <c r="P67" s="37">
        <v>0.33732085067036521</v>
      </c>
    </row>
    <row r="68" spans="1:16" s="17" customFormat="1">
      <c r="A68" s="36" t="s">
        <v>98</v>
      </c>
      <c r="C68" s="17">
        <f>C66</f>
        <v>778</v>
      </c>
      <c r="D68" s="17">
        <f>SUM(D66:D67)</f>
        <v>135</v>
      </c>
      <c r="E68" s="17">
        <f>SUM(E66:E67)</f>
        <v>242</v>
      </c>
      <c r="F68" s="47">
        <f>E68/C68</f>
        <v>0.3110539845758355</v>
      </c>
      <c r="G68" s="17">
        <f>SUM(G66:G67)</f>
        <v>12</v>
      </c>
      <c r="H68" s="17">
        <f>SUM(H66:H67)</f>
        <v>12</v>
      </c>
      <c r="I68" s="47">
        <f>H68/D68</f>
        <v>8.8888888888888892E-2</v>
      </c>
      <c r="J68" s="17">
        <f>SUM(J66:J67)</f>
        <v>1</v>
      </c>
      <c r="K68" s="47">
        <f>J68/H68</f>
        <v>8.3333333333333329E-2</v>
      </c>
      <c r="L68" s="17">
        <f>SUM(L66:L67)</f>
        <v>1</v>
      </c>
      <c r="M68" s="47">
        <f>L68/H68</f>
        <v>8.3333333333333329E-2</v>
      </c>
      <c r="N68" s="17">
        <f>SUM(N66:N67)</f>
        <v>0</v>
      </c>
      <c r="O68" s="47">
        <f>N68/L68</f>
        <v>0</v>
      </c>
      <c r="P68" s="47">
        <f>O68+M68+K68+I68+F68</f>
        <v>0.56660954013139109</v>
      </c>
    </row>
    <row r="69" spans="1:16" s="17" customFormat="1">
      <c r="A69" s="36" t="s">
        <v>98</v>
      </c>
      <c r="F69" s="47"/>
      <c r="I69" s="47"/>
      <c r="K69" s="47"/>
      <c r="M69" s="47"/>
      <c r="O69" s="47"/>
      <c r="P69" s="47"/>
    </row>
    <row r="70" spans="1:16">
      <c r="A70" s="36" t="s">
        <v>90</v>
      </c>
      <c r="B70" s="42">
        <v>6411</v>
      </c>
      <c r="C70" s="42">
        <v>1780</v>
      </c>
      <c r="D70" s="42">
        <v>107</v>
      </c>
      <c r="E70" s="42">
        <v>267</v>
      </c>
      <c r="F70" s="43">
        <v>0.15</v>
      </c>
      <c r="G70" s="42">
        <v>10</v>
      </c>
      <c r="H70" s="42">
        <v>12</v>
      </c>
      <c r="I70" s="43">
        <v>4.49438202247191E-2</v>
      </c>
      <c r="J70" s="42">
        <v>5</v>
      </c>
      <c r="K70" s="43">
        <v>0.41666666666666669</v>
      </c>
      <c r="L70" s="42">
        <v>2</v>
      </c>
      <c r="M70" s="43">
        <v>0.16666666666666666</v>
      </c>
      <c r="N70" s="42">
        <v>1</v>
      </c>
      <c r="O70" s="43">
        <v>0.5</v>
      </c>
      <c r="P70" s="43">
        <v>2.2782771535580499</v>
      </c>
    </row>
    <row r="71" spans="1:16">
      <c r="A71" s="36" t="s">
        <v>90</v>
      </c>
      <c r="B71" s="36">
        <v>6411</v>
      </c>
      <c r="C71" s="36">
        <v>1360</v>
      </c>
      <c r="D71" s="36">
        <v>215</v>
      </c>
      <c r="E71" s="36">
        <v>333</v>
      </c>
      <c r="F71" s="37">
        <v>0.24485294117647058</v>
      </c>
      <c r="G71" s="36">
        <v>24</v>
      </c>
      <c r="H71" s="36">
        <v>25</v>
      </c>
      <c r="I71" s="37">
        <v>7.5075075075075076E-2</v>
      </c>
      <c r="J71" s="36">
        <v>2</v>
      </c>
      <c r="K71" s="37">
        <v>0.08</v>
      </c>
      <c r="L71" s="36">
        <v>1</v>
      </c>
      <c r="M71" s="37">
        <v>0.04</v>
      </c>
      <c r="N71" s="36">
        <v>0</v>
      </c>
      <c r="O71" s="37">
        <v>0</v>
      </c>
      <c r="P71" s="37">
        <v>0.43992801625154565</v>
      </c>
    </row>
    <row r="72" spans="1:16" s="17" customFormat="1">
      <c r="A72" s="36" t="s">
        <v>98</v>
      </c>
      <c r="C72" s="17">
        <f>C70</f>
        <v>1780</v>
      </c>
      <c r="D72" s="17">
        <f>SUM(D70:D71)</f>
        <v>322</v>
      </c>
      <c r="E72" s="17">
        <f>SUM(E70:E71)</f>
        <v>600</v>
      </c>
      <c r="F72" s="47">
        <f>E72/C72</f>
        <v>0.33707865168539325</v>
      </c>
      <c r="G72" s="17">
        <f>SUM(G70:G71)</f>
        <v>34</v>
      </c>
      <c r="H72" s="17">
        <f>SUM(H70:H71)</f>
        <v>37</v>
      </c>
      <c r="I72" s="47">
        <f>H72/D72</f>
        <v>0.11490683229813664</v>
      </c>
      <c r="J72" s="17">
        <f>SUM(J70:J71)</f>
        <v>7</v>
      </c>
      <c r="K72" s="47">
        <f>J72/H72</f>
        <v>0.1891891891891892</v>
      </c>
      <c r="L72" s="17">
        <f>SUM(L70:L71)</f>
        <v>3</v>
      </c>
      <c r="M72" s="47">
        <f>L72/H72</f>
        <v>8.1081081081081086E-2</v>
      </c>
      <c r="N72" s="17">
        <f>SUM(N70:N71)</f>
        <v>1</v>
      </c>
      <c r="O72" s="47">
        <f>N72/L72</f>
        <v>0.33333333333333331</v>
      </c>
      <c r="P72" s="47">
        <v>2.06</v>
      </c>
    </row>
    <row r="73" spans="1:16" s="17" customFormat="1">
      <c r="A73" s="36" t="s">
        <v>98</v>
      </c>
      <c r="F73" s="47"/>
      <c r="I73" s="47"/>
      <c r="K73" s="47"/>
      <c r="M73" s="47"/>
      <c r="O73" s="47"/>
      <c r="P73" s="47"/>
    </row>
    <row r="74" spans="1:16">
      <c r="A74" s="36" t="s">
        <v>65</v>
      </c>
      <c r="B74" s="42">
        <v>6512</v>
      </c>
      <c r="C74" s="42">
        <v>677</v>
      </c>
      <c r="D74" s="42">
        <v>87</v>
      </c>
      <c r="E74" s="42">
        <v>214</v>
      </c>
      <c r="F74" s="43">
        <v>0.31610044313146235</v>
      </c>
      <c r="G74" s="42">
        <v>11</v>
      </c>
      <c r="H74" s="42">
        <v>10</v>
      </c>
      <c r="I74" s="43">
        <v>4.6728971962616821E-2</v>
      </c>
      <c r="J74" s="42">
        <v>2</v>
      </c>
      <c r="K74" s="43">
        <v>0.2</v>
      </c>
      <c r="L74" s="42">
        <v>1</v>
      </c>
      <c r="M74" s="43">
        <v>0.1</v>
      </c>
      <c r="N74" s="42">
        <v>0</v>
      </c>
      <c r="O74" s="43">
        <v>0</v>
      </c>
      <c r="P74" s="43">
        <v>0.66282941509407922</v>
      </c>
    </row>
    <row r="75" spans="1:16">
      <c r="A75" s="36" t="s">
        <v>65</v>
      </c>
      <c r="B75" s="36">
        <v>6512</v>
      </c>
      <c r="C75" s="36">
        <v>339</v>
      </c>
      <c r="D75" s="36">
        <v>57</v>
      </c>
      <c r="E75" s="36">
        <v>88</v>
      </c>
      <c r="F75" s="37">
        <v>0.25958702064896755</v>
      </c>
      <c r="G75" s="36">
        <v>7</v>
      </c>
      <c r="H75" s="36">
        <v>8</v>
      </c>
      <c r="I75" s="37">
        <v>9.0909090909090912E-2</v>
      </c>
      <c r="J75" s="36">
        <v>1</v>
      </c>
      <c r="K75" s="37">
        <v>0.125</v>
      </c>
      <c r="L75" s="36">
        <v>1</v>
      </c>
      <c r="M75" s="37">
        <v>0.125</v>
      </c>
      <c r="N75" s="36">
        <v>0</v>
      </c>
      <c r="O75" s="37">
        <v>0</v>
      </c>
      <c r="P75" s="37">
        <v>0.60049611155805849</v>
      </c>
    </row>
    <row r="76" spans="1:16" s="17" customFormat="1">
      <c r="A76" s="36" t="s">
        <v>98</v>
      </c>
      <c r="C76" s="17">
        <f>C74</f>
        <v>677</v>
      </c>
      <c r="D76" s="17">
        <f>SUM(D74:D75)</f>
        <v>144</v>
      </c>
      <c r="E76" s="17">
        <f>SUM(E74:E75)</f>
        <v>302</v>
      </c>
      <c r="F76" s="47">
        <f>E76/C76</f>
        <v>0.44608567208271788</v>
      </c>
      <c r="G76" s="17">
        <f>SUM(G74:G75)</f>
        <v>18</v>
      </c>
      <c r="H76" s="17">
        <f>SUM(H74:H75)</f>
        <v>18</v>
      </c>
      <c r="I76" s="47">
        <f>H76/D76</f>
        <v>0.125</v>
      </c>
      <c r="J76" s="17">
        <f>SUM(J74:J75)</f>
        <v>3</v>
      </c>
      <c r="K76" s="47">
        <f>J76/H76</f>
        <v>0.16666666666666666</v>
      </c>
      <c r="L76" s="17">
        <f>SUM(L74:L75)</f>
        <v>2</v>
      </c>
      <c r="M76" s="47">
        <f>L76/H76</f>
        <v>0.1111111111111111</v>
      </c>
      <c r="N76" s="17">
        <f>SUM(N74:N75)</f>
        <v>0</v>
      </c>
      <c r="O76" s="47">
        <f>N76/L76</f>
        <v>0</v>
      </c>
      <c r="P76" s="47">
        <f>O76+M76+K76+I76+F76</f>
        <v>0.84886344986049567</v>
      </c>
    </row>
    <row r="77" spans="1:16" s="17" customFormat="1">
      <c r="A77" s="36" t="s">
        <v>98</v>
      </c>
      <c r="F77" s="47"/>
      <c r="I77" s="47"/>
      <c r="K77" s="47"/>
      <c r="M77" s="47"/>
      <c r="O77" s="47"/>
      <c r="P77" s="47"/>
    </row>
    <row r="78" spans="1:16">
      <c r="A78" s="36" t="s">
        <v>65</v>
      </c>
      <c r="B78" s="42">
        <v>6531</v>
      </c>
      <c r="C78" s="42">
        <v>3994</v>
      </c>
      <c r="D78" s="42">
        <v>498</v>
      </c>
      <c r="E78" s="42">
        <v>1193</v>
      </c>
      <c r="F78" s="43">
        <v>0.29869804707060593</v>
      </c>
      <c r="G78" s="42">
        <v>46</v>
      </c>
      <c r="H78" s="42">
        <v>42</v>
      </c>
      <c r="I78" s="43">
        <v>3.5205364626990782E-2</v>
      </c>
      <c r="J78" s="42">
        <v>7</v>
      </c>
      <c r="K78" s="43">
        <v>0.16666666666666666</v>
      </c>
      <c r="L78" s="42">
        <v>6</v>
      </c>
      <c r="M78" s="43">
        <v>0.14285714285714285</v>
      </c>
      <c r="N78" s="42">
        <v>0</v>
      </c>
      <c r="O78" s="43">
        <v>0</v>
      </c>
      <c r="P78" s="43">
        <v>0.64342722122140628</v>
      </c>
    </row>
    <row r="79" spans="1:16">
      <c r="A79" s="36" t="s">
        <v>65</v>
      </c>
      <c r="B79" s="36">
        <v>6531</v>
      </c>
      <c r="C79" s="36">
        <v>1868</v>
      </c>
      <c r="D79" s="36">
        <v>288</v>
      </c>
      <c r="E79" s="36">
        <v>474</v>
      </c>
      <c r="F79" s="37">
        <v>0.25374732334047106</v>
      </c>
      <c r="G79" s="36">
        <v>29</v>
      </c>
      <c r="H79" s="36">
        <v>31</v>
      </c>
      <c r="I79" s="37">
        <v>6.5400843881856546E-2</v>
      </c>
      <c r="J79" s="36">
        <v>2</v>
      </c>
      <c r="K79" s="37">
        <v>6.4516129032258063E-2</v>
      </c>
      <c r="L79" s="36">
        <v>1</v>
      </c>
      <c r="M79" s="37">
        <v>3.2258064516129031E-2</v>
      </c>
      <c r="N79" s="36">
        <v>1</v>
      </c>
      <c r="O79" s="37">
        <v>1</v>
      </c>
      <c r="P79" s="37">
        <v>1.4159223607707145</v>
      </c>
    </row>
    <row r="80" spans="1:16" s="17" customFormat="1">
      <c r="A80" s="36" t="s">
        <v>98</v>
      </c>
      <c r="C80" s="17">
        <f>C78</f>
        <v>3994</v>
      </c>
      <c r="D80" s="17">
        <f>SUM(D78:D79)</f>
        <v>786</v>
      </c>
      <c r="E80" s="17">
        <f>SUM(E78:E79)</f>
        <v>1667</v>
      </c>
      <c r="F80" s="47">
        <f>E80/C80</f>
        <v>0.41737606409614419</v>
      </c>
      <c r="G80" s="17">
        <f>SUM(G78:G79)</f>
        <v>75</v>
      </c>
      <c r="H80" s="17">
        <f>SUM(H78:H79)</f>
        <v>73</v>
      </c>
      <c r="I80" s="47">
        <f>H80/D80</f>
        <v>9.2875318066157758E-2</v>
      </c>
      <c r="J80" s="17">
        <f>SUM(J78:J79)</f>
        <v>9</v>
      </c>
      <c r="K80" s="47">
        <f>J80/H80</f>
        <v>0.12328767123287671</v>
      </c>
      <c r="L80" s="17">
        <f>SUM(L78:L79)</f>
        <v>7</v>
      </c>
      <c r="M80" s="47">
        <f>L80/H80</f>
        <v>9.5890410958904104E-2</v>
      </c>
      <c r="N80" s="17">
        <f>SUM(N78:N79)</f>
        <v>1</v>
      </c>
      <c r="O80" s="47">
        <f>N80/L80</f>
        <v>0.14285714285714285</v>
      </c>
      <c r="P80" s="47">
        <f>O80+M80+K80+I80+F80</f>
        <v>0.87228660721122564</v>
      </c>
    </row>
    <row r="81" spans="1:16" s="17" customFormat="1">
      <c r="A81" s="36" t="s">
        <v>98</v>
      </c>
      <c r="F81" s="47"/>
      <c r="I81" s="47"/>
      <c r="K81" s="47"/>
      <c r="M81" s="47"/>
      <c r="O81" s="47"/>
      <c r="P81" s="47"/>
    </row>
    <row r="82" spans="1:16">
      <c r="A82" s="36" t="s">
        <v>99</v>
      </c>
      <c r="B82" s="42">
        <v>7011</v>
      </c>
      <c r="C82" s="42">
        <v>8883</v>
      </c>
      <c r="D82" s="42">
        <v>701</v>
      </c>
      <c r="E82" s="42">
        <v>1768</v>
      </c>
      <c r="F82" s="43">
        <v>0.19903185860632669</v>
      </c>
      <c r="G82" s="42">
        <v>99</v>
      </c>
      <c r="H82" s="42">
        <v>99</v>
      </c>
      <c r="I82" s="43">
        <v>5.5995475113122174E-2</v>
      </c>
      <c r="J82" s="42">
        <v>14</v>
      </c>
      <c r="K82" s="43">
        <v>0.14141414141414141</v>
      </c>
      <c r="L82" s="42">
        <v>12</v>
      </c>
      <c r="M82" s="43">
        <v>0.12121212121212122</v>
      </c>
      <c r="N82" s="42">
        <v>1</v>
      </c>
      <c r="O82" s="43">
        <v>8.3333333333333329E-2</v>
      </c>
      <c r="P82" s="43">
        <v>1.60098692967904</v>
      </c>
    </row>
    <row r="83" spans="1:16">
      <c r="A83" s="36" t="s">
        <v>99</v>
      </c>
      <c r="B83" s="36">
        <v>7011</v>
      </c>
      <c r="C83" s="36">
        <v>4899</v>
      </c>
      <c r="D83" s="36">
        <v>836</v>
      </c>
      <c r="E83" s="36">
        <v>1319</v>
      </c>
      <c r="F83" s="37">
        <v>0.26923862012655642</v>
      </c>
      <c r="G83" s="36">
        <v>82</v>
      </c>
      <c r="H83" s="36">
        <v>92</v>
      </c>
      <c r="I83" s="37">
        <v>6.974981046247157E-2</v>
      </c>
      <c r="J83" s="36">
        <v>7</v>
      </c>
      <c r="K83" s="37">
        <v>7.6086956521739135E-2</v>
      </c>
      <c r="L83" s="36">
        <v>4</v>
      </c>
      <c r="M83" s="37">
        <v>4.3478260869565216E-2</v>
      </c>
      <c r="N83" s="36">
        <v>1</v>
      </c>
      <c r="O83" s="37">
        <v>0.25</v>
      </c>
      <c r="P83" s="37">
        <v>1.70855364798033</v>
      </c>
    </row>
    <row r="84" spans="1:16" s="17" customFormat="1">
      <c r="A84" s="36" t="s">
        <v>98</v>
      </c>
      <c r="C84" s="17">
        <f>C82</f>
        <v>8883</v>
      </c>
      <c r="D84" s="17">
        <f>SUM(D82:D83)</f>
        <v>1537</v>
      </c>
      <c r="E84" s="17">
        <f>SUM(E82:E83)</f>
        <v>3087</v>
      </c>
      <c r="F84" s="47">
        <f>E84/C84</f>
        <v>0.3475177304964539</v>
      </c>
      <c r="G84" s="17">
        <f>SUM(G82:G83)</f>
        <v>181</v>
      </c>
      <c r="H84" s="17">
        <f>SUM(H82:H83)</f>
        <v>191</v>
      </c>
      <c r="I84" s="47">
        <f>H84/D84</f>
        <v>0.12426805465191933</v>
      </c>
      <c r="J84" s="17">
        <f>SUM(J82:J83)</f>
        <v>21</v>
      </c>
      <c r="K84" s="47">
        <f>J84/H84</f>
        <v>0.1099476439790576</v>
      </c>
      <c r="L84" s="17">
        <f>SUM(L82:L83)</f>
        <v>16</v>
      </c>
      <c r="M84" s="47">
        <f>L84/H84</f>
        <v>8.3769633507853408E-2</v>
      </c>
      <c r="N84" s="17">
        <f>SUM(N82:N83)</f>
        <v>2</v>
      </c>
      <c r="O84" s="47">
        <f>N84/L84</f>
        <v>0.125</v>
      </c>
      <c r="P84" s="47">
        <v>2.79</v>
      </c>
    </row>
    <row r="85" spans="1:16" s="17" customFormat="1">
      <c r="A85" s="36" t="s">
        <v>98</v>
      </c>
      <c r="F85" s="47"/>
      <c r="I85" s="47"/>
      <c r="K85" s="47"/>
      <c r="M85" s="47"/>
      <c r="O85" s="47"/>
      <c r="P85" s="47"/>
    </row>
    <row r="86" spans="1:16">
      <c r="A86" s="36" t="s">
        <v>99</v>
      </c>
      <c r="B86" s="42">
        <v>7032</v>
      </c>
      <c r="C86" s="42">
        <v>55</v>
      </c>
      <c r="D86" s="42">
        <v>5</v>
      </c>
      <c r="E86" s="42">
        <v>14</v>
      </c>
      <c r="F86" s="43">
        <v>0.25454545454545452</v>
      </c>
      <c r="G86" s="42">
        <v>1</v>
      </c>
      <c r="H86" s="42">
        <v>0</v>
      </c>
      <c r="I86" s="43">
        <v>0</v>
      </c>
      <c r="J86" s="42">
        <v>0</v>
      </c>
      <c r="K86" s="43">
        <v>0</v>
      </c>
      <c r="L86" s="42">
        <v>1</v>
      </c>
      <c r="M86" s="43">
        <v>0</v>
      </c>
      <c r="N86" s="42">
        <v>0</v>
      </c>
      <c r="O86" s="43">
        <v>0</v>
      </c>
      <c r="P86" s="43">
        <v>0.25454545454545452</v>
      </c>
    </row>
    <row r="87" spans="1:16">
      <c r="A87" s="36" t="s">
        <v>99</v>
      </c>
      <c r="B87" s="36">
        <v>7032</v>
      </c>
      <c r="C87" s="36">
        <v>30</v>
      </c>
      <c r="D87" s="36">
        <v>3</v>
      </c>
      <c r="E87" s="36">
        <v>5</v>
      </c>
      <c r="F87" s="37">
        <v>0.16666666666666666</v>
      </c>
      <c r="G87" s="36">
        <v>1</v>
      </c>
      <c r="H87" s="36">
        <v>1</v>
      </c>
      <c r="I87" s="37">
        <v>0.2</v>
      </c>
      <c r="J87" s="36">
        <v>0</v>
      </c>
      <c r="K87" s="37">
        <v>0</v>
      </c>
      <c r="L87" s="36">
        <v>1</v>
      </c>
      <c r="M87" s="37">
        <v>1</v>
      </c>
      <c r="N87" s="36">
        <v>0</v>
      </c>
      <c r="O87" s="37">
        <v>0</v>
      </c>
      <c r="P87" s="37">
        <v>1.3666666666666667</v>
      </c>
    </row>
    <row r="88" spans="1:16" s="17" customFormat="1">
      <c r="A88" s="36" t="s">
        <v>98</v>
      </c>
      <c r="C88" s="17">
        <f>C86</f>
        <v>55</v>
      </c>
      <c r="D88" s="17">
        <f>SUM(D86:D87)</f>
        <v>8</v>
      </c>
      <c r="E88" s="17">
        <f>SUM(E86:E87)</f>
        <v>19</v>
      </c>
      <c r="F88" s="47">
        <f>E88/C88</f>
        <v>0.34545454545454546</v>
      </c>
      <c r="G88" s="17">
        <f>SUM(G86:G87)</f>
        <v>2</v>
      </c>
      <c r="H88" s="17">
        <f>SUM(H86:H87)</f>
        <v>1</v>
      </c>
      <c r="I88" s="47">
        <f>H88/D88</f>
        <v>0.125</v>
      </c>
      <c r="J88" s="17">
        <f>SUM(J86:J87)</f>
        <v>0</v>
      </c>
      <c r="K88" s="47">
        <f>J88/H88</f>
        <v>0</v>
      </c>
      <c r="L88" s="17">
        <f>SUM(L86:L87)</f>
        <v>2</v>
      </c>
      <c r="M88" s="47">
        <f>L88/H88</f>
        <v>2</v>
      </c>
      <c r="N88" s="17">
        <f>SUM(N86:N87)</f>
        <v>0</v>
      </c>
      <c r="O88" s="47">
        <f>N88/L88</f>
        <v>0</v>
      </c>
      <c r="P88" s="47">
        <f>O88+M88+K88+I88+F88</f>
        <v>2.4704545454545457</v>
      </c>
    </row>
    <row r="89" spans="1:16" s="17" customFormat="1">
      <c r="A89" s="36" t="s">
        <v>98</v>
      </c>
      <c r="F89" s="47"/>
      <c r="I89" s="47"/>
      <c r="K89" s="47"/>
      <c r="M89" s="47"/>
      <c r="O89" s="47"/>
      <c r="P89" s="47"/>
    </row>
    <row r="90" spans="1:16">
      <c r="A90" s="36" t="s">
        <v>48</v>
      </c>
      <c r="B90" s="42">
        <v>7299</v>
      </c>
      <c r="C90" s="42">
        <v>386</v>
      </c>
      <c r="D90" s="42">
        <v>68</v>
      </c>
      <c r="E90" s="42">
        <v>173</v>
      </c>
      <c r="F90" s="43">
        <v>0.44818652849740931</v>
      </c>
      <c r="G90" s="42">
        <v>8</v>
      </c>
      <c r="H90" s="42">
        <v>8</v>
      </c>
      <c r="I90" s="43">
        <v>4.6242774566473986E-2</v>
      </c>
      <c r="J90" s="42">
        <v>1</v>
      </c>
      <c r="K90" s="43">
        <v>0.125</v>
      </c>
      <c r="L90" s="42">
        <v>1</v>
      </c>
      <c r="M90" s="43">
        <v>0.125</v>
      </c>
      <c r="N90" s="42">
        <v>0</v>
      </c>
      <c r="O90" s="43">
        <v>0</v>
      </c>
      <c r="P90" s="43">
        <v>0.74442930306388333</v>
      </c>
    </row>
    <row r="91" spans="1:16">
      <c r="A91" s="36" t="s">
        <v>48</v>
      </c>
      <c r="B91" s="36">
        <v>7299</v>
      </c>
      <c r="C91" s="36">
        <v>129</v>
      </c>
      <c r="D91" s="36">
        <v>22</v>
      </c>
      <c r="E91" s="36">
        <v>30</v>
      </c>
      <c r="F91" s="37">
        <v>0.23255813953488372</v>
      </c>
      <c r="G91" s="36">
        <v>1</v>
      </c>
      <c r="H91" s="36">
        <v>2</v>
      </c>
      <c r="I91" s="37">
        <v>6.6666666666666666E-2</v>
      </c>
      <c r="J91" s="36">
        <v>0</v>
      </c>
      <c r="K91" s="37">
        <v>0</v>
      </c>
      <c r="L91" s="36">
        <v>1</v>
      </c>
      <c r="M91" s="37">
        <v>0.5</v>
      </c>
      <c r="N91" s="36">
        <v>0</v>
      </c>
      <c r="O91" s="37">
        <v>0</v>
      </c>
      <c r="P91" s="37">
        <v>0.79922480620155034</v>
      </c>
    </row>
    <row r="92" spans="1:16" s="17" customFormat="1">
      <c r="A92" s="36" t="s">
        <v>98</v>
      </c>
      <c r="C92" s="17">
        <f>C90</f>
        <v>386</v>
      </c>
      <c r="D92" s="17">
        <f>SUM(D90:D91)</f>
        <v>90</v>
      </c>
      <c r="E92" s="17">
        <f>SUM(E90:E91)</f>
        <v>203</v>
      </c>
      <c r="F92" s="47">
        <f>E92/C92</f>
        <v>0.52590673575129532</v>
      </c>
      <c r="G92" s="17">
        <f>SUM(G90:G91)</f>
        <v>9</v>
      </c>
      <c r="H92" s="17">
        <f>SUM(H90:H91)</f>
        <v>10</v>
      </c>
      <c r="I92" s="47">
        <f>H92/D92</f>
        <v>0.1111111111111111</v>
      </c>
      <c r="J92" s="17">
        <f>SUM(J90:J91)</f>
        <v>1</v>
      </c>
      <c r="K92" s="47">
        <f>J92/H92</f>
        <v>0.1</v>
      </c>
      <c r="L92" s="17">
        <f>SUM(L90:L91)</f>
        <v>2</v>
      </c>
      <c r="M92" s="47">
        <f>L92/H92</f>
        <v>0.2</v>
      </c>
      <c r="N92" s="17">
        <f>SUM(N90:N91)</f>
        <v>0</v>
      </c>
      <c r="O92" s="47">
        <f>N92/L92</f>
        <v>0</v>
      </c>
      <c r="P92" s="47">
        <f>O92+M92+K92+I92+F92</f>
        <v>0.93701784686240641</v>
      </c>
    </row>
    <row r="93" spans="1:16" s="17" customFormat="1">
      <c r="A93" s="36" t="s">
        <v>98</v>
      </c>
      <c r="F93" s="47"/>
      <c r="I93" s="47"/>
      <c r="K93" s="47"/>
      <c r="M93" s="47"/>
      <c r="O93" s="47"/>
      <c r="P93" s="47"/>
    </row>
    <row r="94" spans="1:16">
      <c r="A94" s="36" t="s">
        <v>49</v>
      </c>
      <c r="B94" s="42">
        <v>7359</v>
      </c>
      <c r="C94" s="42">
        <v>2077</v>
      </c>
      <c r="D94" s="42">
        <v>329</v>
      </c>
      <c r="E94" s="42">
        <v>850</v>
      </c>
      <c r="F94" s="43">
        <v>0.40924410207029371</v>
      </c>
      <c r="G94" s="42">
        <v>42</v>
      </c>
      <c r="H94" s="42">
        <v>43</v>
      </c>
      <c r="I94" s="43">
        <v>5.0588235294117649E-2</v>
      </c>
      <c r="J94" s="42">
        <v>7</v>
      </c>
      <c r="K94" s="43">
        <v>0.16279069767441862</v>
      </c>
      <c r="L94" s="42">
        <v>3</v>
      </c>
      <c r="M94" s="43">
        <v>6.9767441860465115E-2</v>
      </c>
      <c r="N94" s="42">
        <v>0</v>
      </c>
      <c r="O94" s="43">
        <v>0</v>
      </c>
      <c r="P94" s="43">
        <v>0.69239047689929512</v>
      </c>
    </row>
    <row r="95" spans="1:16">
      <c r="A95" s="36" t="s">
        <v>49</v>
      </c>
      <c r="B95" s="36">
        <v>7359</v>
      </c>
      <c r="C95" s="36">
        <v>606</v>
      </c>
      <c r="D95" s="36">
        <v>95</v>
      </c>
      <c r="E95" s="36">
        <v>148</v>
      </c>
      <c r="F95" s="37">
        <v>0.24422442244224424</v>
      </c>
      <c r="G95" s="36">
        <v>7</v>
      </c>
      <c r="H95" s="36">
        <v>7</v>
      </c>
      <c r="I95" s="37">
        <v>4.72972972972973E-2</v>
      </c>
      <c r="J95" s="36">
        <v>0</v>
      </c>
      <c r="K95" s="37">
        <v>0</v>
      </c>
      <c r="L95" s="36">
        <v>0</v>
      </c>
      <c r="M95" s="37">
        <v>0</v>
      </c>
      <c r="N95" s="36">
        <v>0</v>
      </c>
      <c r="O95" s="37">
        <v>0</v>
      </c>
      <c r="P95" s="37">
        <v>0.29152171973954155</v>
      </c>
    </row>
    <row r="96" spans="1:16" s="17" customFormat="1">
      <c r="A96" s="36" t="s">
        <v>98</v>
      </c>
      <c r="C96" s="17">
        <f>C94</f>
        <v>2077</v>
      </c>
      <c r="D96" s="17">
        <f>SUM(D94:D95)</f>
        <v>424</v>
      </c>
      <c r="E96" s="17">
        <f>SUM(E94:E95)</f>
        <v>998</v>
      </c>
      <c r="F96" s="47">
        <f>E96/C96</f>
        <v>0.48050072219547424</v>
      </c>
      <c r="G96" s="17">
        <f>SUM(G94:G95)</f>
        <v>49</v>
      </c>
      <c r="H96" s="17">
        <f>SUM(H94:H95)</f>
        <v>50</v>
      </c>
      <c r="I96" s="47">
        <f>H96/D96</f>
        <v>0.11792452830188679</v>
      </c>
      <c r="J96" s="17">
        <f>SUM(J94:J95)</f>
        <v>7</v>
      </c>
      <c r="K96" s="47">
        <f>J96/H96</f>
        <v>0.14000000000000001</v>
      </c>
      <c r="L96" s="17">
        <f>SUM(L94:L95)</f>
        <v>3</v>
      </c>
      <c r="M96" s="47">
        <f>L96/H96</f>
        <v>0.06</v>
      </c>
      <c r="N96" s="17">
        <f>SUM(N94:N95)</f>
        <v>0</v>
      </c>
      <c r="O96" s="47">
        <f>N96/L96</f>
        <v>0</v>
      </c>
      <c r="P96" s="47">
        <f>O96+M96+K96+I96+F96</f>
        <v>0.79842525049736102</v>
      </c>
    </row>
    <row r="97" spans="1:16" s="17" customFormat="1">
      <c r="A97" s="36" t="s">
        <v>98</v>
      </c>
      <c r="F97" s="47"/>
      <c r="I97" s="47"/>
      <c r="K97" s="47"/>
      <c r="M97" s="47"/>
      <c r="O97" s="47"/>
      <c r="P97" s="47"/>
    </row>
    <row r="98" spans="1:16">
      <c r="A98" s="36" t="s">
        <v>49</v>
      </c>
      <c r="B98" s="42">
        <v>7361</v>
      </c>
      <c r="C98" s="42">
        <v>632</v>
      </c>
      <c r="D98" s="42">
        <v>57</v>
      </c>
      <c r="E98" s="42">
        <v>149</v>
      </c>
      <c r="F98" s="43">
        <v>0.23575949367088608</v>
      </c>
      <c r="G98" s="42">
        <v>5</v>
      </c>
      <c r="H98" s="42">
        <v>4</v>
      </c>
      <c r="I98" s="43">
        <v>2.6845637583892617E-2</v>
      </c>
      <c r="J98" s="42">
        <v>0</v>
      </c>
      <c r="K98" s="43">
        <v>0</v>
      </c>
      <c r="L98" s="42">
        <v>1</v>
      </c>
      <c r="M98" s="43">
        <v>0.25</v>
      </c>
      <c r="N98" s="42">
        <v>0</v>
      </c>
      <c r="O98" s="43">
        <v>0</v>
      </c>
      <c r="P98" s="43">
        <v>0.51260513125477869</v>
      </c>
    </row>
    <row r="99" spans="1:16">
      <c r="A99" s="36" t="s">
        <v>49</v>
      </c>
      <c r="B99" s="36">
        <v>7361</v>
      </c>
      <c r="C99" s="36">
        <v>405</v>
      </c>
      <c r="D99" s="36">
        <v>54</v>
      </c>
      <c r="E99" s="36">
        <v>72</v>
      </c>
      <c r="F99" s="37">
        <v>0.17777777777777778</v>
      </c>
      <c r="G99" s="36">
        <v>3</v>
      </c>
      <c r="H99" s="36">
        <v>4</v>
      </c>
      <c r="I99" s="37">
        <v>5.5555555555555552E-2</v>
      </c>
      <c r="J99" s="36">
        <v>0</v>
      </c>
      <c r="K99" s="37">
        <v>0</v>
      </c>
      <c r="L99" s="36">
        <v>0</v>
      </c>
      <c r="M99" s="37">
        <v>0</v>
      </c>
      <c r="N99" s="36">
        <v>0</v>
      </c>
      <c r="O99" s="37">
        <v>0</v>
      </c>
      <c r="P99" s="37">
        <v>0.23333333333333334</v>
      </c>
    </row>
    <row r="100" spans="1:16" s="17" customFormat="1">
      <c r="A100" s="36" t="s">
        <v>98</v>
      </c>
      <c r="C100" s="17">
        <f>C98</f>
        <v>632</v>
      </c>
      <c r="D100" s="17">
        <f>SUM(D98:D99)</f>
        <v>111</v>
      </c>
      <c r="E100" s="17">
        <f>SUM(E98:E99)</f>
        <v>221</v>
      </c>
      <c r="F100" s="47">
        <f>E100/C100</f>
        <v>0.34968354430379744</v>
      </c>
      <c r="G100" s="17">
        <f>SUM(G98:G99)</f>
        <v>8</v>
      </c>
      <c r="H100" s="17">
        <f>SUM(H98:H99)</f>
        <v>8</v>
      </c>
      <c r="I100" s="47">
        <f>H100/D100</f>
        <v>7.2072072072072071E-2</v>
      </c>
      <c r="J100" s="17">
        <f>SUM(J98:J99)</f>
        <v>0</v>
      </c>
      <c r="K100" s="47">
        <f>J100/H100</f>
        <v>0</v>
      </c>
      <c r="L100" s="17">
        <f>SUM(L98:L99)</f>
        <v>1</v>
      </c>
      <c r="M100" s="47">
        <f>L100/H100</f>
        <v>0.125</v>
      </c>
      <c r="N100" s="17">
        <f>SUM(N98:N99)</f>
        <v>0</v>
      </c>
      <c r="O100" s="47">
        <f>N100/L100</f>
        <v>0</v>
      </c>
      <c r="P100" s="47">
        <f>O100+M100+K100+I100+F100</f>
        <v>0.54675561637586956</v>
      </c>
    </row>
    <row r="101" spans="1:16" s="17" customFormat="1">
      <c r="A101" s="36" t="s">
        <v>98</v>
      </c>
      <c r="F101" s="47"/>
      <c r="I101" s="47"/>
      <c r="K101" s="47"/>
      <c r="M101" s="47"/>
      <c r="O101" s="47"/>
      <c r="P101" s="47"/>
    </row>
    <row r="102" spans="1:16">
      <c r="A102" s="36" t="s">
        <v>49</v>
      </c>
      <c r="B102" s="42">
        <v>7371</v>
      </c>
      <c r="C102" s="42">
        <v>5242</v>
      </c>
      <c r="D102" s="42">
        <v>463</v>
      </c>
      <c r="E102" s="42">
        <v>1024</v>
      </c>
      <c r="F102" s="43">
        <v>0.19534528805799314</v>
      </c>
      <c r="G102" s="42">
        <v>62</v>
      </c>
      <c r="H102" s="42">
        <v>63</v>
      </c>
      <c r="I102" s="43">
        <v>6.15234375E-2</v>
      </c>
      <c r="J102" s="42">
        <v>6</v>
      </c>
      <c r="K102" s="43">
        <v>9.5238095238095233E-2</v>
      </c>
      <c r="L102" s="42">
        <v>2</v>
      </c>
      <c r="M102" s="43">
        <v>3.1746031746031744E-2</v>
      </c>
      <c r="N102" s="42">
        <v>1</v>
      </c>
      <c r="O102" s="43">
        <v>0.5</v>
      </c>
      <c r="P102" s="43">
        <v>1.8838528525421201</v>
      </c>
    </row>
    <row r="103" spans="1:16">
      <c r="A103" s="36" t="s">
        <v>49</v>
      </c>
      <c r="B103" s="36">
        <v>7371</v>
      </c>
      <c r="C103" s="36">
        <v>2838</v>
      </c>
      <c r="D103" s="36">
        <v>375</v>
      </c>
      <c r="E103" s="36">
        <v>577</v>
      </c>
      <c r="F103" s="37">
        <v>0.20331219168428472</v>
      </c>
      <c r="G103" s="36">
        <v>34</v>
      </c>
      <c r="H103" s="36">
        <v>39</v>
      </c>
      <c r="I103" s="37">
        <v>6.7590987868284227E-2</v>
      </c>
      <c r="J103" s="36">
        <v>3</v>
      </c>
      <c r="K103" s="37">
        <v>7.6923076923076927E-2</v>
      </c>
      <c r="L103" s="36">
        <v>1</v>
      </c>
      <c r="M103" s="37">
        <v>2.564102564102564E-2</v>
      </c>
      <c r="N103" s="36">
        <v>0</v>
      </c>
      <c r="O103" s="37">
        <v>0</v>
      </c>
      <c r="P103" s="37">
        <v>0.37346728211667152</v>
      </c>
    </row>
    <row r="104" spans="1:16" s="17" customFormat="1">
      <c r="A104" s="36" t="s">
        <v>98</v>
      </c>
      <c r="C104" s="17">
        <f>C102</f>
        <v>5242</v>
      </c>
      <c r="D104" s="17">
        <f>SUM(D102:D103)</f>
        <v>838</v>
      </c>
      <c r="E104" s="17">
        <f>SUM(E102:E103)</f>
        <v>1601</v>
      </c>
      <c r="F104" s="47">
        <f>E104/C104</f>
        <v>0.30541777947348342</v>
      </c>
      <c r="G104" s="17">
        <f>SUM(G102:G103)</f>
        <v>96</v>
      </c>
      <c r="H104" s="17">
        <f>SUM(H102:H103)</f>
        <v>102</v>
      </c>
      <c r="I104" s="47">
        <f>H104/D104</f>
        <v>0.12171837708830549</v>
      </c>
      <c r="J104" s="17">
        <f>SUM(J102:J103)</f>
        <v>9</v>
      </c>
      <c r="K104" s="47">
        <f>J104/H104</f>
        <v>8.8235294117647065E-2</v>
      </c>
      <c r="L104" s="17">
        <f>SUM(L102:L103)</f>
        <v>3</v>
      </c>
      <c r="M104" s="47">
        <f>L104/H104</f>
        <v>2.9411764705882353E-2</v>
      </c>
      <c r="N104" s="17">
        <f>SUM(N102:N103)</f>
        <v>1</v>
      </c>
      <c r="O104" s="47">
        <f>N104/L104</f>
        <v>0.33333333333333331</v>
      </c>
      <c r="P104" s="47">
        <v>1.88</v>
      </c>
    </row>
    <row r="105" spans="1:16" s="17" customFormat="1">
      <c r="A105" s="36" t="s">
        <v>98</v>
      </c>
      <c r="F105" s="47"/>
      <c r="I105" s="47"/>
      <c r="K105" s="47"/>
      <c r="M105" s="47"/>
      <c r="O105" s="47"/>
      <c r="P105" s="47"/>
    </row>
    <row r="106" spans="1:16">
      <c r="A106" s="36" t="s">
        <v>49</v>
      </c>
      <c r="B106" s="42">
        <v>7372</v>
      </c>
      <c r="C106" s="42">
        <v>3441</v>
      </c>
      <c r="D106" s="42">
        <v>279</v>
      </c>
      <c r="E106" s="42">
        <v>631</v>
      </c>
      <c r="F106" s="43">
        <v>0.18337692531240918</v>
      </c>
      <c r="G106" s="42">
        <v>35</v>
      </c>
      <c r="H106" s="42">
        <v>36</v>
      </c>
      <c r="I106" s="43">
        <v>5.7052297939778132E-2</v>
      </c>
      <c r="J106" s="42">
        <v>4</v>
      </c>
      <c r="K106" s="43">
        <v>0.1111111111111111</v>
      </c>
      <c r="L106" s="42">
        <v>3</v>
      </c>
      <c r="M106" s="43">
        <v>8.3333333333333329E-2</v>
      </c>
      <c r="N106" s="42">
        <v>0</v>
      </c>
      <c r="O106" s="43">
        <v>0</v>
      </c>
      <c r="P106" s="43">
        <v>0.43487366769663172</v>
      </c>
    </row>
    <row r="107" spans="1:16">
      <c r="A107" s="36" t="s">
        <v>49</v>
      </c>
      <c r="B107" s="36">
        <v>7372</v>
      </c>
      <c r="C107" s="36">
        <v>2161</v>
      </c>
      <c r="D107" s="36">
        <v>269</v>
      </c>
      <c r="E107" s="36">
        <v>416</v>
      </c>
      <c r="F107" s="37">
        <v>0.19250347061545581</v>
      </c>
      <c r="G107" s="36">
        <v>16</v>
      </c>
      <c r="H107" s="36">
        <v>17</v>
      </c>
      <c r="I107" s="37">
        <v>4.0865384615384616E-2</v>
      </c>
      <c r="J107" s="36">
        <v>0</v>
      </c>
      <c r="K107" s="37">
        <v>0</v>
      </c>
      <c r="L107" s="36">
        <v>0</v>
      </c>
      <c r="M107" s="37">
        <v>0</v>
      </c>
      <c r="N107" s="36">
        <v>0</v>
      </c>
      <c r="O107" s="37">
        <v>0</v>
      </c>
      <c r="P107" s="37">
        <v>0.23336885523084042</v>
      </c>
    </row>
    <row r="108" spans="1:16" s="17" customFormat="1">
      <c r="A108" s="36" t="s">
        <v>98</v>
      </c>
      <c r="C108" s="17">
        <f>C106</f>
        <v>3441</v>
      </c>
      <c r="D108" s="17">
        <f>SUM(D106:D107)</f>
        <v>548</v>
      </c>
      <c r="E108" s="17">
        <f>SUM(E106:E107)</f>
        <v>1047</v>
      </c>
      <c r="F108" s="47">
        <f>E108/C108</f>
        <v>0.30427201394943332</v>
      </c>
      <c r="G108" s="17">
        <f>SUM(G106:G107)</f>
        <v>51</v>
      </c>
      <c r="H108" s="17">
        <f>SUM(H106:H107)</f>
        <v>53</v>
      </c>
      <c r="I108" s="47">
        <f>H108/D108</f>
        <v>9.6715328467153291E-2</v>
      </c>
      <c r="J108" s="17">
        <f>SUM(J106:J107)</f>
        <v>4</v>
      </c>
      <c r="K108" s="47">
        <f>J108/H108</f>
        <v>7.5471698113207544E-2</v>
      </c>
      <c r="L108" s="17">
        <f>SUM(L106:L107)</f>
        <v>3</v>
      </c>
      <c r="M108" s="47">
        <f>L108/H108</f>
        <v>5.6603773584905662E-2</v>
      </c>
      <c r="N108" s="17">
        <f>SUM(N106:N107)</f>
        <v>0</v>
      </c>
      <c r="O108" s="47">
        <f>N108/L108</f>
        <v>0</v>
      </c>
      <c r="P108" s="47">
        <f>O108+M108+K108+I108+F108</f>
        <v>0.5330628141146998</v>
      </c>
    </row>
    <row r="109" spans="1:16" s="17" customFormat="1">
      <c r="A109" s="36" t="s">
        <v>98</v>
      </c>
      <c r="F109" s="47"/>
      <c r="I109" s="47"/>
      <c r="K109" s="47"/>
      <c r="M109" s="47"/>
      <c r="O109" s="47"/>
      <c r="P109" s="47"/>
    </row>
    <row r="110" spans="1:16">
      <c r="A110" s="36" t="s">
        <v>49</v>
      </c>
      <c r="B110" s="42">
        <v>7373</v>
      </c>
      <c r="C110" s="42">
        <v>3426</v>
      </c>
      <c r="D110" s="42">
        <v>262</v>
      </c>
      <c r="E110" s="42">
        <v>592</v>
      </c>
      <c r="F110" s="43">
        <v>0.17279626386456509</v>
      </c>
      <c r="G110" s="42">
        <v>29</v>
      </c>
      <c r="H110" s="42">
        <v>27</v>
      </c>
      <c r="I110" s="43">
        <v>4.5608108108108107E-2</v>
      </c>
      <c r="J110" s="42">
        <v>1</v>
      </c>
      <c r="K110" s="43">
        <v>3.7037037037037035E-2</v>
      </c>
      <c r="L110" s="42">
        <v>2</v>
      </c>
      <c r="M110" s="43">
        <v>7.407407407407407E-2</v>
      </c>
      <c r="N110" s="42">
        <v>0</v>
      </c>
      <c r="O110" s="43">
        <v>0</v>
      </c>
      <c r="P110" s="43">
        <v>0.32951548308378431</v>
      </c>
    </row>
    <row r="111" spans="1:16">
      <c r="A111" s="36" t="s">
        <v>49</v>
      </c>
      <c r="B111">
        <v>7373</v>
      </c>
      <c r="C111">
        <v>2054</v>
      </c>
      <c r="D111">
        <v>238</v>
      </c>
      <c r="E111">
        <v>369</v>
      </c>
      <c r="F111" s="37">
        <v>0.17964946445959104</v>
      </c>
      <c r="G111">
        <v>24</v>
      </c>
      <c r="H111">
        <v>27</v>
      </c>
      <c r="I111" s="37">
        <v>7.3170731707317069E-2</v>
      </c>
      <c r="J111">
        <v>3</v>
      </c>
      <c r="K111" s="37">
        <v>0.1111111111111111</v>
      </c>
      <c r="L111">
        <v>1</v>
      </c>
      <c r="M111" s="37">
        <v>3.7037037037037035E-2</v>
      </c>
      <c r="N111">
        <v>0</v>
      </c>
      <c r="O111" s="37">
        <v>0</v>
      </c>
      <c r="P111" s="37">
        <v>0.40096834431505624</v>
      </c>
    </row>
    <row r="112" spans="1:16" s="17" customFormat="1">
      <c r="A112" s="36" t="s">
        <v>98</v>
      </c>
      <c r="C112" s="17">
        <f>C110</f>
        <v>3426</v>
      </c>
      <c r="D112" s="17">
        <f>SUM(D110:D111)</f>
        <v>500</v>
      </c>
      <c r="E112" s="17">
        <f>SUM(E110:E111)</f>
        <v>961</v>
      </c>
      <c r="F112" s="47">
        <f>E112/C112</f>
        <v>0.28050204319906596</v>
      </c>
      <c r="G112" s="17">
        <f>SUM(G110:G111)</f>
        <v>53</v>
      </c>
      <c r="H112" s="17">
        <f>SUM(H110:H111)</f>
        <v>54</v>
      </c>
      <c r="I112" s="47">
        <f>H112/D112</f>
        <v>0.108</v>
      </c>
      <c r="J112" s="17">
        <f>SUM(J110:J111)</f>
        <v>4</v>
      </c>
      <c r="K112" s="47">
        <f>J112/H112</f>
        <v>7.407407407407407E-2</v>
      </c>
      <c r="L112" s="17">
        <f>SUM(L110:L111)</f>
        <v>3</v>
      </c>
      <c r="M112" s="47">
        <f>L112/H112</f>
        <v>5.5555555555555552E-2</v>
      </c>
      <c r="N112" s="17">
        <f>SUM(N110:N111)</f>
        <v>0</v>
      </c>
      <c r="O112" s="47">
        <f>N112/L112</f>
        <v>0</v>
      </c>
      <c r="P112" s="47">
        <f>O112+M112+K112+I112+F112</f>
        <v>0.51813167282869554</v>
      </c>
    </row>
    <row r="113" spans="1:16" s="17" customFormat="1">
      <c r="A113" s="36" t="s">
        <v>98</v>
      </c>
      <c r="F113" s="47"/>
      <c r="I113" s="47"/>
      <c r="K113" s="47"/>
      <c r="M113" s="47"/>
      <c r="O113" s="47"/>
      <c r="P113" s="47"/>
    </row>
    <row r="114" spans="1:16">
      <c r="A114" s="36" t="s">
        <v>49</v>
      </c>
      <c r="B114" s="42">
        <v>7378</v>
      </c>
      <c r="C114" s="42">
        <v>457</v>
      </c>
      <c r="D114" s="42">
        <v>62</v>
      </c>
      <c r="E114" s="42">
        <v>184</v>
      </c>
      <c r="F114" s="43">
        <v>0.40262582056892782</v>
      </c>
      <c r="G114" s="42">
        <v>7</v>
      </c>
      <c r="H114" s="42">
        <v>5</v>
      </c>
      <c r="I114" s="43">
        <v>2.717391304347826E-2</v>
      </c>
      <c r="J114" s="42">
        <v>3</v>
      </c>
      <c r="K114" s="43">
        <v>0.6</v>
      </c>
      <c r="L114" s="42">
        <v>3</v>
      </c>
      <c r="M114" s="43">
        <v>0.6</v>
      </c>
      <c r="N114" s="42">
        <v>0</v>
      </c>
      <c r="O114" s="43">
        <v>0</v>
      </c>
      <c r="P114" s="43">
        <v>1.6297997336124062</v>
      </c>
    </row>
    <row r="115" spans="1:16">
      <c r="A115" s="36" t="s">
        <v>49</v>
      </c>
      <c r="B115">
        <v>7378</v>
      </c>
      <c r="C115">
        <v>217</v>
      </c>
      <c r="D115">
        <v>34</v>
      </c>
      <c r="E115">
        <v>55</v>
      </c>
      <c r="F115" s="37">
        <v>0.25345622119815669</v>
      </c>
      <c r="G115">
        <v>2</v>
      </c>
      <c r="H115">
        <v>3</v>
      </c>
      <c r="I115" s="37">
        <v>5.4545454545454543E-2</v>
      </c>
      <c r="J115">
        <v>0</v>
      </c>
      <c r="K115" s="37">
        <v>0</v>
      </c>
      <c r="L115">
        <v>0</v>
      </c>
      <c r="M115" s="37">
        <v>0</v>
      </c>
      <c r="N115">
        <v>0</v>
      </c>
      <c r="O115" s="37">
        <v>0</v>
      </c>
      <c r="P115" s="37">
        <v>0.30800167574361126</v>
      </c>
    </row>
    <row r="116" spans="1:16" s="17" customFormat="1">
      <c r="A116" s="36" t="s">
        <v>98</v>
      </c>
      <c r="C116" s="17">
        <f>C114</f>
        <v>457</v>
      </c>
      <c r="D116" s="17">
        <f>SUM(D114:D115)</f>
        <v>96</v>
      </c>
      <c r="E116" s="17">
        <f>SUM(E114:E115)</f>
        <v>239</v>
      </c>
      <c r="F116" s="47">
        <f>E116/C116</f>
        <v>0.52297592997811815</v>
      </c>
      <c r="G116" s="17">
        <f>SUM(G114:G115)</f>
        <v>9</v>
      </c>
      <c r="H116" s="17">
        <f>SUM(H114:H115)</f>
        <v>8</v>
      </c>
      <c r="I116" s="47">
        <f>H116/D116</f>
        <v>8.3333333333333329E-2</v>
      </c>
      <c r="J116" s="17">
        <f>SUM(J114:J115)</f>
        <v>3</v>
      </c>
      <c r="K116" s="47">
        <f>J116/H116</f>
        <v>0.375</v>
      </c>
      <c r="L116" s="17">
        <f>SUM(L114:L115)</f>
        <v>3</v>
      </c>
      <c r="M116" s="47">
        <f>L116/H116</f>
        <v>0.375</v>
      </c>
      <c r="N116" s="17">
        <f>SUM(N114:N115)</f>
        <v>0</v>
      </c>
      <c r="O116" s="47">
        <f>N116/L116</f>
        <v>0</v>
      </c>
      <c r="P116" s="47">
        <f>O116+M116+K116+I116+F116</f>
        <v>1.3563092633114515</v>
      </c>
    </row>
    <row r="117" spans="1:16" s="17" customFormat="1">
      <c r="A117" s="36" t="s">
        <v>98</v>
      </c>
      <c r="F117" s="47"/>
      <c r="I117" s="47"/>
      <c r="K117" s="47"/>
      <c r="M117" s="47"/>
      <c r="O117" s="47"/>
      <c r="P117" s="47"/>
    </row>
    <row r="118" spans="1:16">
      <c r="A118" s="36" t="s">
        <v>49</v>
      </c>
      <c r="B118" s="42">
        <v>7379</v>
      </c>
      <c r="C118" s="42">
        <v>2925</v>
      </c>
      <c r="D118" s="42">
        <v>233</v>
      </c>
      <c r="E118" s="42">
        <v>532</v>
      </c>
      <c r="F118" s="43">
        <v>0.18188034188034188</v>
      </c>
      <c r="G118" s="42">
        <v>23</v>
      </c>
      <c r="H118" s="42">
        <v>23</v>
      </c>
      <c r="I118" s="43">
        <v>4.3233082706766915E-2</v>
      </c>
      <c r="J118" s="42">
        <v>4</v>
      </c>
      <c r="K118" s="43">
        <v>0.17391304347826086</v>
      </c>
      <c r="L118" s="42">
        <v>3</v>
      </c>
      <c r="M118" s="43">
        <v>0.13043478260869565</v>
      </c>
      <c r="N118" s="42">
        <v>1</v>
      </c>
      <c r="O118" s="43">
        <v>0.33333333333333331</v>
      </c>
      <c r="P118" s="43">
        <v>1.8627945840073901</v>
      </c>
    </row>
    <row r="119" spans="1:16">
      <c r="A119" s="36" t="s">
        <v>49</v>
      </c>
      <c r="B119">
        <v>7379</v>
      </c>
      <c r="C119">
        <v>1708</v>
      </c>
      <c r="D119">
        <v>231</v>
      </c>
      <c r="E119">
        <v>362</v>
      </c>
      <c r="F119" s="37">
        <v>0.21194379391100704</v>
      </c>
      <c r="G119">
        <v>16</v>
      </c>
      <c r="H119">
        <v>17</v>
      </c>
      <c r="I119" s="37">
        <v>4.6961325966850827E-2</v>
      </c>
      <c r="J119">
        <v>4</v>
      </c>
      <c r="K119" s="37">
        <v>0.23529411764705882</v>
      </c>
      <c r="L119">
        <v>1</v>
      </c>
      <c r="M119" s="37">
        <v>5.8823529411764705E-2</v>
      </c>
      <c r="N119">
        <v>1</v>
      </c>
      <c r="O119" s="37">
        <v>1</v>
      </c>
      <c r="P119" s="37">
        <v>1.5530227669366816</v>
      </c>
    </row>
    <row r="120" spans="1:16" s="17" customFormat="1">
      <c r="A120" s="36" t="s">
        <v>98</v>
      </c>
      <c r="C120" s="17">
        <f>C118</f>
        <v>2925</v>
      </c>
      <c r="D120" s="17">
        <f>SUM(D118:D119)</f>
        <v>464</v>
      </c>
      <c r="E120" s="17">
        <f>SUM(E118:E119)</f>
        <v>894</v>
      </c>
      <c r="F120" s="47">
        <f>E120/C120</f>
        <v>0.30564102564102563</v>
      </c>
      <c r="G120" s="17">
        <f>SUM(G118:G119)</f>
        <v>39</v>
      </c>
      <c r="H120" s="17">
        <f>SUM(H118:H119)</f>
        <v>40</v>
      </c>
      <c r="I120" s="47">
        <f>H120/D120</f>
        <v>8.6206896551724144E-2</v>
      </c>
      <c r="J120" s="17">
        <f>SUM(J118:J119)</f>
        <v>8</v>
      </c>
      <c r="K120" s="47">
        <f>J120/H120</f>
        <v>0.2</v>
      </c>
      <c r="L120" s="17">
        <f>SUM(L118:L119)</f>
        <v>4</v>
      </c>
      <c r="M120" s="47">
        <f>L120/H120</f>
        <v>0.1</v>
      </c>
      <c r="N120" s="17">
        <f>SUM(N118:N119)</f>
        <v>2</v>
      </c>
      <c r="O120" s="47">
        <f>N120/L120</f>
        <v>0.5</v>
      </c>
      <c r="P120" s="47">
        <v>2.19</v>
      </c>
    </row>
    <row r="121" spans="1:16" s="17" customFormat="1">
      <c r="A121" s="36" t="s">
        <v>98</v>
      </c>
      <c r="F121" s="47"/>
      <c r="I121" s="47"/>
      <c r="K121" s="47"/>
      <c r="M121" s="47"/>
      <c r="O121" s="47"/>
      <c r="P121" s="47"/>
    </row>
    <row r="122" spans="1:16">
      <c r="A122" s="36" t="s">
        <v>49</v>
      </c>
      <c r="B122" s="42">
        <v>7382</v>
      </c>
      <c r="C122" s="42">
        <v>943</v>
      </c>
      <c r="D122" s="42">
        <v>125</v>
      </c>
      <c r="E122" s="42">
        <v>275</v>
      </c>
      <c r="F122" s="43">
        <v>0.29162248144220571</v>
      </c>
      <c r="G122" s="42">
        <v>12</v>
      </c>
      <c r="H122" s="42">
        <v>12</v>
      </c>
      <c r="I122" s="43">
        <v>4.363636363636364E-2</v>
      </c>
      <c r="J122" s="42">
        <v>0</v>
      </c>
      <c r="K122" s="43">
        <v>0</v>
      </c>
      <c r="L122" s="42">
        <v>1</v>
      </c>
      <c r="M122" s="43">
        <v>8.3333333333333329E-2</v>
      </c>
      <c r="N122" s="42">
        <v>0</v>
      </c>
      <c r="O122" s="43">
        <v>0</v>
      </c>
      <c r="P122" s="43">
        <v>0.41859217841190266</v>
      </c>
    </row>
    <row r="123" spans="1:16">
      <c r="A123" s="36" t="s">
        <v>49</v>
      </c>
      <c r="B123">
        <v>7382</v>
      </c>
      <c r="C123">
        <v>375</v>
      </c>
      <c r="D123">
        <v>46</v>
      </c>
      <c r="E123">
        <v>79</v>
      </c>
      <c r="F123" s="37">
        <v>0.21066666666666667</v>
      </c>
      <c r="G123">
        <v>6</v>
      </c>
      <c r="H123">
        <v>6</v>
      </c>
      <c r="I123" s="37">
        <v>7.5949367088607597E-2</v>
      </c>
      <c r="J123">
        <v>0</v>
      </c>
      <c r="K123" s="37">
        <v>0</v>
      </c>
      <c r="L123">
        <v>0</v>
      </c>
      <c r="M123" s="37">
        <v>0</v>
      </c>
      <c r="N123">
        <v>0</v>
      </c>
      <c r="O123" s="37">
        <v>0</v>
      </c>
      <c r="P123" s="37">
        <v>0.28661603375527428</v>
      </c>
    </row>
    <row r="124" spans="1:16" s="17" customFormat="1">
      <c r="A124" s="36" t="s">
        <v>98</v>
      </c>
      <c r="C124" s="17">
        <f>C122</f>
        <v>943</v>
      </c>
      <c r="D124" s="17">
        <f>SUM(D122:D123)</f>
        <v>171</v>
      </c>
      <c r="E124" s="17">
        <f>SUM(E122:E123)</f>
        <v>354</v>
      </c>
      <c r="F124" s="47">
        <f>E124/C124</f>
        <v>0.37539766702014848</v>
      </c>
      <c r="G124" s="17">
        <f>SUM(G122:G123)</f>
        <v>18</v>
      </c>
      <c r="H124" s="17">
        <f>SUM(H122:H123)</f>
        <v>18</v>
      </c>
      <c r="I124" s="47">
        <f>H124/D124</f>
        <v>0.10526315789473684</v>
      </c>
      <c r="J124" s="17">
        <f>SUM(J122:J123)</f>
        <v>0</v>
      </c>
      <c r="K124" s="47">
        <f>J124/H124</f>
        <v>0</v>
      </c>
      <c r="L124" s="17">
        <f>SUM(L122:L123)</f>
        <v>1</v>
      </c>
      <c r="M124" s="47">
        <f>L124/H124</f>
        <v>5.5555555555555552E-2</v>
      </c>
      <c r="N124" s="17">
        <f>SUM(N122:N123)</f>
        <v>0</v>
      </c>
      <c r="O124" s="47">
        <f>N124/L124</f>
        <v>0</v>
      </c>
      <c r="P124" s="47">
        <f>O124+M124+K124+I124+F124</f>
        <v>0.53621638047044085</v>
      </c>
    </row>
    <row r="125" spans="1:16" s="17" customFormat="1">
      <c r="A125" s="36" t="s">
        <v>98</v>
      </c>
      <c r="F125" s="47"/>
      <c r="I125" s="47"/>
      <c r="K125" s="47"/>
      <c r="M125" s="47"/>
      <c r="O125" s="47"/>
      <c r="P125" s="47"/>
    </row>
    <row r="126" spans="1:16">
      <c r="A126" s="36" t="s">
        <v>49</v>
      </c>
      <c r="B126" s="42">
        <v>7389</v>
      </c>
      <c r="C126" s="42">
        <v>7507</v>
      </c>
      <c r="D126" s="42">
        <v>1005</v>
      </c>
      <c r="E126" s="42">
        <v>2622</v>
      </c>
      <c r="F126" s="43">
        <v>0.34927401092313842</v>
      </c>
      <c r="G126" s="42">
        <v>114</v>
      </c>
      <c r="H126" s="42">
        <v>113</v>
      </c>
      <c r="I126" s="43">
        <v>4.3096872616323417E-2</v>
      </c>
      <c r="J126" s="42">
        <v>11</v>
      </c>
      <c r="K126" s="43">
        <v>9.7345132743362831E-2</v>
      </c>
      <c r="L126" s="42">
        <v>10</v>
      </c>
      <c r="M126" s="43">
        <v>8.8495575221238937E-2</v>
      </c>
      <c r="N126" s="42">
        <v>1</v>
      </c>
      <c r="O126" s="43">
        <v>0.1</v>
      </c>
      <c r="P126" s="43">
        <v>0.67821159150406363</v>
      </c>
    </row>
    <row r="127" spans="1:16">
      <c r="A127" s="36" t="s">
        <v>49</v>
      </c>
      <c r="B127">
        <v>7389</v>
      </c>
      <c r="C127">
        <v>3681</v>
      </c>
      <c r="D127">
        <v>551</v>
      </c>
      <c r="E127">
        <v>832</v>
      </c>
      <c r="F127" s="37">
        <v>0.22602553653898397</v>
      </c>
      <c r="G127">
        <v>56</v>
      </c>
      <c r="H127">
        <v>59</v>
      </c>
      <c r="I127" s="37">
        <v>7.0913461538461536E-2</v>
      </c>
      <c r="J127">
        <v>7</v>
      </c>
      <c r="K127" s="37">
        <v>0.11864406779661017</v>
      </c>
      <c r="L127">
        <v>4</v>
      </c>
      <c r="M127" s="37">
        <v>6.7796610169491525E-2</v>
      </c>
      <c r="N127">
        <v>2</v>
      </c>
      <c r="O127" s="37">
        <v>0.5</v>
      </c>
      <c r="P127" s="37">
        <v>0.98337967604354726</v>
      </c>
    </row>
    <row r="128" spans="1:16" s="17" customFormat="1">
      <c r="A128" s="36" t="s">
        <v>98</v>
      </c>
      <c r="C128" s="17">
        <f>C126</f>
        <v>7507</v>
      </c>
      <c r="D128" s="17">
        <f>SUM(D126:D127)</f>
        <v>1556</v>
      </c>
      <c r="E128" s="17">
        <f>SUM(E126:E127)</f>
        <v>3454</v>
      </c>
      <c r="F128" s="47">
        <f>E128/C128</f>
        <v>0.46010390302384441</v>
      </c>
      <c r="G128" s="17">
        <f>SUM(G126:G127)</f>
        <v>170</v>
      </c>
      <c r="H128" s="17">
        <f>SUM(H126:H127)</f>
        <v>172</v>
      </c>
      <c r="I128" s="47">
        <f>H128/D128</f>
        <v>0.11053984575835475</v>
      </c>
      <c r="J128" s="17">
        <f>SUM(J126:J127)</f>
        <v>18</v>
      </c>
      <c r="K128" s="47">
        <f>J128/H128</f>
        <v>0.10465116279069768</v>
      </c>
      <c r="L128" s="17">
        <f>SUM(L126:L127)</f>
        <v>14</v>
      </c>
      <c r="M128" s="47">
        <f>L128/H128</f>
        <v>8.1395348837209308E-2</v>
      </c>
      <c r="N128" s="17">
        <f>SUM(N126:N127)</f>
        <v>3</v>
      </c>
      <c r="O128" s="47">
        <f>N128/L128</f>
        <v>0.21428571428571427</v>
      </c>
      <c r="P128" s="47">
        <f>O128+M128+K128+I128+F128</f>
        <v>0.97097597469582042</v>
      </c>
    </row>
    <row r="129" spans="1:16" s="17" customFormat="1">
      <c r="A129" s="36" t="s">
        <v>98</v>
      </c>
      <c r="F129" s="47"/>
      <c r="I129" s="47"/>
      <c r="K129" s="47"/>
      <c r="M129" s="47"/>
      <c r="O129" s="47"/>
      <c r="P129" s="47"/>
    </row>
    <row r="130" spans="1:16">
      <c r="A130" s="36" t="s">
        <v>62</v>
      </c>
      <c r="B130" s="42">
        <v>7539</v>
      </c>
      <c r="C130" s="42">
        <v>161</v>
      </c>
      <c r="D130" s="42">
        <v>38</v>
      </c>
      <c r="E130" s="42">
        <v>98</v>
      </c>
      <c r="F130" s="43">
        <v>0.60869565217391308</v>
      </c>
      <c r="G130" s="42">
        <v>4</v>
      </c>
      <c r="H130" s="42">
        <v>3</v>
      </c>
      <c r="I130" s="43">
        <v>3.0612244897959183E-2</v>
      </c>
      <c r="J130" s="42">
        <v>2</v>
      </c>
      <c r="K130" s="43">
        <v>0.66666666666666663</v>
      </c>
      <c r="L130" s="42">
        <v>1</v>
      </c>
      <c r="M130" s="43">
        <v>0.33333333333333331</v>
      </c>
      <c r="N130" s="42">
        <v>0</v>
      </c>
      <c r="O130" s="43">
        <v>0</v>
      </c>
      <c r="P130" s="43">
        <v>1.6393078970718722</v>
      </c>
    </row>
    <row r="131" spans="1:16">
      <c r="A131" s="36" t="s">
        <v>62</v>
      </c>
      <c r="B131">
        <v>7539</v>
      </c>
      <c r="C131">
        <v>40</v>
      </c>
      <c r="D131">
        <v>4</v>
      </c>
      <c r="E131">
        <v>5</v>
      </c>
      <c r="F131" s="37">
        <v>0.125</v>
      </c>
      <c r="G131">
        <v>1</v>
      </c>
      <c r="H131">
        <v>1</v>
      </c>
      <c r="I131" s="37">
        <v>0.2</v>
      </c>
      <c r="J131">
        <v>0</v>
      </c>
      <c r="K131" s="37">
        <v>0</v>
      </c>
      <c r="L131">
        <v>1</v>
      </c>
      <c r="M131" s="37">
        <v>1</v>
      </c>
      <c r="N131">
        <v>0</v>
      </c>
      <c r="O131" s="37">
        <v>0</v>
      </c>
      <c r="P131" s="37">
        <v>1.325</v>
      </c>
    </row>
    <row r="132" spans="1:16" s="17" customFormat="1">
      <c r="A132" s="36" t="s">
        <v>98</v>
      </c>
      <c r="C132" s="17">
        <f>C130</f>
        <v>161</v>
      </c>
      <c r="D132" s="17">
        <f>SUM(D130:D131)</f>
        <v>42</v>
      </c>
      <c r="E132" s="17">
        <f>SUM(E130:E131)</f>
        <v>103</v>
      </c>
      <c r="F132" s="47">
        <f>E132/C132</f>
        <v>0.63975155279503104</v>
      </c>
      <c r="G132" s="17">
        <f>SUM(G130:G131)</f>
        <v>5</v>
      </c>
      <c r="H132" s="17">
        <f>SUM(H130:H131)</f>
        <v>4</v>
      </c>
      <c r="I132" s="47">
        <f>H132/D132</f>
        <v>9.5238095238095233E-2</v>
      </c>
      <c r="J132" s="17">
        <f>SUM(J130:J131)</f>
        <v>2</v>
      </c>
      <c r="K132" s="47">
        <f>J132/H132</f>
        <v>0.5</v>
      </c>
      <c r="L132" s="17">
        <f>SUM(L130:L131)</f>
        <v>2</v>
      </c>
      <c r="M132" s="47">
        <f>L132/H132</f>
        <v>0.5</v>
      </c>
      <c r="N132" s="17">
        <f>SUM(N130:N131)</f>
        <v>0</v>
      </c>
      <c r="O132" s="47">
        <f>N132/L132</f>
        <v>0</v>
      </c>
      <c r="P132" s="47">
        <f>O132+M132+K132+I132+F132</f>
        <v>1.7349896480331264</v>
      </c>
    </row>
    <row r="133" spans="1:16" s="17" customFormat="1">
      <c r="A133" s="36" t="s">
        <v>98</v>
      </c>
      <c r="F133" s="47"/>
      <c r="I133" s="47"/>
      <c r="K133" s="47"/>
      <c r="M133" s="47"/>
      <c r="O133" s="47"/>
      <c r="P133" s="47"/>
    </row>
    <row r="134" spans="1:16">
      <c r="A134" s="36" t="s">
        <v>84</v>
      </c>
      <c r="B134" s="42">
        <v>7699</v>
      </c>
      <c r="C134" s="42">
        <v>503</v>
      </c>
      <c r="D134" s="42">
        <v>92</v>
      </c>
      <c r="E134" s="42">
        <v>256</v>
      </c>
      <c r="F134" s="43">
        <v>0.50894632206759438</v>
      </c>
      <c r="G134" s="42">
        <v>19</v>
      </c>
      <c r="H134" s="42">
        <v>21</v>
      </c>
      <c r="I134" s="43">
        <v>8.203125E-2</v>
      </c>
      <c r="J134" s="42">
        <v>3</v>
      </c>
      <c r="K134" s="43">
        <v>0.14285714285714285</v>
      </c>
      <c r="L134" s="42">
        <v>1</v>
      </c>
      <c r="M134" s="43">
        <v>4.7619047619047616E-2</v>
      </c>
      <c r="N134" s="42">
        <v>0</v>
      </c>
      <c r="O134" s="43">
        <v>0</v>
      </c>
      <c r="P134" s="43">
        <v>0.78145376254378485</v>
      </c>
    </row>
    <row r="135" spans="1:16">
      <c r="A135" s="36" t="s">
        <v>84</v>
      </c>
      <c r="B135">
        <v>7699</v>
      </c>
      <c r="C135">
        <v>165</v>
      </c>
      <c r="D135">
        <v>34</v>
      </c>
      <c r="E135">
        <v>54</v>
      </c>
      <c r="F135" s="37">
        <v>0.32727272727272727</v>
      </c>
      <c r="G135">
        <v>7</v>
      </c>
      <c r="H135">
        <v>8</v>
      </c>
      <c r="I135" s="37">
        <v>0.14814814814814814</v>
      </c>
      <c r="J135">
        <v>2</v>
      </c>
      <c r="K135" s="37">
        <v>0.25</v>
      </c>
      <c r="L135">
        <v>1</v>
      </c>
      <c r="M135" s="37">
        <v>0.125</v>
      </c>
      <c r="N135">
        <v>0</v>
      </c>
      <c r="O135" s="37">
        <v>0</v>
      </c>
      <c r="P135" s="37">
        <v>0.85042087542087541</v>
      </c>
    </row>
    <row r="136" spans="1:16" s="17" customFormat="1">
      <c r="A136" s="36" t="s">
        <v>98</v>
      </c>
      <c r="C136" s="17">
        <f>C134</f>
        <v>503</v>
      </c>
      <c r="D136" s="17">
        <f>SUM(D134:D135)</f>
        <v>126</v>
      </c>
      <c r="E136" s="17">
        <f>SUM(E134:E135)</f>
        <v>310</v>
      </c>
      <c r="F136" s="47">
        <f>E136/C136</f>
        <v>0.61630218687872762</v>
      </c>
      <c r="G136" s="17">
        <f>SUM(G134:G135)</f>
        <v>26</v>
      </c>
      <c r="H136" s="17">
        <f>SUM(H134:H135)</f>
        <v>29</v>
      </c>
      <c r="I136" s="47">
        <f>H136/D136</f>
        <v>0.23015873015873015</v>
      </c>
      <c r="J136" s="17">
        <f>SUM(J134:J135)</f>
        <v>5</v>
      </c>
      <c r="K136" s="47">
        <f>J136/H136</f>
        <v>0.17241379310344829</v>
      </c>
      <c r="L136" s="17">
        <f>SUM(L134:L135)</f>
        <v>2</v>
      </c>
      <c r="M136" s="47">
        <f>L136/H136</f>
        <v>6.8965517241379309E-2</v>
      </c>
      <c r="N136" s="17">
        <f>SUM(N134:N135)</f>
        <v>0</v>
      </c>
      <c r="O136" s="47">
        <f>N136/L136</f>
        <v>0</v>
      </c>
      <c r="P136" s="47">
        <f>O136+M136+K136+I136+F136</f>
        <v>1.0878402273822854</v>
      </c>
    </row>
    <row r="137" spans="1:16" s="17" customFormat="1">
      <c r="A137" s="36"/>
      <c r="F137" s="47"/>
      <c r="I137" s="47"/>
      <c r="K137" s="47"/>
      <c r="M137" s="47"/>
      <c r="O137" s="47"/>
      <c r="P137" s="47"/>
    </row>
    <row r="138" spans="1:16">
      <c r="A138" s="36" t="s">
        <v>41</v>
      </c>
      <c r="B138" s="42">
        <v>7812</v>
      </c>
      <c r="C138" s="42">
        <v>1591</v>
      </c>
      <c r="D138" s="42">
        <v>441</v>
      </c>
      <c r="E138" s="42">
        <v>1210</v>
      </c>
      <c r="F138" s="43">
        <v>0.76052796983029536</v>
      </c>
      <c r="G138" s="42">
        <v>36</v>
      </c>
      <c r="H138" s="42">
        <v>35</v>
      </c>
      <c r="I138" s="43">
        <v>2.8925619834710745E-2</v>
      </c>
      <c r="J138" s="42">
        <v>5</v>
      </c>
      <c r="K138" s="43">
        <v>0.14285714285714285</v>
      </c>
      <c r="L138" s="42">
        <v>5</v>
      </c>
      <c r="M138" s="43">
        <v>0.14285714285714285</v>
      </c>
      <c r="N138" s="42">
        <v>0</v>
      </c>
      <c r="O138" s="43">
        <v>0</v>
      </c>
      <c r="P138" s="43">
        <v>1.0751678753792917</v>
      </c>
    </row>
    <row r="139" spans="1:16">
      <c r="A139" s="36" t="s">
        <v>41</v>
      </c>
      <c r="B139">
        <v>7812</v>
      </c>
      <c r="C139">
        <v>202</v>
      </c>
      <c r="D139">
        <v>34</v>
      </c>
      <c r="E139">
        <v>50</v>
      </c>
      <c r="F139" s="37">
        <v>0.24752475247524752</v>
      </c>
      <c r="G139">
        <v>7</v>
      </c>
      <c r="H139">
        <v>8</v>
      </c>
      <c r="I139" s="37">
        <v>0.16</v>
      </c>
      <c r="J139">
        <v>0</v>
      </c>
      <c r="K139" s="37">
        <v>0</v>
      </c>
      <c r="L139">
        <v>0</v>
      </c>
      <c r="M139" s="37">
        <v>0</v>
      </c>
      <c r="N139">
        <v>0</v>
      </c>
      <c r="O139" s="37">
        <v>0</v>
      </c>
      <c r="P139" s="37">
        <v>0.40752475247524755</v>
      </c>
    </row>
    <row r="140" spans="1:16" s="17" customFormat="1">
      <c r="A140" s="36" t="s">
        <v>98</v>
      </c>
      <c r="C140" s="17">
        <f>C138</f>
        <v>1591</v>
      </c>
      <c r="D140" s="17">
        <f>SUM(D138:D139)</f>
        <v>475</v>
      </c>
      <c r="E140" s="17">
        <f>SUM(E138:E139)</f>
        <v>1260</v>
      </c>
      <c r="F140" s="47">
        <f>E140/C140</f>
        <v>0.7919547454431175</v>
      </c>
      <c r="G140" s="17">
        <f>SUM(G138:G139)</f>
        <v>43</v>
      </c>
      <c r="H140" s="17">
        <f>SUM(H138:H139)</f>
        <v>43</v>
      </c>
      <c r="I140" s="47">
        <f>H140/D140</f>
        <v>9.0526315789473691E-2</v>
      </c>
      <c r="J140" s="17">
        <f>SUM(J138:J139)</f>
        <v>5</v>
      </c>
      <c r="K140" s="47">
        <f>J140/H140</f>
        <v>0.11627906976744186</v>
      </c>
      <c r="L140" s="17">
        <f>SUM(L138:L139)</f>
        <v>5</v>
      </c>
      <c r="M140" s="47">
        <f>L140/H140</f>
        <v>0.11627906976744186</v>
      </c>
      <c r="N140" s="17">
        <f>SUM(N138:N139)</f>
        <v>0</v>
      </c>
      <c r="O140" s="47">
        <f>N140/L140</f>
        <v>0</v>
      </c>
      <c r="P140" s="47">
        <f>O140+M140+K140+I140+F140</f>
        <v>1.115039200767475</v>
      </c>
    </row>
    <row r="141" spans="1:16" s="17" customFormat="1">
      <c r="A141" s="36" t="s">
        <v>98</v>
      </c>
      <c r="F141" s="47"/>
      <c r="I141" s="47"/>
      <c r="K141" s="47"/>
      <c r="M141" s="47"/>
      <c r="O141" s="47"/>
      <c r="P141" s="47"/>
    </row>
    <row r="142" spans="1:16">
      <c r="A142" s="36" t="s">
        <v>92</v>
      </c>
      <c r="B142" s="42">
        <v>7991</v>
      </c>
      <c r="C142" s="42">
        <v>1393</v>
      </c>
      <c r="D142" s="42">
        <v>298</v>
      </c>
      <c r="E142" s="42">
        <v>750</v>
      </c>
      <c r="F142" s="43">
        <v>0.53840631730078969</v>
      </c>
      <c r="G142" s="42">
        <v>41</v>
      </c>
      <c r="H142" s="42">
        <v>35</v>
      </c>
      <c r="I142" s="43">
        <v>4.6666666666666669E-2</v>
      </c>
      <c r="J142" s="42">
        <v>8</v>
      </c>
      <c r="K142" s="43">
        <v>0.22857142857142856</v>
      </c>
      <c r="L142" s="42">
        <v>11</v>
      </c>
      <c r="M142" s="43">
        <v>0.31428571428571428</v>
      </c>
      <c r="N142" s="42">
        <v>0</v>
      </c>
      <c r="O142" s="43">
        <v>0</v>
      </c>
      <c r="P142" s="43">
        <v>1.1279301268245991</v>
      </c>
    </row>
    <row r="143" spans="1:16">
      <c r="A143" s="36" t="s">
        <v>92</v>
      </c>
      <c r="B143">
        <v>7991</v>
      </c>
      <c r="C143">
        <v>229</v>
      </c>
      <c r="D143">
        <v>44</v>
      </c>
      <c r="E143">
        <v>73</v>
      </c>
      <c r="F143" s="37">
        <v>0.31877729257641924</v>
      </c>
      <c r="G143">
        <v>5</v>
      </c>
      <c r="H143">
        <v>6</v>
      </c>
      <c r="I143" s="37">
        <v>8.2191780821917804E-2</v>
      </c>
      <c r="J143">
        <v>2</v>
      </c>
      <c r="K143" s="37">
        <v>0.33333333333333331</v>
      </c>
      <c r="L143">
        <v>1</v>
      </c>
      <c r="M143" s="37">
        <v>0.16666666666666666</v>
      </c>
      <c r="N143">
        <v>0</v>
      </c>
      <c r="O143" s="37">
        <v>0</v>
      </c>
      <c r="P143" s="37">
        <v>0.90096907339833709</v>
      </c>
    </row>
    <row r="144" spans="1:16" s="17" customFormat="1">
      <c r="A144" s="36" t="s">
        <v>98</v>
      </c>
      <c r="C144" s="17">
        <f>C142</f>
        <v>1393</v>
      </c>
      <c r="D144" s="17">
        <f>SUM(D142:D143)</f>
        <v>342</v>
      </c>
      <c r="E144" s="17">
        <f>SUM(E142:E143)</f>
        <v>823</v>
      </c>
      <c r="F144" s="47">
        <f>E144/C144</f>
        <v>0.59081119885139988</v>
      </c>
      <c r="G144" s="17">
        <f>SUM(G142:G143)</f>
        <v>46</v>
      </c>
      <c r="H144" s="17">
        <f>SUM(H142:H143)</f>
        <v>41</v>
      </c>
      <c r="I144" s="47">
        <f>H144/D144</f>
        <v>0.11988304093567251</v>
      </c>
      <c r="J144" s="17">
        <f>SUM(J142:J143)</f>
        <v>10</v>
      </c>
      <c r="K144" s="47">
        <f>J144/H144</f>
        <v>0.24390243902439024</v>
      </c>
      <c r="L144" s="17">
        <f>SUM(L142:L143)</f>
        <v>12</v>
      </c>
      <c r="M144" s="47">
        <f>L144/H144</f>
        <v>0.29268292682926828</v>
      </c>
      <c r="N144" s="17">
        <f>SUM(N142:N143)</f>
        <v>0</v>
      </c>
      <c r="O144" s="47">
        <f>N144/L144</f>
        <v>0</v>
      </c>
      <c r="P144" s="47">
        <f>O144+M144+K144+I144+F144</f>
        <v>1.2472796056407309</v>
      </c>
    </row>
    <row r="145" spans="1:16" s="17" customFormat="1">
      <c r="A145" s="36" t="s">
        <v>98</v>
      </c>
      <c r="F145" s="47"/>
      <c r="I145" s="47"/>
      <c r="K145" s="47"/>
      <c r="M145" s="47"/>
      <c r="O145" s="47"/>
      <c r="P145" s="47"/>
    </row>
    <row r="146" spans="1:16">
      <c r="A146" s="36" t="s">
        <v>92</v>
      </c>
      <c r="B146" s="42">
        <v>7996</v>
      </c>
      <c r="C146" s="42">
        <v>114</v>
      </c>
      <c r="D146" s="42">
        <v>15</v>
      </c>
      <c r="E146" s="42">
        <v>38</v>
      </c>
      <c r="F146" s="43">
        <v>0.33333333333333331</v>
      </c>
      <c r="G146" s="42">
        <v>3</v>
      </c>
      <c r="H146" s="42">
        <v>3</v>
      </c>
      <c r="I146" s="43">
        <v>7.8947368421052627E-2</v>
      </c>
      <c r="J146" s="42">
        <v>0</v>
      </c>
      <c r="K146" s="43">
        <v>0</v>
      </c>
      <c r="L146" s="42">
        <v>2</v>
      </c>
      <c r="M146" s="43">
        <v>0.66666666666666663</v>
      </c>
      <c r="N146" s="42">
        <v>0</v>
      </c>
      <c r="O146" s="43">
        <v>0</v>
      </c>
      <c r="P146" s="43">
        <v>1.0789473684210527</v>
      </c>
    </row>
    <row r="147" spans="1:16">
      <c r="A147" s="36" t="s">
        <v>92</v>
      </c>
      <c r="B147">
        <v>7996</v>
      </c>
      <c r="C147">
        <v>85</v>
      </c>
      <c r="D147">
        <v>13</v>
      </c>
      <c r="E147">
        <v>15</v>
      </c>
      <c r="F147" s="37">
        <v>0.17647058823529413</v>
      </c>
      <c r="G147">
        <v>2</v>
      </c>
      <c r="H147">
        <v>3</v>
      </c>
      <c r="I147" s="37">
        <v>0.2</v>
      </c>
      <c r="J147">
        <v>0</v>
      </c>
      <c r="K147" s="37">
        <v>0</v>
      </c>
      <c r="L147">
        <v>1</v>
      </c>
      <c r="M147" s="37">
        <v>0.33333333333333331</v>
      </c>
      <c r="N147">
        <v>0</v>
      </c>
      <c r="O147" s="37">
        <v>0</v>
      </c>
      <c r="P147" s="37">
        <v>0.70980392156862748</v>
      </c>
    </row>
    <row r="148" spans="1:16" s="17" customFormat="1">
      <c r="A148" s="36" t="s">
        <v>98</v>
      </c>
      <c r="C148" s="17">
        <f>C146</f>
        <v>114</v>
      </c>
      <c r="D148" s="17">
        <f>SUM(D146:D147)</f>
        <v>28</v>
      </c>
      <c r="E148" s="17">
        <f>SUM(E146:E147)</f>
        <v>53</v>
      </c>
      <c r="F148" s="47">
        <f>E148/C148</f>
        <v>0.46491228070175439</v>
      </c>
      <c r="G148" s="17">
        <f>SUM(G146:G147)</f>
        <v>5</v>
      </c>
      <c r="H148" s="17">
        <f>SUM(H146:H147)</f>
        <v>6</v>
      </c>
      <c r="I148" s="47">
        <f>H148/D148</f>
        <v>0.21428571428571427</v>
      </c>
      <c r="J148" s="17">
        <f>SUM(J146:J147)</f>
        <v>0</v>
      </c>
      <c r="K148" s="47">
        <f>J148/H148</f>
        <v>0</v>
      </c>
      <c r="L148" s="17">
        <f>SUM(L146:L147)</f>
        <v>3</v>
      </c>
      <c r="M148" s="47">
        <f>L148/H148</f>
        <v>0.5</v>
      </c>
      <c r="N148" s="17">
        <f>SUM(N146:N147)</f>
        <v>0</v>
      </c>
      <c r="O148" s="47">
        <f>N148/L148</f>
        <v>0</v>
      </c>
      <c r="P148" s="47">
        <f>O148+M148+K148+I148+F148</f>
        <v>1.1791979949874687</v>
      </c>
    </row>
    <row r="149" spans="1:16" s="17" customFormat="1">
      <c r="A149" s="36" t="s">
        <v>98</v>
      </c>
      <c r="F149" s="47"/>
      <c r="I149" s="47"/>
      <c r="K149" s="47"/>
      <c r="M149" s="47"/>
      <c r="O149" s="47"/>
      <c r="P149" s="47"/>
    </row>
    <row r="150" spans="1:16">
      <c r="A150" s="36" t="s">
        <v>92</v>
      </c>
      <c r="B150" s="42">
        <v>7997</v>
      </c>
      <c r="C150" s="42">
        <v>705</v>
      </c>
      <c r="D150" s="42">
        <v>100</v>
      </c>
      <c r="E150" s="42">
        <v>228</v>
      </c>
      <c r="F150" s="43">
        <v>0.32340425531914896</v>
      </c>
      <c r="G150" s="42">
        <v>11</v>
      </c>
      <c r="H150" s="42">
        <v>10</v>
      </c>
      <c r="I150" s="43">
        <v>4.3859649122807015E-2</v>
      </c>
      <c r="J150" s="42">
        <v>3</v>
      </c>
      <c r="K150" s="43">
        <v>0.3</v>
      </c>
      <c r="L150" s="42">
        <v>4</v>
      </c>
      <c r="M150" s="43">
        <v>0.4</v>
      </c>
      <c r="N150" s="42">
        <v>0</v>
      </c>
      <c r="O150" s="43">
        <v>0</v>
      </c>
      <c r="P150" s="43">
        <v>3.0672639044419601</v>
      </c>
    </row>
    <row r="151" spans="1:16">
      <c r="A151" s="36" t="s">
        <v>92</v>
      </c>
      <c r="B151">
        <v>7997</v>
      </c>
      <c r="C151">
        <v>256</v>
      </c>
      <c r="D151">
        <v>46</v>
      </c>
      <c r="E151">
        <v>61</v>
      </c>
      <c r="F151" s="37">
        <v>0.23828125</v>
      </c>
      <c r="G151">
        <v>4</v>
      </c>
      <c r="H151">
        <v>4</v>
      </c>
      <c r="I151" s="37">
        <v>6.5573770491803282E-2</v>
      </c>
      <c r="J151">
        <v>0</v>
      </c>
      <c r="K151" s="37">
        <v>0</v>
      </c>
      <c r="L151">
        <v>1</v>
      </c>
      <c r="M151" s="37">
        <v>0.25</v>
      </c>
      <c r="N151">
        <v>1</v>
      </c>
      <c r="O151" s="37">
        <v>1</v>
      </c>
      <c r="P151" s="37">
        <v>1.5538550204918034</v>
      </c>
    </row>
    <row r="152" spans="1:16" s="17" customFormat="1">
      <c r="A152" s="36" t="s">
        <v>98</v>
      </c>
      <c r="C152" s="17">
        <f>C150</f>
        <v>705</v>
      </c>
      <c r="D152" s="17">
        <f>SUM(D150:D151)</f>
        <v>146</v>
      </c>
      <c r="E152" s="17">
        <f>SUM(E150:E151)</f>
        <v>289</v>
      </c>
      <c r="F152" s="47">
        <f>E152/C152</f>
        <v>0.40992907801418438</v>
      </c>
      <c r="G152" s="17">
        <f>SUM(G150:G151)</f>
        <v>15</v>
      </c>
      <c r="H152" s="17">
        <f>SUM(H150:H151)</f>
        <v>14</v>
      </c>
      <c r="I152" s="47">
        <f>H152/D152</f>
        <v>9.5890410958904104E-2</v>
      </c>
      <c r="J152" s="17">
        <f>SUM(J150:J151)</f>
        <v>3</v>
      </c>
      <c r="K152" s="47">
        <f>J152/H152</f>
        <v>0.21428571428571427</v>
      </c>
      <c r="L152" s="17">
        <f>SUM(L150:L151)</f>
        <v>5</v>
      </c>
      <c r="M152" s="47">
        <f>L152/H152</f>
        <v>0.35714285714285715</v>
      </c>
      <c r="N152" s="17">
        <f>SUM(N150:N151)</f>
        <v>1</v>
      </c>
      <c r="O152" s="47">
        <f>N152/L152</f>
        <v>0.2</v>
      </c>
      <c r="P152" s="47">
        <v>2.2799999999999998</v>
      </c>
    </row>
    <row r="153" spans="1:16" s="17" customFormat="1">
      <c r="A153" s="36" t="s">
        <v>98</v>
      </c>
      <c r="F153" s="47"/>
      <c r="I153" s="47"/>
      <c r="K153" s="47"/>
      <c r="M153" s="47"/>
      <c r="O153" s="47"/>
      <c r="P153" s="47"/>
    </row>
    <row r="154" spans="1:16">
      <c r="A154" s="36" t="s">
        <v>92</v>
      </c>
      <c r="B154" s="42">
        <v>7999</v>
      </c>
      <c r="C154" s="42">
        <v>599</v>
      </c>
      <c r="D154" s="42">
        <v>67</v>
      </c>
      <c r="E154" s="42">
        <v>199</v>
      </c>
      <c r="F154" s="43">
        <v>0.332220367278798</v>
      </c>
      <c r="G154" s="42">
        <v>9</v>
      </c>
      <c r="H154" s="42">
        <v>11</v>
      </c>
      <c r="I154" s="43">
        <v>5.5276381909547742E-2</v>
      </c>
      <c r="J154" s="42">
        <v>4</v>
      </c>
      <c r="K154" s="43">
        <v>0.36363636363636365</v>
      </c>
      <c r="L154" s="42">
        <v>1</v>
      </c>
      <c r="M154" s="43">
        <v>9.0909090909090912E-2</v>
      </c>
      <c r="N154" s="42">
        <v>0</v>
      </c>
      <c r="O154" s="43">
        <v>0</v>
      </c>
      <c r="P154" s="43">
        <v>0.84204220373380034</v>
      </c>
    </row>
    <row r="155" spans="1:16">
      <c r="A155" s="36" t="s">
        <v>92</v>
      </c>
      <c r="B155">
        <v>7999</v>
      </c>
      <c r="C155">
        <v>265</v>
      </c>
      <c r="D155">
        <v>49</v>
      </c>
      <c r="E155">
        <v>78</v>
      </c>
      <c r="F155" s="37">
        <v>0.29433962264150942</v>
      </c>
      <c r="G155">
        <v>5</v>
      </c>
      <c r="H155">
        <v>5</v>
      </c>
      <c r="I155" s="37">
        <v>6.4102564102564097E-2</v>
      </c>
      <c r="J155">
        <v>0</v>
      </c>
      <c r="K155" s="37">
        <v>0</v>
      </c>
      <c r="L155">
        <v>0</v>
      </c>
      <c r="M155" s="37">
        <v>0</v>
      </c>
      <c r="N155">
        <v>0</v>
      </c>
      <c r="O155" s="37">
        <v>0</v>
      </c>
      <c r="P155" s="37">
        <v>0.35844218674407352</v>
      </c>
    </row>
    <row r="156" spans="1:16" s="17" customFormat="1">
      <c r="A156" s="36" t="s">
        <v>98</v>
      </c>
      <c r="C156" s="17">
        <f>C154</f>
        <v>599</v>
      </c>
      <c r="D156" s="17">
        <f>SUM(D154:D155)</f>
        <v>116</v>
      </c>
      <c r="E156" s="17">
        <f>SUM(E154:E155)</f>
        <v>277</v>
      </c>
      <c r="F156" s="47">
        <f>E156/C156</f>
        <v>0.46243739565943237</v>
      </c>
      <c r="G156" s="17">
        <f>SUM(G154:G155)</f>
        <v>14</v>
      </c>
      <c r="H156" s="17">
        <f>SUM(H154:H155)</f>
        <v>16</v>
      </c>
      <c r="I156" s="47">
        <f>H156/D156</f>
        <v>0.13793103448275862</v>
      </c>
      <c r="J156" s="17">
        <f>SUM(J154:J155)</f>
        <v>4</v>
      </c>
      <c r="K156" s="47">
        <f>J156/H156</f>
        <v>0.25</v>
      </c>
      <c r="L156" s="17">
        <f>SUM(L154:L155)</f>
        <v>1</v>
      </c>
      <c r="M156" s="47">
        <f>L156/H156</f>
        <v>6.25E-2</v>
      </c>
      <c r="N156" s="17">
        <f>SUM(N154:N155)</f>
        <v>0</v>
      </c>
      <c r="O156" s="47">
        <f>N156/L156</f>
        <v>0</v>
      </c>
      <c r="P156" s="47">
        <f>O156+M156+K156+I156+F156</f>
        <v>0.91286843014219099</v>
      </c>
    </row>
    <row r="157" spans="1:16" s="17" customFormat="1">
      <c r="A157" s="36" t="s">
        <v>98</v>
      </c>
      <c r="F157" s="47"/>
      <c r="I157" s="47"/>
      <c r="K157" s="47"/>
      <c r="M157" s="47"/>
      <c r="O157" s="47"/>
      <c r="P157" s="47"/>
    </row>
    <row r="158" spans="1:16">
      <c r="A158" s="36" t="s">
        <v>47</v>
      </c>
      <c r="B158" s="42">
        <v>8011</v>
      </c>
      <c r="C158" s="42">
        <v>1992</v>
      </c>
      <c r="D158" s="42">
        <v>159</v>
      </c>
      <c r="E158" s="42">
        <v>388</v>
      </c>
      <c r="F158" s="43">
        <v>0.19477911646586346</v>
      </c>
      <c r="G158" s="42">
        <v>19</v>
      </c>
      <c r="H158" s="42">
        <v>18</v>
      </c>
      <c r="I158" s="43">
        <v>4.6391752577319589E-2</v>
      </c>
      <c r="J158" s="42">
        <v>2</v>
      </c>
      <c r="K158" s="43">
        <v>0.1111111111111111</v>
      </c>
      <c r="L158" s="42">
        <v>1</v>
      </c>
      <c r="M158" s="43">
        <v>5.5555555555555552E-2</v>
      </c>
      <c r="N158" s="42">
        <v>0</v>
      </c>
      <c r="O158" s="43">
        <v>0</v>
      </c>
      <c r="P158" s="43">
        <v>0.40783753570984971</v>
      </c>
    </row>
    <row r="159" spans="1:16">
      <c r="A159" s="36" t="s">
        <v>47</v>
      </c>
      <c r="B159">
        <v>8011</v>
      </c>
      <c r="C159">
        <v>1265</v>
      </c>
      <c r="D159">
        <v>180</v>
      </c>
      <c r="E159">
        <v>270</v>
      </c>
      <c r="F159" s="37">
        <v>0.2134387351778656</v>
      </c>
      <c r="G159">
        <v>10</v>
      </c>
      <c r="H159">
        <v>10</v>
      </c>
      <c r="I159" s="37">
        <v>3.7037037037037035E-2</v>
      </c>
      <c r="J159">
        <v>2</v>
      </c>
      <c r="K159" s="37">
        <v>0.2</v>
      </c>
      <c r="L159">
        <v>1</v>
      </c>
      <c r="M159" s="37">
        <v>0.1</v>
      </c>
      <c r="N159">
        <v>1</v>
      </c>
      <c r="O159" s="37">
        <v>1</v>
      </c>
      <c r="P159" s="37">
        <v>1.5504757722149027</v>
      </c>
    </row>
    <row r="160" spans="1:16" s="17" customFormat="1">
      <c r="A160" s="36" t="s">
        <v>98</v>
      </c>
      <c r="C160" s="17">
        <f>C158</f>
        <v>1992</v>
      </c>
      <c r="D160" s="17">
        <f>SUM(D158:D159)</f>
        <v>339</v>
      </c>
      <c r="E160" s="17">
        <f>SUM(E158:E159)</f>
        <v>658</v>
      </c>
      <c r="F160" s="47">
        <f>E160/C160</f>
        <v>0.33032128514056225</v>
      </c>
      <c r="G160" s="17">
        <f>SUM(G158:G159)</f>
        <v>29</v>
      </c>
      <c r="H160" s="17">
        <f>SUM(H158:H159)</f>
        <v>28</v>
      </c>
      <c r="I160" s="47">
        <f>H160/D160</f>
        <v>8.2595870206489674E-2</v>
      </c>
      <c r="J160" s="17">
        <f>SUM(J158:J159)</f>
        <v>4</v>
      </c>
      <c r="K160" s="47">
        <f>J160/H160</f>
        <v>0.14285714285714285</v>
      </c>
      <c r="L160" s="17">
        <f>SUM(L158:L159)</f>
        <v>2</v>
      </c>
      <c r="M160" s="47">
        <f>L160/H160</f>
        <v>7.1428571428571425E-2</v>
      </c>
      <c r="N160" s="17">
        <f>SUM(N158:N159)</f>
        <v>1</v>
      </c>
      <c r="O160" s="47">
        <f>N160/L160</f>
        <v>0.5</v>
      </c>
      <c r="P160" s="47">
        <f>O160+M160+K160+I160+F160</f>
        <v>1.1272028696327663</v>
      </c>
    </row>
    <row r="161" spans="1:16" s="17" customFormat="1">
      <c r="A161" s="36" t="s">
        <v>98</v>
      </c>
      <c r="F161" s="47"/>
      <c r="I161" s="47"/>
      <c r="K161" s="47"/>
      <c r="M161" s="47"/>
      <c r="O161" s="47"/>
      <c r="P161" s="47"/>
    </row>
    <row r="162" spans="1:16">
      <c r="A162" s="36" t="s">
        <v>47</v>
      </c>
      <c r="B162" s="42">
        <v>8051</v>
      </c>
      <c r="C162" s="42">
        <v>1265</v>
      </c>
      <c r="D162" s="42">
        <v>54</v>
      </c>
      <c r="E162" s="42">
        <v>119</v>
      </c>
      <c r="F162" s="43">
        <v>9.4071146245059287E-2</v>
      </c>
      <c r="G162" s="42">
        <v>6</v>
      </c>
      <c r="H162" s="42">
        <v>5</v>
      </c>
      <c r="I162" s="43">
        <v>4.2016806722689079E-2</v>
      </c>
      <c r="J162" s="42">
        <v>0</v>
      </c>
      <c r="K162" s="43">
        <v>0</v>
      </c>
      <c r="L162" s="42">
        <v>2</v>
      </c>
      <c r="M162" s="43">
        <v>0.4</v>
      </c>
      <c r="N162" s="42">
        <v>0</v>
      </c>
      <c r="O162" s="43">
        <v>0</v>
      </c>
      <c r="P162" s="43">
        <v>0.53608795296774836</v>
      </c>
    </row>
    <row r="163" spans="1:16">
      <c r="A163" s="36" t="s">
        <v>47</v>
      </c>
      <c r="B163">
        <v>8051</v>
      </c>
      <c r="C163">
        <v>1054</v>
      </c>
      <c r="D163">
        <v>128</v>
      </c>
      <c r="E163">
        <v>213</v>
      </c>
      <c r="F163" s="37">
        <v>0.20208728652751423</v>
      </c>
      <c r="G163">
        <v>11</v>
      </c>
      <c r="H163">
        <v>13</v>
      </c>
      <c r="I163" s="37">
        <v>6.1032863849765258E-2</v>
      </c>
      <c r="J163">
        <v>2</v>
      </c>
      <c r="K163" s="37">
        <v>0.15384615384615385</v>
      </c>
      <c r="L163">
        <v>0</v>
      </c>
      <c r="M163" s="37">
        <v>0</v>
      </c>
      <c r="N163">
        <v>0</v>
      </c>
      <c r="O163" s="37">
        <v>0</v>
      </c>
      <c r="P163" s="37">
        <v>0.41696630422343334</v>
      </c>
    </row>
    <row r="164" spans="1:16" s="17" customFormat="1">
      <c r="A164" s="36" t="s">
        <v>98</v>
      </c>
      <c r="C164" s="17">
        <f>C162</f>
        <v>1265</v>
      </c>
      <c r="D164" s="17">
        <f>SUM(D162:D163)</f>
        <v>182</v>
      </c>
      <c r="E164" s="17">
        <f>SUM(E162:E163)</f>
        <v>332</v>
      </c>
      <c r="F164" s="47">
        <f>E164/C164</f>
        <v>0.26245059288537548</v>
      </c>
      <c r="G164" s="17">
        <f>SUM(G162:G163)</f>
        <v>17</v>
      </c>
      <c r="H164" s="17">
        <f>SUM(H162:H163)</f>
        <v>18</v>
      </c>
      <c r="I164" s="47">
        <f>H164/D164</f>
        <v>9.8901098901098897E-2</v>
      </c>
      <c r="J164" s="17">
        <f>SUM(J162:J163)</f>
        <v>2</v>
      </c>
      <c r="K164" s="47">
        <f>J164/H164</f>
        <v>0.1111111111111111</v>
      </c>
      <c r="L164" s="17">
        <f>SUM(L162:L163)</f>
        <v>2</v>
      </c>
      <c r="M164" s="47">
        <f>L164/H164</f>
        <v>0.1111111111111111</v>
      </c>
      <c r="N164" s="17">
        <f>SUM(N162:N163)</f>
        <v>0</v>
      </c>
      <c r="O164" s="47">
        <f>N164/L164</f>
        <v>0</v>
      </c>
      <c r="P164" s="47">
        <f>O164+M164+K164+I164+F164</f>
        <v>0.58357391400869663</v>
      </c>
    </row>
    <row r="165" spans="1:16" s="17" customFormat="1">
      <c r="A165" s="36" t="s">
        <v>98</v>
      </c>
      <c r="F165" s="47"/>
      <c r="I165" s="47"/>
      <c r="K165" s="47"/>
      <c r="M165" s="47"/>
      <c r="O165" s="47"/>
      <c r="P165" s="47"/>
    </row>
    <row r="166" spans="1:16">
      <c r="A166" s="36" t="s">
        <v>47</v>
      </c>
      <c r="B166" s="42">
        <v>8082</v>
      </c>
      <c r="C166" s="42">
        <v>1141</v>
      </c>
      <c r="D166" s="42">
        <v>94</v>
      </c>
      <c r="E166" s="42">
        <v>217</v>
      </c>
      <c r="F166" s="43">
        <v>0.19018404907975461</v>
      </c>
      <c r="G166" s="42">
        <v>12</v>
      </c>
      <c r="H166" s="42">
        <v>13</v>
      </c>
      <c r="I166" s="43">
        <v>5.9907834101382486E-2</v>
      </c>
      <c r="J166" s="42">
        <v>2</v>
      </c>
      <c r="K166" s="43">
        <v>0.15384615384615385</v>
      </c>
      <c r="L166" s="42">
        <v>2</v>
      </c>
      <c r="M166" s="43">
        <v>0.15384615384615385</v>
      </c>
      <c r="N166" s="42">
        <v>1</v>
      </c>
      <c r="O166" s="43">
        <v>0.5</v>
      </c>
      <c r="P166" s="43">
        <v>1.0577841908734449</v>
      </c>
    </row>
    <row r="167" spans="1:16">
      <c r="A167" s="36" t="s">
        <v>47</v>
      </c>
      <c r="B167">
        <v>8082</v>
      </c>
      <c r="C167">
        <v>645</v>
      </c>
      <c r="D167">
        <v>86</v>
      </c>
      <c r="E167">
        <v>140</v>
      </c>
      <c r="F167" s="37">
        <v>0.21705426356589147</v>
      </c>
      <c r="G167">
        <v>10</v>
      </c>
      <c r="H167">
        <v>10</v>
      </c>
      <c r="I167" s="37">
        <v>7.1428571428571425E-2</v>
      </c>
      <c r="J167">
        <v>0</v>
      </c>
      <c r="K167" s="37">
        <v>0</v>
      </c>
      <c r="L167">
        <v>0</v>
      </c>
      <c r="M167" s="37">
        <v>0</v>
      </c>
      <c r="N167">
        <v>0</v>
      </c>
      <c r="O167" s="37">
        <v>0</v>
      </c>
      <c r="P167" s="37">
        <v>0.28848283499446292</v>
      </c>
    </row>
    <row r="168" spans="1:16" s="17" customFormat="1">
      <c r="A168" s="36" t="s">
        <v>98</v>
      </c>
      <c r="C168" s="17">
        <f>C166</f>
        <v>1141</v>
      </c>
      <c r="D168" s="17">
        <f>SUM(D166:D167)</f>
        <v>180</v>
      </c>
      <c r="E168" s="17">
        <f>SUM(E166:E167)</f>
        <v>357</v>
      </c>
      <c r="F168" s="47">
        <f>E168/C168</f>
        <v>0.31288343558282211</v>
      </c>
      <c r="G168" s="17">
        <f>SUM(G166:G167)</f>
        <v>22</v>
      </c>
      <c r="H168" s="17">
        <f>SUM(H166:H167)</f>
        <v>23</v>
      </c>
      <c r="I168" s="47">
        <f>H168/D168</f>
        <v>0.12777777777777777</v>
      </c>
      <c r="J168" s="17">
        <f>SUM(J166:J167)</f>
        <v>2</v>
      </c>
      <c r="K168" s="47">
        <f>J168/H168</f>
        <v>8.6956521739130432E-2</v>
      </c>
      <c r="L168" s="17">
        <f>SUM(L166:L167)</f>
        <v>2</v>
      </c>
      <c r="M168" s="47">
        <f>L168/H168</f>
        <v>8.6956521739130432E-2</v>
      </c>
      <c r="N168" s="17">
        <f>SUM(N166:N167)</f>
        <v>1</v>
      </c>
      <c r="O168" s="47">
        <f>N168/L168</f>
        <v>0.5</v>
      </c>
      <c r="P168" s="47">
        <f>O168+M168+K168+I168+F168</f>
        <v>1.1145742568388606</v>
      </c>
    </row>
    <row r="169" spans="1:16" s="17" customFormat="1">
      <c r="A169" s="36" t="s">
        <v>98</v>
      </c>
      <c r="F169" s="47"/>
      <c r="I169" s="47"/>
      <c r="K169" s="47"/>
      <c r="M169" s="47"/>
      <c r="O169" s="47"/>
      <c r="P169" s="47"/>
    </row>
    <row r="170" spans="1:16">
      <c r="A170" s="36" t="s">
        <v>68</v>
      </c>
      <c r="B170" s="42">
        <v>8221</v>
      </c>
      <c r="C170" s="42">
        <v>8665</v>
      </c>
      <c r="D170" s="42">
        <v>507</v>
      </c>
      <c r="E170" s="42">
        <v>1192</v>
      </c>
      <c r="F170" s="43">
        <v>0.13756491633006349</v>
      </c>
      <c r="G170" s="42">
        <v>48</v>
      </c>
      <c r="H170" s="42">
        <v>49</v>
      </c>
      <c r="I170" s="43">
        <v>4.1107382550335574E-2</v>
      </c>
      <c r="J170" s="42">
        <v>3</v>
      </c>
      <c r="K170" s="43">
        <v>6.1224489795918366E-2</v>
      </c>
      <c r="L170" s="42">
        <v>2</v>
      </c>
      <c r="M170" s="43">
        <v>4.0816326530612242E-2</v>
      </c>
      <c r="N170" s="42">
        <v>0</v>
      </c>
      <c r="O170" s="43">
        <v>0</v>
      </c>
      <c r="P170" s="43">
        <v>0.28071311520692965</v>
      </c>
    </row>
    <row r="171" spans="1:16">
      <c r="A171" s="36" t="s">
        <v>68</v>
      </c>
      <c r="B171">
        <v>8221</v>
      </c>
      <c r="C171">
        <v>7270</v>
      </c>
      <c r="D171">
        <v>1220</v>
      </c>
      <c r="E171">
        <v>1913</v>
      </c>
      <c r="F171" s="37">
        <v>0.26313617606602474</v>
      </c>
      <c r="G171">
        <v>106</v>
      </c>
      <c r="H171">
        <v>117</v>
      </c>
      <c r="I171" s="37">
        <v>6.116048092002091E-2</v>
      </c>
      <c r="J171">
        <v>10</v>
      </c>
      <c r="K171" s="37">
        <v>8.5470085470085472E-2</v>
      </c>
      <c r="L171">
        <v>5</v>
      </c>
      <c r="M171" s="37">
        <v>4.2735042735042736E-2</v>
      </c>
      <c r="N171">
        <v>1</v>
      </c>
      <c r="O171" s="37">
        <v>0.2</v>
      </c>
      <c r="P171" s="37">
        <v>1.6525017851911701</v>
      </c>
    </row>
    <row r="172" spans="1:16" s="17" customFormat="1">
      <c r="A172" s="36" t="s">
        <v>98</v>
      </c>
      <c r="C172" s="17">
        <f>C170</f>
        <v>8665</v>
      </c>
      <c r="D172" s="17">
        <f>SUM(D170:D171)</f>
        <v>1727</v>
      </c>
      <c r="E172" s="17">
        <f>SUM(E170:E171)</f>
        <v>3105</v>
      </c>
      <c r="F172" s="47">
        <f>E172/C172</f>
        <v>0.35833814195037506</v>
      </c>
      <c r="G172" s="17">
        <f>SUM(G170:G171)</f>
        <v>154</v>
      </c>
      <c r="H172" s="17">
        <f>SUM(H170:H171)</f>
        <v>166</v>
      </c>
      <c r="I172" s="47">
        <f>H172/D172</f>
        <v>9.6120440069484656E-2</v>
      </c>
      <c r="J172" s="17">
        <f>SUM(J170:J171)</f>
        <v>13</v>
      </c>
      <c r="K172" s="47">
        <f>J172/H172</f>
        <v>7.8313253012048195E-2</v>
      </c>
      <c r="L172" s="17">
        <f>SUM(L170:L171)</f>
        <v>7</v>
      </c>
      <c r="M172" s="47">
        <f>L172/H172</f>
        <v>4.2168674698795178E-2</v>
      </c>
      <c r="N172" s="17">
        <f>SUM(N170:N171)</f>
        <v>1</v>
      </c>
      <c r="O172" s="47">
        <f>N172/L172</f>
        <v>0.14285714285714285</v>
      </c>
      <c r="P172" s="47">
        <v>1.72</v>
      </c>
    </row>
    <row r="173" spans="1:16" s="17" customFormat="1">
      <c r="A173" s="36" t="s">
        <v>98</v>
      </c>
      <c r="F173" s="47"/>
      <c r="I173" s="47"/>
      <c r="K173" s="47"/>
      <c r="M173" s="47"/>
      <c r="O173" s="47"/>
      <c r="P173" s="47"/>
    </row>
    <row r="174" spans="1:16">
      <c r="A174" s="36" t="s">
        <v>68</v>
      </c>
      <c r="B174" s="42">
        <v>8299</v>
      </c>
      <c r="C174" s="42">
        <v>1041</v>
      </c>
      <c r="D174" s="42">
        <v>93</v>
      </c>
      <c r="E174" s="42">
        <v>234</v>
      </c>
      <c r="F174" s="43">
        <v>0.22478386167146974</v>
      </c>
      <c r="G174" s="42">
        <v>14</v>
      </c>
      <c r="H174" s="42">
        <v>14</v>
      </c>
      <c r="I174" s="43">
        <v>5.9829059829059832E-2</v>
      </c>
      <c r="J174" s="42">
        <v>0</v>
      </c>
      <c r="K174" s="43">
        <v>0</v>
      </c>
      <c r="L174" s="42">
        <v>1</v>
      </c>
      <c r="M174" s="43">
        <v>7.1428571428571425E-2</v>
      </c>
      <c r="N174" s="42">
        <v>0</v>
      </c>
      <c r="O174" s="43">
        <v>0</v>
      </c>
      <c r="P174" s="43">
        <v>0.35604149292910103</v>
      </c>
    </row>
    <row r="175" spans="1:16">
      <c r="A175" s="36" t="s">
        <v>68</v>
      </c>
      <c r="B175">
        <v>8299</v>
      </c>
      <c r="C175">
        <v>631</v>
      </c>
      <c r="D175">
        <v>118</v>
      </c>
      <c r="E175">
        <v>178</v>
      </c>
      <c r="F175" s="37">
        <v>0.28209191759112517</v>
      </c>
      <c r="G175">
        <v>12</v>
      </c>
      <c r="H175">
        <v>15</v>
      </c>
      <c r="I175" s="37">
        <v>8.4269662921348312E-2</v>
      </c>
      <c r="J175">
        <v>1</v>
      </c>
      <c r="K175" s="37">
        <v>6.6666666666666666E-2</v>
      </c>
      <c r="L175">
        <v>1</v>
      </c>
      <c r="M175" s="37">
        <v>6.6666666666666666E-2</v>
      </c>
      <c r="N175">
        <v>0</v>
      </c>
      <c r="O175" s="37">
        <v>0</v>
      </c>
      <c r="P175" s="37">
        <v>0.49969491384580683</v>
      </c>
    </row>
    <row r="176" spans="1:16" s="17" customFormat="1">
      <c r="A176" s="36" t="s">
        <v>98</v>
      </c>
      <c r="C176" s="17">
        <f>C174</f>
        <v>1041</v>
      </c>
      <c r="D176" s="17">
        <f>SUM(D174:D175)</f>
        <v>211</v>
      </c>
      <c r="E176" s="17">
        <f>SUM(E174:E175)</f>
        <v>412</v>
      </c>
      <c r="F176" s="47">
        <f>E176/C176</f>
        <v>0.39577329490874158</v>
      </c>
      <c r="G176" s="17">
        <f>SUM(G174:G175)</f>
        <v>26</v>
      </c>
      <c r="H176" s="17">
        <f>SUM(H174:H175)</f>
        <v>29</v>
      </c>
      <c r="I176" s="47">
        <f>H176/D176</f>
        <v>0.13744075829383887</v>
      </c>
      <c r="J176" s="17">
        <f>SUM(J174:J175)</f>
        <v>1</v>
      </c>
      <c r="K176" s="47">
        <f>J176/H176</f>
        <v>3.4482758620689655E-2</v>
      </c>
      <c r="L176" s="17">
        <f>SUM(L174:L175)</f>
        <v>2</v>
      </c>
      <c r="M176" s="47">
        <f>L176/H176</f>
        <v>6.8965517241379309E-2</v>
      </c>
      <c r="N176" s="17">
        <f>SUM(N174:N175)</f>
        <v>0</v>
      </c>
      <c r="O176" s="47">
        <f>N176/L176</f>
        <v>0</v>
      </c>
      <c r="P176" s="47">
        <f>O176+M176+K176+I176+F176</f>
        <v>0.63666232906464937</v>
      </c>
    </row>
    <row r="177" spans="1:16" s="17" customFormat="1">
      <c r="A177" s="36" t="s">
        <v>98</v>
      </c>
      <c r="F177" s="47"/>
      <c r="I177" s="47"/>
      <c r="K177" s="47"/>
      <c r="M177" s="47"/>
      <c r="O177" s="47"/>
      <c r="P177" s="47"/>
    </row>
    <row r="178" spans="1:16">
      <c r="A178" s="36" t="s">
        <v>76</v>
      </c>
      <c r="B178" s="42">
        <v>8641</v>
      </c>
      <c r="C178" s="42">
        <v>1233</v>
      </c>
      <c r="D178" s="42">
        <v>110</v>
      </c>
      <c r="E178" s="42">
        <v>257</v>
      </c>
      <c r="F178" s="43">
        <v>0.20843471208434713</v>
      </c>
      <c r="G178" s="42">
        <v>20</v>
      </c>
      <c r="H178" s="42">
        <v>19</v>
      </c>
      <c r="I178" s="43">
        <v>7.3929961089494164E-2</v>
      </c>
      <c r="J178" s="42">
        <v>3</v>
      </c>
      <c r="K178" s="43">
        <v>0.15789473684210525</v>
      </c>
      <c r="L178" s="42">
        <v>1</v>
      </c>
      <c r="M178" s="43">
        <v>5.2631578947368418E-2</v>
      </c>
      <c r="N178" s="42">
        <v>0</v>
      </c>
      <c r="O178" s="43">
        <v>0</v>
      </c>
      <c r="P178" s="43">
        <v>0.49289098896331496</v>
      </c>
    </row>
    <row r="179" spans="1:16">
      <c r="A179" s="36" t="s">
        <v>76</v>
      </c>
      <c r="B179">
        <v>8641</v>
      </c>
      <c r="C179">
        <v>770</v>
      </c>
      <c r="D179">
        <v>130</v>
      </c>
      <c r="E179">
        <v>194</v>
      </c>
      <c r="F179" s="37">
        <v>0.25194805194805192</v>
      </c>
      <c r="G179">
        <v>14</v>
      </c>
      <c r="H179">
        <v>15</v>
      </c>
      <c r="I179" s="37">
        <v>7.7319587628865982E-2</v>
      </c>
      <c r="J179">
        <v>1</v>
      </c>
      <c r="K179" s="37">
        <v>6.6666666666666666E-2</v>
      </c>
      <c r="L179">
        <v>1</v>
      </c>
      <c r="M179" s="37">
        <v>6.6666666666666666E-2</v>
      </c>
      <c r="N179">
        <v>0</v>
      </c>
      <c r="O179" s="37">
        <v>0</v>
      </c>
      <c r="P179" s="37">
        <v>0.46260097291025126</v>
      </c>
    </row>
    <row r="180" spans="1:16" s="17" customFormat="1">
      <c r="A180" s="36" t="s">
        <v>98</v>
      </c>
      <c r="C180" s="17">
        <f>C178</f>
        <v>1233</v>
      </c>
      <c r="D180" s="17">
        <f>SUM(D178:D179)</f>
        <v>240</v>
      </c>
      <c r="E180" s="17">
        <f>SUM(E178:E179)</f>
        <v>451</v>
      </c>
      <c r="F180" s="47">
        <f>E180/C180</f>
        <v>0.36577453365774532</v>
      </c>
      <c r="G180" s="17">
        <f>SUM(G178:G179)</f>
        <v>34</v>
      </c>
      <c r="H180" s="17">
        <f>SUM(H178:H179)</f>
        <v>34</v>
      </c>
      <c r="I180" s="47">
        <f>H180/D180</f>
        <v>0.14166666666666666</v>
      </c>
      <c r="J180" s="17">
        <f>SUM(J178:J179)</f>
        <v>4</v>
      </c>
      <c r="K180" s="47">
        <f>J180/H180</f>
        <v>0.11764705882352941</v>
      </c>
      <c r="L180" s="17">
        <f>SUM(L178:L179)</f>
        <v>2</v>
      </c>
      <c r="M180" s="47">
        <f>L180/H180</f>
        <v>5.8823529411764705E-2</v>
      </c>
      <c r="N180" s="17">
        <f>SUM(N178:N179)</f>
        <v>0</v>
      </c>
      <c r="O180" s="47">
        <f>N180/L180</f>
        <v>0</v>
      </c>
      <c r="P180" s="47">
        <f>O180+M180+K180+I180+F180</f>
        <v>0.68391178855970614</v>
      </c>
    </row>
    <row r="181" spans="1:16" s="17" customFormat="1">
      <c r="A181" s="36" t="s">
        <v>98</v>
      </c>
      <c r="F181" s="47"/>
      <c r="I181" s="47"/>
      <c r="K181" s="47"/>
      <c r="M181" s="47"/>
      <c r="O181" s="47"/>
      <c r="P181" s="47"/>
    </row>
    <row r="182" spans="1:16">
      <c r="A182" s="36" t="s">
        <v>76</v>
      </c>
      <c r="B182" s="42">
        <v>8661</v>
      </c>
      <c r="C182" s="42">
        <v>1096</v>
      </c>
      <c r="D182" s="42">
        <v>162</v>
      </c>
      <c r="E182" s="42">
        <v>396</v>
      </c>
      <c r="F182" s="43">
        <v>0.36131386861313869</v>
      </c>
      <c r="G182" s="42">
        <v>15</v>
      </c>
      <c r="H182" s="42">
        <v>15</v>
      </c>
      <c r="I182" s="43">
        <v>3.787878787878788E-2</v>
      </c>
      <c r="J182" s="42">
        <v>3</v>
      </c>
      <c r="K182" s="43">
        <v>0.2</v>
      </c>
      <c r="L182" s="42">
        <v>1</v>
      </c>
      <c r="M182" s="43">
        <v>6.6666666666666666E-2</v>
      </c>
      <c r="N182" s="42">
        <v>0</v>
      </c>
      <c r="O182" s="43">
        <v>0</v>
      </c>
      <c r="P182" s="43">
        <v>0.6658593231585932</v>
      </c>
    </row>
    <row r="183" spans="1:16">
      <c r="A183" s="36" t="s">
        <v>76</v>
      </c>
      <c r="B183">
        <v>8661</v>
      </c>
      <c r="C183">
        <v>444</v>
      </c>
      <c r="D183">
        <v>86</v>
      </c>
      <c r="E183">
        <v>133</v>
      </c>
      <c r="F183" s="37">
        <v>0.29954954954954954</v>
      </c>
      <c r="G183">
        <v>7</v>
      </c>
      <c r="H183">
        <v>8</v>
      </c>
      <c r="I183" s="37">
        <v>6.0150375939849621E-2</v>
      </c>
      <c r="J183">
        <v>2</v>
      </c>
      <c r="K183" s="37">
        <v>0.25</v>
      </c>
      <c r="L183">
        <v>0</v>
      </c>
      <c r="M183" s="37">
        <v>0</v>
      </c>
      <c r="N183">
        <v>0</v>
      </c>
      <c r="O183" s="37">
        <v>0</v>
      </c>
      <c r="P183" s="37">
        <v>0.60969992548939911</v>
      </c>
    </row>
    <row r="184" spans="1:16" s="17" customFormat="1">
      <c r="A184" s="36" t="s">
        <v>98</v>
      </c>
      <c r="C184" s="17">
        <f>C182</f>
        <v>1096</v>
      </c>
      <c r="D184" s="17">
        <f>SUM(D182:D183)</f>
        <v>248</v>
      </c>
      <c r="E184" s="17">
        <f>SUM(E182:E183)</f>
        <v>529</v>
      </c>
      <c r="F184" s="47">
        <f>E184/C184</f>
        <v>0.48266423357664234</v>
      </c>
      <c r="G184" s="17">
        <f>SUM(G182:G183)</f>
        <v>22</v>
      </c>
      <c r="H184" s="17">
        <f>SUM(H182:H183)</f>
        <v>23</v>
      </c>
      <c r="I184" s="47">
        <f>H184/D184</f>
        <v>9.2741935483870969E-2</v>
      </c>
      <c r="J184" s="17">
        <f>SUM(J182:J183)</f>
        <v>5</v>
      </c>
      <c r="K184" s="47">
        <f>J184/H184</f>
        <v>0.21739130434782608</v>
      </c>
      <c r="L184" s="17">
        <f>SUM(L182:L183)</f>
        <v>1</v>
      </c>
      <c r="M184" s="47">
        <f>L184/H184</f>
        <v>4.3478260869565216E-2</v>
      </c>
      <c r="N184" s="17">
        <f>SUM(N182:N183)</f>
        <v>0</v>
      </c>
      <c r="O184" s="47">
        <f>N184/L184</f>
        <v>0</v>
      </c>
      <c r="P184" s="47">
        <f>O184+M184+K184+I184+F184</f>
        <v>0.83627573427790458</v>
      </c>
    </row>
    <row r="185" spans="1:16" s="17" customFormat="1">
      <c r="A185" s="36" t="s">
        <v>98</v>
      </c>
      <c r="F185" s="47"/>
      <c r="I185" s="47"/>
      <c r="K185" s="47"/>
      <c r="M185" s="47"/>
      <c r="O185" s="47"/>
      <c r="P185" s="47"/>
    </row>
    <row r="186" spans="1:16">
      <c r="A186" s="36" t="s">
        <v>67</v>
      </c>
      <c r="B186" s="42">
        <v>8711</v>
      </c>
      <c r="C186" s="42">
        <v>10414</v>
      </c>
      <c r="D186" s="42">
        <v>1165</v>
      </c>
      <c r="E186" s="42">
        <v>2795</v>
      </c>
      <c r="F186" s="43">
        <v>0.26838870750912236</v>
      </c>
      <c r="G186" s="42">
        <v>124</v>
      </c>
      <c r="H186" s="42">
        <v>126</v>
      </c>
      <c r="I186" s="43">
        <v>4.5080500894454381E-2</v>
      </c>
      <c r="J186" s="42">
        <v>8</v>
      </c>
      <c r="K186" s="43">
        <v>6.3492063492063489E-2</v>
      </c>
      <c r="L186" s="42">
        <v>3</v>
      </c>
      <c r="M186" s="43">
        <v>2.3809523809523808E-2</v>
      </c>
      <c r="N186" s="42">
        <v>0</v>
      </c>
      <c r="O186" s="43">
        <v>0</v>
      </c>
      <c r="P186" s="43">
        <v>0.40077079570516405</v>
      </c>
    </row>
    <row r="187" spans="1:16">
      <c r="A187" s="36" t="s">
        <v>67</v>
      </c>
      <c r="B187">
        <v>8711</v>
      </c>
      <c r="C187">
        <v>5934</v>
      </c>
      <c r="D187">
        <v>857</v>
      </c>
      <c r="E187">
        <v>1301</v>
      </c>
      <c r="F187" s="37">
        <v>0.21924502864846646</v>
      </c>
      <c r="G187">
        <v>72</v>
      </c>
      <c r="H187">
        <v>85</v>
      </c>
      <c r="I187" s="37">
        <v>6.5334358186010758E-2</v>
      </c>
      <c r="J187">
        <v>4</v>
      </c>
      <c r="K187" s="37">
        <v>4.7058823529411764E-2</v>
      </c>
      <c r="L187">
        <v>1</v>
      </c>
      <c r="M187" s="37">
        <v>1.1764705882352941E-2</v>
      </c>
      <c r="N187">
        <v>1</v>
      </c>
      <c r="O187" s="37">
        <v>1</v>
      </c>
      <c r="P187" s="37">
        <v>1.343402916246242</v>
      </c>
    </row>
    <row r="188" spans="1:16" s="17" customFormat="1">
      <c r="A188" s="36" t="s">
        <v>98</v>
      </c>
      <c r="C188" s="17">
        <f>C186</f>
        <v>10414</v>
      </c>
      <c r="D188" s="17">
        <f>SUM(D186:D187)</f>
        <v>2022</v>
      </c>
      <c r="E188" s="17">
        <f>SUM(E186:E187)</f>
        <v>4096</v>
      </c>
      <c r="F188" s="47">
        <f>E188/C188</f>
        <v>0.39331668907240253</v>
      </c>
      <c r="G188" s="17">
        <f>SUM(G186:G187)</f>
        <v>196</v>
      </c>
      <c r="H188" s="17">
        <f>SUM(H186:H187)</f>
        <v>211</v>
      </c>
      <c r="I188" s="47">
        <f>H188/D188</f>
        <v>0.10435212660731949</v>
      </c>
      <c r="J188" s="17">
        <f>SUM(J186:J187)</f>
        <v>12</v>
      </c>
      <c r="K188" s="47">
        <f>J188/H188</f>
        <v>5.6872037914691941E-2</v>
      </c>
      <c r="L188" s="17">
        <f>SUM(L186:L187)</f>
        <v>4</v>
      </c>
      <c r="M188" s="47">
        <f>L188/H188</f>
        <v>1.8957345971563982E-2</v>
      </c>
      <c r="N188" s="17">
        <f>SUM(N186:N187)</f>
        <v>1</v>
      </c>
      <c r="O188" s="47">
        <f>N188/L188</f>
        <v>0.25</v>
      </c>
      <c r="P188" s="47">
        <f>O188+M188+K188+I188+F188</f>
        <v>0.82349819956597781</v>
      </c>
    </row>
    <row r="189" spans="1:16" s="17" customFormat="1">
      <c r="A189" s="36" t="s">
        <v>98</v>
      </c>
      <c r="F189" s="47"/>
      <c r="I189" s="47"/>
      <c r="K189" s="47"/>
      <c r="M189" s="47"/>
      <c r="O189" s="47"/>
      <c r="P189" s="47"/>
    </row>
    <row r="190" spans="1:16">
      <c r="A190" s="36" t="s">
        <v>67</v>
      </c>
      <c r="B190" s="42">
        <v>8712</v>
      </c>
      <c r="C190" s="42">
        <v>5275</v>
      </c>
      <c r="D190" s="42">
        <v>643</v>
      </c>
      <c r="E190" s="42">
        <v>1636</v>
      </c>
      <c r="F190" s="43">
        <v>0.31014218009478672</v>
      </c>
      <c r="G190" s="42">
        <v>60</v>
      </c>
      <c r="H190" s="42">
        <v>64</v>
      </c>
      <c r="I190" s="43">
        <v>3.9119804400977995E-2</v>
      </c>
      <c r="J190" s="42">
        <v>7</v>
      </c>
      <c r="K190" s="43">
        <v>0.109375</v>
      </c>
      <c r="L190" s="42">
        <v>3</v>
      </c>
      <c r="M190" s="43">
        <v>4.6875E-2</v>
      </c>
      <c r="N190" s="42">
        <v>0</v>
      </c>
      <c r="O190" s="43">
        <v>0</v>
      </c>
      <c r="P190" s="43">
        <v>0.50551198449576473</v>
      </c>
    </row>
    <row r="191" spans="1:16">
      <c r="A191" s="36" t="s">
        <v>67</v>
      </c>
      <c r="B191">
        <v>8712</v>
      </c>
      <c r="C191">
        <v>2820</v>
      </c>
      <c r="D191">
        <v>415</v>
      </c>
      <c r="E191">
        <v>659</v>
      </c>
      <c r="F191" s="37">
        <v>0.23368794326241135</v>
      </c>
      <c r="G191">
        <v>37</v>
      </c>
      <c r="H191">
        <v>43</v>
      </c>
      <c r="I191" s="37">
        <v>6.525037936267071E-2</v>
      </c>
      <c r="J191">
        <v>5</v>
      </c>
      <c r="K191" s="37">
        <v>0.11627906976744186</v>
      </c>
      <c r="L191">
        <v>2</v>
      </c>
      <c r="M191" s="37">
        <v>4.6511627906976744E-2</v>
      </c>
      <c r="N191">
        <v>0</v>
      </c>
      <c r="O191" s="37">
        <v>0</v>
      </c>
      <c r="P191" s="37">
        <v>0.46172902029950069</v>
      </c>
    </row>
    <row r="192" spans="1:16" s="17" customFormat="1">
      <c r="A192" s="36" t="s">
        <v>98</v>
      </c>
      <c r="C192" s="17">
        <f>C190</f>
        <v>5275</v>
      </c>
      <c r="D192" s="17">
        <f>SUM(D190:D191)</f>
        <v>1058</v>
      </c>
      <c r="E192" s="17">
        <f>SUM(E190:E191)</f>
        <v>2295</v>
      </c>
      <c r="F192" s="47">
        <f>E192/C192</f>
        <v>0.43507109004739336</v>
      </c>
      <c r="G192" s="17">
        <f>SUM(G190:G191)</f>
        <v>97</v>
      </c>
      <c r="H192" s="17">
        <f>SUM(H190:H191)</f>
        <v>107</v>
      </c>
      <c r="I192" s="47">
        <f>H192/D192</f>
        <v>0.10113421550094517</v>
      </c>
      <c r="J192" s="17">
        <f>SUM(J190:J191)</f>
        <v>12</v>
      </c>
      <c r="K192" s="47">
        <f>J192/H192</f>
        <v>0.11214953271028037</v>
      </c>
      <c r="L192" s="17">
        <f>SUM(L190:L191)</f>
        <v>5</v>
      </c>
      <c r="M192" s="47">
        <f>L192/H192</f>
        <v>4.6728971962616821E-2</v>
      </c>
      <c r="N192" s="17">
        <f>SUM(N190:N191)</f>
        <v>0</v>
      </c>
      <c r="O192" s="47">
        <f>N192/L192</f>
        <v>0</v>
      </c>
      <c r="P192" s="47">
        <f>O192+M192+K192+I192+F192</f>
        <v>0.69508381022123578</v>
      </c>
    </row>
    <row r="193" spans="1:16" s="17" customFormat="1">
      <c r="A193" s="36" t="s">
        <v>98</v>
      </c>
      <c r="F193" s="47"/>
      <c r="I193" s="47"/>
      <c r="K193" s="47"/>
      <c r="M193" s="47"/>
      <c r="O193" s="47"/>
      <c r="P193" s="47"/>
    </row>
    <row r="194" spans="1:16">
      <c r="A194" s="36" t="s">
        <v>67</v>
      </c>
      <c r="B194" s="42">
        <v>8733</v>
      </c>
      <c r="C194" s="42">
        <v>940</v>
      </c>
      <c r="D194" s="42">
        <v>163</v>
      </c>
      <c r="E194" s="42">
        <v>402</v>
      </c>
      <c r="F194" s="43">
        <v>0.42765957446808511</v>
      </c>
      <c r="G194" s="42">
        <v>27</v>
      </c>
      <c r="H194" s="42">
        <v>28</v>
      </c>
      <c r="I194" s="43">
        <v>6.965174129353234E-2</v>
      </c>
      <c r="J194" s="42">
        <v>2</v>
      </c>
      <c r="K194" s="43">
        <v>7.1428571428571425E-2</v>
      </c>
      <c r="L194" s="42">
        <v>1</v>
      </c>
      <c r="M194" s="43">
        <v>3.5714285714285712E-2</v>
      </c>
      <c r="N194" s="42">
        <v>1</v>
      </c>
      <c r="O194" s="43">
        <v>1</v>
      </c>
      <c r="P194" s="43">
        <v>1.6044541729044746</v>
      </c>
    </row>
    <row r="195" spans="1:16">
      <c r="A195" s="36" t="s">
        <v>67</v>
      </c>
      <c r="B195">
        <v>8733</v>
      </c>
      <c r="C195">
        <v>513</v>
      </c>
      <c r="D195">
        <v>81</v>
      </c>
      <c r="E195">
        <v>126</v>
      </c>
      <c r="F195" s="37">
        <v>0.24561403508771928</v>
      </c>
      <c r="G195">
        <v>7</v>
      </c>
      <c r="H195">
        <v>8</v>
      </c>
      <c r="I195" s="37">
        <v>6.3492063492063489E-2</v>
      </c>
      <c r="J195">
        <v>0</v>
      </c>
      <c r="K195" s="37">
        <v>0</v>
      </c>
      <c r="L195">
        <v>0</v>
      </c>
      <c r="M195" s="37">
        <v>0</v>
      </c>
      <c r="N195">
        <v>0</v>
      </c>
      <c r="O195" s="37">
        <v>0</v>
      </c>
      <c r="P195" s="37">
        <v>0.30910609857978277</v>
      </c>
    </row>
    <row r="196" spans="1:16" s="17" customFormat="1">
      <c r="A196" s="36" t="s">
        <v>98</v>
      </c>
      <c r="C196" s="17">
        <f>C194</f>
        <v>940</v>
      </c>
      <c r="D196" s="17">
        <f>SUM(D194:D195)</f>
        <v>244</v>
      </c>
      <c r="E196" s="17">
        <f>SUM(E194:E195)</f>
        <v>528</v>
      </c>
      <c r="F196" s="47">
        <f>E196/C196</f>
        <v>0.5617021276595745</v>
      </c>
      <c r="G196" s="17">
        <f>SUM(G194:G195)</f>
        <v>34</v>
      </c>
      <c r="H196" s="17">
        <f>SUM(H194:H195)</f>
        <v>36</v>
      </c>
      <c r="I196" s="47">
        <f>H196/D196</f>
        <v>0.14754098360655737</v>
      </c>
      <c r="J196" s="17">
        <f>SUM(J194:J195)</f>
        <v>2</v>
      </c>
      <c r="K196" s="47">
        <f>J196/H196</f>
        <v>5.5555555555555552E-2</v>
      </c>
      <c r="L196" s="17">
        <f>SUM(L194:L195)</f>
        <v>1</v>
      </c>
      <c r="M196" s="47">
        <f>L196/H196</f>
        <v>2.7777777777777776E-2</v>
      </c>
      <c r="N196" s="17">
        <f>SUM(N194:N195)</f>
        <v>1</v>
      </c>
      <c r="O196" s="47">
        <f>N196/L196</f>
        <v>1</v>
      </c>
      <c r="P196" s="47">
        <f>O196+M196+K196+I196+F196</f>
        <v>1.7925764445994652</v>
      </c>
    </row>
    <row r="197" spans="1:16" s="17" customFormat="1">
      <c r="A197" s="36" t="s">
        <v>98</v>
      </c>
      <c r="F197" s="47"/>
      <c r="I197" s="47"/>
      <c r="K197" s="47"/>
      <c r="M197" s="47"/>
      <c r="O197" s="47"/>
      <c r="P197" s="47"/>
    </row>
    <row r="198" spans="1:16">
      <c r="A198" s="36" t="s">
        <v>67</v>
      </c>
      <c r="B198" s="42">
        <v>8741</v>
      </c>
      <c r="C198" s="42">
        <v>3409</v>
      </c>
      <c r="D198" s="42">
        <v>238</v>
      </c>
      <c r="E198" s="42">
        <v>533</v>
      </c>
      <c r="F198" s="43">
        <v>0.15635083602229394</v>
      </c>
      <c r="G198" s="42">
        <v>22</v>
      </c>
      <c r="H198" s="42">
        <v>22</v>
      </c>
      <c r="I198" s="43">
        <v>4.1275797373358347E-2</v>
      </c>
      <c r="J198" s="42">
        <v>3</v>
      </c>
      <c r="K198" s="43">
        <v>0.13636363636363635</v>
      </c>
      <c r="L198" s="42">
        <v>1</v>
      </c>
      <c r="M198" s="43">
        <v>4.5454545454545456E-2</v>
      </c>
      <c r="N198" s="42">
        <v>0</v>
      </c>
      <c r="O198" s="43">
        <v>0</v>
      </c>
      <c r="P198" s="43">
        <v>0.37944481521383411</v>
      </c>
    </row>
    <row r="199" spans="1:16">
      <c r="A199" s="36" t="s">
        <v>67</v>
      </c>
      <c r="B199">
        <v>8741</v>
      </c>
      <c r="C199">
        <v>2481</v>
      </c>
      <c r="D199">
        <v>372</v>
      </c>
      <c r="E199">
        <v>559</v>
      </c>
      <c r="F199" s="37">
        <v>0.22531237404272469</v>
      </c>
      <c r="G199">
        <v>30</v>
      </c>
      <c r="H199">
        <v>33</v>
      </c>
      <c r="I199" s="37">
        <v>5.9033989266547404E-2</v>
      </c>
      <c r="J199">
        <v>1</v>
      </c>
      <c r="K199" s="37">
        <v>3.0303030303030304E-2</v>
      </c>
      <c r="L199">
        <v>1</v>
      </c>
      <c r="M199" s="37">
        <v>3.0303030303030304E-2</v>
      </c>
      <c r="N199">
        <v>0</v>
      </c>
      <c r="O199" s="37">
        <v>0</v>
      </c>
      <c r="P199" s="37">
        <v>0.34495242391533271</v>
      </c>
    </row>
    <row r="200" spans="1:16" s="17" customFormat="1">
      <c r="A200" s="36" t="s">
        <v>98</v>
      </c>
      <c r="C200" s="17">
        <f>C198</f>
        <v>3409</v>
      </c>
      <c r="D200" s="17">
        <f>SUM(D198:D199)</f>
        <v>610</v>
      </c>
      <c r="E200" s="17">
        <f>SUM(E198:E199)</f>
        <v>1092</v>
      </c>
      <c r="F200" s="47">
        <f>E200/C200</f>
        <v>0.32032854209445583</v>
      </c>
      <c r="G200" s="17">
        <f>SUM(G198:G199)</f>
        <v>52</v>
      </c>
      <c r="H200" s="17">
        <f>SUM(H198:H199)</f>
        <v>55</v>
      </c>
      <c r="I200" s="47">
        <f>H200/D200</f>
        <v>9.0163934426229511E-2</v>
      </c>
      <c r="J200" s="17">
        <f>SUM(J198:J199)</f>
        <v>4</v>
      </c>
      <c r="K200" s="47">
        <f>J200/H200</f>
        <v>7.2727272727272724E-2</v>
      </c>
      <c r="L200" s="17">
        <f>SUM(L198:L199)</f>
        <v>2</v>
      </c>
      <c r="M200" s="47">
        <f>L200/H200</f>
        <v>3.6363636363636362E-2</v>
      </c>
      <c r="N200" s="17">
        <f>SUM(N198:N199)</f>
        <v>0</v>
      </c>
      <c r="O200" s="47">
        <f>N200/L200</f>
        <v>0</v>
      </c>
      <c r="P200" s="47">
        <f>O200+M200+K200+I200+F200</f>
        <v>0.51958338561159445</v>
      </c>
    </row>
    <row r="201" spans="1:16" s="17" customFormat="1">
      <c r="A201" s="36" t="s">
        <v>98</v>
      </c>
      <c r="F201" s="47"/>
      <c r="I201" s="47"/>
      <c r="K201" s="47"/>
      <c r="M201" s="47"/>
      <c r="O201" s="47"/>
      <c r="P201" s="47"/>
    </row>
    <row r="202" spans="1:16">
      <c r="A202" s="36" t="s">
        <v>67</v>
      </c>
      <c r="B202" s="42">
        <v>8742</v>
      </c>
      <c r="C202" s="42">
        <v>5764</v>
      </c>
      <c r="D202" s="42">
        <v>497</v>
      </c>
      <c r="E202" s="42">
        <v>1256</v>
      </c>
      <c r="F202" s="43">
        <v>0.21790423317140875</v>
      </c>
      <c r="G202" s="42">
        <v>60</v>
      </c>
      <c r="H202" s="42">
        <v>55</v>
      </c>
      <c r="I202" s="43">
        <v>4.3789808917197449E-2</v>
      </c>
      <c r="J202" s="42">
        <v>8</v>
      </c>
      <c r="K202" s="43">
        <v>0.14545454545454545</v>
      </c>
      <c r="L202" s="42">
        <v>8</v>
      </c>
      <c r="M202" s="43">
        <v>0.14545454545454545</v>
      </c>
      <c r="N202" s="42">
        <v>1</v>
      </c>
      <c r="O202" s="43">
        <v>0.125</v>
      </c>
      <c r="P202" s="43">
        <v>0.67760313299769714</v>
      </c>
    </row>
    <row r="203" spans="1:16">
      <c r="A203" s="36" t="s">
        <v>67</v>
      </c>
      <c r="B203">
        <v>8742</v>
      </c>
      <c r="C203">
        <v>3507</v>
      </c>
      <c r="D203">
        <v>510</v>
      </c>
      <c r="E203">
        <v>764</v>
      </c>
      <c r="F203" s="37">
        <v>0.21785001425719988</v>
      </c>
      <c r="G203">
        <v>42</v>
      </c>
      <c r="H203">
        <v>44</v>
      </c>
      <c r="I203" s="37">
        <v>5.7591623036649213E-2</v>
      </c>
      <c r="J203">
        <v>3</v>
      </c>
      <c r="K203" s="37">
        <v>6.8181818181818177E-2</v>
      </c>
      <c r="L203">
        <v>0</v>
      </c>
      <c r="M203" s="37">
        <v>0</v>
      </c>
      <c r="N203">
        <v>0</v>
      </c>
      <c r="O203" s="37">
        <v>0</v>
      </c>
      <c r="P203" s="37">
        <v>0.34362345547566731</v>
      </c>
    </row>
    <row r="204" spans="1:16" s="17" customFormat="1">
      <c r="A204" s="36" t="s">
        <v>98</v>
      </c>
      <c r="C204" s="17">
        <f>C202</f>
        <v>5764</v>
      </c>
      <c r="D204" s="17">
        <f>SUM(D202:D203)</f>
        <v>1007</v>
      </c>
      <c r="E204" s="17">
        <f>SUM(E202:E203)</f>
        <v>2020</v>
      </c>
      <c r="F204" s="47">
        <f>E204/C204</f>
        <v>0.35045107564191535</v>
      </c>
      <c r="G204" s="17">
        <f>SUM(G202:G203)</f>
        <v>102</v>
      </c>
      <c r="H204" s="17">
        <f>SUM(H202:H203)</f>
        <v>99</v>
      </c>
      <c r="I204" s="47">
        <f>H204/D204</f>
        <v>9.831181727904667E-2</v>
      </c>
      <c r="J204" s="17">
        <f>SUM(J202:J203)</f>
        <v>11</v>
      </c>
      <c r="K204" s="47">
        <f>J204/H204</f>
        <v>0.1111111111111111</v>
      </c>
      <c r="L204" s="17">
        <f>SUM(L202:L203)</f>
        <v>8</v>
      </c>
      <c r="M204" s="47">
        <f>L204/H204</f>
        <v>8.0808080808080815E-2</v>
      </c>
      <c r="N204" s="17">
        <f>SUM(N202:N203)</f>
        <v>1</v>
      </c>
      <c r="O204" s="47">
        <f>N204/L204</f>
        <v>0.125</v>
      </c>
      <c r="P204" s="47">
        <f>O204+M204+K204+I204+F204</f>
        <v>0.76568208484015399</v>
      </c>
    </row>
    <row r="205" spans="1:16" s="17" customFormat="1">
      <c r="A205" s="36" t="s">
        <v>98</v>
      </c>
      <c r="F205" s="47"/>
      <c r="I205" s="47"/>
      <c r="K205" s="47"/>
      <c r="M205" s="47"/>
      <c r="O205" s="47"/>
      <c r="P205" s="47"/>
    </row>
    <row r="206" spans="1:16">
      <c r="A206" s="36" t="s">
        <v>67</v>
      </c>
      <c r="B206" s="42">
        <v>8748</v>
      </c>
      <c r="C206" s="42">
        <v>4489</v>
      </c>
      <c r="D206" s="42">
        <v>408</v>
      </c>
      <c r="E206" s="42">
        <v>972</v>
      </c>
      <c r="F206" s="43">
        <v>0.21652929382936065</v>
      </c>
      <c r="G206" s="42">
        <v>44</v>
      </c>
      <c r="H206" s="42">
        <v>44</v>
      </c>
      <c r="I206" s="43">
        <v>4.5267489711934158E-2</v>
      </c>
      <c r="J206" s="42">
        <v>3</v>
      </c>
      <c r="K206" s="43">
        <v>6.8181818181818177E-2</v>
      </c>
      <c r="L206" s="42">
        <v>1</v>
      </c>
      <c r="M206" s="43">
        <v>2.2727272727272728E-2</v>
      </c>
      <c r="N206" s="42">
        <v>0</v>
      </c>
      <c r="O206" s="43">
        <v>0</v>
      </c>
      <c r="P206" s="43">
        <v>0.3527058744503857</v>
      </c>
    </row>
    <row r="207" spans="1:16">
      <c r="A207" s="36" t="s">
        <v>67</v>
      </c>
      <c r="B207">
        <v>8748</v>
      </c>
      <c r="C207">
        <v>2479</v>
      </c>
      <c r="D207">
        <v>364</v>
      </c>
      <c r="E207">
        <v>557</v>
      </c>
      <c r="F207" s="37">
        <v>0.22468737394110527</v>
      </c>
      <c r="G207">
        <v>31</v>
      </c>
      <c r="H207">
        <v>34</v>
      </c>
      <c r="I207" s="37">
        <v>6.1041292639138239E-2</v>
      </c>
      <c r="J207">
        <v>2</v>
      </c>
      <c r="K207" s="37">
        <v>5.8823529411764705E-2</v>
      </c>
      <c r="L207">
        <v>0</v>
      </c>
      <c r="M207" s="37">
        <v>0</v>
      </c>
      <c r="N207">
        <v>0</v>
      </c>
      <c r="O207" s="37">
        <v>0</v>
      </c>
      <c r="P207" s="37">
        <v>0.3445521959920082</v>
      </c>
    </row>
    <row r="208" spans="1:16" s="17" customFormat="1">
      <c r="A208" s="36" t="s">
        <v>98</v>
      </c>
      <c r="C208" s="17">
        <f>C206</f>
        <v>4489</v>
      </c>
      <c r="D208" s="17">
        <f>SUM(D206:D207)</f>
        <v>772</v>
      </c>
      <c r="E208" s="17">
        <f>SUM(E206:E207)</f>
        <v>1529</v>
      </c>
      <c r="F208" s="47">
        <f>E208/C208</f>
        <v>0.34061038093116508</v>
      </c>
      <c r="G208" s="17">
        <f>SUM(G206:G207)</f>
        <v>75</v>
      </c>
      <c r="H208" s="17">
        <f>SUM(H206:H207)</f>
        <v>78</v>
      </c>
      <c r="I208" s="47">
        <f>H208/D208</f>
        <v>0.10103626943005181</v>
      </c>
      <c r="J208" s="17">
        <f>SUM(J206:J207)</f>
        <v>5</v>
      </c>
      <c r="K208" s="47">
        <f>J208/H208</f>
        <v>6.4102564102564097E-2</v>
      </c>
      <c r="L208" s="17">
        <f>SUM(L206:L207)</f>
        <v>1</v>
      </c>
      <c r="M208" s="47">
        <f>L208/H208</f>
        <v>1.282051282051282E-2</v>
      </c>
      <c r="N208" s="17">
        <f>SUM(N206:N207)</f>
        <v>0</v>
      </c>
      <c r="O208" s="47">
        <f>N208/L208</f>
        <v>0</v>
      </c>
      <c r="P208" s="47">
        <f>O208+M208+K208+I208+F208</f>
        <v>0.51856972728429374</v>
      </c>
    </row>
    <row r="209" spans="1:17" s="17" customFormat="1">
      <c r="A209" s="36" t="s">
        <v>98</v>
      </c>
      <c r="F209" s="47"/>
      <c r="I209" s="47"/>
      <c r="K209" s="47"/>
      <c r="M209" s="47"/>
      <c r="O209" s="47"/>
      <c r="P209" s="47"/>
    </row>
    <row r="210" spans="1:17">
      <c r="A210" s="36" t="s">
        <v>86</v>
      </c>
      <c r="B210" s="42">
        <v>9111</v>
      </c>
      <c r="C210" s="42">
        <v>3965</v>
      </c>
      <c r="D210" s="42">
        <v>375</v>
      </c>
      <c r="E210" s="42">
        <v>992</v>
      </c>
      <c r="F210" s="43">
        <v>0.25018915510718792</v>
      </c>
      <c r="G210" s="42">
        <v>47</v>
      </c>
      <c r="H210" s="42">
        <v>52</v>
      </c>
      <c r="I210" s="43">
        <v>5.2419354838709679E-2</v>
      </c>
      <c r="J210" s="42">
        <v>7</v>
      </c>
      <c r="K210" s="43">
        <v>0.13461538461538461</v>
      </c>
      <c r="L210" s="42">
        <v>1</v>
      </c>
      <c r="M210" s="43">
        <v>1.9230769230769232E-2</v>
      </c>
      <c r="N210" s="42">
        <v>0</v>
      </c>
      <c r="O210" s="43">
        <v>0</v>
      </c>
      <c r="P210" s="43">
        <v>0.45645466379205146</v>
      </c>
    </row>
    <row r="211" spans="1:17">
      <c r="A211" s="36" t="s">
        <v>86</v>
      </c>
      <c r="B211">
        <v>9111</v>
      </c>
      <c r="C211">
        <v>2317</v>
      </c>
      <c r="D211">
        <v>334</v>
      </c>
      <c r="E211">
        <v>556</v>
      </c>
      <c r="F211" s="37">
        <v>0.23996547259387138</v>
      </c>
      <c r="G211">
        <v>31</v>
      </c>
      <c r="H211">
        <v>34</v>
      </c>
      <c r="I211" s="37">
        <v>6.1151079136690649E-2</v>
      </c>
      <c r="J211">
        <v>0</v>
      </c>
      <c r="K211" s="37">
        <v>0</v>
      </c>
      <c r="L211">
        <v>0</v>
      </c>
      <c r="M211" s="37">
        <v>0</v>
      </c>
      <c r="N211">
        <v>0</v>
      </c>
      <c r="O211" s="37">
        <v>0</v>
      </c>
      <c r="P211" s="37">
        <v>0.30111655173056201</v>
      </c>
    </row>
    <row r="212" spans="1:17" s="17" customFormat="1">
      <c r="A212" s="36" t="s">
        <v>98</v>
      </c>
      <c r="C212" s="17">
        <f>C210</f>
        <v>3965</v>
      </c>
      <c r="D212" s="17">
        <f>SUM(D210:D211)</f>
        <v>709</v>
      </c>
      <c r="E212" s="17">
        <f>SUM(E210:E211)</f>
        <v>1548</v>
      </c>
      <c r="F212" s="47">
        <f>E212/C212</f>
        <v>0.39041614123581336</v>
      </c>
      <c r="G212" s="17">
        <f>SUM(G210:G211)</f>
        <v>78</v>
      </c>
      <c r="H212" s="17">
        <f>SUM(H210:H211)</f>
        <v>86</v>
      </c>
      <c r="I212" s="47">
        <f>H212/D212</f>
        <v>0.12129760225669958</v>
      </c>
      <c r="J212" s="17">
        <f>SUM(J210:J211)</f>
        <v>7</v>
      </c>
      <c r="K212" s="47">
        <f>J212/H212</f>
        <v>8.1395348837209308E-2</v>
      </c>
      <c r="L212" s="17">
        <f>SUM(L210:L211)</f>
        <v>1</v>
      </c>
      <c r="M212" s="47">
        <f>L212/H212</f>
        <v>1.1627906976744186E-2</v>
      </c>
      <c r="N212" s="17">
        <f>SUM(N210:N211)</f>
        <v>0</v>
      </c>
      <c r="O212" s="47">
        <f>N212/L212</f>
        <v>0</v>
      </c>
      <c r="P212" s="47">
        <f>O212+M212+K212+I212+F212</f>
        <v>0.60473699930646641</v>
      </c>
    </row>
    <row r="213" spans="1:17" s="17" customFormat="1">
      <c r="A213" s="36" t="s">
        <v>98</v>
      </c>
      <c r="F213" s="47"/>
      <c r="I213" s="47"/>
      <c r="K213" s="47"/>
      <c r="M213" s="47"/>
      <c r="O213" s="47"/>
      <c r="P213" s="47"/>
    </row>
    <row r="214" spans="1:17">
      <c r="A214" s="36" t="s">
        <v>63</v>
      </c>
      <c r="B214" s="42">
        <v>9224</v>
      </c>
      <c r="C214" s="42">
        <v>2176</v>
      </c>
      <c r="D214" s="42">
        <v>292</v>
      </c>
      <c r="E214" s="42">
        <v>703</v>
      </c>
      <c r="F214" s="43">
        <v>0.32306985294117646</v>
      </c>
      <c r="G214" s="42">
        <v>31</v>
      </c>
      <c r="H214" s="42">
        <v>31</v>
      </c>
      <c r="I214" s="43">
        <v>4.4096728307254626E-2</v>
      </c>
      <c r="J214" s="42">
        <v>2</v>
      </c>
      <c r="K214" s="43">
        <v>6.4516129032258063E-2</v>
      </c>
      <c r="L214" s="42">
        <v>1</v>
      </c>
      <c r="M214" s="43">
        <v>3.2258064516129031E-2</v>
      </c>
      <c r="N214" s="42">
        <v>0</v>
      </c>
      <c r="O214" s="43">
        <v>0</v>
      </c>
      <c r="P214" s="43">
        <v>0.46394077479681817</v>
      </c>
    </row>
    <row r="215" spans="1:17">
      <c r="A215" s="36" t="s">
        <v>63</v>
      </c>
      <c r="B215">
        <v>9224</v>
      </c>
      <c r="C215">
        <v>941</v>
      </c>
      <c r="D215">
        <v>164</v>
      </c>
      <c r="E215">
        <v>253</v>
      </c>
      <c r="F215" s="37">
        <v>0.26886291179596172</v>
      </c>
      <c r="G215">
        <v>15</v>
      </c>
      <c r="H215">
        <v>21</v>
      </c>
      <c r="I215" s="37">
        <v>8.3003952569169967E-2</v>
      </c>
      <c r="J215">
        <v>0</v>
      </c>
      <c r="K215" s="37">
        <v>0</v>
      </c>
      <c r="L215">
        <v>1</v>
      </c>
      <c r="M215" s="37">
        <v>4.7619047619047616E-2</v>
      </c>
      <c r="N215">
        <v>0</v>
      </c>
      <c r="O215" s="37">
        <v>0</v>
      </c>
      <c r="P215" s="37">
        <v>0.39948591198417932</v>
      </c>
    </row>
    <row r="216" spans="1:17" s="17" customFormat="1">
      <c r="C216" s="17">
        <f>C214</f>
        <v>2176</v>
      </c>
      <c r="D216" s="17">
        <f>SUM(D214:D215)</f>
        <v>456</v>
      </c>
      <c r="E216" s="17">
        <f>SUM(E214:E215)</f>
        <v>956</v>
      </c>
      <c r="F216" s="47">
        <f>E216/C216</f>
        <v>0.43933823529411764</v>
      </c>
      <c r="G216" s="17">
        <f>SUM(G214:G215)</f>
        <v>46</v>
      </c>
      <c r="H216" s="17">
        <f>SUM(H214:H215)</f>
        <v>52</v>
      </c>
      <c r="I216" s="47">
        <f>H216/D216</f>
        <v>0.11403508771929824</v>
      </c>
      <c r="J216" s="17">
        <f>SUM(J214:J215)</f>
        <v>2</v>
      </c>
      <c r="K216" s="47">
        <f>J216/H216</f>
        <v>3.8461538461538464E-2</v>
      </c>
      <c r="L216" s="17">
        <f>SUM(L214:L215)</f>
        <v>2</v>
      </c>
      <c r="M216" s="47">
        <f>L216/H216</f>
        <v>3.8461538461538464E-2</v>
      </c>
      <c r="N216" s="17">
        <f>SUM(N214:N215)</f>
        <v>0</v>
      </c>
      <c r="O216" s="47">
        <f>N216/L216</f>
        <v>0</v>
      </c>
      <c r="P216" s="47">
        <f>O216+M216+K216+I216+F216</f>
        <v>0.63029639993649278</v>
      </c>
    </row>
    <row r="219" spans="1:17">
      <c r="P219" s="37">
        <f>SUM(P2+P6+P10+P14+P18+P22+P26+P30+P34+P38+P42+P46+P50+P54+P58+P62+P66+P70+P74+P78+P82+P86+P90+P94+P98+P102+P106+P110+P114+P118+P122+P126+P130+P134+P138+P142+P146+P150+P154+P158+P162+P166+P170+P174+P178+P182+P186+P190+P194+P198+P202+P206+P210+P214)</f>
        <v>52.440972481128185</v>
      </c>
      <c r="Q219" s="36">
        <f>P219/54</f>
        <v>0.97112912002089236</v>
      </c>
    </row>
    <row r="220" spans="1:17">
      <c r="P220" s="37">
        <f>SUM(P3+P7+P11+P15+P19+P23+P27+P31+P35+P39+P43+P47+P51+P55+P59+P63+P67+P71+P75+P79+P83+P87+P91+P95+P99+P103+P107+P111+P115+P119+P123+P127+P131+P135+P139+P143+P147+P151+P155+P159+P163+P167+P171+P175+P179+P183+P187+P191+P195+P199+P203+P207+P211+P215)</f>
        <v>35.506066897413277</v>
      </c>
      <c r="Q220">
        <f>P220/54</f>
        <v>0.65751975735950507</v>
      </c>
    </row>
  </sheetData>
  <mergeCells count="3">
    <mergeCell ref="R1:S1"/>
    <mergeCell ref="R2:S2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Sheet1</vt:lpstr>
      <vt:lpstr>Email SIC2</vt:lpstr>
      <vt:lpstr>Online SIC2</vt:lpstr>
      <vt:lpstr>Direct Mail SIC2</vt:lpstr>
      <vt:lpstr>Email SIC4</vt:lpstr>
      <vt:lpstr>Online SIC4</vt:lpstr>
      <vt:lpstr>Direct Mail SIC4</vt:lpstr>
      <vt:lpstr>Email Intersection SIC4</vt:lpstr>
      <vt:lpstr>Sheet7</vt:lpstr>
      <vt:lpstr>Email Symmetric Difference SIC4</vt:lpstr>
      <vt:lpstr>Sheet2</vt:lpstr>
      <vt:lpstr>Sheet3</vt:lpstr>
    </vt:vector>
  </TitlesOfParts>
  <Company>Reed Business Information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Talarico</dc:creator>
  <cp:lastModifiedBy>Gregory Talarico</cp:lastModifiedBy>
  <dcterms:created xsi:type="dcterms:W3CDTF">2011-04-04T18:15:25Z</dcterms:created>
  <dcterms:modified xsi:type="dcterms:W3CDTF">2011-04-26T20:30:10Z</dcterms:modified>
</cp:coreProperties>
</file>