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kyDrive\CHI2014\results\"/>
    </mc:Choice>
  </mc:AlternateContent>
  <bookViews>
    <workbookView xWindow="0" yWindow="0" windowWidth="21570" windowHeight="9495" activeTab="3"/>
  </bookViews>
  <sheets>
    <sheet name="Main Results" sheetId="4" r:id="rId1"/>
    <sheet name="Questionnaire" sheetId="1" r:id="rId2"/>
    <sheet name="Cognitive Part" sheetId="5" r:id="rId3"/>
    <sheet name="Questionnaire (2)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5" i="7" l="1"/>
  <c r="Y25" i="7"/>
  <c r="Z25" i="7"/>
  <c r="AA25" i="7"/>
  <c r="X26" i="7"/>
  <c r="Y26" i="7"/>
  <c r="Z26" i="7"/>
  <c r="AA26" i="7"/>
  <c r="X40" i="7"/>
  <c r="Y40" i="7"/>
  <c r="Z40" i="7"/>
  <c r="AA40" i="7"/>
  <c r="X41" i="7"/>
  <c r="Y41" i="7"/>
  <c r="Z41" i="7"/>
  <c r="AA41" i="7"/>
  <c r="X57" i="7"/>
  <c r="Y57" i="7"/>
  <c r="Z57" i="7"/>
  <c r="AA57" i="7"/>
  <c r="X58" i="7"/>
  <c r="Y58" i="7"/>
  <c r="Z58" i="7"/>
  <c r="AA58" i="7"/>
  <c r="AE58" i="7"/>
  <c r="AD58" i="7"/>
  <c r="AC58" i="7"/>
  <c r="AB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AE57" i="7"/>
  <c r="AD57" i="7"/>
  <c r="AC57" i="7"/>
  <c r="AB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AE41" i="7"/>
  <c r="AD41" i="7"/>
  <c r="AC41" i="7"/>
  <c r="AB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AE40" i="7"/>
  <c r="AD40" i="7"/>
  <c r="AC40" i="7"/>
  <c r="AB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AE26" i="7"/>
  <c r="AD26" i="7"/>
  <c r="AC26" i="7"/>
  <c r="AB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AE25" i="7"/>
  <c r="AD25" i="7"/>
  <c r="AC25" i="7"/>
  <c r="AB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F35" i="4"/>
  <c r="D175" i="4"/>
  <c r="D173" i="4"/>
  <c r="V35" i="4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198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84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70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56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42" i="5"/>
  <c r="D25" i="1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T103" i="4"/>
  <c r="S103" i="4"/>
  <c r="R103" i="4"/>
  <c r="Q103" i="4"/>
  <c r="P103" i="4"/>
  <c r="O103" i="4"/>
  <c r="N103" i="4"/>
  <c r="M103" i="4"/>
  <c r="AE55" i="4"/>
  <c r="AF55" i="4"/>
  <c r="AG55" i="4"/>
  <c r="AH55" i="4"/>
  <c r="AI55" i="4"/>
  <c r="AJ55" i="4"/>
  <c r="AK55" i="4"/>
  <c r="AL55" i="4"/>
  <c r="M55" i="4"/>
  <c r="N55" i="4"/>
  <c r="O55" i="4"/>
  <c r="P55" i="4"/>
  <c r="Q55" i="4"/>
  <c r="R55" i="4"/>
  <c r="S55" i="4"/>
  <c r="T55" i="4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T102" i="4"/>
  <c r="S102" i="4"/>
  <c r="R102" i="4"/>
  <c r="Q102" i="4"/>
  <c r="P102" i="4"/>
  <c r="O102" i="4"/>
  <c r="N102" i="4"/>
  <c r="M102" i="4"/>
  <c r="AE54" i="4"/>
  <c r="AF54" i="4"/>
  <c r="AG54" i="4"/>
  <c r="AH54" i="4"/>
  <c r="AI54" i="4"/>
  <c r="AJ54" i="4"/>
  <c r="AK54" i="4"/>
  <c r="AL54" i="4"/>
  <c r="M54" i="4"/>
  <c r="N54" i="4"/>
  <c r="O54" i="4"/>
  <c r="P54" i="4"/>
  <c r="Q54" i="4"/>
  <c r="R54" i="4"/>
  <c r="S54" i="4"/>
  <c r="T54" i="4"/>
  <c r="J84" i="5" l="1"/>
  <c r="J106" i="5" s="1"/>
  <c r="G84" i="5"/>
  <c r="G106" i="5" s="1"/>
  <c r="L84" i="5"/>
  <c r="L106" i="5" s="1"/>
  <c r="M84" i="5"/>
  <c r="M106" i="5" s="1"/>
  <c r="H84" i="5"/>
  <c r="H106" i="5" s="1"/>
  <c r="K84" i="5"/>
  <c r="K106" i="5" s="1"/>
  <c r="F84" i="5"/>
  <c r="F106" i="5" s="1"/>
  <c r="I84" i="5"/>
  <c r="I106" i="5" s="1"/>
  <c r="AT65" i="5"/>
  <c r="L83" i="5"/>
  <c r="L105" i="5" s="1"/>
  <c r="J83" i="5"/>
  <c r="J105" i="5" s="1"/>
  <c r="G83" i="5"/>
  <c r="G105" i="5" s="1"/>
  <c r="I83" i="5"/>
  <c r="I105" i="5" s="1"/>
  <c r="K83" i="5"/>
  <c r="K105" i="5" s="1"/>
  <c r="H83" i="5"/>
  <c r="H105" i="5" s="1"/>
  <c r="M83" i="5"/>
  <c r="M105" i="5" s="1"/>
  <c r="F83" i="5"/>
  <c r="F105" i="5" s="1"/>
  <c r="AT64" i="5"/>
  <c r="T89" i="4"/>
  <c r="S89" i="4"/>
  <c r="R89" i="4"/>
  <c r="Q89" i="4"/>
  <c r="P89" i="4"/>
  <c r="O89" i="4"/>
  <c r="N89" i="4"/>
  <c r="M89" i="4"/>
  <c r="AE41" i="4"/>
  <c r="AF41" i="4"/>
  <c r="AG41" i="4"/>
  <c r="AH41" i="4"/>
  <c r="AI41" i="4"/>
  <c r="AJ41" i="4"/>
  <c r="AK41" i="4"/>
  <c r="AL41" i="4"/>
  <c r="M41" i="4"/>
  <c r="N41" i="4"/>
  <c r="O41" i="4"/>
  <c r="P41" i="4"/>
  <c r="Q41" i="4"/>
  <c r="R41" i="4"/>
  <c r="S41" i="4"/>
  <c r="T41" i="4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F52" i="5"/>
  <c r="T101" i="4"/>
  <c r="S101" i="4"/>
  <c r="R101" i="4"/>
  <c r="Q101" i="4"/>
  <c r="P101" i="4"/>
  <c r="O101" i="4"/>
  <c r="N101" i="4"/>
  <c r="M101" i="4"/>
  <c r="T100" i="4"/>
  <c r="S100" i="4"/>
  <c r="R100" i="4"/>
  <c r="Q100" i="4"/>
  <c r="P100" i="4"/>
  <c r="O100" i="4"/>
  <c r="N100" i="4"/>
  <c r="M100" i="4"/>
  <c r="AE52" i="4"/>
  <c r="AF52" i="4"/>
  <c r="AG52" i="4"/>
  <c r="AH52" i="4"/>
  <c r="AI52" i="4"/>
  <c r="AJ52" i="4"/>
  <c r="AK52" i="4"/>
  <c r="AL52" i="4"/>
  <c r="AE53" i="4"/>
  <c r="AF53" i="4"/>
  <c r="AG53" i="4"/>
  <c r="AH53" i="4"/>
  <c r="AI53" i="4"/>
  <c r="AJ53" i="4"/>
  <c r="AK53" i="4"/>
  <c r="AL53" i="4"/>
  <c r="M52" i="4"/>
  <c r="N52" i="4"/>
  <c r="O52" i="4"/>
  <c r="P52" i="4"/>
  <c r="Q52" i="4"/>
  <c r="R52" i="4"/>
  <c r="S52" i="4"/>
  <c r="T52" i="4"/>
  <c r="M53" i="4"/>
  <c r="N53" i="4"/>
  <c r="O53" i="4"/>
  <c r="P53" i="4"/>
  <c r="Q53" i="4"/>
  <c r="R53" i="4"/>
  <c r="S53" i="4"/>
  <c r="T53" i="4"/>
  <c r="T142" i="4"/>
  <c r="S142" i="4"/>
  <c r="R142" i="4"/>
  <c r="Q142" i="4"/>
  <c r="P142" i="4"/>
  <c r="O142" i="4"/>
  <c r="N142" i="4"/>
  <c r="M142" i="4"/>
  <c r="T141" i="4"/>
  <c r="S141" i="4"/>
  <c r="R141" i="4"/>
  <c r="Q141" i="4"/>
  <c r="P141" i="4"/>
  <c r="O141" i="4"/>
  <c r="N141" i="4"/>
  <c r="M141" i="4"/>
  <c r="N123" i="4"/>
  <c r="O123" i="4"/>
  <c r="P123" i="4"/>
  <c r="Q123" i="4"/>
  <c r="R123" i="4"/>
  <c r="S123" i="4"/>
  <c r="T123" i="4"/>
  <c r="M123" i="4"/>
  <c r="Q122" i="4"/>
  <c r="R122" i="4"/>
  <c r="S122" i="4"/>
  <c r="T122" i="4"/>
  <c r="N122" i="4"/>
  <c r="O122" i="4"/>
  <c r="P122" i="4"/>
  <c r="M122" i="4"/>
  <c r="G57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F57" i="1"/>
  <c r="E57" i="1"/>
  <c r="D57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M98" i="4"/>
  <c r="N98" i="4"/>
  <c r="O98" i="4"/>
  <c r="P98" i="4"/>
  <c r="Q98" i="4"/>
  <c r="R98" i="4"/>
  <c r="S98" i="4"/>
  <c r="T98" i="4"/>
  <c r="M99" i="4"/>
  <c r="N99" i="4"/>
  <c r="O99" i="4"/>
  <c r="P99" i="4"/>
  <c r="Q99" i="4"/>
  <c r="R99" i="4"/>
  <c r="S99" i="4"/>
  <c r="T99" i="4"/>
  <c r="M78" i="5" l="1"/>
  <c r="M100" i="5" s="1"/>
  <c r="K80" i="5"/>
  <c r="K102" i="5" s="1"/>
  <c r="K76" i="5"/>
  <c r="K98" i="5" s="1"/>
  <c r="K73" i="5"/>
  <c r="K95" i="5" s="1"/>
  <c r="K75" i="5"/>
  <c r="K97" i="5" s="1"/>
  <c r="K74" i="5"/>
  <c r="K96" i="5" s="1"/>
  <c r="K77" i="5"/>
  <c r="K99" i="5" s="1"/>
  <c r="M74" i="5"/>
  <c r="M96" i="5" s="1"/>
  <c r="J71" i="5"/>
  <c r="J93" i="5" s="1"/>
  <c r="L75" i="5"/>
  <c r="L97" i="5" s="1"/>
  <c r="F81" i="5"/>
  <c r="F103" i="5" s="1"/>
  <c r="M81" i="5"/>
  <c r="M103" i="5" s="1"/>
  <c r="M82" i="5"/>
  <c r="M104" i="5" s="1"/>
  <c r="M73" i="5"/>
  <c r="M95" i="5" s="1"/>
  <c r="H74" i="5"/>
  <c r="H96" i="5" s="1"/>
  <c r="H75" i="5"/>
  <c r="H97" i="5" s="1"/>
  <c r="H76" i="5"/>
  <c r="H98" i="5" s="1"/>
  <c r="M76" i="5"/>
  <c r="M98" i="5" s="1"/>
  <c r="H77" i="5"/>
  <c r="H99" i="5" s="1"/>
  <c r="M77" i="5"/>
  <c r="M99" i="5" s="1"/>
  <c r="H78" i="5"/>
  <c r="H100" i="5" s="1"/>
  <c r="G71" i="5"/>
  <c r="G93" i="5" s="1"/>
  <c r="H71" i="5"/>
  <c r="H93" i="5" s="1"/>
  <c r="F71" i="5"/>
  <c r="F93" i="5" s="1"/>
  <c r="H73" i="5"/>
  <c r="H95" i="5" s="1"/>
  <c r="H81" i="5"/>
  <c r="H103" i="5" s="1"/>
  <c r="H82" i="5"/>
  <c r="H104" i="5" s="1"/>
  <c r="M75" i="5"/>
  <c r="M97" i="5" s="1"/>
  <c r="J81" i="5"/>
  <c r="J103" i="5" s="1"/>
  <c r="J82" i="5"/>
  <c r="J104" i="5" s="1"/>
  <c r="J77" i="5"/>
  <c r="J99" i="5" s="1"/>
  <c r="K78" i="5"/>
  <c r="K100" i="5" s="1"/>
  <c r="H79" i="5"/>
  <c r="H101" i="5" s="1"/>
  <c r="J79" i="5"/>
  <c r="J101" i="5" s="1"/>
  <c r="K79" i="5"/>
  <c r="K101" i="5" s="1"/>
  <c r="M79" i="5"/>
  <c r="M101" i="5" s="1"/>
  <c r="H80" i="5"/>
  <c r="H102" i="5" s="1"/>
  <c r="M80" i="5"/>
  <c r="M102" i="5" s="1"/>
  <c r="AT62" i="5"/>
  <c r="K81" i="5"/>
  <c r="K103" i="5" s="1"/>
  <c r="G82" i="5"/>
  <c r="G104" i="5" s="1"/>
  <c r="K82" i="5"/>
  <c r="K104" i="5" s="1"/>
  <c r="L81" i="5"/>
  <c r="L103" i="5" s="1"/>
  <c r="L82" i="5"/>
  <c r="L104" i="5" s="1"/>
  <c r="I81" i="5"/>
  <c r="I103" i="5" s="1"/>
  <c r="I82" i="5"/>
  <c r="I104" i="5" s="1"/>
  <c r="AT53" i="5"/>
  <c r="L72" i="5"/>
  <c r="L94" i="5" s="1"/>
  <c r="I73" i="5"/>
  <c r="I95" i="5" s="1"/>
  <c r="AT55" i="5"/>
  <c r="I74" i="5"/>
  <c r="I96" i="5" s="1"/>
  <c r="J74" i="5"/>
  <c r="J96" i="5" s="1"/>
  <c r="L74" i="5"/>
  <c r="L96" i="5" s="1"/>
  <c r="AT56" i="5"/>
  <c r="I75" i="5"/>
  <c r="I97" i="5" s="1"/>
  <c r="J75" i="5"/>
  <c r="J97" i="5" s="1"/>
  <c r="F76" i="5"/>
  <c r="F98" i="5" s="1"/>
  <c r="I76" i="5"/>
  <c r="I98" i="5" s="1"/>
  <c r="J76" i="5"/>
  <c r="J98" i="5" s="1"/>
  <c r="L76" i="5"/>
  <c r="L98" i="5" s="1"/>
  <c r="F77" i="5"/>
  <c r="F99" i="5" s="1"/>
  <c r="G77" i="5"/>
  <c r="G99" i="5" s="1"/>
  <c r="I77" i="5"/>
  <c r="I99" i="5" s="1"/>
  <c r="L77" i="5"/>
  <c r="L99" i="5" s="1"/>
  <c r="F78" i="5"/>
  <c r="F100" i="5" s="1"/>
  <c r="G78" i="5"/>
  <c r="G100" i="5" s="1"/>
  <c r="I78" i="5"/>
  <c r="I100" i="5" s="1"/>
  <c r="J78" i="5"/>
  <c r="J100" i="5" s="1"/>
  <c r="L78" i="5"/>
  <c r="L100" i="5" s="1"/>
  <c r="F79" i="5"/>
  <c r="F101" i="5" s="1"/>
  <c r="I79" i="5"/>
  <c r="I101" i="5" s="1"/>
  <c r="L79" i="5"/>
  <c r="L101" i="5" s="1"/>
  <c r="F80" i="5"/>
  <c r="F102" i="5" s="1"/>
  <c r="G80" i="5"/>
  <c r="G102" i="5" s="1"/>
  <c r="I80" i="5"/>
  <c r="I102" i="5" s="1"/>
  <c r="J80" i="5"/>
  <c r="J102" i="5" s="1"/>
  <c r="L80" i="5"/>
  <c r="L102" i="5" s="1"/>
  <c r="AT63" i="5"/>
  <c r="F82" i="5"/>
  <c r="F104" i="5" s="1"/>
  <c r="G81" i="5"/>
  <c r="G103" i="5" s="1"/>
  <c r="AT52" i="5"/>
  <c r="L71" i="5"/>
  <c r="L93" i="5" s="1"/>
  <c r="M71" i="5"/>
  <c r="M93" i="5" s="1"/>
  <c r="K71" i="5"/>
  <c r="K93" i="5" s="1"/>
  <c r="I71" i="5"/>
  <c r="I93" i="5" s="1"/>
  <c r="G73" i="5"/>
  <c r="G95" i="5" s="1"/>
  <c r="J73" i="5"/>
  <c r="J95" i="5" s="1"/>
  <c r="L73" i="5"/>
  <c r="L95" i="5" s="1"/>
  <c r="H72" i="5"/>
  <c r="H94" i="5" s="1"/>
  <c r="K72" i="5"/>
  <c r="K94" i="5" s="1"/>
  <c r="M72" i="5"/>
  <c r="M94" i="5" s="1"/>
  <c r="G72" i="5"/>
  <c r="G94" i="5" s="1"/>
  <c r="I72" i="5"/>
  <c r="I94" i="5" s="1"/>
  <c r="J72" i="5"/>
  <c r="J94" i="5" s="1"/>
  <c r="F75" i="5"/>
  <c r="F97" i="5" s="1"/>
  <c r="AT54" i="5"/>
  <c r="F74" i="5"/>
  <c r="F96" i="5" s="1"/>
  <c r="F72" i="5"/>
  <c r="F94" i="5" s="1"/>
  <c r="F73" i="5"/>
  <c r="F95" i="5" s="1"/>
  <c r="AT57" i="5"/>
  <c r="AT60" i="5"/>
  <c r="AT61" i="5"/>
  <c r="AT59" i="5"/>
  <c r="AT58" i="5"/>
  <c r="G79" i="5"/>
  <c r="G101" i="5" s="1"/>
  <c r="G76" i="5"/>
  <c r="G98" i="5" s="1"/>
  <c r="G75" i="5"/>
  <c r="G97" i="5" s="1"/>
  <c r="G74" i="5"/>
  <c r="G96" i="5" s="1"/>
  <c r="M96" i="4"/>
  <c r="N96" i="4"/>
  <c r="O96" i="4"/>
  <c r="P96" i="4"/>
  <c r="Q96" i="4"/>
  <c r="R96" i="4"/>
  <c r="S96" i="4"/>
  <c r="T96" i="4"/>
  <c r="M97" i="4"/>
  <c r="N97" i="4"/>
  <c r="O97" i="4"/>
  <c r="P97" i="4"/>
  <c r="Q97" i="4"/>
  <c r="R97" i="4"/>
  <c r="S97" i="4"/>
  <c r="T97" i="4"/>
  <c r="Q86" i="4"/>
  <c r="M86" i="4"/>
  <c r="T90" i="4"/>
  <c r="T91" i="4"/>
  <c r="T92" i="4"/>
  <c r="T93" i="4"/>
  <c r="T94" i="4"/>
  <c r="T95" i="4"/>
  <c r="T88" i="4"/>
  <c r="S90" i="4"/>
  <c r="S91" i="4"/>
  <c r="S92" i="4"/>
  <c r="S93" i="4"/>
  <c r="S94" i="4"/>
  <c r="S95" i="4"/>
  <c r="S88" i="4"/>
  <c r="R90" i="4"/>
  <c r="R91" i="4"/>
  <c r="R92" i="4"/>
  <c r="R93" i="4"/>
  <c r="R94" i="4"/>
  <c r="R95" i="4"/>
  <c r="R88" i="4"/>
  <c r="Q90" i="4"/>
  <c r="Q91" i="4"/>
  <c r="Q92" i="4"/>
  <c r="Q93" i="4"/>
  <c r="Q94" i="4"/>
  <c r="Q95" i="4"/>
  <c r="Q88" i="4"/>
  <c r="P90" i="4"/>
  <c r="P91" i="4"/>
  <c r="P92" i="4"/>
  <c r="P93" i="4"/>
  <c r="P94" i="4"/>
  <c r="P95" i="4"/>
  <c r="P88" i="4"/>
  <c r="O90" i="4"/>
  <c r="O91" i="4"/>
  <c r="O92" i="4"/>
  <c r="O93" i="4"/>
  <c r="O94" i="4"/>
  <c r="O95" i="4"/>
  <c r="O88" i="4"/>
  <c r="N90" i="4"/>
  <c r="N91" i="4"/>
  <c r="N92" i="4"/>
  <c r="N93" i="4"/>
  <c r="N94" i="4"/>
  <c r="N95" i="4"/>
  <c r="N88" i="4"/>
  <c r="M90" i="4"/>
  <c r="M91" i="4"/>
  <c r="M92" i="4"/>
  <c r="M93" i="4"/>
  <c r="M94" i="4"/>
  <c r="M95" i="4"/>
  <c r="M88" i="4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D26" i="1"/>
  <c r="G109" i="5" l="1"/>
  <c r="G108" i="5"/>
  <c r="I109" i="5"/>
  <c r="I108" i="5"/>
  <c r="F109" i="5"/>
  <c r="F108" i="5"/>
  <c r="K108" i="5"/>
  <c r="K109" i="5"/>
  <c r="H109" i="5"/>
  <c r="H108" i="5"/>
  <c r="M109" i="5"/>
  <c r="M108" i="5"/>
  <c r="L109" i="5"/>
  <c r="L108" i="5"/>
  <c r="J109" i="5"/>
  <c r="J108" i="5"/>
  <c r="H86" i="5"/>
  <c r="J86" i="5"/>
  <c r="L86" i="5"/>
  <c r="I86" i="5"/>
  <c r="M86" i="5"/>
  <c r="K86" i="5"/>
  <c r="F86" i="5"/>
  <c r="G86" i="5"/>
  <c r="S106" i="4"/>
  <c r="S105" i="4"/>
  <c r="R106" i="4"/>
  <c r="R105" i="4"/>
  <c r="Q106" i="4"/>
  <c r="Q105" i="4"/>
  <c r="P106" i="4"/>
  <c r="P105" i="4"/>
  <c r="N105" i="4"/>
  <c r="N106" i="4"/>
  <c r="T106" i="4"/>
  <c r="T105" i="4"/>
  <c r="O105" i="4"/>
  <c r="O106" i="4"/>
  <c r="M106" i="4"/>
  <c r="M105" i="4"/>
  <c r="N80" i="4"/>
  <c r="O80" i="4"/>
  <c r="P80" i="4"/>
  <c r="Q80" i="4"/>
  <c r="R80" i="4"/>
  <c r="S80" i="4"/>
  <c r="T80" i="4"/>
  <c r="M80" i="4"/>
  <c r="N79" i="4"/>
  <c r="O79" i="4"/>
  <c r="P79" i="4"/>
  <c r="Q79" i="4"/>
  <c r="R79" i="4"/>
  <c r="S79" i="4"/>
  <c r="T79" i="4"/>
  <c r="M79" i="4"/>
  <c r="D7" i="4"/>
  <c r="E12" i="4" s="1"/>
  <c r="D9" i="4"/>
  <c r="M12" i="4" s="1"/>
  <c r="D8" i="4"/>
  <c r="N12" i="4" s="1"/>
  <c r="S42" i="4" s="1"/>
  <c r="AJ40" i="4" l="1"/>
  <c r="AJ62" i="4" s="1"/>
  <c r="R51" i="4"/>
  <c r="R50" i="4"/>
  <c r="AJ50" i="4"/>
  <c r="AJ51" i="4"/>
  <c r="AJ47" i="4"/>
  <c r="R47" i="4"/>
  <c r="AJ49" i="4"/>
  <c r="R49" i="4"/>
  <c r="AJ48" i="4"/>
  <c r="R48" i="4"/>
  <c r="S46" i="4"/>
  <c r="S45" i="4"/>
  <c r="S44" i="4"/>
  <c r="S43" i="4"/>
  <c r="AK40" i="4"/>
  <c r="AK62" i="4" s="1"/>
  <c r="AK50" i="4"/>
  <c r="S51" i="4"/>
  <c r="S50" i="4"/>
  <c r="AK51" i="4"/>
  <c r="AK47" i="4"/>
  <c r="S47" i="4"/>
  <c r="AK49" i="4"/>
  <c r="S49" i="4"/>
  <c r="AK48" i="4"/>
  <c r="S48" i="4"/>
  <c r="S40" i="4"/>
  <c r="R46" i="4"/>
  <c r="R45" i="4"/>
  <c r="R44" i="4"/>
  <c r="R43" i="4"/>
  <c r="R42" i="4"/>
  <c r="R40" i="4"/>
  <c r="AK44" i="4"/>
  <c r="AK42" i="4"/>
  <c r="AK46" i="4"/>
  <c r="AK45" i="4"/>
  <c r="AK43" i="4"/>
  <c r="AJ46" i="4"/>
  <c r="AJ45" i="4"/>
  <c r="AJ44" i="4"/>
  <c r="AJ43" i="4"/>
  <c r="AJ42" i="4"/>
  <c r="D12" i="4"/>
  <c r="O12" i="4"/>
  <c r="H12" i="4"/>
  <c r="J12" i="4"/>
  <c r="C12" i="4"/>
  <c r="I12" i="4"/>
  <c r="L12" i="4"/>
  <c r="F12" i="4"/>
  <c r="K12" i="4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I50" i="4" l="1"/>
  <c r="AI51" i="4"/>
  <c r="Q50" i="4"/>
  <c r="Q51" i="4"/>
  <c r="Q47" i="4"/>
  <c r="AI49" i="4"/>
  <c r="Q49" i="4"/>
  <c r="AI48" i="4"/>
  <c r="Q48" i="4"/>
  <c r="AI47" i="4"/>
  <c r="Q40" i="4"/>
  <c r="Q42" i="4"/>
  <c r="Q43" i="4"/>
  <c r="Q44" i="4"/>
  <c r="Q45" i="4"/>
  <c r="Q46" i="4"/>
  <c r="AG50" i="4"/>
  <c r="AG51" i="4"/>
  <c r="O50" i="4"/>
  <c r="O51" i="4"/>
  <c r="AG49" i="4"/>
  <c r="O49" i="4"/>
  <c r="AG48" i="4"/>
  <c r="O48" i="4"/>
  <c r="AG47" i="4"/>
  <c r="O47" i="4"/>
  <c r="O42" i="4"/>
  <c r="O44" i="4"/>
  <c r="O46" i="4"/>
  <c r="O40" i="4"/>
  <c r="O43" i="4"/>
  <c r="O45" i="4"/>
  <c r="AJ80" i="4"/>
  <c r="AJ79" i="4"/>
  <c r="AK80" i="4"/>
  <c r="AK79" i="4"/>
  <c r="AE51" i="4"/>
  <c r="M50" i="4"/>
  <c r="M51" i="4"/>
  <c r="AE50" i="4"/>
  <c r="M49" i="4"/>
  <c r="M48" i="4"/>
  <c r="AE47" i="4"/>
  <c r="M47" i="4"/>
  <c r="AE49" i="4"/>
  <c r="AE48" i="4"/>
  <c r="M40" i="4"/>
  <c r="M43" i="4"/>
  <c r="M45" i="4"/>
  <c r="M42" i="4"/>
  <c r="M44" i="4"/>
  <c r="M46" i="4"/>
  <c r="AF50" i="4"/>
  <c r="AF51" i="4"/>
  <c r="N50" i="4"/>
  <c r="N51" i="4"/>
  <c r="AF49" i="4"/>
  <c r="N49" i="4"/>
  <c r="AF48" i="4"/>
  <c r="N48" i="4"/>
  <c r="N47" i="4"/>
  <c r="AF47" i="4"/>
  <c r="N46" i="4"/>
  <c r="N43" i="4"/>
  <c r="N42" i="4"/>
  <c r="N45" i="4"/>
  <c r="N40" i="4"/>
  <c r="N44" i="4"/>
  <c r="AL50" i="4"/>
  <c r="AL51" i="4"/>
  <c r="T50" i="4"/>
  <c r="T51" i="4"/>
  <c r="T49" i="4"/>
  <c r="T48" i="4"/>
  <c r="AL47" i="4"/>
  <c r="T47" i="4"/>
  <c r="AL48" i="4"/>
  <c r="AL49" i="4"/>
  <c r="T43" i="4"/>
  <c r="T45" i="4"/>
  <c r="T40" i="4"/>
  <c r="T42" i="4"/>
  <c r="T44" i="4"/>
  <c r="T46" i="4"/>
  <c r="AH50" i="4"/>
  <c r="AH51" i="4"/>
  <c r="P50" i="4"/>
  <c r="P51" i="4"/>
  <c r="AH47" i="4"/>
  <c r="P47" i="4"/>
  <c r="AH49" i="4"/>
  <c r="P49" i="4"/>
  <c r="AH48" i="4"/>
  <c r="P48" i="4"/>
  <c r="P42" i="4"/>
  <c r="P43" i="4"/>
  <c r="P44" i="4"/>
  <c r="P45" i="4"/>
  <c r="P46" i="4"/>
  <c r="P40" i="4"/>
  <c r="AL42" i="4"/>
  <c r="AL44" i="4"/>
  <c r="AL46" i="4"/>
  <c r="AL40" i="4"/>
  <c r="AL62" i="4" s="1"/>
  <c r="AL43" i="4"/>
  <c r="AL45" i="4"/>
  <c r="AH40" i="4"/>
  <c r="AH62" i="4" s="1"/>
  <c r="AH43" i="4"/>
  <c r="AH44" i="4"/>
  <c r="AH45" i="4"/>
  <c r="AH42" i="4"/>
  <c r="AH46" i="4"/>
  <c r="AF40" i="4"/>
  <c r="AF62" i="4" s="1"/>
  <c r="AF42" i="4"/>
  <c r="AF43" i="4"/>
  <c r="AF44" i="4"/>
  <c r="AF45" i="4"/>
  <c r="AF46" i="4"/>
  <c r="AI40" i="4"/>
  <c r="AI62" i="4" s="1"/>
  <c r="AI42" i="4"/>
  <c r="AI43" i="4"/>
  <c r="AI44" i="4"/>
  <c r="AI45" i="4"/>
  <c r="AI46" i="4"/>
  <c r="AG42" i="4"/>
  <c r="AG43" i="4"/>
  <c r="AG44" i="4"/>
  <c r="AG45" i="4"/>
  <c r="AG46" i="4"/>
  <c r="AG40" i="4"/>
  <c r="AG62" i="4" s="1"/>
  <c r="AE42" i="4"/>
  <c r="AE43" i="4"/>
  <c r="AE44" i="4"/>
  <c r="AE45" i="4"/>
  <c r="AE46" i="4"/>
  <c r="AE40" i="4"/>
  <c r="AE62" i="4" s="1"/>
  <c r="AE80" i="4" l="1"/>
  <c r="AE79" i="4"/>
  <c r="AL80" i="4"/>
  <c r="AL79" i="4"/>
  <c r="AI80" i="4"/>
  <c r="AI79" i="4"/>
  <c r="AF80" i="4"/>
  <c r="AF79" i="4"/>
  <c r="AH80" i="4"/>
  <c r="AH79" i="4"/>
  <c r="AG80" i="4"/>
  <c r="AG79" i="4"/>
</calcChain>
</file>

<file path=xl/sharedStrings.xml><?xml version="1.0" encoding="utf-8"?>
<sst xmlns="http://schemas.openxmlformats.org/spreadsheetml/2006/main" count="1137" uniqueCount="136">
  <si>
    <t>Draw</t>
  </si>
  <si>
    <t>Dominique</t>
  </si>
  <si>
    <t>Joy</t>
  </si>
  <si>
    <t>S/D</t>
  </si>
  <si>
    <t>GoTo</t>
  </si>
  <si>
    <t>Pierre</t>
  </si>
  <si>
    <t>Catia</t>
  </si>
  <si>
    <t>SetId</t>
  </si>
  <si>
    <t>Ease of Use</t>
  </si>
  <si>
    <t>Learnability</t>
  </si>
  <si>
    <t>Efficiency</t>
  </si>
  <si>
    <t>Preference</t>
  </si>
  <si>
    <t>Fun</t>
  </si>
  <si>
    <t>Fatigue</t>
  </si>
  <si>
    <t>Speed</t>
  </si>
  <si>
    <t>StDev</t>
  </si>
  <si>
    <t>Average</t>
  </si>
  <si>
    <t>Name</t>
  </si>
  <si>
    <t>Lenghts of streets</t>
  </si>
  <si>
    <t>Training</t>
  </si>
  <si>
    <t>Main Evaluation</t>
  </si>
  <si>
    <t>Averages</t>
  </si>
  <si>
    <t>Easy</t>
  </si>
  <si>
    <t>Hard</t>
  </si>
  <si>
    <t>Factors</t>
  </si>
  <si>
    <t>Sex</t>
  </si>
  <si>
    <t>Age</t>
  </si>
  <si>
    <t>Student</t>
  </si>
  <si>
    <t>Vision</t>
  </si>
  <si>
    <t>Exp. 3D</t>
  </si>
  <si>
    <t>Female</t>
  </si>
  <si>
    <t>Corrected</t>
  </si>
  <si>
    <t>Katia</t>
  </si>
  <si>
    <t>Louis</t>
  </si>
  <si>
    <t>Male</t>
  </si>
  <si>
    <t>Higher</t>
  </si>
  <si>
    <t>Normal</t>
  </si>
  <si>
    <t>Educ.</t>
  </si>
  <si>
    <t>Touch</t>
  </si>
  <si>
    <t>Time</t>
  </si>
  <si>
    <t>Shot Baloons</t>
  </si>
  <si>
    <t>Distance</t>
  </si>
  <si>
    <t>DATA BEFORE CORRECTION</t>
  </si>
  <si>
    <t xml:space="preserve"> </t>
  </si>
  <si>
    <t>Vincent</t>
  </si>
  <si>
    <t>Felicien</t>
  </si>
  <si>
    <t>Herby</t>
  </si>
  <si>
    <t>DATA AFTER ORDERING</t>
  </si>
  <si>
    <t>DATA AFTER LENGTH CORRECTION AND BALOON MODIFIER</t>
  </si>
  <si>
    <t>Time/Baloons</t>
  </si>
  <si>
    <t>Leonard</t>
  </si>
  <si>
    <t>FOR STATISTICA</t>
  </si>
  <si>
    <t>Tasks:</t>
  </si>
  <si>
    <t>Travel</t>
  </si>
  <si>
    <t>Travel + Orientation</t>
  </si>
  <si>
    <t>Interaction Techniques</t>
  </si>
  <si>
    <t>Go-To</t>
  </si>
  <si>
    <t>Joystick</t>
  </si>
  <si>
    <t>Slide-Grab</t>
  </si>
  <si>
    <t>Nathalie</t>
  </si>
  <si>
    <t>Aude</t>
  </si>
  <si>
    <t>Remi</t>
  </si>
  <si>
    <t>Marie</t>
  </si>
  <si>
    <t>Alison</t>
  </si>
  <si>
    <t>XX</t>
  </si>
  <si>
    <t>Dimensions:</t>
  </si>
  <si>
    <t>OVERALL DATA</t>
  </si>
  <si>
    <t>NOVICE USERS</t>
  </si>
  <si>
    <t>EXPERT USERS</t>
  </si>
  <si>
    <t>Id</t>
  </si>
  <si>
    <t>NOVICE</t>
  </si>
  <si>
    <t>EXPERTS</t>
  </si>
  <si>
    <t>ID</t>
  </si>
  <si>
    <t>DATA AFTER DISTANCE COUNTING</t>
  </si>
  <si>
    <t>Factors:</t>
  </si>
  <si>
    <t>Dist. 1p</t>
  </si>
  <si>
    <t>Dist. 0.5p</t>
  </si>
  <si>
    <t>Dist. 0.25p</t>
  </si>
  <si>
    <t>T</t>
  </si>
  <si>
    <t>T+O</t>
  </si>
  <si>
    <t>SUM</t>
  </si>
  <si>
    <t>Jeremy</t>
  </si>
  <si>
    <t>Fabien</t>
  </si>
  <si>
    <t>Prefered</t>
  </si>
  <si>
    <t>TGS</t>
  </si>
  <si>
    <t>TGG</t>
  </si>
  <si>
    <t>Correct Answ</t>
  </si>
  <si>
    <t>TSS</t>
  </si>
  <si>
    <t>JSS</t>
  </si>
  <si>
    <t>Thomas</t>
  </si>
  <si>
    <t>StdDev</t>
  </si>
  <si>
    <t>Clement</t>
  </si>
  <si>
    <t>Simon</t>
  </si>
  <si>
    <t>JGG</t>
  </si>
  <si>
    <t>R1</t>
  </si>
  <si>
    <t>.033*</t>
  </si>
  <si>
    <t>.001*</t>
  </si>
  <si>
    <t>.007*</t>
  </si>
  <si>
    <t>Effect</t>
  </si>
  <si>
    <t>SS</t>
  </si>
  <si>
    <t>DoF</t>
  </si>
  <si>
    <t>MS</t>
  </si>
  <si>
    <t>F</t>
  </si>
  <si>
    <t>p</t>
  </si>
  <si>
    <t>Current effect: F(3, 48)=6.2819, p=.00110</t>
  </si>
  <si>
    <t>.015*</t>
  </si>
  <si>
    <t>.031*</t>
  </si>
  <si>
    <t>.000*</t>
  </si>
  <si>
    <t>.030*</t>
  </si>
  <si>
    <t>.002*</t>
  </si>
  <si>
    <t>Joystick preferred over 1 (p&lt;0.05), 3 (p&lt;0.01)</t>
  </si>
  <si>
    <t>3 more tireing than 2 and 4 (p&lt;0.01)</t>
  </si>
  <si>
    <t>2 more fun than 1, 3 (p&lt;0.01) and 4 more fun than 3 (p&lt;0.05)</t>
  </si>
  <si>
    <t>2 more efficient than 3 (p&lt;0.05)</t>
  </si>
  <si>
    <t>1,2 easier to learn than 3,4 (p&lt;0.01)</t>
  </si>
  <si>
    <t>2 easier to use than 3 (p&lt;0.05)</t>
  </si>
  <si>
    <t>1 easier to use than 2 (p&lt;0.05)</t>
  </si>
  <si>
    <t>1 easier to use than 3 (p&lt;0.05)</t>
  </si>
  <si>
    <t>1 easier to learn than 3,4 (p&lt;0.01)</t>
  </si>
  <si>
    <t>3 more tireing than 2 and 4 (p&lt;0.05)</t>
  </si>
  <si>
    <t>4 more fast than 1,3</t>
  </si>
  <si>
    <t>TASK</t>
  </si>
  <si>
    <t>UI</t>
  </si>
  <si>
    <t>TASK*UI</t>
  </si>
  <si>
    <t>.005*</t>
  </si>
  <si>
    <t>CAR</t>
  </si>
  <si>
    <t>UI*TASK</t>
  </si>
  <si>
    <t>UI*CAR</t>
  </si>
  <si>
    <t>TASK*CAR</t>
  </si>
  <si>
    <t>UI*TASK*CAR</t>
  </si>
  <si>
    <t>Median</t>
  </si>
  <si>
    <t>No good</t>
  </si>
  <si>
    <t>The same as the first 4x2x5</t>
  </si>
  <si>
    <t>Cheat</t>
  </si>
  <si>
    <t>Overall Results</t>
  </si>
  <si>
    <t>Cognitive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</si>
</sst>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"/>
    <numFmt numFmtId="171" formatCode="0.0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6" borderId="0" applyNumberFormat="0" applyBorder="0" applyAlignment="0" applyProtection="0"/>
    <xf numFmtId="0" fontId="2" fillId="7" borderId="0" applyNumberFormat="0" applyBorder="0" applyAlignment="0" applyProtection="0"/>
    <xf numFmtId="0" fontId="12" fillId="8" borderId="0" applyNumberFormat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6" fillId="0" borderId="0" xfId="0" applyFont="1"/>
    <xf numFmtId="0" fontId="1" fillId="4" borderId="1" xfId="3" applyFont="1" applyBorder="1"/>
    <xf numFmtId="0" fontId="1" fillId="5" borderId="10" xfId="4" applyFont="1" applyBorder="1"/>
    <xf numFmtId="0" fontId="1" fillId="5" borderId="11" xfId="4" applyFont="1" applyBorder="1"/>
    <xf numFmtId="0" fontId="1" fillId="4" borderId="7" xfId="3" applyFont="1" applyBorder="1"/>
    <xf numFmtId="0" fontId="1" fillId="5" borderId="1" xfId="4" applyFont="1" applyBorder="1"/>
    <xf numFmtId="0" fontId="1" fillId="4" borderId="10" xfId="3" applyFont="1" applyBorder="1"/>
    <xf numFmtId="0" fontId="1" fillId="4" borderId="9" xfId="3" applyFont="1" applyBorder="1"/>
    <xf numFmtId="0" fontId="1" fillId="0" borderId="15" xfId="0" applyFont="1" applyBorder="1"/>
    <xf numFmtId="0" fontId="7" fillId="0" borderId="7" xfId="0" applyFont="1" applyBorder="1"/>
    <xf numFmtId="0" fontId="7" fillId="0" borderId="8" xfId="0" applyFont="1" applyBorder="1"/>
    <xf numFmtId="0" fontId="8" fillId="3" borderId="0" xfId="2" applyFont="1"/>
    <xf numFmtId="0" fontId="8" fillId="3" borderId="0" xfId="2" applyFont="1" applyBorder="1"/>
    <xf numFmtId="0" fontId="7" fillId="0" borderId="15" xfId="0" applyFont="1" applyBorder="1"/>
    <xf numFmtId="0" fontId="7" fillId="0" borderId="2" xfId="0" applyFont="1" applyBorder="1"/>
    <xf numFmtId="0" fontId="7" fillId="0" borderId="5" xfId="0" applyFont="1" applyBorder="1"/>
    <xf numFmtId="0" fontId="7" fillId="0" borderId="12" xfId="0" applyFont="1" applyBorder="1"/>
    <xf numFmtId="0" fontId="9" fillId="0" borderId="6" xfId="0" applyFont="1" applyBorder="1"/>
    <xf numFmtId="0" fontId="9" fillId="0" borderId="0" xfId="0" applyFont="1" applyBorder="1"/>
    <xf numFmtId="0" fontId="7" fillId="0" borderId="3" xfId="0" applyFont="1" applyBorder="1"/>
    <xf numFmtId="0" fontId="7" fillId="0" borderId="0" xfId="0" applyFont="1" applyBorder="1"/>
    <xf numFmtId="0" fontId="7" fillId="0" borderId="13" xfId="0" applyFont="1" applyBorder="1"/>
    <xf numFmtId="0" fontId="10" fillId="2" borderId="0" xfId="1" applyFont="1"/>
    <xf numFmtId="0" fontId="11" fillId="6" borderId="0" xfId="5" applyFont="1"/>
    <xf numFmtId="0" fontId="1" fillId="4" borderId="2" xfId="3" applyFont="1" applyBorder="1"/>
    <xf numFmtId="0" fontId="1" fillId="5" borderId="3" xfId="4" applyFont="1" applyBorder="1"/>
    <xf numFmtId="0" fontId="1" fillId="4" borderId="3" xfId="3" applyFont="1" applyBorder="1"/>
    <xf numFmtId="0" fontId="1" fillId="5" borderId="4" xfId="4" applyFont="1" applyBorder="1"/>
    <xf numFmtId="0" fontId="1" fillId="7" borderId="0" xfId="6" applyFont="1"/>
    <xf numFmtId="0" fontId="1" fillId="4" borderId="17" xfId="3" applyFont="1" applyBorder="1"/>
    <xf numFmtId="0" fontId="1" fillId="4" borderId="18" xfId="3" applyFont="1" applyBorder="1"/>
    <xf numFmtId="0" fontId="1" fillId="4" borderId="22" xfId="3" applyFont="1" applyBorder="1"/>
    <xf numFmtId="0" fontId="1" fillId="5" borderId="17" xfId="4" applyFont="1" applyBorder="1"/>
    <xf numFmtId="0" fontId="1" fillId="5" borderId="18" xfId="4" applyFont="1" applyBorder="1"/>
    <xf numFmtId="0" fontId="1" fillId="5" borderId="19" xfId="4" applyFont="1" applyBorder="1"/>
    <xf numFmtId="0" fontId="1" fillId="4" borderId="20" xfId="3" applyFont="1" applyBorder="1"/>
    <xf numFmtId="0" fontId="1" fillId="4" borderId="16" xfId="3" applyFont="1" applyBorder="1"/>
    <xf numFmtId="0" fontId="1" fillId="4" borderId="23" xfId="3" applyFont="1" applyBorder="1"/>
    <xf numFmtId="0" fontId="1" fillId="5" borderId="20" xfId="4" applyFont="1" applyBorder="1"/>
    <xf numFmtId="0" fontId="1" fillId="5" borderId="16" xfId="4" applyFont="1" applyBorder="1"/>
    <xf numFmtId="0" fontId="1" fillId="5" borderId="21" xfId="4" applyFont="1" applyBorder="1"/>
    <xf numFmtId="0" fontId="9" fillId="0" borderId="5" xfId="0" applyFont="1" applyBorder="1"/>
    <xf numFmtId="0" fontId="9" fillId="0" borderId="8" xfId="0" applyFont="1" applyBorder="1"/>
    <xf numFmtId="0" fontId="12" fillId="8" borderId="0" xfId="7"/>
    <xf numFmtId="0" fontId="3" fillId="2" borderId="0" xfId="1"/>
    <xf numFmtId="0" fontId="3" fillId="2" borderId="0" xfId="1" applyBorder="1"/>
    <xf numFmtId="0" fontId="7" fillId="0" borderId="6" xfId="0" applyFont="1" applyBorder="1"/>
    <xf numFmtId="0" fontId="10" fillId="2" borderId="5" xfId="1" applyFont="1" applyBorder="1"/>
    <xf numFmtId="0" fontId="8" fillId="3" borderId="5" xfId="2" applyFont="1" applyBorder="1"/>
    <xf numFmtId="0" fontId="4" fillId="3" borderId="0" xfId="2"/>
    <xf numFmtId="0" fontId="4" fillId="3" borderId="0" xfId="2" applyBorder="1"/>
    <xf numFmtId="0" fontId="6" fillId="0" borderId="0" xfId="0" applyFont="1" applyBorder="1"/>
    <xf numFmtId="0" fontId="1" fillId="4" borderId="24" xfId="3" applyFont="1" applyBorder="1"/>
    <xf numFmtId="0" fontId="1" fillId="4" borderId="25" xfId="3" applyFont="1" applyBorder="1"/>
    <xf numFmtId="0" fontId="1" fillId="4" borderId="26" xfId="3" applyFont="1" applyBorder="1"/>
    <xf numFmtId="0" fontId="1" fillId="5" borderId="24" xfId="4" applyFont="1" applyBorder="1"/>
    <xf numFmtId="0" fontId="1" fillId="5" borderId="25" xfId="4" applyFont="1" applyBorder="1"/>
    <xf numFmtId="0" fontId="1" fillId="5" borderId="27" xfId="4" applyFont="1" applyBorder="1"/>
    <xf numFmtId="0" fontId="1" fillId="4" borderId="28" xfId="3" applyFont="1" applyBorder="1"/>
    <xf numFmtId="0" fontId="1" fillId="4" borderId="29" xfId="3" applyFont="1" applyBorder="1"/>
    <xf numFmtId="0" fontId="1" fillId="4" borderId="30" xfId="3" applyFont="1" applyBorder="1"/>
    <xf numFmtId="0" fontId="1" fillId="5" borderId="28" xfId="4" applyFont="1" applyBorder="1"/>
    <xf numFmtId="0" fontId="1" fillId="5" borderId="29" xfId="4" applyFont="1" applyBorder="1"/>
    <xf numFmtId="0" fontId="1" fillId="5" borderId="31" xfId="4" applyFont="1" applyBorder="1"/>
    <xf numFmtId="0" fontId="1" fillId="4" borderId="32" xfId="3" applyFont="1" applyBorder="1"/>
    <xf numFmtId="0" fontId="1" fillId="4" borderId="33" xfId="3" applyFont="1" applyBorder="1"/>
    <xf numFmtId="0" fontId="1" fillId="4" borderId="34" xfId="3" applyFont="1" applyBorder="1"/>
    <xf numFmtId="0" fontId="1" fillId="5" borderId="32" xfId="4" applyFont="1" applyBorder="1"/>
    <xf numFmtId="0" fontId="1" fillId="5" borderId="33" xfId="4" applyFont="1" applyBorder="1"/>
    <xf numFmtId="0" fontId="1" fillId="5" borderId="35" xfId="4" applyFont="1" applyBorder="1"/>
    <xf numFmtId="0" fontId="10" fillId="2" borderId="7" xfId="1" applyFont="1" applyBorder="1"/>
    <xf numFmtId="0" fontId="10" fillId="2" borderId="8" xfId="1" applyFont="1" applyBorder="1"/>
    <xf numFmtId="0" fontId="1" fillId="4" borderId="36" xfId="3" applyFont="1" applyBorder="1"/>
    <xf numFmtId="0" fontId="1" fillId="4" borderId="37" xfId="3" applyFont="1" applyBorder="1"/>
    <xf numFmtId="0" fontId="1" fillId="4" borderId="38" xfId="3" applyFont="1" applyBorder="1"/>
    <xf numFmtId="0" fontId="1" fillId="5" borderId="36" xfId="4" applyFont="1" applyBorder="1"/>
    <xf numFmtId="0" fontId="1" fillId="5" borderId="37" xfId="4" applyFont="1" applyBorder="1"/>
    <xf numFmtId="0" fontId="1" fillId="5" borderId="39" xfId="4" applyFont="1" applyBorder="1"/>
    <xf numFmtId="0" fontId="8" fillId="3" borderId="8" xfId="2" applyFont="1" applyBorder="1"/>
    <xf numFmtId="0" fontId="1" fillId="9" borderId="28" xfId="3" applyFont="1" applyFill="1" applyBorder="1"/>
    <xf numFmtId="0" fontId="1" fillId="9" borderId="29" xfId="3" applyFont="1" applyFill="1" applyBorder="1"/>
    <xf numFmtId="0" fontId="1" fillId="9" borderId="31" xfId="3" applyFont="1" applyFill="1" applyBorder="1"/>
    <xf numFmtId="0" fontId="1" fillId="9" borderId="32" xfId="3" applyFont="1" applyFill="1" applyBorder="1"/>
    <xf numFmtId="0" fontId="1" fillId="9" borderId="33" xfId="3" applyFont="1" applyFill="1" applyBorder="1"/>
    <xf numFmtId="0" fontId="1" fillId="9" borderId="35" xfId="3" applyFont="1" applyFill="1" applyBorder="1"/>
    <xf numFmtId="11" fontId="1" fillId="0" borderId="0" xfId="0" applyNumberFormat="1" applyFont="1"/>
    <xf numFmtId="0" fontId="1" fillId="10" borderId="7" xfId="0" applyFont="1" applyFill="1" applyBorder="1"/>
    <xf numFmtId="0" fontId="1" fillId="10" borderId="8" xfId="0" applyFont="1" applyFill="1" applyBorder="1"/>
    <xf numFmtId="0" fontId="1" fillId="9" borderId="8" xfId="0" applyFont="1" applyFill="1" applyBorder="1"/>
    <xf numFmtId="168" fontId="13" fillId="0" borderId="0" xfId="0" applyNumberFormat="1" applyFont="1" applyAlignment="1">
      <alignment horizontal="right" vertical="center"/>
    </xf>
    <xf numFmtId="168" fontId="1" fillId="0" borderId="0" xfId="0" applyNumberFormat="1" applyFont="1"/>
    <xf numFmtId="171" fontId="13" fillId="0" borderId="0" xfId="0" applyNumberFormat="1" applyFont="1" applyAlignment="1">
      <alignment horizontal="right" vertical="center"/>
    </xf>
    <xf numFmtId="171" fontId="1" fillId="0" borderId="0" xfId="0" applyNumberFormat="1" applyFont="1"/>
    <xf numFmtId="1" fontId="13" fillId="0" borderId="0" xfId="0" applyNumberFormat="1" applyFont="1" applyAlignment="1">
      <alignment horizontal="right" vertical="center"/>
    </xf>
    <xf numFmtId="1" fontId="1" fillId="0" borderId="0" xfId="0" applyNumberFormat="1" applyFont="1"/>
  </cellXfs>
  <cellStyles count="8">
    <cellStyle name="20% - Accent1" xfId="3" builtinId="30"/>
    <cellStyle name="20% - Accent2" xfId="4" builtinId="34"/>
    <cellStyle name="20% - Accent4" xfId="6" builtinId="42"/>
    <cellStyle name="60% - Accent5" xfId="5" builtinId="48"/>
    <cellStyle name="Bad" xfId="2" builtinId="27"/>
    <cellStyle name="Good" xfId="1" builtinId="26"/>
    <cellStyle name="Neutral" xfId="7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Go-To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('Main Results'!$AE$80,'Main Results'!$AI$80)</c:f>
                <c:numCache>
                  <c:formatCode>General</c:formatCode>
                  <c:ptCount val="2"/>
                  <c:pt idx="0">
                    <c:v>249.89253199164176</c:v>
                  </c:pt>
                  <c:pt idx="1">
                    <c:v>181.65780851947162</c:v>
                  </c:pt>
                </c:numCache>
              </c:numRef>
            </c:plus>
            <c:minus>
              <c:numRef>
                <c:f>('Main Results'!$AE$80,'Main Results'!$AI$80)</c:f>
                <c:numCache>
                  <c:formatCode>General</c:formatCode>
                  <c:ptCount val="2"/>
                  <c:pt idx="0">
                    <c:v>249.89253199164176</c:v>
                  </c:pt>
                  <c:pt idx="1">
                    <c:v>181.65780851947162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'Main Results'!$AE$79:$AF$79</c:f>
              <c:numCache>
                <c:formatCode>General</c:formatCode>
                <c:ptCount val="2"/>
                <c:pt idx="0">
                  <c:v>2756.340163299114</c:v>
                </c:pt>
                <c:pt idx="1">
                  <c:v>3135.7097021212135</c:v>
                </c:pt>
              </c:numCache>
            </c:numRef>
          </c:val>
          <c:extLst/>
        </c:ser>
        <c:ser>
          <c:idx val="1"/>
          <c:order val="1"/>
          <c:tx>
            <c:v>Joystick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('Main Results'!$AF$80,'Main Results'!$AJ$80)</c:f>
                <c:numCache>
                  <c:formatCode>General</c:formatCode>
                  <c:ptCount val="2"/>
                  <c:pt idx="0">
                    <c:v>381.62125664689285</c:v>
                  </c:pt>
                  <c:pt idx="1">
                    <c:v>402.66942717503747</c:v>
                  </c:pt>
                </c:numCache>
              </c:numRef>
            </c:plus>
            <c:minus>
              <c:numRef>
                <c:f>('Main Results'!$AF$80,'Main Results'!$AJ$80)</c:f>
                <c:numCache>
                  <c:formatCode>General</c:formatCode>
                  <c:ptCount val="2"/>
                  <c:pt idx="0">
                    <c:v>381.62125664689285</c:v>
                  </c:pt>
                  <c:pt idx="1">
                    <c:v>402.66942717503747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'Main Results'!$AG$79:$AH$79</c:f>
              <c:numCache>
                <c:formatCode>General</c:formatCode>
                <c:ptCount val="2"/>
                <c:pt idx="0">
                  <c:v>2603.5340990618752</c:v>
                </c:pt>
                <c:pt idx="1">
                  <c:v>2840.336056887792</c:v>
                </c:pt>
              </c:numCache>
            </c:numRef>
          </c:val>
          <c:extLst/>
        </c:ser>
        <c:ser>
          <c:idx val="2"/>
          <c:order val="2"/>
          <c:tx>
            <c:v>Slide-Grab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('Main Results'!$AG$80,'Main Results'!$AK$80)</c:f>
                <c:numCache>
                  <c:formatCode>General</c:formatCode>
                  <c:ptCount val="2"/>
                  <c:pt idx="0">
                    <c:v>171.27388851849315</c:v>
                  </c:pt>
                  <c:pt idx="1">
                    <c:v>103.06151707375641</c:v>
                  </c:pt>
                </c:numCache>
              </c:numRef>
            </c:plus>
            <c:minus>
              <c:numRef>
                <c:f>('Main Results'!$AG$80,'Main Results'!$AK$80)</c:f>
                <c:numCache>
                  <c:formatCode>General</c:formatCode>
                  <c:ptCount val="2"/>
                  <c:pt idx="0">
                    <c:v>171.27388851849315</c:v>
                  </c:pt>
                  <c:pt idx="1">
                    <c:v>103.06151707375641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'Main Results'!$AI$79:$AJ$79</c:f>
              <c:numCache>
                <c:formatCode>General</c:formatCode>
                <c:ptCount val="2"/>
                <c:pt idx="0">
                  <c:v>2606.4674715098586</c:v>
                </c:pt>
                <c:pt idx="1">
                  <c:v>2992.8674544540231</c:v>
                </c:pt>
              </c:numCache>
            </c:numRef>
          </c:val>
          <c:extLst/>
        </c:ser>
        <c:ser>
          <c:idx val="3"/>
          <c:order val="3"/>
          <c:tx>
            <c:v>Draw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('Main Results'!$AH$80,'Main Results'!$AL$80)</c:f>
                <c:numCache>
                  <c:formatCode>General</c:formatCode>
                  <c:ptCount val="2"/>
                  <c:pt idx="0">
                    <c:v>141.11061309485774</c:v>
                  </c:pt>
                  <c:pt idx="1">
                    <c:v>1122.2198569383199</c:v>
                  </c:pt>
                </c:numCache>
              </c:numRef>
            </c:plus>
            <c:minus>
              <c:numRef>
                <c:f>('Main Results'!$AH$80,'Main Results'!$AL$80)</c:f>
                <c:numCache>
                  <c:formatCode>General</c:formatCode>
                  <c:ptCount val="2"/>
                  <c:pt idx="0">
                    <c:v>141.11061309485774</c:v>
                  </c:pt>
                  <c:pt idx="1">
                    <c:v>1122.2198569383199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'Main Results'!$AK$79:$AL$79</c:f>
              <c:numCache>
                <c:formatCode>General</c:formatCode>
                <c:ptCount val="2"/>
                <c:pt idx="0">
                  <c:v>2701.2260840098884</c:v>
                </c:pt>
                <c:pt idx="1">
                  <c:v>3790.4250361266895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291144"/>
        <c:axId val="255289576"/>
      </c:barChart>
      <c:catAx>
        <c:axId val="25529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89576"/>
        <c:crosses val="autoZero"/>
        <c:auto val="1"/>
        <c:lblAlgn val="ctr"/>
        <c:lblOffset val="100"/>
        <c:noMultiLvlLbl val="0"/>
      </c:catAx>
      <c:valAx>
        <c:axId val="25528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9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Go-To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'Cognitive Part'!$F$86:$G$86</c:f>
              <c:numCache>
                <c:formatCode>General</c:formatCode>
                <c:ptCount val="2"/>
                <c:pt idx="0">
                  <c:v>20.25</c:v>
                </c:pt>
                <c:pt idx="1">
                  <c:v>22.5</c:v>
                </c:pt>
              </c:numCache>
            </c:numRef>
          </c:val>
          <c:extLst/>
        </c:ser>
        <c:ser>
          <c:idx val="1"/>
          <c:order val="1"/>
          <c:tx>
            <c:v>Joystick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'Cognitive Part'!$H$86:$I$86</c:f>
              <c:numCache>
                <c:formatCode>General</c:formatCode>
                <c:ptCount val="2"/>
                <c:pt idx="0">
                  <c:v>23</c:v>
                </c:pt>
                <c:pt idx="1">
                  <c:v>33.5</c:v>
                </c:pt>
              </c:numCache>
            </c:numRef>
          </c:val>
          <c:extLst/>
        </c:ser>
        <c:ser>
          <c:idx val="2"/>
          <c:order val="2"/>
          <c:tx>
            <c:v>Slide-Grab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'Cognitive Part'!$J$86:$K$86</c:f>
              <c:numCache>
                <c:formatCode>General</c:formatCode>
                <c:ptCount val="2"/>
                <c:pt idx="0">
                  <c:v>29.5</c:v>
                </c:pt>
                <c:pt idx="1">
                  <c:v>32.25</c:v>
                </c:pt>
              </c:numCache>
            </c:numRef>
          </c:val>
          <c:extLst/>
        </c:ser>
        <c:ser>
          <c:idx val="3"/>
          <c:order val="3"/>
          <c:tx>
            <c:v>Draw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'Cognitive Part'!$L$86:$M$86</c:f>
              <c:numCache>
                <c:formatCode>General</c:formatCode>
                <c:ptCount val="2"/>
                <c:pt idx="0">
                  <c:v>21.75</c:v>
                </c:pt>
                <c:pt idx="1">
                  <c:v>22.25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399424"/>
        <c:axId val="257401776"/>
      </c:barChart>
      <c:catAx>
        <c:axId val="2573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01776"/>
        <c:crosses val="autoZero"/>
        <c:auto val="1"/>
        <c:lblAlgn val="ctr"/>
        <c:lblOffset val="100"/>
        <c:noMultiLvlLbl val="0"/>
      </c:catAx>
      <c:valAx>
        <c:axId val="2574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Go-To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'Cognitive Part'!$F$88:$G$88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  <c:extLst/>
        </c:ser>
        <c:ser>
          <c:idx val="1"/>
          <c:order val="1"/>
          <c:tx>
            <c:v>Joystick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'Cognitive Part'!$H$88:$I$88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val>
          <c:extLst/>
        </c:ser>
        <c:ser>
          <c:idx val="2"/>
          <c:order val="2"/>
          <c:tx>
            <c:v>Slide-Grab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'Cognitive Part'!$J$88:$K$88</c:f>
              <c:numCache>
                <c:formatCode>General</c:formatCode>
                <c:ptCount val="2"/>
                <c:pt idx="0">
                  <c:v>8</c:v>
                </c:pt>
                <c:pt idx="1">
                  <c:v>9</c:v>
                </c:pt>
              </c:numCache>
            </c:numRef>
          </c:val>
          <c:extLst/>
        </c:ser>
        <c:ser>
          <c:idx val="3"/>
          <c:order val="3"/>
          <c:tx>
            <c:v>Draw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'Cognitive Part'!$L$88:$M$88</c:f>
              <c:numCache>
                <c:formatCode>General</c:formatCode>
                <c:ptCount val="2"/>
                <c:pt idx="0">
                  <c:v>8</c:v>
                </c:pt>
                <c:pt idx="1">
                  <c:v>7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403344"/>
        <c:axId val="257403736"/>
      </c:barChart>
      <c:catAx>
        <c:axId val="2574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03736"/>
        <c:crosses val="autoZero"/>
        <c:auto val="1"/>
        <c:lblAlgn val="ctr"/>
        <c:lblOffset val="100"/>
        <c:noMultiLvlLbl val="0"/>
      </c:catAx>
      <c:valAx>
        <c:axId val="25740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Go-To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'Cognitive Part'!$F$109:$G$109</c:f>
                <c:numCache>
                  <c:formatCode>General</c:formatCode>
                  <c:ptCount val="2"/>
                  <c:pt idx="0">
                    <c:v>24.11339967644637</c:v>
                  </c:pt>
                  <c:pt idx="1">
                    <c:v>24.393748073122037</c:v>
                  </c:pt>
                </c:numCache>
              </c:numRef>
            </c:plus>
            <c:minus>
              <c:numRef>
                <c:f>'Cognitive Part'!$F$109:$G$109</c:f>
                <c:numCache>
                  <c:formatCode>General</c:formatCode>
                  <c:ptCount val="2"/>
                  <c:pt idx="0">
                    <c:v>24.11339967644637</c:v>
                  </c:pt>
                  <c:pt idx="1">
                    <c:v>24.393748073122037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'Cognitive Part'!$F$108:$G$108</c:f>
              <c:numCache>
                <c:formatCode>General</c:formatCode>
                <c:ptCount val="2"/>
                <c:pt idx="0">
                  <c:v>28.928571428571427</c:v>
                </c:pt>
                <c:pt idx="1">
                  <c:v>32.142857142857146</c:v>
                </c:pt>
              </c:numCache>
            </c:numRef>
          </c:val>
          <c:extLst/>
        </c:ser>
        <c:ser>
          <c:idx val="1"/>
          <c:order val="1"/>
          <c:tx>
            <c:v>Joystick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'Cognitive Part'!$H$109:$I$109</c:f>
                <c:numCache>
                  <c:formatCode>General</c:formatCode>
                  <c:ptCount val="2"/>
                  <c:pt idx="0">
                    <c:v>19.875989159157466</c:v>
                  </c:pt>
                  <c:pt idx="1">
                    <c:v>23.510577465201759</c:v>
                  </c:pt>
                </c:numCache>
              </c:numRef>
            </c:plus>
            <c:minus>
              <c:numRef>
                <c:f>'Cognitive Part'!$H$109:$I$109</c:f>
                <c:numCache>
                  <c:formatCode>General</c:formatCode>
                  <c:ptCount val="2"/>
                  <c:pt idx="0">
                    <c:v>19.875989159157466</c:v>
                  </c:pt>
                  <c:pt idx="1">
                    <c:v>23.510577465201759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'Cognitive Part'!$H$108:$I$108</c:f>
              <c:numCache>
                <c:formatCode>General</c:formatCode>
                <c:ptCount val="2"/>
                <c:pt idx="0">
                  <c:v>32.857142857142854</c:v>
                </c:pt>
                <c:pt idx="1">
                  <c:v>47.857142857142854</c:v>
                </c:pt>
              </c:numCache>
            </c:numRef>
          </c:val>
          <c:extLst/>
        </c:ser>
        <c:ser>
          <c:idx val="2"/>
          <c:order val="2"/>
          <c:tx>
            <c:v>Slide-Grab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'Cognitive Part'!$J$109:$K$109</c:f>
                <c:numCache>
                  <c:formatCode>General</c:formatCode>
                  <c:ptCount val="2"/>
                  <c:pt idx="0">
                    <c:v>25.922538879863254</c:v>
                  </c:pt>
                  <c:pt idx="1">
                    <c:v>25.357336324908136</c:v>
                  </c:pt>
                </c:numCache>
              </c:numRef>
            </c:plus>
            <c:minus>
              <c:numRef>
                <c:f>'Cognitive Part'!$J$109:$K$109</c:f>
                <c:numCache>
                  <c:formatCode>General</c:formatCode>
                  <c:ptCount val="2"/>
                  <c:pt idx="0">
                    <c:v>25.922538879863254</c:v>
                  </c:pt>
                  <c:pt idx="1">
                    <c:v>25.357336324908136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'Cognitive Part'!$J$108:$K$108</c:f>
              <c:numCache>
                <c:formatCode>General</c:formatCode>
                <c:ptCount val="2"/>
                <c:pt idx="0">
                  <c:v>42.142857142857146</c:v>
                </c:pt>
                <c:pt idx="1">
                  <c:v>46.071428571428569</c:v>
                </c:pt>
              </c:numCache>
            </c:numRef>
          </c:val>
          <c:extLst/>
        </c:ser>
        <c:ser>
          <c:idx val="3"/>
          <c:order val="3"/>
          <c:tx>
            <c:v>Draw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'Cognitive Part'!$L$109:$M$109</c:f>
                <c:numCache>
                  <c:formatCode>General</c:formatCode>
                  <c:ptCount val="2"/>
                  <c:pt idx="0">
                    <c:v>23.302242499264004</c:v>
                  </c:pt>
                  <c:pt idx="1">
                    <c:v>30.984310102493367</c:v>
                  </c:pt>
                </c:numCache>
              </c:numRef>
            </c:plus>
            <c:minus>
              <c:numRef>
                <c:f>'Cognitive Part'!$L$109:$M$109</c:f>
                <c:numCache>
                  <c:formatCode>General</c:formatCode>
                  <c:ptCount val="2"/>
                  <c:pt idx="0">
                    <c:v>23.302242499264004</c:v>
                  </c:pt>
                  <c:pt idx="1">
                    <c:v>30.984310102493367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'Cognitive Part'!$L$108:$M$108</c:f>
              <c:numCache>
                <c:formatCode>General</c:formatCode>
                <c:ptCount val="2"/>
                <c:pt idx="0">
                  <c:v>31.071428571428573</c:v>
                </c:pt>
                <c:pt idx="1">
                  <c:v>31.785714285714285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622728"/>
        <c:axId val="258621552"/>
      </c:barChart>
      <c:catAx>
        <c:axId val="25862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21552"/>
        <c:crosses val="autoZero"/>
        <c:auto val="1"/>
        <c:lblAlgn val="ctr"/>
        <c:lblOffset val="100"/>
        <c:noMultiLvlLbl val="0"/>
      </c:catAx>
      <c:valAx>
        <c:axId val="2586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2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784104938271608E-2"/>
          <c:y val="4.3635317460317465E-2"/>
          <c:w val="0.91922685185185182"/>
          <c:h val="0.65365396825396815"/>
        </c:manualLayout>
      </c:layout>
      <c:barChart>
        <c:barDir val="col"/>
        <c:grouping val="clustered"/>
        <c:varyColors val="0"/>
        <c:ser>
          <c:idx val="0"/>
          <c:order val="0"/>
          <c:tx>
            <c:v>Go-To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('Questionnaire (2)'!$D$26,'Questionnaire (2)'!$H$26,'Questionnaire (2)'!$L$26,'Questionnaire (2)'!$P$26,'Questionnaire (2)'!$T$26,'Questionnaire (2)'!$AB$26)</c:f>
                <c:numCache>
                  <c:formatCode>General</c:formatCode>
                  <c:ptCount val="6"/>
                  <c:pt idx="0">
                    <c:v>0.92670431225549577</c:v>
                  </c:pt>
                  <c:pt idx="1">
                    <c:v>1.0344801905816743</c:v>
                  </c:pt>
                  <c:pt idx="2">
                    <c:v>1.6673349640527948</c:v>
                  </c:pt>
                  <c:pt idx="3">
                    <c:v>1.5876717137331129</c:v>
                  </c:pt>
                  <c:pt idx="4">
                    <c:v>1.333640528337201</c:v>
                  </c:pt>
                  <c:pt idx="5">
                    <c:v>1.4234015803080755</c:v>
                  </c:pt>
                </c:numCache>
              </c:numRef>
            </c:plus>
            <c:minus>
              <c:numRef>
                <c:f>('Questionnaire (2)'!$D$26,'Questionnaire (2)'!$H$26,'Questionnaire (2)'!$L$26,'Questionnaire (2)'!$P$26,'Questionnaire (2)'!$T$26,'Questionnaire (2)'!$AB$26)</c:f>
                <c:numCache>
                  <c:formatCode>General</c:formatCode>
                  <c:ptCount val="6"/>
                  <c:pt idx="0">
                    <c:v>0.92670431225549577</c:v>
                  </c:pt>
                  <c:pt idx="1">
                    <c:v>1.0344801905816743</c:v>
                  </c:pt>
                  <c:pt idx="2">
                    <c:v>1.6673349640527948</c:v>
                  </c:pt>
                  <c:pt idx="3">
                    <c:v>1.5876717137331129</c:v>
                  </c:pt>
                  <c:pt idx="4">
                    <c:v>1.333640528337201</c:v>
                  </c:pt>
                  <c:pt idx="5">
                    <c:v>1.4234015803080755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'Questionnaire (2)'!$D$2:$I$2</c:f>
              <c:strCache>
                <c:ptCount val="6"/>
                <c:pt idx="0">
                  <c:v>Ease of Use</c:v>
                </c:pt>
                <c:pt idx="1">
                  <c:v>Learnability</c:v>
                </c:pt>
                <c:pt idx="2">
                  <c:v>Efficiency</c:v>
                </c:pt>
                <c:pt idx="3">
                  <c:v>Fun</c:v>
                </c:pt>
                <c:pt idx="4">
                  <c:v>Fatigue</c:v>
                </c:pt>
                <c:pt idx="5">
                  <c:v>Preference</c:v>
                </c:pt>
              </c:strCache>
            </c:strRef>
          </c:cat>
          <c:val>
            <c:numRef>
              <c:f>('Questionnaire (2)'!$D$25,'Questionnaire (2)'!$H$25,'Questionnaire (2)'!$L$25,'Questionnaire (2)'!$P$25,'Questionnaire (2)'!$T$25,'Questionnaire (2)'!$AB$25)</c:f>
              <c:numCache>
                <c:formatCode>General</c:formatCode>
                <c:ptCount val="6"/>
                <c:pt idx="0">
                  <c:v>5.579411764705883</c:v>
                </c:pt>
                <c:pt idx="1">
                  <c:v>6.1964705882352931</c:v>
                </c:pt>
                <c:pt idx="2">
                  <c:v>5.0994117647058834</c:v>
                </c:pt>
                <c:pt idx="3">
                  <c:v>4.3547058823529401</c:v>
                </c:pt>
                <c:pt idx="4">
                  <c:v>4.2029411764705884</c:v>
                </c:pt>
                <c:pt idx="5">
                  <c:v>4.5770588235294118</c:v>
                </c:pt>
              </c:numCache>
            </c:numRef>
          </c:val>
        </c:ser>
        <c:ser>
          <c:idx val="1"/>
          <c:order val="1"/>
          <c:tx>
            <c:v>Joystick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('Questionnaire (2)'!$E$26,'Questionnaire (2)'!$I$26,'Questionnaire (2)'!$M$26,'Questionnaire (2)'!$Q$26,'Questionnaire (2)'!$U$26,'Questionnaire (2)'!$AC$26)</c:f>
                <c:numCache>
                  <c:formatCode>General</c:formatCode>
                  <c:ptCount val="6"/>
                  <c:pt idx="0">
                    <c:v>1.9940920092053109</c:v>
                  </c:pt>
                  <c:pt idx="1">
                    <c:v>1.7036397023121159</c:v>
                  </c:pt>
                  <c:pt idx="2">
                    <c:v>2.023350817187112</c:v>
                  </c:pt>
                  <c:pt idx="3">
                    <c:v>2.0721513046618378</c:v>
                  </c:pt>
                  <c:pt idx="4">
                    <c:v>1.9686668749958387</c:v>
                  </c:pt>
                  <c:pt idx="5">
                    <c:v>2.0817212193985331</c:v>
                  </c:pt>
                </c:numCache>
              </c:numRef>
            </c:plus>
            <c:minus>
              <c:numRef>
                <c:f>('Questionnaire (2)'!$E$26,'Questionnaire (2)'!$I$26,'Questionnaire (2)'!$M$26,'Questionnaire (2)'!$Q$26,'Questionnaire (2)'!$U$26,'Questionnaire (2)'!$AC$26)</c:f>
                <c:numCache>
                  <c:formatCode>General</c:formatCode>
                  <c:ptCount val="6"/>
                  <c:pt idx="0">
                    <c:v>1.9940920092053109</c:v>
                  </c:pt>
                  <c:pt idx="1">
                    <c:v>1.7036397023121159</c:v>
                  </c:pt>
                  <c:pt idx="2">
                    <c:v>2.023350817187112</c:v>
                  </c:pt>
                  <c:pt idx="3">
                    <c:v>2.0721513046618378</c:v>
                  </c:pt>
                  <c:pt idx="4">
                    <c:v>1.9686668749958387</c:v>
                  </c:pt>
                  <c:pt idx="5">
                    <c:v>2.0817212193985331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'Questionnaire (2)'!$D$2:$I$2</c:f>
              <c:strCache>
                <c:ptCount val="6"/>
                <c:pt idx="0">
                  <c:v>Ease of Use</c:v>
                </c:pt>
                <c:pt idx="1">
                  <c:v>Learnability</c:v>
                </c:pt>
                <c:pt idx="2">
                  <c:v>Efficiency</c:v>
                </c:pt>
                <c:pt idx="3">
                  <c:v>Fun</c:v>
                </c:pt>
                <c:pt idx="4">
                  <c:v>Fatigue</c:v>
                </c:pt>
                <c:pt idx="5">
                  <c:v>Preference</c:v>
                </c:pt>
              </c:strCache>
            </c:strRef>
          </c:cat>
          <c:val>
            <c:numRef>
              <c:f>('Questionnaire (2)'!$E$25,'Questionnaire (2)'!$I$25,'Questionnaire (2)'!$M$25,'Questionnaire (2)'!$Q$25,'Questionnaire (2)'!$U$25,'Questionnaire (2)'!$AC$25)</c:f>
              <c:numCache>
                <c:formatCode>General</c:formatCode>
                <c:ptCount val="6"/>
                <c:pt idx="0">
                  <c:v>4.3217647058823525</c:v>
                </c:pt>
                <c:pt idx="1">
                  <c:v>5.1758823529411764</c:v>
                </c:pt>
                <c:pt idx="2">
                  <c:v>4.751176470588236</c:v>
                </c:pt>
                <c:pt idx="3">
                  <c:v>5.3588235294117652</c:v>
                </c:pt>
                <c:pt idx="4">
                  <c:v>4.513529411764706</c:v>
                </c:pt>
                <c:pt idx="5">
                  <c:v>4.8058823529411754</c:v>
                </c:pt>
              </c:numCache>
            </c:numRef>
          </c:val>
        </c:ser>
        <c:ser>
          <c:idx val="2"/>
          <c:order val="2"/>
          <c:tx>
            <c:v>Slide-Grab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('Questionnaire (2)'!$F$26,'Questionnaire (2)'!$J$26,'Questionnaire (2)'!$N$26,'Questionnaire (2)'!$R$26,'Questionnaire (2)'!$V$26,'Questionnaire (2)'!$AD$26)</c:f>
                <c:numCache>
                  <c:formatCode>General</c:formatCode>
                  <c:ptCount val="6"/>
                  <c:pt idx="0">
                    <c:v>1.3372167099658021</c:v>
                  </c:pt>
                  <c:pt idx="1">
                    <c:v>1.7613418180466847</c:v>
                  </c:pt>
                  <c:pt idx="2">
                    <c:v>1.6217100179603468</c:v>
                  </c:pt>
                  <c:pt idx="3">
                    <c:v>1.4190925020631193</c:v>
                  </c:pt>
                  <c:pt idx="4">
                    <c:v>1.0527163742936105</c:v>
                  </c:pt>
                  <c:pt idx="5">
                    <c:v>1.8227935896826701</c:v>
                  </c:pt>
                </c:numCache>
              </c:numRef>
            </c:plus>
            <c:minus>
              <c:numRef>
                <c:f>('Questionnaire (2)'!$F$26,'Questionnaire (2)'!$J$26,'Questionnaire (2)'!$N$26,'Questionnaire (2)'!$R$26,'Questionnaire (2)'!$V$26,'Questionnaire (2)'!$AD$26)</c:f>
                <c:numCache>
                  <c:formatCode>General</c:formatCode>
                  <c:ptCount val="6"/>
                  <c:pt idx="0">
                    <c:v>1.3372167099658021</c:v>
                  </c:pt>
                  <c:pt idx="1">
                    <c:v>1.7613418180466847</c:v>
                  </c:pt>
                  <c:pt idx="2">
                    <c:v>1.6217100179603468</c:v>
                  </c:pt>
                  <c:pt idx="3">
                    <c:v>1.4190925020631193</c:v>
                  </c:pt>
                  <c:pt idx="4">
                    <c:v>1.0527163742936105</c:v>
                  </c:pt>
                  <c:pt idx="5">
                    <c:v>1.8227935896826701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'Questionnaire (2)'!$D$2:$I$2</c:f>
              <c:strCache>
                <c:ptCount val="6"/>
                <c:pt idx="0">
                  <c:v>Ease of Use</c:v>
                </c:pt>
                <c:pt idx="1">
                  <c:v>Learnability</c:v>
                </c:pt>
                <c:pt idx="2">
                  <c:v>Efficiency</c:v>
                </c:pt>
                <c:pt idx="3">
                  <c:v>Fun</c:v>
                </c:pt>
                <c:pt idx="4">
                  <c:v>Fatigue</c:v>
                </c:pt>
                <c:pt idx="5">
                  <c:v>Preference</c:v>
                </c:pt>
              </c:strCache>
            </c:strRef>
          </c:cat>
          <c:val>
            <c:numRef>
              <c:f>('Questionnaire (2)'!$F$25,'Questionnaire (2)'!$J$25,'Questionnaire (2)'!$N$25,'Questionnaire (2)'!$R$25,'Questionnaire (2)'!$V$25,'Questionnaire (2)'!$AD$25)</c:f>
              <c:numCache>
                <c:formatCode>General</c:formatCode>
                <c:ptCount val="6"/>
                <c:pt idx="0">
                  <c:v>4.0611764705882356</c:v>
                </c:pt>
                <c:pt idx="1">
                  <c:v>4.32</c:v>
                </c:pt>
                <c:pt idx="2">
                  <c:v>3.9894117647058818</c:v>
                </c:pt>
                <c:pt idx="3">
                  <c:v>3.8011764705882354</c:v>
                </c:pt>
                <c:pt idx="4">
                  <c:v>2.7864705882352938</c:v>
                </c:pt>
                <c:pt idx="5">
                  <c:v>3.915294117647059</c:v>
                </c:pt>
              </c:numCache>
            </c:numRef>
          </c:val>
        </c:ser>
        <c:ser>
          <c:idx val="3"/>
          <c:order val="3"/>
          <c:tx>
            <c:v>Draw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('Questionnaire (2)'!$G$26,'Questionnaire (2)'!$K$26,'Questionnaire (2)'!$O$26,'Questionnaire (2)'!$S$26,'Questionnaire (2)'!$W$26,'Questionnaire (2)'!$AE$26)</c:f>
                <c:numCache>
                  <c:formatCode>General</c:formatCode>
                  <c:ptCount val="6"/>
                  <c:pt idx="0">
                    <c:v>1.8057797321867572</c:v>
                  </c:pt>
                  <c:pt idx="1">
                    <c:v>1.3379777871188807</c:v>
                  </c:pt>
                  <c:pt idx="2">
                    <c:v>2.0410849911692726</c:v>
                  </c:pt>
                  <c:pt idx="3">
                    <c:v>2.0234378506131838</c:v>
                  </c:pt>
                  <c:pt idx="4">
                    <c:v>1.7323791444138334</c:v>
                  </c:pt>
                  <c:pt idx="5">
                    <c:v>1.9828088365631582</c:v>
                  </c:pt>
                </c:numCache>
              </c:numRef>
            </c:plus>
            <c:minus>
              <c:numRef>
                <c:f>('Questionnaire (2)'!$G$26,'Questionnaire (2)'!$K$26,'Questionnaire (2)'!$O$26,'Questionnaire (2)'!$S$26,'Questionnaire (2)'!$W$26,'Questionnaire (2)'!$AE$26)</c:f>
                <c:numCache>
                  <c:formatCode>General</c:formatCode>
                  <c:ptCount val="6"/>
                  <c:pt idx="0">
                    <c:v>1.8057797321867572</c:v>
                  </c:pt>
                  <c:pt idx="1">
                    <c:v>1.3379777871188807</c:v>
                  </c:pt>
                  <c:pt idx="2">
                    <c:v>2.0410849911692726</c:v>
                  </c:pt>
                  <c:pt idx="3">
                    <c:v>2.0234378506131838</c:v>
                  </c:pt>
                  <c:pt idx="4">
                    <c:v>1.7323791444138334</c:v>
                  </c:pt>
                  <c:pt idx="5">
                    <c:v>1.9828088365631582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'Questionnaire (2)'!$D$2:$I$2</c:f>
              <c:strCache>
                <c:ptCount val="6"/>
                <c:pt idx="0">
                  <c:v>Ease of Use</c:v>
                </c:pt>
                <c:pt idx="1">
                  <c:v>Learnability</c:v>
                </c:pt>
                <c:pt idx="2">
                  <c:v>Efficiency</c:v>
                </c:pt>
                <c:pt idx="3">
                  <c:v>Fun</c:v>
                </c:pt>
                <c:pt idx="4">
                  <c:v>Fatigue</c:v>
                </c:pt>
                <c:pt idx="5">
                  <c:v>Preference</c:v>
                </c:pt>
              </c:strCache>
            </c:strRef>
          </c:cat>
          <c:val>
            <c:numRef>
              <c:f>('Questionnaire (2)'!$G$25,'Questionnaire (2)'!$K$25,'Questionnaire (2)'!$O$25,'Questionnaire (2)'!$S$25,'Questionnaire (2)'!$W$25,'Questionnaire (2)'!$AE$25)</c:f>
              <c:numCache>
                <c:formatCode>General</c:formatCode>
                <c:ptCount val="6"/>
                <c:pt idx="0">
                  <c:v>4.3182352941176472</c:v>
                </c:pt>
                <c:pt idx="1">
                  <c:v>4.2929411764705874</c:v>
                </c:pt>
                <c:pt idx="2">
                  <c:v>4.7517647058823531</c:v>
                </c:pt>
                <c:pt idx="3">
                  <c:v>5.2141176470588242</c:v>
                </c:pt>
                <c:pt idx="4">
                  <c:v>4.6099999999999994</c:v>
                </c:pt>
                <c:pt idx="5">
                  <c:v>4.9894117647058822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878736"/>
        <c:axId val="710886576"/>
      </c:barChart>
      <c:catAx>
        <c:axId val="71087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86576"/>
        <c:crosses val="autoZero"/>
        <c:auto val="1"/>
        <c:lblAlgn val="ctr"/>
        <c:lblOffset val="100"/>
        <c:noMultiLvlLbl val="0"/>
      </c:catAx>
      <c:valAx>
        <c:axId val="710886576"/>
        <c:scaling>
          <c:orientation val="minMax"/>
          <c:max val="7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787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55231481481481"/>
          <c:y val="0.88367631296891747"/>
          <c:w val="0.72869490740740739"/>
          <c:h val="0.11632368703108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784104938271608E-2"/>
          <c:y val="4.3635317460317465E-2"/>
          <c:w val="0.91922685185185182"/>
          <c:h val="0.65365396825396815"/>
        </c:manualLayout>
      </c:layout>
      <c:barChart>
        <c:barDir val="col"/>
        <c:grouping val="clustered"/>
        <c:varyColors val="0"/>
        <c:ser>
          <c:idx val="0"/>
          <c:order val="0"/>
          <c:tx>
            <c:v>Go-To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('Questionnaire (2)'!$D$41,'Questionnaire (2)'!$H$41,'Questionnaire (2)'!$L$41,'Questionnaire (2)'!$P$41,'Questionnaire (2)'!$T$41,'Questionnaire (2)'!$AB$41)</c:f>
                <c:numCache>
                  <c:formatCode>General</c:formatCode>
                  <c:ptCount val="6"/>
                  <c:pt idx="0">
                    <c:v>0.98079778023518982</c:v>
                  </c:pt>
                  <c:pt idx="1">
                    <c:v>1.2269940039438962</c:v>
                  </c:pt>
                  <c:pt idx="2">
                    <c:v>2.0731889687146228</c:v>
                  </c:pt>
                  <c:pt idx="3">
                    <c:v>1.6901981075770827</c:v>
                  </c:pt>
                  <c:pt idx="4">
                    <c:v>1.4163477932445017</c:v>
                  </c:pt>
                  <c:pt idx="5">
                    <c:v>1.2877714692999145</c:v>
                  </c:pt>
                </c:numCache>
              </c:numRef>
            </c:plus>
            <c:minus>
              <c:numRef>
                <c:f>('Questionnaire (2)'!$D$41,'Questionnaire (2)'!$H$41,'Questionnaire (2)'!$L$41,'Questionnaire (2)'!$P$41,'Questionnaire (2)'!$T$41,'Questionnaire (2)'!$AB$41)</c:f>
                <c:numCache>
                  <c:formatCode>General</c:formatCode>
                  <c:ptCount val="6"/>
                  <c:pt idx="0">
                    <c:v>0.98079778023518982</c:v>
                  </c:pt>
                  <c:pt idx="1">
                    <c:v>1.2269940039438962</c:v>
                  </c:pt>
                  <c:pt idx="2">
                    <c:v>2.0731889687146228</c:v>
                  </c:pt>
                  <c:pt idx="3">
                    <c:v>1.6901981075770827</c:v>
                  </c:pt>
                  <c:pt idx="4">
                    <c:v>1.4163477932445017</c:v>
                  </c:pt>
                  <c:pt idx="5">
                    <c:v>1.2877714692999145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'Questionnaire (2)'!$D$2:$I$2</c:f>
              <c:strCache>
                <c:ptCount val="6"/>
                <c:pt idx="0">
                  <c:v>Ease of Use</c:v>
                </c:pt>
                <c:pt idx="1">
                  <c:v>Learnability</c:v>
                </c:pt>
                <c:pt idx="2">
                  <c:v>Efficiency</c:v>
                </c:pt>
                <c:pt idx="3">
                  <c:v>Fun</c:v>
                </c:pt>
                <c:pt idx="4">
                  <c:v>Fatigue</c:v>
                </c:pt>
                <c:pt idx="5">
                  <c:v>Preference</c:v>
                </c:pt>
              </c:strCache>
            </c:strRef>
          </c:cat>
          <c:val>
            <c:numRef>
              <c:f>('Questionnaire (2)'!$D$40,'Questionnaire (2)'!$H$40,'Questionnaire (2)'!$L$40,'Questionnaire (2)'!$P$40,'Questionnaire (2)'!$T$40,'Questionnaire (2)'!$AB$40)</c:f>
              <c:numCache>
                <c:formatCode>General</c:formatCode>
                <c:ptCount val="6"/>
                <c:pt idx="0">
                  <c:v>5.6725000000000003</c:v>
                </c:pt>
                <c:pt idx="1">
                  <c:v>5.8950000000000005</c:v>
                </c:pt>
                <c:pt idx="2">
                  <c:v>5.1762499999999996</c:v>
                </c:pt>
                <c:pt idx="3">
                  <c:v>4.8562499999999993</c:v>
                </c:pt>
                <c:pt idx="4">
                  <c:v>4.4412500000000001</c:v>
                </c:pt>
                <c:pt idx="5">
                  <c:v>5.2287499999999998</c:v>
                </c:pt>
              </c:numCache>
            </c:numRef>
          </c:val>
        </c:ser>
        <c:ser>
          <c:idx val="1"/>
          <c:order val="1"/>
          <c:tx>
            <c:v>Joystick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('Questionnaire (2)'!$E$41,'Questionnaire (2)'!$I$41,'Questionnaire (2)'!$M$41,'Questionnaire (2)'!$Q$41,'Questionnaire (2)'!$U$41,'Questionnaire (2)'!$AC$41)</c:f>
                <c:numCache>
                  <c:formatCode>General</c:formatCode>
                  <c:ptCount val="6"/>
                  <c:pt idx="0">
                    <c:v>1.5647158573637938</c:v>
                  </c:pt>
                  <c:pt idx="1">
                    <c:v>1.2184936543594664</c:v>
                  </c:pt>
                  <c:pt idx="2">
                    <c:v>1.7833435691740065</c:v>
                  </c:pt>
                  <c:pt idx="3">
                    <c:v>2.4202947724841892</c:v>
                  </c:pt>
                  <c:pt idx="4">
                    <c:v>1.7804047493276838</c:v>
                  </c:pt>
                  <c:pt idx="5">
                    <c:v>1.7747026913985173</c:v>
                  </c:pt>
                </c:numCache>
              </c:numRef>
            </c:plus>
            <c:minus>
              <c:numRef>
                <c:f>('Questionnaire (2)'!$E$41,'Questionnaire (2)'!$I$41,'Questionnaire (2)'!$M$41,'Questionnaire (2)'!$Q$41,'Questionnaire (2)'!$U$41,'Questionnaire (2)'!$AC$41)</c:f>
                <c:numCache>
                  <c:formatCode>General</c:formatCode>
                  <c:ptCount val="6"/>
                  <c:pt idx="0">
                    <c:v>1.5647158573637938</c:v>
                  </c:pt>
                  <c:pt idx="1">
                    <c:v>1.2184936543594664</c:v>
                  </c:pt>
                  <c:pt idx="2">
                    <c:v>1.7833435691740065</c:v>
                  </c:pt>
                  <c:pt idx="3">
                    <c:v>2.4202947724841892</c:v>
                  </c:pt>
                  <c:pt idx="4">
                    <c:v>1.7804047493276838</c:v>
                  </c:pt>
                  <c:pt idx="5">
                    <c:v>1.7747026913985173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'Questionnaire (2)'!$D$2:$I$2</c:f>
              <c:strCache>
                <c:ptCount val="6"/>
                <c:pt idx="0">
                  <c:v>Ease of Use</c:v>
                </c:pt>
                <c:pt idx="1">
                  <c:v>Learnability</c:v>
                </c:pt>
                <c:pt idx="2">
                  <c:v>Efficiency</c:v>
                </c:pt>
                <c:pt idx="3">
                  <c:v>Fun</c:v>
                </c:pt>
                <c:pt idx="4">
                  <c:v>Fatigue</c:v>
                </c:pt>
                <c:pt idx="5">
                  <c:v>Preference</c:v>
                </c:pt>
              </c:strCache>
            </c:strRef>
          </c:cat>
          <c:val>
            <c:numRef>
              <c:f>('Questionnaire (2)'!$E$40,'Questionnaire (2)'!$I$40,'Questionnaire (2)'!$M$40,'Questionnaire (2)'!$Q$40,'Questionnaire (2)'!$U$40,'Questionnaire (2)'!$AC$40)</c:f>
              <c:numCache>
                <c:formatCode>General</c:formatCode>
                <c:ptCount val="6"/>
                <c:pt idx="0">
                  <c:v>2.8125</c:v>
                </c:pt>
                <c:pt idx="1">
                  <c:v>3.78125</c:v>
                </c:pt>
                <c:pt idx="2">
                  <c:v>3.12</c:v>
                </c:pt>
                <c:pt idx="3">
                  <c:v>4.1137499999999996</c:v>
                </c:pt>
                <c:pt idx="4">
                  <c:v>3.2287499999999998</c:v>
                </c:pt>
                <c:pt idx="5">
                  <c:v>3.1462500000000002</c:v>
                </c:pt>
              </c:numCache>
            </c:numRef>
          </c:val>
        </c:ser>
        <c:ser>
          <c:idx val="2"/>
          <c:order val="2"/>
          <c:tx>
            <c:v>Slide-Grab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('Questionnaire (2)'!$F$41,'Questionnaire (2)'!$J$41,'Questionnaire (2)'!$N$41,'Questionnaire (2)'!$R$41,'Questionnaire (2)'!$V$41,'Questionnaire (2)'!$AD$41)</c:f>
                <c:numCache>
                  <c:formatCode>General</c:formatCode>
                  <c:ptCount val="6"/>
                  <c:pt idx="0">
                    <c:v>1.7207950820146254</c:v>
                  </c:pt>
                  <c:pt idx="1">
                    <c:v>2.1318385760384664</c:v>
                  </c:pt>
                  <c:pt idx="2">
                    <c:v>1.944170774392002</c:v>
                  </c:pt>
                  <c:pt idx="3">
                    <c:v>1.2962797041644083</c:v>
                  </c:pt>
                  <c:pt idx="4">
                    <c:v>0.98902549439912346</c:v>
                  </c:pt>
                  <c:pt idx="5">
                    <c:v>1.881314130373462</c:v>
                  </c:pt>
                </c:numCache>
              </c:numRef>
            </c:plus>
            <c:minus>
              <c:numRef>
                <c:f>('Questionnaire (2)'!$F$41,'Questionnaire (2)'!$J$41,'Questionnaire (2)'!$N$41,'Questionnaire (2)'!$R$41,'Questionnaire (2)'!$V$41,'Questionnaire (2)'!$AD$41)</c:f>
                <c:numCache>
                  <c:formatCode>General</c:formatCode>
                  <c:ptCount val="6"/>
                  <c:pt idx="0">
                    <c:v>1.7207950820146254</c:v>
                  </c:pt>
                  <c:pt idx="1">
                    <c:v>2.1318385760384664</c:v>
                  </c:pt>
                  <c:pt idx="2">
                    <c:v>1.944170774392002</c:v>
                  </c:pt>
                  <c:pt idx="3">
                    <c:v>1.2962797041644083</c:v>
                  </c:pt>
                  <c:pt idx="4">
                    <c:v>0.98902549439912346</c:v>
                  </c:pt>
                  <c:pt idx="5">
                    <c:v>1.881314130373462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'Questionnaire (2)'!$D$2:$I$2</c:f>
              <c:strCache>
                <c:ptCount val="6"/>
                <c:pt idx="0">
                  <c:v>Ease of Use</c:v>
                </c:pt>
                <c:pt idx="1">
                  <c:v>Learnability</c:v>
                </c:pt>
                <c:pt idx="2">
                  <c:v>Efficiency</c:v>
                </c:pt>
                <c:pt idx="3">
                  <c:v>Fun</c:v>
                </c:pt>
                <c:pt idx="4">
                  <c:v>Fatigue</c:v>
                </c:pt>
                <c:pt idx="5">
                  <c:v>Preference</c:v>
                </c:pt>
              </c:strCache>
            </c:strRef>
          </c:cat>
          <c:val>
            <c:numRef>
              <c:f>('Questionnaire (2)'!$F$40,'Questionnaire (2)'!$J$40,'Questionnaire (2)'!$N$40,'Questionnaire (2)'!$R$40,'Questionnaire (2)'!$V$40,'Questionnaire (2)'!$AD$40)</c:f>
              <c:numCache>
                <c:formatCode>General</c:formatCode>
                <c:ptCount val="6"/>
                <c:pt idx="0">
                  <c:v>4.4574999999999996</c:v>
                </c:pt>
                <c:pt idx="1">
                  <c:v>4.3624999999999998</c:v>
                </c:pt>
                <c:pt idx="2">
                  <c:v>3.9350000000000005</c:v>
                </c:pt>
                <c:pt idx="3">
                  <c:v>4.0737500000000004</c:v>
                </c:pt>
                <c:pt idx="4">
                  <c:v>3.5399999999999996</c:v>
                </c:pt>
                <c:pt idx="5">
                  <c:v>4.37</c:v>
                </c:pt>
              </c:numCache>
            </c:numRef>
          </c:val>
        </c:ser>
        <c:ser>
          <c:idx val="3"/>
          <c:order val="3"/>
          <c:tx>
            <c:v>Draw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('Questionnaire (2)'!$G$41,'Questionnaire (2)'!$K$41,'Questionnaire (2)'!$O$41,'Questionnaire (2)'!$S$41,'Questionnaire (2)'!$W$41,'Questionnaire (2)'!$AE$41)</c:f>
                <c:numCache>
                  <c:formatCode>General</c:formatCode>
                  <c:ptCount val="6"/>
                  <c:pt idx="0">
                    <c:v>2.0982879926263691</c:v>
                  </c:pt>
                  <c:pt idx="1">
                    <c:v>1.8436532056916608</c:v>
                  </c:pt>
                  <c:pt idx="2">
                    <c:v>2.1129786017441274</c:v>
                  </c:pt>
                  <c:pt idx="3">
                    <c:v>2.2519451909087738</c:v>
                  </c:pt>
                  <c:pt idx="4">
                    <c:v>1.6920312180504051</c:v>
                  </c:pt>
                  <c:pt idx="5">
                    <c:v>1.9621266705869354</c:v>
                  </c:pt>
                </c:numCache>
              </c:numRef>
            </c:plus>
            <c:minus>
              <c:numRef>
                <c:f>('Questionnaire (2)'!$G$41,'Questionnaire (2)'!$K$41,'Questionnaire (2)'!$O$41,'Questionnaire (2)'!$S$41,'Questionnaire (2)'!$W$41,'Questionnaire (2)'!$AE$41)</c:f>
                <c:numCache>
                  <c:formatCode>General</c:formatCode>
                  <c:ptCount val="6"/>
                  <c:pt idx="0">
                    <c:v>2.0982879926263691</c:v>
                  </c:pt>
                  <c:pt idx="1">
                    <c:v>1.8436532056916608</c:v>
                  </c:pt>
                  <c:pt idx="2">
                    <c:v>2.1129786017441274</c:v>
                  </c:pt>
                  <c:pt idx="3">
                    <c:v>2.2519451909087738</c:v>
                  </c:pt>
                  <c:pt idx="4">
                    <c:v>1.6920312180504051</c:v>
                  </c:pt>
                  <c:pt idx="5">
                    <c:v>1.9621266705869354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'Questionnaire (2)'!$D$2:$I$2</c:f>
              <c:strCache>
                <c:ptCount val="6"/>
                <c:pt idx="0">
                  <c:v>Ease of Use</c:v>
                </c:pt>
                <c:pt idx="1">
                  <c:v>Learnability</c:v>
                </c:pt>
                <c:pt idx="2">
                  <c:v>Efficiency</c:v>
                </c:pt>
                <c:pt idx="3">
                  <c:v>Fun</c:v>
                </c:pt>
                <c:pt idx="4">
                  <c:v>Fatigue</c:v>
                </c:pt>
                <c:pt idx="5">
                  <c:v>Preference</c:v>
                </c:pt>
              </c:strCache>
            </c:strRef>
          </c:cat>
          <c:val>
            <c:numRef>
              <c:f>('Questionnaire (2)'!$G$40,'Questionnaire (2)'!$K$40,'Questionnaire (2)'!$O$40,'Questionnaire (2)'!$S$40,'Questionnaire (2)'!$W$40,'Questionnaire (2)'!$AE$40)</c:f>
              <c:numCache>
                <c:formatCode>General</c:formatCode>
                <c:ptCount val="6"/>
                <c:pt idx="0">
                  <c:v>3.7512500000000002</c:v>
                </c:pt>
                <c:pt idx="1">
                  <c:v>4.3100000000000005</c:v>
                </c:pt>
                <c:pt idx="2">
                  <c:v>3.9624999999999999</c:v>
                </c:pt>
                <c:pt idx="3">
                  <c:v>4.5299999999999994</c:v>
                </c:pt>
                <c:pt idx="4">
                  <c:v>4.4262500000000005</c:v>
                </c:pt>
                <c:pt idx="5">
                  <c:v>4.7637499999999999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004112"/>
        <c:axId val="712005288"/>
      </c:barChart>
      <c:catAx>
        <c:axId val="71200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05288"/>
        <c:crosses val="autoZero"/>
        <c:auto val="1"/>
        <c:lblAlgn val="ctr"/>
        <c:lblOffset val="100"/>
        <c:noMultiLvlLbl val="0"/>
      </c:catAx>
      <c:valAx>
        <c:axId val="712005288"/>
        <c:scaling>
          <c:orientation val="minMax"/>
          <c:max val="7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041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55231481481481"/>
          <c:y val="0.88367631296891747"/>
          <c:w val="0.72869490740740739"/>
          <c:h val="0.11632368703108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784104938271608E-2"/>
          <c:y val="4.3635317460317465E-2"/>
          <c:w val="0.91922685185185182"/>
          <c:h val="0.65365396825396815"/>
        </c:manualLayout>
      </c:layout>
      <c:barChart>
        <c:barDir val="col"/>
        <c:grouping val="clustered"/>
        <c:varyColors val="0"/>
        <c:ser>
          <c:idx val="0"/>
          <c:order val="0"/>
          <c:tx>
            <c:v>Go-To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('Questionnaire (2)'!$D$58,'Questionnaire (2)'!$H$58,'Questionnaire (2)'!$L$58,'Questionnaire (2)'!$P$58,'Questionnaire (2)'!$T$58,'Questionnaire (2)'!$AB$58)</c:f>
                <c:numCache>
                  <c:formatCode>General</c:formatCode>
                  <c:ptCount val="6"/>
                  <c:pt idx="0">
                    <c:v>1.243886159492811</c:v>
                  </c:pt>
                  <c:pt idx="1">
                    <c:v>0.80703331887709528</c:v>
                  </c:pt>
                  <c:pt idx="2">
                    <c:v>1.3371653267682013</c:v>
                  </c:pt>
                  <c:pt idx="3">
                    <c:v>1.4375625590252112</c:v>
                  </c:pt>
                  <c:pt idx="4">
                    <c:v>1.3017818984419429</c:v>
                  </c:pt>
                  <c:pt idx="5">
                    <c:v>1.3412193871415812</c:v>
                  </c:pt>
                </c:numCache>
              </c:numRef>
            </c:plus>
            <c:minus>
              <c:numRef>
                <c:f>('Questionnaire (2)'!$D$58,'Questionnaire (2)'!$H$58,'Questionnaire (2)'!$L$58,'Questionnaire (2)'!$P$58,'Questionnaire (2)'!$T$58,'Questionnaire (2)'!$AB$58)</c:f>
                <c:numCache>
                  <c:formatCode>General</c:formatCode>
                  <c:ptCount val="6"/>
                  <c:pt idx="0">
                    <c:v>1.243886159492811</c:v>
                  </c:pt>
                  <c:pt idx="1">
                    <c:v>0.80703331887709528</c:v>
                  </c:pt>
                  <c:pt idx="2">
                    <c:v>1.3371653267682013</c:v>
                  </c:pt>
                  <c:pt idx="3">
                    <c:v>1.4375625590252112</c:v>
                  </c:pt>
                  <c:pt idx="4">
                    <c:v>1.3017818984419429</c:v>
                  </c:pt>
                  <c:pt idx="5">
                    <c:v>1.3412193871415812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'Questionnaire (2)'!$D$2:$I$2</c:f>
              <c:strCache>
                <c:ptCount val="6"/>
                <c:pt idx="0">
                  <c:v>Ease of Use</c:v>
                </c:pt>
                <c:pt idx="1">
                  <c:v>Learnability</c:v>
                </c:pt>
                <c:pt idx="2">
                  <c:v>Efficiency</c:v>
                </c:pt>
                <c:pt idx="3">
                  <c:v>Fun</c:v>
                </c:pt>
                <c:pt idx="4">
                  <c:v>Fatigue</c:v>
                </c:pt>
                <c:pt idx="5">
                  <c:v>Preference</c:v>
                </c:pt>
              </c:strCache>
            </c:strRef>
          </c:cat>
          <c:val>
            <c:numRef>
              <c:f>('Questionnaire (2)'!$D$57,'Questionnaire (2)'!$H$57,'Questionnaire (2)'!$L$57,'Questionnaire (2)'!$P$57,'Questionnaire (2)'!$T$57,'Questionnaire (2)'!$AB$57)</c:f>
              <c:numCache>
                <c:formatCode>General</c:formatCode>
                <c:ptCount val="6"/>
                <c:pt idx="0">
                  <c:v>5.2744444444444447</c:v>
                </c:pt>
                <c:pt idx="1">
                  <c:v>6.4644444444444442</c:v>
                </c:pt>
                <c:pt idx="2">
                  <c:v>5.0311111111111115</c:v>
                </c:pt>
                <c:pt idx="3">
                  <c:v>3.9088888888888889</c:v>
                </c:pt>
                <c:pt idx="4">
                  <c:v>3.9911111111111115</c:v>
                </c:pt>
                <c:pt idx="5">
                  <c:v>3.9977777777777783</c:v>
                </c:pt>
              </c:numCache>
            </c:numRef>
          </c:val>
        </c:ser>
        <c:ser>
          <c:idx val="1"/>
          <c:order val="1"/>
          <c:tx>
            <c:v>Joystick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('Questionnaire (2)'!$E$58,'Questionnaire (2)'!$I$58,'Questionnaire (2)'!$M$58,'Questionnaire (2)'!$Q$58,'Questionnaire (2)'!$U$58,'Questionnaire (2)'!$AC$58)</c:f>
                <c:numCache>
                  <c:formatCode>General</c:formatCode>
                  <c:ptCount val="6"/>
                  <c:pt idx="0">
                    <c:v>1.2279454385273065</c:v>
                  </c:pt>
                  <c:pt idx="1">
                    <c:v>0.91200481236546416</c:v>
                  </c:pt>
                  <c:pt idx="2">
                    <c:v>0.61586208773646012</c:v>
                  </c:pt>
                  <c:pt idx="3">
                    <c:v>0.73065229608739424</c:v>
                  </c:pt>
                  <c:pt idx="4">
                    <c:v>1.3637366966455755</c:v>
                  </c:pt>
                  <c:pt idx="5">
                    <c:v>0.84174587086074171</c:v>
                  </c:pt>
                </c:numCache>
              </c:numRef>
            </c:plus>
            <c:minus>
              <c:numRef>
                <c:f>('Questionnaire (2)'!$E$58,'Questionnaire (2)'!$I$58,'Questionnaire (2)'!$M$58,'Questionnaire (2)'!$Q$58,'Questionnaire (2)'!$U$58,'Questionnaire (2)'!$AC$58)</c:f>
                <c:numCache>
                  <c:formatCode>General</c:formatCode>
                  <c:ptCount val="6"/>
                  <c:pt idx="0">
                    <c:v>1.2279454385273065</c:v>
                  </c:pt>
                  <c:pt idx="1">
                    <c:v>0.91200481236546416</c:v>
                  </c:pt>
                  <c:pt idx="2">
                    <c:v>0.61586208773646012</c:v>
                  </c:pt>
                  <c:pt idx="3">
                    <c:v>0.73065229608739424</c:v>
                  </c:pt>
                  <c:pt idx="4">
                    <c:v>1.3637366966455755</c:v>
                  </c:pt>
                  <c:pt idx="5">
                    <c:v>0.84174587086074171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'Questionnaire (2)'!$D$2:$I$2</c:f>
              <c:strCache>
                <c:ptCount val="6"/>
                <c:pt idx="0">
                  <c:v>Ease of Use</c:v>
                </c:pt>
                <c:pt idx="1">
                  <c:v>Learnability</c:v>
                </c:pt>
                <c:pt idx="2">
                  <c:v>Efficiency</c:v>
                </c:pt>
                <c:pt idx="3">
                  <c:v>Fun</c:v>
                </c:pt>
                <c:pt idx="4">
                  <c:v>Fatigue</c:v>
                </c:pt>
                <c:pt idx="5">
                  <c:v>Preference</c:v>
                </c:pt>
              </c:strCache>
            </c:strRef>
          </c:cat>
          <c:val>
            <c:numRef>
              <c:f>('Questionnaire (2)'!$E$57,'Questionnaire (2)'!$I$57,'Questionnaire (2)'!$M$57,'Questionnaire (2)'!$Q$57,'Questionnaire (2)'!$U$57,'Questionnaire (2)'!$AC$57)</c:f>
              <c:numCache>
                <c:formatCode>General</c:formatCode>
                <c:ptCount val="6"/>
                <c:pt idx="0">
                  <c:v>5.6633333333333322</c:v>
                </c:pt>
                <c:pt idx="1">
                  <c:v>6.4155555555555557</c:v>
                </c:pt>
                <c:pt idx="2">
                  <c:v>6.2011111111111106</c:v>
                </c:pt>
                <c:pt idx="3">
                  <c:v>6.4655555555555555</c:v>
                </c:pt>
                <c:pt idx="4">
                  <c:v>5.655555555555555</c:v>
                </c:pt>
                <c:pt idx="5">
                  <c:v>6.2811111111111115</c:v>
                </c:pt>
              </c:numCache>
            </c:numRef>
          </c:val>
        </c:ser>
        <c:ser>
          <c:idx val="2"/>
          <c:order val="2"/>
          <c:tx>
            <c:v>Slide-Grab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('Questionnaire (2)'!$F$58,'Questionnaire (2)'!$J$58,'Questionnaire (2)'!$N$58,'Questionnaire (2)'!$R$58,'Questionnaire (2)'!$V$58,'Questionnaire (2)'!$AD$58)</c:f>
                <c:numCache>
                  <c:formatCode>General</c:formatCode>
                  <c:ptCount val="6"/>
                  <c:pt idx="0">
                    <c:v>1.1715374513859975</c:v>
                  </c:pt>
                  <c:pt idx="1">
                    <c:v>1.4915074402913469</c:v>
                  </c:pt>
                  <c:pt idx="2">
                    <c:v>1.395338469492059</c:v>
                  </c:pt>
                  <c:pt idx="3">
                    <c:v>1.5546739565295071</c:v>
                  </c:pt>
                  <c:pt idx="4">
                    <c:v>0.53665631459995056</c:v>
                  </c:pt>
                  <c:pt idx="5">
                    <c:v>1.7769879321793696</c:v>
                  </c:pt>
                </c:numCache>
              </c:numRef>
            </c:plus>
            <c:minus>
              <c:numRef>
                <c:f>('Questionnaire (2)'!$F$58,'Questionnaire (2)'!$J$58,'Questionnaire (2)'!$N$58,'Questionnaire (2)'!$R$58,'Questionnaire (2)'!$V$58,'Questionnaire (2)'!$AD$58)</c:f>
                <c:numCache>
                  <c:formatCode>General</c:formatCode>
                  <c:ptCount val="6"/>
                  <c:pt idx="0">
                    <c:v>1.1715374513859975</c:v>
                  </c:pt>
                  <c:pt idx="1">
                    <c:v>1.4915074402913469</c:v>
                  </c:pt>
                  <c:pt idx="2">
                    <c:v>1.395338469492059</c:v>
                  </c:pt>
                  <c:pt idx="3">
                    <c:v>1.5546739565295071</c:v>
                  </c:pt>
                  <c:pt idx="4">
                    <c:v>0.53665631459995056</c:v>
                  </c:pt>
                  <c:pt idx="5">
                    <c:v>1.7769879321793696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'Questionnaire (2)'!$D$2:$I$2</c:f>
              <c:strCache>
                <c:ptCount val="6"/>
                <c:pt idx="0">
                  <c:v>Ease of Use</c:v>
                </c:pt>
                <c:pt idx="1">
                  <c:v>Learnability</c:v>
                </c:pt>
                <c:pt idx="2">
                  <c:v>Efficiency</c:v>
                </c:pt>
                <c:pt idx="3">
                  <c:v>Fun</c:v>
                </c:pt>
                <c:pt idx="4">
                  <c:v>Fatigue</c:v>
                </c:pt>
                <c:pt idx="5">
                  <c:v>Preference</c:v>
                </c:pt>
              </c:strCache>
            </c:strRef>
          </c:cat>
          <c:val>
            <c:numRef>
              <c:f>('Questionnaire (2)'!$F$57,'Questionnaire (2)'!$J$57,'Questionnaire (2)'!$N$57,'Questionnaire (2)'!$R$57,'Questionnaire (2)'!$V$57,'Questionnaire (2)'!$AD$57)</c:f>
              <c:numCache>
                <c:formatCode>General</c:formatCode>
                <c:ptCount val="6"/>
                <c:pt idx="0">
                  <c:v>3.8200000000000003</c:v>
                </c:pt>
                <c:pt idx="1">
                  <c:v>4.2822222222222219</c:v>
                </c:pt>
                <c:pt idx="2">
                  <c:v>4.0377777777777784</c:v>
                </c:pt>
                <c:pt idx="3">
                  <c:v>3.5588888888888892</c:v>
                </c:pt>
                <c:pt idx="4">
                  <c:v>2.1166666666666663</c:v>
                </c:pt>
                <c:pt idx="5">
                  <c:v>3.5111111111111111</c:v>
                </c:pt>
              </c:numCache>
            </c:numRef>
          </c:val>
        </c:ser>
        <c:ser>
          <c:idx val="3"/>
          <c:order val="3"/>
          <c:tx>
            <c:v>Draw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('Questionnaire (2)'!$G$58,'Questionnaire (2)'!$K$58,'Questionnaire (2)'!$O$58,'Questionnaire (2)'!$S$58,'Questionnaire (2)'!$W$58,'Questionnaire (2)'!$AE$58)</c:f>
                <c:numCache>
                  <c:formatCode>General</c:formatCode>
                  <c:ptCount val="6"/>
                  <c:pt idx="0">
                    <c:v>1.4359646389951406</c:v>
                  </c:pt>
                  <c:pt idx="1">
                    <c:v>0.77823161362440185</c:v>
                  </c:pt>
                  <c:pt idx="2">
                    <c:v>1.8024427868867303</c:v>
                  </c:pt>
                  <c:pt idx="3">
                    <c:v>1.6932865807194117</c:v>
                  </c:pt>
                  <c:pt idx="4">
                    <c:v>1.8529436041067204</c:v>
                  </c:pt>
                  <c:pt idx="5">
                    <c:v>2.0971826339162725</c:v>
                  </c:pt>
                </c:numCache>
              </c:numRef>
            </c:plus>
            <c:minus>
              <c:numRef>
                <c:f>('Questionnaire (2)'!$G$58,'Questionnaire (2)'!$K$58,'Questionnaire (2)'!$O$58,'Questionnaire (2)'!$S$58,'Questionnaire (2)'!$W$58,'Questionnaire (2)'!$AE$58)</c:f>
                <c:numCache>
                  <c:formatCode>General</c:formatCode>
                  <c:ptCount val="6"/>
                  <c:pt idx="0">
                    <c:v>1.4359646389951406</c:v>
                  </c:pt>
                  <c:pt idx="1">
                    <c:v>0.77823161362440185</c:v>
                  </c:pt>
                  <c:pt idx="2">
                    <c:v>1.8024427868867303</c:v>
                  </c:pt>
                  <c:pt idx="3">
                    <c:v>1.6932865807194117</c:v>
                  </c:pt>
                  <c:pt idx="4">
                    <c:v>1.8529436041067204</c:v>
                  </c:pt>
                  <c:pt idx="5">
                    <c:v>2.0971826339162725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'Questionnaire (2)'!$D$2:$I$2</c:f>
              <c:strCache>
                <c:ptCount val="6"/>
                <c:pt idx="0">
                  <c:v>Ease of Use</c:v>
                </c:pt>
                <c:pt idx="1">
                  <c:v>Learnability</c:v>
                </c:pt>
                <c:pt idx="2">
                  <c:v>Efficiency</c:v>
                </c:pt>
                <c:pt idx="3">
                  <c:v>Fun</c:v>
                </c:pt>
                <c:pt idx="4">
                  <c:v>Fatigue</c:v>
                </c:pt>
                <c:pt idx="5">
                  <c:v>Preference</c:v>
                </c:pt>
              </c:strCache>
            </c:strRef>
          </c:cat>
          <c:val>
            <c:numRef>
              <c:f>('Questionnaire (2)'!$G$57,'Questionnaire (2)'!$K$57,'Questionnaire (2)'!$O$57,'Questionnaire (2)'!$S$57,'Questionnaire (2)'!$W$57,'Questionnaire (2)'!$AE$57)</c:f>
              <c:numCache>
                <c:formatCode>General</c:formatCode>
                <c:ptCount val="6"/>
                <c:pt idx="0">
                  <c:v>4.822222222222222</c:v>
                </c:pt>
                <c:pt idx="1">
                  <c:v>4.2777777777777777</c:v>
                </c:pt>
                <c:pt idx="2">
                  <c:v>5.4533333333333331</c:v>
                </c:pt>
                <c:pt idx="3">
                  <c:v>5.8222222222222229</c:v>
                </c:pt>
                <c:pt idx="4">
                  <c:v>4.7733333333333334</c:v>
                </c:pt>
                <c:pt idx="5">
                  <c:v>5.19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007248"/>
        <c:axId val="712000976"/>
      </c:barChart>
      <c:catAx>
        <c:axId val="71200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00976"/>
        <c:crosses val="autoZero"/>
        <c:auto val="1"/>
        <c:lblAlgn val="ctr"/>
        <c:lblOffset val="100"/>
        <c:noMultiLvlLbl val="0"/>
      </c:catAx>
      <c:valAx>
        <c:axId val="712000976"/>
        <c:scaling>
          <c:orientation val="minMax"/>
          <c:max val="7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072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55231481481481"/>
          <c:y val="0.88367631296891747"/>
          <c:w val="0.72869490740740739"/>
          <c:h val="0.11632368703108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Go-To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('Main Results'!$M$106,'Main Results'!$Q$106)</c:f>
                <c:numCache>
                  <c:formatCode>General</c:formatCode>
                  <c:ptCount val="2"/>
                  <c:pt idx="0">
                    <c:v>23.043916338581447</c:v>
                  </c:pt>
                  <c:pt idx="1">
                    <c:v>39.097006537902757</c:v>
                  </c:pt>
                </c:numCache>
              </c:numRef>
            </c:plus>
            <c:minus>
              <c:numRef>
                <c:f>('Main Results'!$M$106,'Main Results'!$Q$106)</c:f>
                <c:numCache>
                  <c:formatCode>General</c:formatCode>
                  <c:ptCount val="2"/>
                  <c:pt idx="0">
                    <c:v>23.043916338581447</c:v>
                  </c:pt>
                  <c:pt idx="1">
                    <c:v>39.097006537902757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('Main Results'!$M$105,'Main Results'!$Q$105)</c:f>
              <c:numCache>
                <c:formatCode>General</c:formatCode>
                <c:ptCount val="2"/>
                <c:pt idx="0">
                  <c:v>92.330489851683197</c:v>
                </c:pt>
                <c:pt idx="1">
                  <c:v>180.52204605527569</c:v>
                </c:pt>
              </c:numCache>
            </c:numRef>
          </c:val>
          <c:extLst/>
        </c:ser>
        <c:ser>
          <c:idx val="1"/>
          <c:order val="1"/>
          <c:tx>
            <c:v>Joystick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('Main Results'!$N$106,'Main Results'!$R$106)</c:f>
                <c:numCache>
                  <c:formatCode>General</c:formatCode>
                  <c:ptCount val="2"/>
                  <c:pt idx="0">
                    <c:v>35.659512015476572</c:v>
                  </c:pt>
                  <c:pt idx="1">
                    <c:v>54.763517878941677</c:v>
                  </c:pt>
                </c:numCache>
              </c:numRef>
            </c:plus>
            <c:minus>
              <c:numRef>
                <c:f>('Main Results'!$N$106,'Main Results'!$R$106)</c:f>
                <c:numCache>
                  <c:formatCode>General</c:formatCode>
                  <c:ptCount val="2"/>
                  <c:pt idx="0">
                    <c:v>35.659512015476572</c:v>
                  </c:pt>
                  <c:pt idx="1">
                    <c:v>54.763517878941677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('Main Results'!$N$105,'Main Results'!$R$105)</c:f>
              <c:numCache>
                <c:formatCode>General</c:formatCode>
                <c:ptCount val="2"/>
                <c:pt idx="0">
                  <c:v>145.45520618590729</c:v>
                </c:pt>
                <c:pt idx="1">
                  <c:v>238.6507563173661</c:v>
                </c:pt>
              </c:numCache>
            </c:numRef>
          </c:val>
          <c:extLst/>
        </c:ser>
        <c:ser>
          <c:idx val="2"/>
          <c:order val="2"/>
          <c:tx>
            <c:v>Slide-Grab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('Main Results'!$O$106,'Main Results'!$S$106)</c:f>
                <c:numCache>
                  <c:formatCode>General</c:formatCode>
                  <c:ptCount val="2"/>
                  <c:pt idx="0">
                    <c:v>34.807650352017816</c:v>
                  </c:pt>
                  <c:pt idx="1">
                    <c:v>64.314161567531144</c:v>
                  </c:pt>
                </c:numCache>
              </c:numRef>
            </c:plus>
            <c:minus>
              <c:numRef>
                <c:f>('Main Results'!$O$106,'Main Results'!$S$106)</c:f>
                <c:numCache>
                  <c:formatCode>General</c:formatCode>
                  <c:ptCount val="2"/>
                  <c:pt idx="0">
                    <c:v>34.807650352017816</c:v>
                  </c:pt>
                  <c:pt idx="1">
                    <c:v>64.314161567531144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('Main Results'!$O$105,'Main Results'!$S$105)</c:f>
              <c:numCache>
                <c:formatCode>General</c:formatCode>
                <c:ptCount val="2"/>
                <c:pt idx="0">
                  <c:v>132.64242045094124</c:v>
                </c:pt>
                <c:pt idx="1">
                  <c:v>252.78187217415561</c:v>
                </c:pt>
              </c:numCache>
            </c:numRef>
          </c:val>
          <c:extLst/>
        </c:ser>
        <c:ser>
          <c:idx val="3"/>
          <c:order val="3"/>
          <c:tx>
            <c:v>Draw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('Main Results'!$P$106,'Main Results'!$T$106)</c:f>
                <c:numCache>
                  <c:formatCode>General</c:formatCode>
                  <c:ptCount val="2"/>
                  <c:pt idx="0">
                    <c:v>36.714808164691853</c:v>
                  </c:pt>
                  <c:pt idx="1">
                    <c:v>140.47539934085304</c:v>
                  </c:pt>
                </c:numCache>
              </c:numRef>
            </c:plus>
            <c:minus>
              <c:numRef>
                <c:f>('Main Results'!$P$106,'Main Results'!$T$106)</c:f>
                <c:numCache>
                  <c:formatCode>General</c:formatCode>
                  <c:ptCount val="2"/>
                  <c:pt idx="0">
                    <c:v>36.714808164691853</c:v>
                  </c:pt>
                  <c:pt idx="1">
                    <c:v>140.47539934085304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('Main Results'!$P$105,'Main Results'!$T$105)</c:f>
              <c:numCache>
                <c:formatCode>General</c:formatCode>
                <c:ptCount val="2"/>
                <c:pt idx="0">
                  <c:v>95.328886881469998</c:v>
                </c:pt>
                <c:pt idx="1">
                  <c:v>315.94530158352745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285656"/>
        <c:axId val="255291536"/>
      </c:barChart>
      <c:catAx>
        <c:axId val="25528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91536"/>
        <c:crosses val="autoZero"/>
        <c:auto val="1"/>
        <c:lblAlgn val="ctr"/>
        <c:lblOffset val="100"/>
        <c:noMultiLvlLbl val="0"/>
      </c:catAx>
      <c:valAx>
        <c:axId val="2552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8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031603228882893E-2"/>
          <c:y val="3.9836646293339203E-2"/>
          <c:w val="0.88523495415137099"/>
          <c:h val="0.62808031863149971"/>
        </c:manualLayout>
      </c:layout>
      <c:barChart>
        <c:barDir val="col"/>
        <c:grouping val="clustered"/>
        <c:varyColors val="0"/>
        <c:ser>
          <c:idx val="0"/>
          <c:order val="0"/>
          <c:tx>
            <c:v>Go-To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('Main Results'!$M$123,'Main Results'!$Q$123)</c:f>
                <c:numCache>
                  <c:formatCode>General</c:formatCode>
                  <c:ptCount val="2"/>
                  <c:pt idx="0">
                    <c:v>16.945855423273766</c:v>
                  </c:pt>
                  <c:pt idx="1">
                    <c:v>37.450984225405726</c:v>
                  </c:pt>
                </c:numCache>
              </c:numRef>
            </c:plus>
            <c:minus>
              <c:numRef>
                <c:f>('Main Results'!$M$123,'Main Results'!$Q$123)</c:f>
                <c:numCache>
                  <c:formatCode>General</c:formatCode>
                  <c:ptCount val="2"/>
                  <c:pt idx="0">
                    <c:v>16.945855423273766</c:v>
                  </c:pt>
                  <c:pt idx="1">
                    <c:v>37.450984225405726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('Main Results'!$M$122,'Main Results'!$Q$122)</c:f>
              <c:numCache>
                <c:formatCode>General</c:formatCode>
                <c:ptCount val="2"/>
                <c:pt idx="0">
                  <c:v>108.80599041494884</c:v>
                </c:pt>
                <c:pt idx="1">
                  <c:v>204.28801862934247</c:v>
                </c:pt>
              </c:numCache>
            </c:numRef>
          </c:val>
          <c:extLst/>
        </c:ser>
        <c:ser>
          <c:idx val="1"/>
          <c:order val="1"/>
          <c:tx>
            <c:v>Joystick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('Main Results'!$N$123,'Main Results'!$R$123)</c:f>
                <c:numCache>
                  <c:formatCode>General</c:formatCode>
                  <c:ptCount val="2"/>
                  <c:pt idx="0">
                    <c:v>37.699000746677875</c:v>
                  </c:pt>
                  <c:pt idx="1">
                    <c:v>39.4337043403564</c:v>
                  </c:pt>
                </c:numCache>
              </c:numRef>
            </c:plus>
            <c:minus>
              <c:numRef>
                <c:f>('Main Results'!$N$123,'Main Results'!$R$123)</c:f>
                <c:numCache>
                  <c:formatCode>General</c:formatCode>
                  <c:ptCount val="2"/>
                  <c:pt idx="0">
                    <c:v>37.699000746677875</c:v>
                  </c:pt>
                  <c:pt idx="1">
                    <c:v>39.4337043403564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('Main Results'!$N$122,'Main Results'!$R$122)</c:f>
              <c:numCache>
                <c:formatCode>General</c:formatCode>
                <c:ptCount val="2"/>
                <c:pt idx="0">
                  <c:v>167.83059742447799</c:v>
                </c:pt>
                <c:pt idx="1">
                  <c:v>280.78599178277045</c:v>
                </c:pt>
              </c:numCache>
            </c:numRef>
          </c:val>
          <c:extLst/>
        </c:ser>
        <c:ser>
          <c:idx val="2"/>
          <c:order val="2"/>
          <c:tx>
            <c:v>Slide-Grab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('Main Results'!$O$123,'Main Results'!$S$123)</c:f>
                <c:numCache>
                  <c:formatCode>General</c:formatCode>
                  <c:ptCount val="2"/>
                  <c:pt idx="0">
                    <c:v>33.145599750136249</c:v>
                  </c:pt>
                  <c:pt idx="1">
                    <c:v>69.185582245640532</c:v>
                  </c:pt>
                </c:numCache>
              </c:numRef>
            </c:plus>
            <c:minus>
              <c:numRef>
                <c:f>('Main Results'!$O$123,'Main Results'!$S$123)</c:f>
                <c:numCache>
                  <c:formatCode>General</c:formatCode>
                  <c:ptCount val="2"/>
                  <c:pt idx="0">
                    <c:v>33.145599750136249</c:v>
                  </c:pt>
                  <c:pt idx="1">
                    <c:v>69.185582245640532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('Main Results'!$O$122,'Main Results'!$S$122)</c:f>
              <c:numCache>
                <c:formatCode>General</c:formatCode>
                <c:ptCount val="2"/>
                <c:pt idx="0">
                  <c:v>153.16376918134821</c:v>
                </c:pt>
                <c:pt idx="1">
                  <c:v>289.62248067140234</c:v>
                </c:pt>
              </c:numCache>
            </c:numRef>
          </c:val>
          <c:extLst/>
        </c:ser>
        <c:ser>
          <c:idx val="3"/>
          <c:order val="3"/>
          <c:tx>
            <c:v>Draw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('Main Results'!$P$123,'Main Results'!$T$123)</c:f>
                <c:numCache>
                  <c:formatCode>General</c:formatCode>
                  <c:ptCount val="2"/>
                  <c:pt idx="0">
                    <c:v>44.047667312201604</c:v>
                  </c:pt>
                  <c:pt idx="1">
                    <c:v>155.76718601559548</c:v>
                  </c:pt>
                </c:numCache>
              </c:numRef>
            </c:plus>
            <c:minus>
              <c:numRef>
                <c:f>('Main Results'!$P$123,'Main Results'!$T$123)</c:f>
                <c:numCache>
                  <c:formatCode>General</c:formatCode>
                  <c:ptCount val="2"/>
                  <c:pt idx="0">
                    <c:v>44.047667312201604</c:v>
                  </c:pt>
                  <c:pt idx="1">
                    <c:v>155.76718601559548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('Main Results'!$P$122,'Main Results'!$T$122)</c:f>
              <c:numCache>
                <c:formatCode>General</c:formatCode>
                <c:ptCount val="2"/>
                <c:pt idx="0">
                  <c:v>113.94911166175626</c:v>
                </c:pt>
                <c:pt idx="1">
                  <c:v>392.46826818228305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284872"/>
        <c:axId val="257400208"/>
      </c:barChart>
      <c:catAx>
        <c:axId val="25528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00208"/>
        <c:crosses val="autoZero"/>
        <c:auto val="1"/>
        <c:lblAlgn val="ctr"/>
        <c:lblOffset val="100"/>
        <c:noMultiLvlLbl val="0"/>
      </c:catAx>
      <c:valAx>
        <c:axId val="2574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8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031603228882893E-2"/>
          <c:y val="3.9836646293339203E-2"/>
          <c:w val="0.88523495415137099"/>
          <c:h val="0.62808031863149971"/>
        </c:manualLayout>
      </c:layout>
      <c:barChart>
        <c:barDir val="col"/>
        <c:grouping val="clustered"/>
        <c:varyColors val="0"/>
        <c:ser>
          <c:idx val="0"/>
          <c:order val="0"/>
          <c:tx>
            <c:v>Go-To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('Main Results'!$M$142,'Main Results'!$Q$142)</c:f>
                <c:numCache>
                  <c:formatCode>General</c:formatCode>
                  <c:ptCount val="2"/>
                  <c:pt idx="0">
                    <c:v>15.175747522868519</c:v>
                  </c:pt>
                  <c:pt idx="1">
                    <c:v>24.123083281224496</c:v>
                  </c:pt>
                </c:numCache>
              </c:numRef>
            </c:plus>
            <c:minus>
              <c:numRef>
                <c:f>('Main Results'!$M$142,'Main Results'!$Q$142)</c:f>
                <c:numCache>
                  <c:formatCode>General</c:formatCode>
                  <c:ptCount val="2"/>
                  <c:pt idx="0">
                    <c:v>15.175747522868519</c:v>
                  </c:pt>
                  <c:pt idx="1">
                    <c:v>24.123083281224496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('Main Results'!$M$141,'Main Results'!$Q$141)</c:f>
              <c:numCache>
                <c:formatCode>General</c:formatCode>
                <c:ptCount val="2"/>
                <c:pt idx="0">
                  <c:v>75.85498928841757</c:v>
                </c:pt>
                <c:pt idx="1">
                  <c:v>156.75607348120892</c:v>
                </c:pt>
              </c:numCache>
            </c:numRef>
          </c:val>
          <c:extLst/>
        </c:ser>
        <c:ser>
          <c:idx val="1"/>
          <c:order val="1"/>
          <c:tx>
            <c:v>Joystick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('Main Results'!$N$142,'Main Results'!$R$142)</c:f>
                <c:numCache>
                  <c:formatCode>General</c:formatCode>
                  <c:ptCount val="2"/>
                  <c:pt idx="0">
                    <c:v>12.620726871623889</c:v>
                  </c:pt>
                  <c:pt idx="1">
                    <c:v>28.521858804227538</c:v>
                  </c:pt>
                </c:numCache>
              </c:numRef>
            </c:plus>
            <c:minus>
              <c:numRef>
                <c:f>('Main Results'!$N$142,'Main Results'!$R$142)</c:f>
                <c:numCache>
                  <c:formatCode>General</c:formatCode>
                  <c:ptCount val="2"/>
                  <c:pt idx="0">
                    <c:v>12.620726871623889</c:v>
                  </c:pt>
                  <c:pt idx="1">
                    <c:v>28.521858804227538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('Main Results'!$N$141,'Main Results'!$R$141)</c:f>
              <c:numCache>
                <c:formatCode>General</c:formatCode>
                <c:ptCount val="2"/>
                <c:pt idx="0">
                  <c:v>123.07981494733666</c:v>
                </c:pt>
                <c:pt idx="1">
                  <c:v>196.51552085196172</c:v>
                </c:pt>
              </c:numCache>
            </c:numRef>
          </c:val>
          <c:extLst/>
        </c:ser>
        <c:ser>
          <c:idx val="2"/>
          <c:order val="2"/>
          <c:tx>
            <c:v>Slide-Grab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('Main Results'!$O$142,'Main Results'!$S$142)</c:f>
                <c:numCache>
                  <c:formatCode>General</c:formatCode>
                  <c:ptCount val="2"/>
                  <c:pt idx="0">
                    <c:v>23.130562053611285</c:v>
                  </c:pt>
                  <c:pt idx="1">
                    <c:v>31.21920239253134</c:v>
                  </c:pt>
                </c:numCache>
              </c:numRef>
            </c:plus>
            <c:minus>
              <c:numRef>
                <c:f>('Main Results'!$O$142,'Main Results'!$S$142)</c:f>
                <c:numCache>
                  <c:formatCode>General</c:formatCode>
                  <c:ptCount val="2"/>
                  <c:pt idx="0">
                    <c:v>23.130562053611285</c:v>
                  </c:pt>
                  <c:pt idx="1">
                    <c:v>31.21920239253134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('Main Results'!$O$141,'Main Results'!$S$141)</c:f>
              <c:numCache>
                <c:formatCode>General</c:formatCode>
                <c:ptCount val="2"/>
                <c:pt idx="0">
                  <c:v>112.12107172053422</c:v>
                </c:pt>
                <c:pt idx="1">
                  <c:v>215.9412636769089</c:v>
                </c:pt>
              </c:numCache>
            </c:numRef>
          </c:val>
          <c:extLst/>
        </c:ser>
        <c:ser>
          <c:idx val="3"/>
          <c:order val="3"/>
          <c:tx>
            <c:v>Draw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('Main Results'!$P$142,'Main Results'!$T$142)</c:f>
                <c:numCache>
                  <c:formatCode>General</c:formatCode>
                  <c:ptCount val="2"/>
                  <c:pt idx="0">
                    <c:v>12.483553609981586</c:v>
                  </c:pt>
                  <c:pt idx="1">
                    <c:v>68.100684863216784</c:v>
                  </c:pt>
                </c:numCache>
              </c:numRef>
            </c:plus>
            <c:minus>
              <c:numRef>
                <c:f>('Main Results'!$P$142,'Main Results'!$T$142)</c:f>
                <c:numCache>
                  <c:formatCode>General</c:formatCode>
                  <c:ptCount val="2"/>
                  <c:pt idx="0">
                    <c:v>12.483553609981586</c:v>
                  </c:pt>
                  <c:pt idx="1">
                    <c:v>68.100684863216784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Results'!$H$7:$H$8</c:f>
              <c:strCache>
                <c:ptCount val="2"/>
                <c:pt idx="0">
                  <c:v>Travel</c:v>
                </c:pt>
                <c:pt idx="1">
                  <c:v>Travel + Orientation</c:v>
                </c:pt>
              </c:strCache>
            </c:strRef>
          </c:cat>
          <c:val>
            <c:numRef>
              <c:f>('Main Results'!$P$141,'Main Results'!$T$141)</c:f>
              <c:numCache>
                <c:formatCode>General</c:formatCode>
                <c:ptCount val="2"/>
                <c:pt idx="0">
                  <c:v>76.708662101183677</c:v>
                </c:pt>
                <c:pt idx="1">
                  <c:v>239.42233498477188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405304"/>
        <c:axId val="257402560"/>
      </c:barChart>
      <c:catAx>
        <c:axId val="25740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02560"/>
        <c:crosses val="autoZero"/>
        <c:auto val="1"/>
        <c:lblAlgn val="ctr"/>
        <c:lblOffset val="100"/>
        <c:noMultiLvlLbl val="0"/>
      </c:catAx>
      <c:valAx>
        <c:axId val="2574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0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08382352941178"/>
          <c:y val="3.9836646293339203E-2"/>
          <c:w val="0.85618267973856221"/>
          <c:h val="0.68922851851851841"/>
        </c:manualLayout>
      </c:layout>
      <c:barChart>
        <c:barDir val="col"/>
        <c:grouping val="clustered"/>
        <c:varyColors val="0"/>
        <c:ser>
          <c:idx val="0"/>
          <c:order val="0"/>
          <c:tx>
            <c:v>Go-To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'Main Results'!$H$166:$J$166</c:f>
                <c:numCache>
                  <c:formatCode>General</c:formatCode>
                  <c:ptCount val="3"/>
                  <c:pt idx="0">
                    <c:v>15.485538657287421</c:v>
                  </c:pt>
                  <c:pt idx="1">
                    <c:v>12.279236251946742</c:v>
                  </c:pt>
                  <c:pt idx="2">
                    <c:v>20.83332420449014</c:v>
                  </c:pt>
                </c:numCache>
              </c:numRef>
            </c:plus>
            <c:minus>
              <c:numRef>
                <c:f>'Main Results'!$H$166:$J$166</c:f>
                <c:numCache>
                  <c:formatCode>General</c:formatCode>
                  <c:ptCount val="3"/>
                  <c:pt idx="0">
                    <c:v>15.485538657287421</c:v>
                  </c:pt>
                  <c:pt idx="1">
                    <c:v>12.279236251946742</c:v>
                  </c:pt>
                  <c:pt idx="2">
                    <c:v>20.83332420449014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Results'!$D$165:$F$165</c:f>
              <c:strCache>
                <c:ptCount val="3"/>
                <c:pt idx="0">
                  <c:v>Overall Results</c:v>
                </c:pt>
                <c:pt idx="1">
                  <c:v>Travel</c:v>
                </c:pt>
                <c:pt idx="2">
                  <c:v>Travel + Orientation</c:v>
                </c:pt>
              </c:strCache>
            </c:strRef>
          </c:cat>
          <c:val>
            <c:numRef>
              <c:f>'Main Results'!$D$166:$F$166</c:f>
              <c:numCache>
                <c:formatCode>0</c:formatCode>
                <c:ptCount val="3"/>
                <c:pt idx="0">
                  <c:v>136.42626795347942</c:v>
                </c:pt>
                <c:pt idx="1">
                  <c:v>92.330489851683211</c:v>
                </c:pt>
                <c:pt idx="2">
                  <c:v>180.52204605527564</c:v>
                </c:pt>
              </c:numCache>
            </c:numRef>
          </c:val>
          <c:extLst/>
        </c:ser>
        <c:ser>
          <c:idx val="1"/>
          <c:order val="1"/>
          <c:tx>
            <c:v>Joystick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'Main Results'!$H$167:$J$167</c:f>
                <c:numCache>
                  <c:formatCode>General</c:formatCode>
                  <c:ptCount val="3"/>
                  <c:pt idx="0">
                    <c:v>22.965563128142946</c:v>
                  </c:pt>
                  <c:pt idx="1">
                    <c:v>19.001612670067672</c:v>
                  </c:pt>
                  <c:pt idx="2">
                    <c:v>29.18141882408122</c:v>
                  </c:pt>
                </c:numCache>
              </c:numRef>
            </c:plus>
            <c:minus>
              <c:numRef>
                <c:f>'Main Results'!$H$167:$J$167</c:f>
                <c:numCache>
                  <c:formatCode>General</c:formatCode>
                  <c:ptCount val="3"/>
                  <c:pt idx="0">
                    <c:v>22.965563128142946</c:v>
                  </c:pt>
                  <c:pt idx="1">
                    <c:v>19.001612670067672</c:v>
                  </c:pt>
                  <c:pt idx="2">
                    <c:v>29.18141882408122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Results'!$D$165:$F$165</c:f>
              <c:strCache>
                <c:ptCount val="3"/>
                <c:pt idx="0">
                  <c:v>Overall Results</c:v>
                </c:pt>
                <c:pt idx="1">
                  <c:v>Travel</c:v>
                </c:pt>
                <c:pt idx="2">
                  <c:v>Travel + Orientation</c:v>
                </c:pt>
              </c:strCache>
            </c:strRef>
          </c:cat>
          <c:val>
            <c:numRef>
              <c:f>'Main Results'!$D$167:$F$167</c:f>
              <c:numCache>
                <c:formatCode>0</c:formatCode>
                <c:ptCount val="3"/>
                <c:pt idx="0">
                  <c:v>192.05298125163671</c:v>
                </c:pt>
                <c:pt idx="1">
                  <c:v>145.45520618590734</c:v>
                </c:pt>
                <c:pt idx="2">
                  <c:v>238.6507563173661</c:v>
                </c:pt>
              </c:numCache>
            </c:numRef>
          </c:val>
          <c:extLst/>
        </c:ser>
        <c:ser>
          <c:idx val="2"/>
          <c:order val="2"/>
          <c:tx>
            <c:v>Slide-Grab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'Main Results'!$H$168:$J$168</c:f>
                <c:numCache>
                  <c:formatCode>General</c:formatCode>
                  <c:ptCount val="3"/>
                  <c:pt idx="0">
                    <c:v>24.259716570554417</c:v>
                  </c:pt>
                  <c:pt idx="1">
                    <c:v>18.547687631203033</c:v>
                  </c:pt>
                  <c:pt idx="2">
                    <c:v>34.270597611543053</c:v>
                  </c:pt>
                </c:numCache>
              </c:numRef>
            </c:plus>
            <c:minus>
              <c:numRef>
                <c:f>'Main Results'!$H$168:$J$168</c:f>
                <c:numCache>
                  <c:formatCode>General</c:formatCode>
                  <c:ptCount val="3"/>
                  <c:pt idx="0">
                    <c:v>24.259716570554417</c:v>
                  </c:pt>
                  <c:pt idx="1">
                    <c:v>18.547687631203033</c:v>
                  </c:pt>
                  <c:pt idx="2">
                    <c:v>34.270597611543053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Results'!$D$165:$F$165</c:f>
              <c:strCache>
                <c:ptCount val="3"/>
                <c:pt idx="0">
                  <c:v>Overall Results</c:v>
                </c:pt>
                <c:pt idx="1">
                  <c:v>Travel</c:v>
                </c:pt>
                <c:pt idx="2">
                  <c:v>Travel + Orientation</c:v>
                </c:pt>
              </c:strCache>
            </c:strRef>
          </c:cat>
          <c:val>
            <c:numRef>
              <c:f>'Main Results'!$D$168:$F$168</c:f>
              <c:numCache>
                <c:formatCode>0</c:formatCode>
                <c:ptCount val="3"/>
                <c:pt idx="0">
                  <c:v>192.71214631254844</c:v>
                </c:pt>
                <c:pt idx="1">
                  <c:v>132.64242045094122</c:v>
                </c:pt>
                <c:pt idx="2">
                  <c:v>252.78187217415569</c:v>
                </c:pt>
              </c:numCache>
            </c:numRef>
          </c:val>
          <c:extLst/>
        </c:ser>
        <c:ser>
          <c:idx val="3"/>
          <c:order val="3"/>
          <c:tx>
            <c:v>Draw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'Main Results'!$H$169:$J$169</c:f>
                <c:numCache>
                  <c:formatCode>General</c:formatCode>
                  <c:ptCount val="3"/>
                  <c:pt idx="0">
                    <c:v>45.725640501269993</c:v>
                  </c:pt>
                  <c:pt idx="1">
                    <c:v>19.563940294486756</c:v>
                  </c:pt>
                  <c:pt idx="2">
                    <c:v>74.854056521847355</c:v>
                  </c:pt>
                </c:numCache>
              </c:numRef>
            </c:plus>
            <c:minus>
              <c:numRef>
                <c:f>'Main Results'!$H$169:$J$169</c:f>
                <c:numCache>
                  <c:formatCode>General</c:formatCode>
                  <c:ptCount val="3"/>
                  <c:pt idx="0">
                    <c:v>45.725640501269993</c:v>
                  </c:pt>
                  <c:pt idx="1">
                    <c:v>19.563940294486756</c:v>
                  </c:pt>
                  <c:pt idx="2">
                    <c:v>74.854056521847355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Results'!$D$165:$F$165</c:f>
              <c:strCache>
                <c:ptCount val="3"/>
                <c:pt idx="0">
                  <c:v>Overall Results</c:v>
                </c:pt>
                <c:pt idx="1">
                  <c:v>Travel</c:v>
                </c:pt>
                <c:pt idx="2">
                  <c:v>Travel + Orientation</c:v>
                </c:pt>
              </c:strCache>
            </c:strRef>
          </c:cat>
          <c:val>
            <c:numRef>
              <c:f>'Main Results'!$D$169:$F$169</c:f>
              <c:numCache>
                <c:formatCode>0</c:formatCode>
                <c:ptCount val="3"/>
                <c:pt idx="0">
                  <c:v>205.63709423249873</c:v>
                </c:pt>
                <c:pt idx="1">
                  <c:v>95.328886881469955</c:v>
                </c:pt>
                <c:pt idx="2">
                  <c:v>315.94530158352745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645752"/>
        <c:axId val="446640656"/>
      </c:barChart>
      <c:catAx>
        <c:axId val="44664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40656"/>
        <c:crosses val="autoZero"/>
        <c:auto val="1"/>
        <c:lblAlgn val="ctr"/>
        <c:lblOffset val="100"/>
        <c:noMultiLvlLbl val="0"/>
      </c:catAx>
      <c:valAx>
        <c:axId val="4466406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[s]</a:t>
                </a:r>
              </a:p>
            </c:rich>
          </c:tx>
          <c:layout>
            <c:manualLayout>
              <c:xMode val="edge"/>
              <c:yMode val="edge"/>
              <c:x val="2.0915032679738563E-5"/>
              <c:y val="0.2639574074074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4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38790849673202"/>
          <c:y val="0.88083333333333336"/>
          <c:w val="0.65322418300653595"/>
          <c:h val="0.119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15898692810457"/>
          <c:y val="3.9836646293339203E-2"/>
          <c:w val="0.85410751633986925"/>
          <c:h val="0.69393222222222217"/>
        </c:manualLayout>
      </c:layout>
      <c:barChart>
        <c:barDir val="col"/>
        <c:grouping val="clustered"/>
        <c:varyColors val="0"/>
        <c:ser>
          <c:idx val="0"/>
          <c:order val="0"/>
          <c:tx>
            <c:v>Go-To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'Main Results'!$H$181:$J$181</c:f>
                <c:numCache>
                  <c:formatCode>General</c:formatCode>
                  <c:ptCount val="3"/>
                  <c:pt idx="0">
                    <c:v>74.721911962451713</c:v>
                  </c:pt>
                  <c:pt idx="1">
                    <c:v>102.93448851821347</c:v>
                  </c:pt>
                  <c:pt idx="2">
                    <c:v>71.307763887842299</c:v>
                  </c:pt>
                </c:numCache>
              </c:numRef>
            </c:plus>
            <c:minus>
              <c:numRef>
                <c:f>'Main Results'!$H$181:$J$181</c:f>
                <c:numCache>
                  <c:formatCode>General</c:formatCode>
                  <c:ptCount val="3"/>
                  <c:pt idx="0">
                    <c:v>74.721911962451713</c:v>
                  </c:pt>
                  <c:pt idx="1">
                    <c:v>102.93448851821347</c:v>
                  </c:pt>
                  <c:pt idx="2">
                    <c:v>71.307763887842299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Results'!$D$165:$F$165</c:f>
              <c:strCache>
                <c:ptCount val="3"/>
                <c:pt idx="0">
                  <c:v>Overall Results</c:v>
                </c:pt>
                <c:pt idx="1">
                  <c:v>Travel</c:v>
                </c:pt>
                <c:pt idx="2">
                  <c:v>Travel + Orientation</c:v>
                </c:pt>
              </c:strCache>
            </c:strRef>
          </c:cat>
          <c:val>
            <c:numRef>
              <c:f>'Main Results'!$D$181:$F$181</c:f>
              <c:numCache>
                <c:formatCode>0</c:formatCode>
                <c:ptCount val="3"/>
                <c:pt idx="0">
                  <c:v>272.18807142857139</c:v>
                </c:pt>
                <c:pt idx="1">
                  <c:v>295.72771428571428</c:v>
                </c:pt>
                <c:pt idx="2">
                  <c:v>248.64842857142855</c:v>
                </c:pt>
              </c:numCache>
            </c:numRef>
          </c:val>
          <c:extLst/>
        </c:ser>
        <c:ser>
          <c:idx val="1"/>
          <c:order val="1"/>
          <c:tx>
            <c:v>Joystick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'Main Results'!$H$182:$J$182</c:f>
                <c:numCache>
                  <c:formatCode>General</c:formatCode>
                  <c:ptCount val="3"/>
                  <c:pt idx="0">
                    <c:v>61.078461590526643</c:v>
                  </c:pt>
                  <c:pt idx="1">
                    <c:v>84.661842583492884</c:v>
                  </c:pt>
                  <c:pt idx="2">
                    <c:v>61.976447120727528</c:v>
                  </c:pt>
                </c:numCache>
              </c:numRef>
            </c:plus>
            <c:minus>
              <c:numRef>
                <c:f>'Main Results'!$H$182:$J$182</c:f>
                <c:numCache>
                  <c:formatCode>General</c:formatCode>
                  <c:ptCount val="3"/>
                  <c:pt idx="0">
                    <c:v>61.078461590526643</c:v>
                  </c:pt>
                  <c:pt idx="1">
                    <c:v>84.661842583492884</c:v>
                  </c:pt>
                  <c:pt idx="2">
                    <c:v>61.976447120727528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Results'!$D$165:$F$165</c:f>
              <c:strCache>
                <c:ptCount val="3"/>
                <c:pt idx="0">
                  <c:v>Overall Results</c:v>
                </c:pt>
                <c:pt idx="1">
                  <c:v>Travel</c:v>
                </c:pt>
                <c:pt idx="2">
                  <c:v>Travel + Orientation</c:v>
                </c:pt>
              </c:strCache>
            </c:strRef>
          </c:cat>
          <c:val>
            <c:numRef>
              <c:f>'Main Results'!$D$182:$F$182</c:f>
              <c:numCache>
                <c:formatCode>0</c:formatCode>
                <c:ptCount val="3"/>
                <c:pt idx="0">
                  <c:v>179.67649999999998</c:v>
                </c:pt>
                <c:pt idx="1">
                  <c:v>209.89957142857142</c:v>
                </c:pt>
                <c:pt idx="2">
                  <c:v>149.45342857142856</c:v>
                </c:pt>
              </c:numCache>
            </c:numRef>
          </c:val>
          <c:extLst/>
        </c:ser>
        <c:ser>
          <c:idx val="2"/>
          <c:order val="2"/>
          <c:tx>
            <c:v>Slide-Grab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'Main Results'!$H$183:$J$183</c:f>
                <c:numCache>
                  <c:formatCode>General</c:formatCode>
                  <c:ptCount val="3"/>
                  <c:pt idx="0">
                    <c:v>88.594700038038951</c:v>
                  </c:pt>
                  <c:pt idx="1">
                    <c:v>82.209272712356906</c:v>
                  </c:pt>
                  <c:pt idx="2">
                    <c:v>106.66453871276794</c:v>
                  </c:pt>
                </c:numCache>
              </c:numRef>
            </c:plus>
            <c:minus>
              <c:numRef>
                <c:f>'Main Results'!$H$183:$J$183</c:f>
                <c:numCache>
                  <c:formatCode>General</c:formatCode>
                  <c:ptCount val="3"/>
                  <c:pt idx="0">
                    <c:v>88.594700038038951</c:v>
                  </c:pt>
                  <c:pt idx="1">
                    <c:v>82.209272712356906</c:v>
                  </c:pt>
                  <c:pt idx="2">
                    <c:v>106.66453871276794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Results'!$D$165:$F$165</c:f>
              <c:strCache>
                <c:ptCount val="3"/>
                <c:pt idx="0">
                  <c:v>Overall Results</c:v>
                </c:pt>
                <c:pt idx="1">
                  <c:v>Travel</c:v>
                </c:pt>
                <c:pt idx="2">
                  <c:v>Travel + Orientation</c:v>
                </c:pt>
              </c:strCache>
            </c:strRef>
          </c:cat>
          <c:val>
            <c:numRef>
              <c:f>'Main Results'!$D$183:$F$183</c:f>
              <c:numCache>
                <c:formatCode>0</c:formatCode>
                <c:ptCount val="3"/>
                <c:pt idx="0">
                  <c:v>190.34564285714288</c:v>
                </c:pt>
                <c:pt idx="1">
                  <c:v>194.28614285714286</c:v>
                </c:pt>
                <c:pt idx="2">
                  <c:v>186.40514285714286</c:v>
                </c:pt>
              </c:numCache>
            </c:numRef>
          </c:val>
          <c:extLst/>
        </c:ser>
        <c:ser>
          <c:idx val="3"/>
          <c:order val="3"/>
          <c:tx>
            <c:v>Draw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'Main Results'!$H$184:$J$184</c:f>
                <c:numCache>
                  <c:formatCode>General</c:formatCode>
                  <c:ptCount val="3"/>
                  <c:pt idx="0">
                    <c:v>93.589944286956523</c:v>
                  </c:pt>
                  <c:pt idx="1">
                    <c:v>113.288834428451</c:v>
                  </c:pt>
                  <c:pt idx="2">
                    <c:v>92.865396295848655</c:v>
                  </c:pt>
                </c:numCache>
              </c:numRef>
            </c:plus>
            <c:minus>
              <c:numRef>
                <c:f>'Main Results'!$H$184:$J$184</c:f>
                <c:numCache>
                  <c:formatCode>General</c:formatCode>
                  <c:ptCount val="3"/>
                  <c:pt idx="0">
                    <c:v>93.589944286956523</c:v>
                  </c:pt>
                  <c:pt idx="1">
                    <c:v>113.288834428451</c:v>
                  </c:pt>
                  <c:pt idx="2">
                    <c:v>92.865396295848655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'Main Results'!$D$165:$F$165</c:f>
              <c:strCache>
                <c:ptCount val="3"/>
                <c:pt idx="0">
                  <c:v>Overall Results</c:v>
                </c:pt>
                <c:pt idx="1">
                  <c:v>Travel</c:v>
                </c:pt>
                <c:pt idx="2">
                  <c:v>Travel + Orientation</c:v>
                </c:pt>
              </c:strCache>
            </c:strRef>
          </c:cat>
          <c:val>
            <c:numRef>
              <c:f>'Main Results'!$D$184:$F$184</c:f>
              <c:numCache>
                <c:formatCode>0</c:formatCode>
                <c:ptCount val="3"/>
                <c:pt idx="0">
                  <c:v>240.3122142857143</c:v>
                </c:pt>
                <c:pt idx="1">
                  <c:v>242.57500000000002</c:v>
                </c:pt>
                <c:pt idx="2">
                  <c:v>238.04942857142856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888144"/>
        <c:axId val="710880304"/>
      </c:barChart>
      <c:catAx>
        <c:axId val="7108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80304"/>
        <c:crosses val="autoZero"/>
        <c:auto val="1"/>
        <c:lblAlgn val="ctr"/>
        <c:lblOffset val="100"/>
        <c:noMultiLvlLbl val="0"/>
      </c:catAx>
      <c:valAx>
        <c:axId val="71088030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Distance [m]</a:t>
                </a:r>
              </a:p>
            </c:rich>
          </c:tx>
          <c:layout>
            <c:manualLayout>
              <c:xMode val="edge"/>
              <c:yMode val="edge"/>
              <c:x val="2.091503267973838E-5"/>
              <c:y val="0.2028092592592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38790849673202"/>
          <c:y val="0.88083333333333336"/>
          <c:w val="0.65322418300653595"/>
          <c:h val="0.119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596687949822889E-2"/>
          <c:y val="6.8833773442738541E-2"/>
          <c:w val="0.93422662425076519"/>
          <c:h val="0.63853474455162562"/>
        </c:manualLayout>
      </c:layout>
      <c:barChart>
        <c:barDir val="col"/>
        <c:grouping val="clustered"/>
        <c:varyColors val="0"/>
        <c:ser>
          <c:idx val="0"/>
          <c:order val="0"/>
          <c:tx>
            <c:v>Go-To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(Questionnaire!$D$26,Questionnaire!$H$26,Questionnaire!$L$26,Questionnaire!$P$26,Questionnaire!$T$26,Questionnaire!$X$26,Questionnaire!$AB$26)</c:f>
                <c:numCache>
                  <c:formatCode>General</c:formatCode>
                  <c:ptCount val="7"/>
                  <c:pt idx="0">
                    <c:v>0.92670431225549577</c:v>
                  </c:pt>
                  <c:pt idx="1">
                    <c:v>1.0344801905816743</c:v>
                  </c:pt>
                  <c:pt idx="2">
                    <c:v>1.6673349640527948</c:v>
                  </c:pt>
                  <c:pt idx="3">
                    <c:v>1.5876717137331129</c:v>
                  </c:pt>
                  <c:pt idx="4">
                    <c:v>1.333640528337201</c:v>
                  </c:pt>
                  <c:pt idx="5">
                    <c:v>1.022451278862254</c:v>
                  </c:pt>
                  <c:pt idx="6">
                    <c:v>1.4234015803080755</c:v>
                  </c:pt>
                </c:numCache>
              </c:numRef>
            </c:plus>
            <c:minus>
              <c:numRef>
                <c:f>(Questionnaire!$D$26,Questionnaire!$H$26,Questionnaire!$L$26,Questionnaire!$P$26,Questionnaire!$T$26,Questionnaire!$X$26,Questionnaire!$AB$26)</c:f>
                <c:numCache>
                  <c:formatCode>General</c:formatCode>
                  <c:ptCount val="7"/>
                  <c:pt idx="0">
                    <c:v>0.92670431225549577</c:v>
                  </c:pt>
                  <c:pt idx="1">
                    <c:v>1.0344801905816743</c:v>
                  </c:pt>
                  <c:pt idx="2">
                    <c:v>1.6673349640527948</c:v>
                  </c:pt>
                  <c:pt idx="3">
                    <c:v>1.5876717137331129</c:v>
                  </c:pt>
                  <c:pt idx="4">
                    <c:v>1.333640528337201</c:v>
                  </c:pt>
                  <c:pt idx="5">
                    <c:v>1.022451278862254</c:v>
                  </c:pt>
                  <c:pt idx="6">
                    <c:v>1.4234015803080755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Questionnaire!$D$2:$J$2</c:f>
              <c:strCache>
                <c:ptCount val="7"/>
                <c:pt idx="0">
                  <c:v>Ease of Use</c:v>
                </c:pt>
                <c:pt idx="1">
                  <c:v>Learnability</c:v>
                </c:pt>
                <c:pt idx="2">
                  <c:v>Efficiency</c:v>
                </c:pt>
                <c:pt idx="3">
                  <c:v>Fun</c:v>
                </c:pt>
                <c:pt idx="4">
                  <c:v>Fatigue</c:v>
                </c:pt>
                <c:pt idx="5">
                  <c:v>Speed</c:v>
                </c:pt>
                <c:pt idx="6">
                  <c:v>Preference</c:v>
                </c:pt>
              </c:strCache>
            </c:strRef>
          </c:cat>
          <c:val>
            <c:numRef>
              <c:f>(Questionnaire!$D$25,Questionnaire!$H$25,Questionnaire!$L$25,Questionnaire!$P$25,Questionnaire!$T$25,Questionnaire!$X$25,Questionnaire!$AB$25)</c:f>
              <c:numCache>
                <c:formatCode>General</c:formatCode>
                <c:ptCount val="7"/>
                <c:pt idx="0">
                  <c:v>5.579411764705883</c:v>
                </c:pt>
                <c:pt idx="1">
                  <c:v>6.1964705882352931</c:v>
                </c:pt>
                <c:pt idx="2">
                  <c:v>5.0994117647058834</c:v>
                </c:pt>
                <c:pt idx="3">
                  <c:v>4.3547058823529401</c:v>
                </c:pt>
                <c:pt idx="4">
                  <c:v>4.2029411764705884</c:v>
                </c:pt>
                <c:pt idx="5">
                  <c:v>3.4276470588235295</c:v>
                </c:pt>
                <c:pt idx="6">
                  <c:v>4.5770588235294118</c:v>
                </c:pt>
              </c:numCache>
            </c:numRef>
          </c:val>
        </c:ser>
        <c:ser>
          <c:idx val="1"/>
          <c:order val="1"/>
          <c:tx>
            <c:v>Joystick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(Questionnaire!$E$26,Questionnaire!$I$26,Questionnaire!$M$26,Questionnaire!$Q$26,Questionnaire!$U$26,Questionnaire!$Y$26,Questionnaire!$AC$26)</c:f>
                <c:numCache>
                  <c:formatCode>General</c:formatCode>
                  <c:ptCount val="7"/>
                  <c:pt idx="0">
                    <c:v>1.9940920092053109</c:v>
                  </c:pt>
                  <c:pt idx="1">
                    <c:v>1.7036397023121159</c:v>
                  </c:pt>
                  <c:pt idx="2">
                    <c:v>2.023350817187112</c:v>
                  </c:pt>
                  <c:pt idx="3">
                    <c:v>2.0721513046618378</c:v>
                  </c:pt>
                  <c:pt idx="4">
                    <c:v>1.9686668749958387</c:v>
                  </c:pt>
                  <c:pt idx="5">
                    <c:v>1.5384202172052626</c:v>
                  </c:pt>
                  <c:pt idx="6">
                    <c:v>2.0817212193985331</c:v>
                  </c:pt>
                </c:numCache>
              </c:numRef>
            </c:plus>
            <c:minus>
              <c:numRef>
                <c:f>(Questionnaire!$E$26,Questionnaire!$I$26,Questionnaire!$M$26,Questionnaire!$Q$26,Questionnaire!$U$26,Questionnaire!$Y$26,Questionnaire!$AC$26)</c:f>
                <c:numCache>
                  <c:formatCode>General</c:formatCode>
                  <c:ptCount val="7"/>
                  <c:pt idx="0">
                    <c:v>1.9940920092053109</c:v>
                  </c:pt>
                  <c:pt idx="1">
                    <c:v>1.7036397023121159</c:v>
                  </c:pt>
                  <c:pt idx="2">
                    <c:v>2.023350817187112</c:v>
                  </c:pt>
                  <c:pt idx="3">
                    <c:v>2.0721513046618378</c:v>
                  </c:pt>
                  <c:pt idx="4">
                    <c:v>1.9686668749958387</c:v>
                  </c:pt>
                  <c:pt idx="5">
                    <c:v>1.5384202172052626</c:v>
                  </c:pt>
                  <c:pt idx="6">
                    <c:v>2.0817212193985331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Questionnaire!$D$2:$J$2</c:f>
              <c:strCache>
                <c:ptCount val="7"/>
                <c:pt idx="0">
                  <c:v>Ease of Use</c:v>
                </c:pt>
                <c:pt idx="1">
                  <c:v>Learnability</c:v>
                </c:pt>
                <c:pt idx="2">
                  <c:v>Efficiency</c:v>
                </c:pt>
                <c:pt idx="3">
                  <c:v>Fun</c:v>
                </c:pt>
                <c:pt idx="4">
                  <c:v>Fatigue</c:v>
                </c:pt>
                <c:pt idx="5">
                  <c:v>Speed</c:v>
                </c:pt>
                <c:pt idx="6">
                  <c:v>Preference</c:v>
                </c:pt>
              </c:strCache>
            </c:strRef>
          </c:cat>
          <c:val>
            <c:numRef>
              <c:f>(Questionnaire!$E$25,Questionnaire!$I$25,Questionnaire!$M$25,Questionnaire!$Q$25,Questionnaire!$U$25,Questionnaire!$Y$25,Questionnaire!$AC$25)</c:f>
              <c:numCache>
                <c:formatCode>General</c:formatCode>
                <c:ptCount val="7"/>
                <c:pt idx="0">
                  <c:v>4.3217647058823525</c:v>
                </c:pt>
                <c:pt idx="1">
                  <c:v>5.1758823529411764</c:v>
                </c:pt>
                <c:pt idx="2">
                  <c:v>4.751176470588236</c:v>
                </c:pt>
                <c:pt idx="3">
                  <c:v>5.3588235294117652</c:v>
                </c:pt>
                <c:pt idx="4">
                  <c:v>4.513529411764706</c:v>
                </c:pt>
                <c:pt idx="5">
                  <c:v>3.8764705882352937</c:v>
                </c:pt>
                <c:pt idx="6">
                  <c:v>4.8058823529411754</c:v>
                </c:pt>
              </c:numCache>
            </c:numRef>
          </c:val>
        </c:ser>
        <c:ser>
          <c:idx val="2"/>
          <c:order val="2"/>
          <c:tx>
            <c:v>Slide-Grab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(Questionnaire!$F$26,Questionnaire!$J$26,Questionnaire!$N$26,Questionnaire!$R$26,Questionnaire!$V$26,Questionnaire!$Z$26,Questionnaire!$AD$26)</c:f>
                <c:numCache>
                  <c:formatCode>General</c:formatCode>
                  <c:ptCount val="7"/>
                  <c:pt idx="0">
                    <c:v>1.3372167099658021</c:v>
                  </c:pt>
                  <c:pt idx="1">
                    <c:v>1.7613418180466847</c:v>
                  </c:pt>
                  <c:pt idx="2">
                    <c:v>1.6217100179603468</c:v>
                  </c:pt>
                  <c:pt idx="3">
                    <c:v>1.4190925020631193</c:v>
                  </c:pt>
                  <c:pt idx="4">
                    <c:v>1.0527163742936105</c:v>
                  </c:pt>
                  <c:pt idx="5">
                    <c:v>1.1619595517917134</c:v>
                  </c:pt>
                  <c:pt idx="6">
                    <c:v>1.8227935896826701</c:v>
                  </c:pt>
                </c:numCache>
              </c:numRef>
            </c:plus>
            <c:minus>
              <c:numRef>
                <c:f>(Questionnaire!$F$26,Questionnaire!$J$26,Questionnaire!$N$26,Questionnaire!$R$26,Questionnaire!$V$26,Questionnaire!$Z$26,Questionnaire!$AD$26)</c:f>
                <c:numCache>
                  <c:formatCode>General</c:formatCode>
                  <c:ptCount val="7"/>
                  <c:pt idx="0">
                    <c:v>1.3372167099658021</c:v>
                  </c:pt>
                  <c:pt idx="1">
                    <c:v>1.7613418180466847</c:v>
                  </c:pt>
                  <c:pt idx="2">
                    <c:v>1.6217100179603468</c:v>
                  </c:pt>
                  <c:pt idx="3">
                    <c:v>1.4190925020631193</c:v>
                  </c:pt>
                  <c:pt idx="4">
                    <c:v>1.0527163742936105</c:v>
                  </c:pt>
                  <c:pt idx="5">
                    <c:v>1.1619595517917134</c:v>
                  </c:pt>
                  <c:pt idx="6">
                    <c:v>1.8227935896826701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Questionnaire!$D$2:$J$2</c:f>
              <c:strCache>
                <c:ptCount val="7"/>
                <c:pt idx="0">
                  <c:v>Ease of Use</c:v>
                </c:pt>
                <c:pt idx="1">
                  <c:v>Learnability</c:v>
                </c:pt>
                <c:pt idx="2">
                  <c:v>Efficiency</c:v>
                </c:pt>
                <c:pt idx="3">
                  <c:v>Fun</c:v>
                </c:pt>
                <c:pt idx="4">
                  <c:v>Fatigue</c:v>
                </c:pt>
                <c:pt idx="5">
                  <c:v>Speed</c:v>
                </c:pt>
                <c:pt idx="6">
                  <c:v>Preference</c:v>
                </c:pt>
              </c:strCache>
            </c:strRef>
          </c:cat>
          <c:val>
            <c:numRef>
              <c:f>(Questionnaire!$F$25,Questionnaire!$J$25,Questionnaire!$N$25,Questionnaire!$R$25,Questionnaire!$V$25,Questionnaire!$Z$25,Questionnaire!$AD$25)</c:f>
              <c:numCache>
                <c:formatCode>General</c:formatCode>
                <c:ptCount val="7"/>
                <c:pt idx="0">
                  <c:v>4.0611764705882356</c:v>
                </c:pt>
                <c:pt idx="1">
                  <c:v>4.32</c:v>
                </c:pt>
                <c:pt idx="2">
                  <c:v>3.9894117647058818</c:v>
                </c:pt>
                <c:pt idx="3">
                  <c:v>3.8011764705882354</c:v>
                </c:pt>
                <c:pt idx="4">
                  <c:v>2.7864705882352938</c:v>
                </c:pt>
                <c:pt idx="5">
                  <c:v>2.9</c:v>
                </c:pt>
                <c:pt idx="6">
                  <c:v>3.915294117647059</c:v>
                </c:pt>
              </c:numCache>
            </c:numRef>
          </c:val>
        </c:ser>
        <c:ser>
          <c:idx val="3"/>
          <c:order val="3"/>
          <c:tx>
            <c:v>Draw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(Questionnaire!$G$26,Questionnaire!$K$26,Questionnaire!$O$26,Questionnaire!$S$26,Questionnaire!$W$26,Questionnaire!$AA$26,Questionnaire!$AE$26)</c:f>
                <c:numCache>
                  <c:formatCode>General</c:formatCode>
                  <c:ptCount val="7"/>
                  <c:pt idx="0">
                    <c:v>1.8057797321867572</c:v>
                  </c:pt>
                  <c:pt idx="1">
                    <c:v>1.3379777871188807</c:v>
                  </c:pt>
                  <c:pt idx="2">
                    <c:v>2.0410849911692726</c:v>
                  </c:pt>
                  <c:pt idx="3">
                    <c:v>2.0234378506131838</c:v>
                  </c:pt>
                  <c:pt idx="4">
                    <c:v>1.7323791444138334</c:v>
                  </c:pt>
                  <c:pt idx="5">
                    <c:v>0.82616628791915614</c:v>
                  </c:pt>
                  <c:pt idx="6">
                    <c:v>1.9828088365631582</c:v>
                  </c:pt>
                </c:numCache>
              </c:numRef>
            </c:plus>
            <c:minus>
              <c:numRef>
                <c:f>(Questionnaire!$G$26,Questionnaire!$K$26,Questionnaire!$O$26,Questionnaire!$S$26,Questionnaire!$W$26,Questionnaire!$AA$26,Questionnaire!$AE$26)</c:f>
                <c:numCache>
                  <c:formatCode>General</c:formatCode>
                  <c:ptCount val="7"/>
                  <c:pt idx="0">
                    <c:v>1.8057797321867572</c:v>
                  </c:pt>
                  <c:pt idx="1">
                    <c:v>1.3379777871188807</c:v>
                  </c:pt>
                  <c:pt idx="2">
                    <c:v>2.0410849911692726</c:v>
                  </c:pt>
                  <c:pt idx="3">
                    <c:v>2.0234378506131838</c:v>
                  </c:pt>
                  <c:pt idx="4">
                    <c:v>1.7323791444138334</c:v>
                  </c:pt>
                  <c:pt idx="5">
                    <c:v>0.82616628791915614</c:v>
                  </c:pt>
                  <c:pt idx="6">
                    <c:v>1.9828088365631582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Questionnaire!$D$2:$J$2</c:f>
              <c:strCache>
                <c:ptCount val="7"/>
                <c:pt idx="0">
                  <c:v>Ease of Use</c:v>
                </c:pt>
                <c:pt idx="1">
                  <c:v>Learnability</c:v>
                </c:pt>
                <c:pt idx="2">
                  <c:v>Efficiency</c:v>
                </c:pt>
                <c:pt idx="3">
                  <c:v>Fun</c:v>
                </c:pt>
                <c:pt idx="4">
                  <c:v>Fatigue</c:v>
                </c:pt>
                <c:pt idx="5">
                  <c:v>Speed</c:v>
                </c:pt>
                <c:pt idx="6">
                  <c:v>Preference</c:v>
                </c:pt>
              </c:strCache>
            </c:strRef>
          </c:cat>
          <c:val>
            <c:numRef>
              <c:f>(Questionnaire!$G$25,Questionnaire!$K$25,Questionnaire!$O$25,Questionnaire!$S$25,Questionnaire!$W$25,Questionnaire!$AA$25,Questionnaire!$AE$25)</c:f>
              <c:numCache>
                <c:formatCode>General</c:formatCode>
                <c:ptCount val="7"/>
                <c:pt idx="0">
                  <c:v>4.3182352941176472</c:v>
                </c:pt>
                <c:pt idx="1">
                  <c:v>4.2929411764705874</c:v>
                </c:pt>
                <c:pt idx="2">
                  <c:v>4.7517647058823531</c:v>
                </c:pt>
                <c:pt idx="3">
                  <c:v>5.2141176470588242</c:v>
                </c:pt>
                <c:pt idx="4">
                  <c:v>4.6099999999999994</c:v>
                </c:pt>
                <c:pt idx="5">
                  <c:v>4.5458823529411765</c:v>
                </c:pt>
                <c:pt idx="6">
                  <c:v>4.9894117647058822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399816"/>
        <c:axId val="257400600"/>
      </c:barChart>
      <c:catAx>
        <c:axId val="25739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00600"/>
        <c:crosses val="autoZero"/>
        <c:auto val="1"/>
        <c:lblAlgn val="ctr"/>
        <c:lblOffset val="100"/>
        <c:noMultiLvlLbl val="0"/>
      </c:catAx>
      <c:valAx>
        <c:axId val="25740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9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34856996743602"/>
          <c:y val="0.88367631296891747"/>
          <c:w val="0.60130286006512801"/>
          <c:h val="0.11632368703108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596687949822889E-2"/>
          <c:y val="6.8833773442738541E-2"/>
          <c:w val="0.93422662425076519"/>
          <c:h val="0.63285240408778687"/>
        </c:manualLayout>
      </c:layout>
      <c:barChart>
        <c:barDir val="col"/>
        <c:grouping val="clustered"/>
        <c:varyColors val="0"/>
        <c:ser>
          <c:idx val="0"/>
          <c:order val="0"/>
          <c:tx>
            <c:v>Go-To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(Questionnaire!$D$41,Questionnaire!$H$41,Questionnaire!$L$41,Questionnaire!$P$41,Questionnaire!$T$41,Questionnaire!$X$41,Questionnaire!$AB$41)</c:f>
                <c:numCache>
                  <c:formatCode>General</c:formatCode>
                  <c:ptCount val="7"/>
                  <c:pt idx="0">
                    <c:v>0.98079778023518982</c:v>
                  </c:pt>
                  <c:pt idx="1">
                    <c:v>1.2269940039438962</c:v>
                  </c:pt>
                  <c:pt idx="2">
                    <c:v>2.0731889687146228</c:v>
                  </c:pt>
                  <c:pt idx="3">
                    <c:v>1.6901981075770827</c:v>
                  </c:pt>
                  <c:pt idx="4">
                    <c:v>1.4163477932445017</c:v>
                  </c:pt>
                  <c:pt idx="5">
                    <c:v>1.2737227496033598</c:v>
                  </c:pt>
                  <c:pt idx="6">
                    <c:v>1.2877714692999145</c:v>
                  </c:pt>
                </c:numCache>
              </c:numRef>
            </c:plus>
            <c:minus>
              <c:numRef>
                <c:f>(Questionnaire!$D$41,Questionnaire!$H$41,Questionnaire!$L$41,Questionnaire!$P$41,Questionnaire!$T$41,Questionnaire!$X$41,Questionnaire!$AB$41)</c:f>
                <c:numCache>
                  <c:formatCode>General</c:formatCode>
                  <c:ptCount val="7"/>
                  <c:pt idx="0">
                    <c:v>0.98079778023518982</c:v>
                  </c:pt>
                  <c:pt idx="1">
                    <c:v>1.2269940039438962</c:v>
                  </c:pt>
                  <c:pt idx="2">
                    <c:v>2.0731889687146228</c:v>
                  </c:pt>
                  <c:pt idx="3">
                    <c:v>1.6901981075770827</c:v>
                  </c:pt>
                  <c:pt idx="4">
                    <c:v>1.4163477932445017</c:v>
                  </c:pt>
                  <c:pt idx="5">
                    <c:v>1.2737227496033598</c:v>
                  </c:pt>
                  <c:pt idx="6">
                    <c:v>1.2877714692999145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Questionnaire!$D$2:$J$2</c:f>
              <c:strCache>
                <c:ptCount val="7"/>
                <c:pt idx="0">
                  <c:v>Ease of Use</c:v>
                </c:pt>
                <c:pt idx="1">
                  <c:v>Learnability</c:v>
                </c:pt>
                <c:pt idx="2">
                  <c:v>Efficiency</c:v>
                </c:pt>
                <c:pt idx="3">
                  <c:v>Fun</c:v>
                </c:pt>
                <c:pt idx="4">
                  <c:v>Fatigue</c:v>
                </c:pt>
                <c:pt idx="5">
                  <c:v>Speed</c:v>
                </c:pt>
                <c:pt idx="6">
                  <c:v>Preference</c:v>
                </c:pt>
              </c:strCache>
            </c:strRef>
          </c:cat>
          <c:val>
            <c:numRef>
              <c:f>(Questionnaire!$D$40,Questionnaire!$H$40,Questionnaire!$L$40,Questionnaire!$P$40,Questionnaire!$T$40,Questionnaire!$X$40,Questionnaire!$AB$40)</c:f>
              <c:numCache>
                <c:formatCode>General</c:formatCode>
                <c:ptCount val="7"/>
                <c:pt idx="0">
                  <c:v>5.6725000000000003</c:v>
                </c:pt>
                <c:pt idx="1">
                  <c:v>5.8950000000000005</c:v>
                </c:pt>
                <c:pt idx="2">
                  <c:v>5.1762499999999996</c:v>
                </c:pt>
                <c:pt idx="3">
                  <c:v>4.8562499999999993</c:v>
                </c:pt>
                <c:pt idx="4">
                  <c:v>4.4412500000000001</c:v>
                </c:pt>
                <c:pt idx="5">
                  <c:v>3.5137499999999999</c:v>
                </c:pt>
                <c:pt idx="6">
                  <c:v>5.2287499999999998</c:v>
                </c:pt>
              </c:numCache>
            </c:numRef>
          </c:val>
        </c:ser>
        <c:ser>
          <c:idx val="1"/>
          <c:order val="1"/>
          <c:tx>
            <c:v>Joystick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(Questionnaire!$E$41,Questionnaire!$I$41,Questionnaire!$M$41,Questionnaire!$Q$41,Questionnaire!$U$41,Questionnaire!$Y$41,Questionnaire!$AC$41)</c:f>
                <c:numCache>
                  <c:formatCode>General</c:formatCode>
                  <c:ptCount val="7"/>
                  <c:pt idx="0">
                    <c:v>1.5647158573637938</c:v>
                  </c:pt>
                  <c:pt idx="1">
                    <c:v>1.2184936543594664</c:v>
                  </c:pt>
                  <c:pt idx="2">
                    <c:v>1.7833435691740065</c:v>
                  </c:pt>
                  <c:pt idx="3">
                    <c:v>2.4202947724841892</c:v>
                  </c:pt>
                  <c:pt idx="4">
                    <c:v>1.7804047493276838</c:v>
                  </c:pt>
                  <c:pt idx="5">
                    <c:v>1.7548280339028735</c:v>
                  </c:pt>
                  <c:pt idx="6">
                    <c:v>1.7747026913985173</c:v>
                  </c:pt>
                </c:numCache>
              </c:numRef>
            </c:plus>
            <c:minus>
              <c:numRef>
                <c:f>(Questionnaire!$E$41,Questionnaire!$I$41,Questionnaire!$M$41,Questionnaire!$Q$41,Questionnaire!$U$41,Questionnaire!$Y$41,Questionnaire!$AC$41)</c:f>
                <c:numCache>
                  <c:formatCode>General</c:formatCode>
                  <c:ptCount val="7"/>
                  <c:pt idx="0">
                    <c:v>1.5647158573637938</c:v>
                  </c:pt>
                  <c:pt idx="1">
                    <c:v>1.2184936543594664</c:v>
                  </c:pt>
                  <c:pt idx="2">
                    <c:v>1.7833435691740065</c:v>
                  </c:pt>
                  <c:pt idx="3">
                    <c:v>2.4202947724841892</c:v>
                  </c:pt>
                  <c:pt idx="4">
                    <c:v>1.7804047493276838</c:v>
                  </c:pt>
                  <c:pt idx="5">
                    <c:v>1.7548280339028735</c:v>
                  </c:pt>
                  <c:pt idx="6">
                    <c:v>1.7747026913985173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Questionnaire!$D$2:$J$2</c:f>
              <c:strCache>
                <c:ptCount val="7"/>
                <c:pt idx="0">
                  <c:v>Ease of Use</c:v>
                </c:pt>
                <c:pt idx="1">
                  <c:v>Learnability</c:v>
                </c:pt>
                <c:pt idx="2">
                  <c:v>Efficiency</c:v>
                </c:pt>
                <c:pt idx="3">
                  <c:v>Fun</c:v>
                </c:pt>
                <c:pt idx="4">
                  <c:v>Fatigue</c:v>
                </c:pt>
                <c:pt idx="5">
                  <c:v>Speed</c:v>
                </c:pt>
                <c:pt idx="6">
                  <c:v>Preference</c:v>
                </c:pt>
              </c:strCache>
            </c:strRef>
          </c:cat>
          <c:val>
            <c:numRef>
              <c:f>(Questionnaire!$E$40,Questionnaire!$I$40,Questionnaire!$M$40,Questionnaire!$Q$40,Questionnaire!$U$40,Questionnaire!$Y$40,Questionnaire!$AC$40)</c:f>
              <c:numCache>
                <c:formatCode>General</c:formatCode>
                <c:ptCount val="7"/>
                <c:pt idx="0">
                  <c:v>2.8125</c:v>
                </c:pt>
                <c:pt idx="1">
                  <c:v>3.78125</c:v>
                </c:pt>
                <c:pt idx="2">
                  <c:v>3.12</c:v>
                </c:pt>
                <c:pt idx="3">
                  <c:v>4.1137499999999996</c:v>
                </c:pt>
                <c:pt idx="4">
                  <c:v>3.2287499999999998</c:v>
                </c:pt>
                <c:pt idx="5">
                  <c:v>4.3624999999999998</c:v>
                </c:pt>
                <c:pt idx="6">
                  <c:v>3.1462500000000002</c:v>
                </c:pt>
              </c:numCache>
            </c:numRef>
          </c:val>
        </c:ser>
        <c:ser>
          <c:idx val="2"/>
          <c:order val="2"/>
          <c:tx>
            <c:v>Slide-Grab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(Questionnaire!$F$41,Questionnaire!$J$41,Questionnaire!$N$41,Questionnaire!$R$41,Questionnaire!$V$41,Questionnaire!$Z$41,Questionnaire!$AD$41)</c:f>
                <c:numCache>
                  <c:formatCode>General</c:formatCode>
                  <c:ptCount val="7"/>
                  <c:pt idx="0">
                    <c:v>1.7207950820146254</c:v>
                  </c:pt>
                  <c:pt idx="1">
                    <c:v>2.1318385760384664</c:v>
                  </c:pt>
                  <c:pt idx="2">
                    <c:v>1.944170774392002</c:v>
                  </c:pt>
                  <c:pt idx="3">
                    <c:v>1.2962797041644083</c:v>
                  </c:pt>
                  <c:pt idx="4">
                    <c:v>0.98902549439912346</c:v>
                  </c:pt>
                  <c:pt idx="5">
                    <c:v>0.86668086068962857</c:v>
                  </c:pt>
                  <c:pt idx="6">
                    <c:v>1.881314130373462</c:v>
                  </c:pt>
                </c:numCache>
              </c:numRef>
            </c:plus>
            <c:minus>
              <c:numRef>
                <c:f>(Questionnaire!$F$41,Questionnaire!$J$41,Questionnaire!$N$41,Questionnaire!$R$41,Questionnaire!$V$41,Questionnaire!$Z$41,Questionnaire!$AD$41)</c:f>
                <c:numCache>
                  <c:formatCode>General</c:formatCode>
                  <c:ptCount val="7"/>
                  <c:pt idx="0">
                    <c:v>1.7207950820146254</c:v>
                  </c:pt>
                  <c:pt idx="1">
                    <c:v>2.1318385760384664</c:v>
                  </c:pt>
                  <c:pt idx="2">
                    <c:v>1.944170774392002</c:v>
                  </c:pt>
                  <c:pt idx="3">
                    <c:v>1.2962797041644083</c:v>
                  </c:pt>
                  <c:pt idx="4">
                    <c:v>0.98902549439912346</c:v>
                  </c:pt>
                  <c:pt idx="5">
                    <c:v>0.86668086068962857</c:v>
                  </c:pt>
                  <c:pt idx="6">
                    <c:v>1.881314130373462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Questionnaire!$D$2:$J$2</c:f>
              <c:strCache>
                <c:ptCount val="7"/>
                <c:pt idx="0">
                  <c:v>Ease of Use</c:v>
                </c:pt>
                <c:pt idx="1">
                  <c:v>Learnability</c:v>
                </c:pt>
                <c:pt idx="2">
                  <c:v>Efficiency</c:v>
                </c:pt>
                <c:pt idx="3">
                  <c:v>Fun</c:v>
                </c:pt>
                <c:pt idx="4">
                  <c:v>Fatigue</c:v>
                </c:pt>
                <c:pt idx="5">
                  <c:v>Speed</c:v>
                </c:pt>
                <c:pt idx="6">
                  <c:v>Preference</c:v>
                </c:pt>
              </c:strCache>
            </c:strRef>
          </c:cat>
          <c:val>
            <c:numRef>
              <c:f>(Questionnaire!$F$40,Questionnaire!$J$40,Questionnaire!$N$40,Questionnaire!$R$40,Questionnaire!$V$40,Questionnaire!$Z$40,Questionnaire!$AD$40)</c:f>
              <c:numCache>
                <c:formatCode>General</c:formatCode>
                <c:ptCount val="7"/>
                <c:pt idx="0">
                  <c:v>4.4574999999999996</c:v>
                </c:pt>
                <c:pt idx="1">
                  <c:v>4.3624999999999998</c:v>
                </c:pt>
                <c:pt idx="2">
                  <c:v>3.9350000000000005</c:v>
                </c:pt>
                <c:pt idx="3">
                  <c:v>4.0737500000000004</c:v>
                </c:pt>
                <c:pt idx="4">
                  <c:v>3.5399999999999996</c:v>
                </c:pt>
                <c:pt idx="5">
                  <c:v>3.3224999999999998</c:v>
                </c:pt>
                <c:pt idx="6">
                  <c:v>4.37</c:v>
                </c:pt>
              </c:numCache>
            </c:numRef>
          </c:val>
        </c:ser>
        <c:ser>
          <c:idx val="3"/>
          <c:order val="3"/>
          <c:tx>
            <c:v>Draw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(Questionnaire!$G$41,Questionnaire!$K$41,Questionnaire!$O$41,Questionnaire!$S$41,Questionnaire!$W$41,Questionnaire!$AA$41,Questionnaire!$AE$41)</c:f>
                <c:numCache>
                  <c:formatCode>General</c:formatCode>
                  <c:ptCount val="7"/>
                  <c:pt idx="0">
                    <c:v>2.0982879926263691</c:v>
                  </c:pt>
                  <c:pt idx="1">
                    <c:v>1.8436532056916608</c:v>
                  </c:pt>
                  <c:pt idx="2">
                    <c:v>2.1129786017441274</c:v>
                  </c:pt>
                  <c:pt idx="3">
                    <c:v>2.2519451909087738</c:v>
                  </c:pt>
                  <c:pt idx="4">
                    <c:v>1.6920312180504051</c:v>
                  </c:pt>
                  <c:pt idx="5">
                    <c:v>0.85081053791580374</c:v>
                  </c:pt>
                  <c:pt idx="6">
                    <c:v>1.9621266705869354</c:v>
                  </c:pt>
                </c:numCache>
              </c:numRef>
            </c:plus>
            <c:minus>
              <c:numRef>
                <c:f>(Questionnaire!$G$41,Questionnaire!$K$41,Questionnaire!$O$41,Questionnaire!$S$41,Questionnaire!$W$41,Questionnaire!$AA$41,Questionnaire!$AE$41)</c:f>
                <c:numCache>
                  <c:formatCode>General</c:formatCode>
                  <c:ptCount val="7"/>
                  <c:pt idx="0">
                    <c:v>2.0982879926263691</c:v>
                  </c:pt>
                  <c:pt idx="1">
                    <c:v>1.8436532056916608</c:v>
                  </c:pt>
                  <c:pt idx="2">
                    <c:v>2.1129786017441274</c:v>
                  </c:pt>
                  <c:pt idx="3">
                    <c:v>2.2519451909087738</c:v>
                  </c:pt>
                  <c:pt idx="4">
                    <c:v>1.6920312180504051</c:v>
                  </c:pt>
                  <c:pt idx="5">
                    <c:v>0.85081053791580374</c:v>
                  </c:pt>
                  <c:pt idx="6">
                    <c:v>1.9621266705869354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Questionnaire!$D$2:$J$2</c:f>
              <c:strCache>
                <c:ptCount val="7"/>
                <c:pt idx="0">
                  <c:v>Ease of Use</c:v>
                </c:pt>
                <c:pt idx="1">
                  <c:v>Learnability</c:v>
                </c:pt>
                <c:pt idx="2">
                  <c:v>Efficiency</c:v>
                </c:pt>
                <c:pt idx="3">
                  <c:v>Fun</c:v>
                </c:pt>
                <c:pt idx="4">
                  <c:v>Fatigue</c:v>
                </c:pt>
                <c:pt idx="5">
                  <c:v>Speed</c:v>
                </c:pt>
                <c:pt idx="6">
                  <c:v>Preference</c:v>
                </c:pt>
              </c:strCache>
            </c:strRef>
          </c:cat>
          <c:val>
            <c:numRef>
              <c:f>(Questionnaire!$G$40,Questionnaire!$K$40,Questionnaire!$O$40,Questionnaire!$S$40,Questionnaire!$W$40,Questionnaire!$AA$40,Questionnaire!$AE$40)</c:f>
              <c:numCache>
                <c:formatCode>General</c:formatCode>
                <c:ptCount val="7"/>
                <c:pt idx="0">
                  <c:v>3.7512500000000002</c:v>
                </c:pt>
                <c:pt idx="1">
                  <c:v>4.3100000000000005</c:v>
                </c:pt>
                <c:pt idx="2">
                  <c:v>3.9624999999999999</c:v>
                </c:pt>
                <c:pt idx="3">
                  <c:v>4.5299999999999994</c:v>
                </c:pt>
                <c:pt idx="4">
                  <c:v>4.4262500000000005</c:v>
                </c:pt>
                <c:pt idx="5">
                  <c:v>4.4124999999999996</c:v>
                </c:pt>
                <c:pt idx="6">
                  <c:v>4.7637499999999999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404520"/>
        <c:axId val="257400992"/>
      </c:barChart>
      <c:catAx>
        <c:axId val="25740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00992"/>
        <c:crosses val="autoZero"/>
        <c:auto val="1"/>
        <c:lblAlgn val="ctr"/>
        <c:lblOffset val="100"/>
        <c:noMultiLvlLbl val="0"/>
      </c:catAx>
      <c:valAx>
        <c:axId val="2574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0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34856996743602"/>
          <c:y val="0.88368481599374538"/>
          <c:w val="0.60130286006512801"/>
          <c:h val="0.11631518400625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596687949822889E-2"/>
          <c:y val="6.8833773442738541E-2"/>
          <c:w val="0.93422662425076519"/>
          <c:h val="0.63285240408778687"/>
        </c:manualLayout>
      </c:layout>
      <c:barChart>
        <c:barDir val="col"/>
        <c:grouping val="clustered"/>
        <c:varyColors val="0"/>
        <c:ser>
          <c:idx val="0"/>
          <c:order val="0"/>
          <c:tx>
            <c:v>Go-To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(Questionnaire!$D$58,Questionnaire!$H$58,Questionnaire!$L$58,Questionnaire!$P$58,Questionnaire!$T$58,Questionnaire!$X$58,Questionnaire!$AB$58)</c:f>
                <c:numCache>
                  <c:formatCode>General</c:formatCode>
                  <c:ptCount val="7"/>
                  <c:pt idx="0">
                    <c:v>1.243886159492811</c:v>
                  </c:pt>
                  <c:pt idx="1">
                    <c:v>0.80703331887709528</c:v>
                  </c:pt>
                  <c:pt idx="2">
                    <c:v>1.3371653267682013</c:v>
                  </c:pt>
                  <c:pt idx="3">
                    <c:v>1.4375625590252112</c:v>
                  </c:pt>
                  <c:pt idx="4">
                    <c:v>1.3017818984419429</c:v>
                  </c:pt>
                  <c:pt idx="5">
                    <c:v>0.81070099982121069</c:v>
                  </c:pt>
                  <c:pt idx="6">
                    <c:v>1.3412193871415812</c:v>
                  </c:pt>
                </c:numCache>
              </c:numRef>
            </c:plus>
            <c:minus>
              <c:numRef>
                <c:f>(Questionnaire!$D$58,Questionnaire!$H$58,Questionnaire!$L$58,Questionnaire!$P$58,Questionnaire!$T$58,Questionnaire!$X$58,Questionnaire!$AB$58)</c:f>
                <c:numCache>
                  <c:formatCode>General</c:formatCode>
                  <c:ptCount val="7"/>
                  <c:pt idx="0">
                    <c:v>1.243886159492811</c:v>
                  </c:pt>
                  <c:pt idx="1">
                    <c:v>0.80703331887709528</c:v>
                  </c:pt>
                  <c:pt idx="2">
                    <c:v>1.3371653267682013</c:v>
                  </c:pt>
                  <c:pt idx="3">
                    <c:v>1.4375625590252112</c:v>
                  </c:pt>
                  <c:pt idx="4">
                    <c:v>1.3017818984419429</c:v>
                  </c:pt>
                  <c:pt idx="5">
                    <c:v>0.81070099982121069</c:v>
                  </c:pt>
                  <c:pt idx="6">
                    <c:v>1.3412193871415812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Questionnaire!$D$2:$J$2</c:f>
              <c:strCache>
                <c:ptCount val="7"/>
                <c:pt idx="0">
                  <c:v>Ease of Use</c:v>
                </c:pt>
                <c:pt idx="1">
                  <c:v>Learnability</c:v>
                </c:pt>
                <c:pt idx="2">
                  <c:v>Efficiency</c:v>
                </c:pt>
                <c:pt idx="3">
                  <c:v>Fun</c:v>
                </c:pt>
                <c:pt idx="4">
                  <c:v>Fatigue</c:v>
                </c:pt>
                <c:pt idx="5">
                  <c:v>Speed</c:v>
                </c:pt>
                <c:pt idx="6">
                  <c:v>Preference</c:v>
                </c:pt>
              </c:strCache>
            </c:strRef>
          </c:cat>
          <c:val>
            <c:numRef>
              <c:f>(Questionnaire!$D$57,Questionnaire!$H$57,Questionnaire!$L$57,Questionnaire!$P$57,Questionnaire!$T$57,Questionnaire!$X$57,Questionnaire!$AB$57)</c:f>
              <c:numCache>
                <c:formatCode>General</c:formatCode>
                <c:ptCount val="7"/>
                <c:pt idx="0">
                  <c:v>5.2744444444444447</c:v>
                </c:pt>
                <c:pt idx="1">
                  <c:v>6.4644444444444442</c:v>
                </c:pt>
                <c:pt idx="2">
                  <c:v>5.0311111111111115</c:v>
                </c:pt>
                <c:pt idx="3">
                  <c:v>3.9088888888888889</c:v>
                </c:pt>
                <c:pt idx="4">
                  <c:v>3.9911111111111115</c:v>
                </c:pt>
                <c:pt idx="5">
                  <c:v>3.3511111111111109</c:v>
                </c:pt>
                <c:pt idx="6">
                  <c:v>3.9977777777777783</c:v>
                </c:pt>
              </c:numCache>
            </c:numRef>
          </c:val>
        </c:ser>
        <c:ser>
          <c:idx val="1"/>
          <c:order val="1"/>
          <c:tx>
            <c:v>Joystick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(Questionnaire!$E$58,Questionnaire!$I$58,Questionnaire!$M$58,Questionnaire!$Q$58,Questionnaire!$U$58,Questionnaire!$Y$58,Questionnaire!$AC$58)</c:f>
                <c:numCache>
                  <c:formatCode>General</c:formatCode>
                  <c:ptCount val="7"/>
                  <c:pt idx="0">
                    <c:v>1.2279454385273065</c:v>
                  </c:pt>
                  <c:pt idx="1">
                    <c:v>0.91200481236546416</c:v>
                  </c:pt>
                  <c:pt idx="2">
                    <c:v>0.61586208773646012</c:v>
                  </c:pt>
                  <c:pt idx="3">
                    <c:v>0.73065229608739424</c:v>
                  </c:pt>
                  <c:pt idx="4">
                    <c:v>1.3637366966455755</c:v>
                  </c:pt>
                  <c:pt idx="5">
                    <c:v>1.2620530011761708</c:v>
                  </c:pt>
                  <c:pt idx="6">
                    <c:v>0.84174587086074171</c:v>
                  </c:pt>
                </c:numCache>
              </c:numRef>
            </c:plus>
            <c:minus>
              <c:numRef>
                <c:f>(Questionnaire!$E$58,Questionnaire!$I$58,Questionnaire!$M$58,Questionnaire!$Q$58,Questionnaire!$U$58,Questionnaire!$Y$58,Questionnaire!$AC$58)</c:f>
                <c:numCache>
                  <c:formatCode>General</c:formatCode>
                  <c:ptCount val="7"/>
                  <c:pt idx="0">
                    <c:v>1.2279454385273065</c:v>
                  </c:pt>
                  <c:pt idx="1">
                    <c:v>0.91200481236546416</c:v>
                  </c:pt>
                  <c:pt idx="2">
                    <c:v>0.61586208773646012</c:v>
                  </c:pt>
                  <c:pt idx="3">
                    <c:v>0.73065229608739424</c:v>
                  </c:pt>
                  <c:pt idx="4">
                    <c:v>1.3637366966455755</c:v>
                  </c:pt>
                  <c:pt idx="5">
                    <c:v>1.2620530011761708</c:v>
                  </c:pt>
                  <c:pt idx="6">
                    <c:v>0.84174587086074171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Questionnaire!$D$2:$J$2</c:f>
              <c:strCache>
                <c:ptCount val="7"/>
                <c:pt idx="0">
                  <c:v>Ease of Use</c:v>
                </c:pt>
                <c:pt idx="1">
                  <c:v>Learnability</c:v>
                </c:pt>
                <c:pt idx="2">
                  <c:v>Efficiency</c:v>
                </c:pt>
                <c:pt idx="3">
                  <c:v>Fun</c:v>
                </c:pt>
                <c:pt idx="4">
                  <c:v>Fatigue</c:v>
                </c:pt>
                <c:pt idx="5">
                  <c:v>Speed</c:v>
                </c:pt>
                <c:pt idx="6">
                  <c:v>Preference</c:v>
                </c:pt>
              </c:strCache>
            </c:strRef>
          </c:cat>
          <c:val>
            <c:numRef>
              <c:f>(Questionnaire!$E$57,Questionnaire!$I$57,Questionnaire!$M$57,Questionnaire!$Q$57,Questionnaire!$U$57,Questionnaire!$Y$57,Questionnaire!$AC$57)</c:f>
              <c:numCache>
                <c:formatCode>General</c:formatCode>
                <c:ptCount val="7"/>
                <c:pt idx="0">
                  <c:v>5.6633333333333322</c:v>
                </c:pt>
                <c:pt idx="1">
                  <c:v>6.4155555555555557</c:v>
                </c:pt>
                <c:pt idx="2">
                  <c:v>6.2011111111111106</c:v>
                </c:pt>
                <c:pt idx="3">
                  <c:v>6.4655555555555555</c:v>
                </c:pt>
                <c:pt idx="4">
                  <c:v>5.655555555555555</c:v>
                </c:pt>
                <c:pt idx="5">
                  <c:v>3.4444444444444446</c:v>
                </c:pt>
                <c:pt idx="6">
                  <c:v>6.2811111111111115</c:v>
                </c:pt>
              </c:numCache>
            </c:numRef>
          </c:val>
        </c:ser>
        <c:ser>
          <c:idx val="2"/>
          <c:order val="2"/>
          <c:tx>
            <c:v>Slide-Grab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(Questionnaire!$F$58,Questionnaire!$J$58,Questionnaire!$N$58,Questionnaire!$R$58,Questionnaire!$V$58,Questionnaire!$Z$58,Questionnaire!$AD$58)</c:f>
                <c:numCache>
                  <c:formatCode>General</c:formatCode>
                  <c:ptCount val="7"/>
                  <c:pt idx="0">
                    <c:v>1.1715374513859975</c:v>
                  </c:pt>
                  <c:pt idx="1">
                    <c:v>1.4915074402913469</c:v>
                  </c:pt>
                  <c:pt idx="2">
                    <c:v>1.395338469492059</c:v>
                  </c:pt>
                  <c:pt idx="3">
                    <c:v>1.5546739565295071</c:v>
                  </c:pt>
                  <c:pt idx="4">
                    <c:v>0.53665631459995056</c:v>
                  </c:pt>
                  <c:pt idx="5">
                    <c:v>1.3060925609533864</c:v>
                  </c:pt>
                  <c:pt idx="6">
                    <c:v>1.7769879321793696</c:v>
                  </c:pt>
                </c:numCache>
              </c:numRef>
            </c:plus>
            <c:minus>
              <c:numRef>
                <c:f>(Questionnaire!$F$58,Questionnaire!$J$58,Questionnaire!$N$58,Questionnaire!$R$58,Questionnaire!$V$58,Questionnaire!$Z$58,Questionnaire!$AD$58)</c:f>
                <c:numCache>
                  <c:formatCode>General</c:formatCode>
                  <c:ptCount val="7"/>
                  <c:pt idx="0">
                    <c:v>1.1715374513859975</c:v>
                  </c:pt>
                  <c:pt idx="1">
                    <c:v>1.4915074402913469</c:v>
                  </c:pt>
                  <c:pt idx="2">
                    <c:v>1.395338469492059</c:v>
                  </c:pt>
                  <c:pt idx="3">
                    <c:v>1.5546739565295071</c:v>
                  </c:pt>
                  <c:pt idx="4">
                    <c:v>0.53665631459995056</c:v>
                  </c:pt>
                  <c:pt idx="5">
                    <c:v>1.3060925609533864</c:v>
                  </c:pt>
                  <c:pt idx="6">
                    <c:v>1.7769879321793696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Questionnaire!$D$2:$J$2</c:f>
              <c:strCache>
                <c:ptCount val="7"/>
                <c:pt idx="0">
                  <c:v>Ease of Use</c:v>
                </c:pt>
                <c:pt idx="1">
                  <c:v>Learnability</c:v>
                </c:pt>
                <c:pt idx="2">
                  <c:v>Efficiency</c:v>
                </c:pt>
                <c:pt idx="3">
                  <c:v>Fun</c:v>
                </c:pt>
                <c:pt idx="4">
                  <c:v>Fatigue</c:v>
                </c:pt>
                <c:pt idx="5">
                  <c:v>Speed</c:v>
                </c:pt>
                <c:pt idx="6">
                  <c:v>Preference</c:v>
                </c:pt>
              </c:strCache>
            </c:strRef>
          </c:cat>
          <c:val>
            <c:numRef>
              <c:f>(Questionnaire!$F$57,Questionnaire!$J$57,Questionnaire!$N$57,Questionnaire!$R$57,Questionnaire!$V$57,Questionnaire!$Z$57,Questionnaire!$AD$57)</c:f>
              <c:numCache>
                <c:formatCode>General</c:formatCode>
                <c:ptCount val="7"/>
                <c:pt idx="0">
                  <c:v>3.8200000000000003</c:v>
                </c:pt>
                <c:pt idx="1">
                  <c:v>4.2822222222222219</c:v>
                </c:pt>
                <c:pt idx="2">
                  <c:v>4.0377777777777784</c:v>
                </c:pt>
                <c:pt idx="3">
                  <c:v>3.5588888888888892</c:v>
                </c:pt>
                <c:pt idx="4">
                  <c:v>2.1166666666666663</c:v>
                </c:pt>
                <c:pt idx="5">
                  <c:v>2.5244444444444447</c:v>
                </c:pt>
                <c:pt idx="6">
                  <c:v>3.5111111111111111</c:v>
                </c:pt>
              </c:numCache>
            </c:numRef>
          </c:val>
        </c:ser>
        <c:ser>
          <c:idx val="3"/>
          <c:order val="3"/>
          <c:tx>
            <c:v>Draw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(Questionnaire!$G$58,Questionnaire!$K$58,Questionnaire!$O$58,Questionnaire!$S$58,Questionnaire!$W$58,Questionnaire!$AA$58,Questionnaire!$AE$58)</c:f>
                <c:numCache>
                  <c:formatCode>General</c:formatCode>
                  <c:ptCount val="7"/>
                  <c:pt idx="0">
                    <c:v>1.4359646389951406</c:v>
                  </c:pt>
                  <c:pt idx="1">
                    <c:v>0.77823161362440185</c:v>
                  </c:pt>
                  <c:pt idx="2">
                    <c:v>1.8024427868867303</c:v>
                  </c:pt>
                  <c:pt idx="3">
                    <c:v>1.6932865807194117</c:v>
                  </c:pt>
                  <c:pt idx="4">
                    <c:v>1.8529436041067204</c:v>
                  </c:pt>
                  <c:pt idx="5">
                    <c:v>0.83552545010775903</c:v>
                  </c:pt>
                  <c:pt idx="6">
                    <c:v>2.0971826339162725</c:v>
                  </c:pt>
                </c:numCache>
              </c:numRef>
            </c:plus>
            <c:minus>
              <c:numRef>
                <c:f>(Questionnaire!$G$58,Questionnaire!$K$58,Questionnaire!$O$58,Questionnaire!$S$58,Questionnaire!$W$58,Questionnaire!$AA$58,Questionnaire!$AE$58)</c:f>
                <c:numCache>
                  <c:formatCode>General</c:formatCode>
                  <c:ptCount val="7"/>
                  <c:pt idx="0">
                    <c:v>1.4359646389951406</c:v>
                  </c:pt>
                  <c:pt idx="1">
                    <c:v>0.77823161362440185</c:v>
                  </c:pt>
                  <c:pt idx="2">
                    <c:v>1.8024427868867303</c:v>
                  </c:pt>
                  <c:pt idx="3">
                    <c:v>1.6932865807194117</c:v>
                  </c:pt>
                  <c:pt idx="4">
                    <c:v>1.8529436041067204</c:v>
                  </c:pt>
                  <c:pt idx="5">
                    <c:v>0.83552545010775903</c:v>
                  </c:pt>
                  <c:pt idx="6">
                    <c:v>2.0971826339162725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Questionnaire!$D$2:$J$2</c:f>
              <c:strCache>
                <c:ptCount val="7"/>
                <c:pt idx="0">
                  <c:v>Ease of Use</c:v>
                </c:pt>
                <c:pt idx="1">
                  <c:v>Learnability</c:v>
                </c:pt>
                <c:pt idx="2">
                  <c:v>Efficiency</c:v>
                </c:pt>
                <c:pt idx="3">
                  <c:v>Fun</c:v>
                </c:pt>
                <c:pt idx="4">
                  <c:v>Fatigue</c:v>
                </c:pt>
                <c:pt idx="5">
                  <c:v>Speed</c:v>
                </c:pt>
                <c:pt idx="6">
                  <c:v>Preference</c:v>
                </c:pt>
              </c:strCache>
            </c:strRef>
          </c:cat>
          <c:val>
            <c:numRef>
              <c:f>(Questionnaire!$G$57,Questionnaire!$K$57,Questionnaire!$O$57,Questionnaire!$S$57,Questionnaire!$W$57,Questionnaire!$AA$57,Questionnaire!$AE$57)</c:f>
              <c:numCache>
                <c:formatCode>General</c:formatCode>
                <c:ptCount val="7"/>
                <c:pt idx="0">
                  <c:v>4.822222222222222</c:v>
                </c:pt>
                <c:pt idx="1">
                  <c:v>4.2777777777777777</c:v>
                </c:pt>
                <c:pt idx="2">
                  <c:v>5.4533333333333331</c:v>
                </c:pt>
                <c:pt idx="3">
                  <c:v>5.8222222222222229</c:v>
                </c:pt>
                <c:pt idx="4">
                  <c:v>4.7733333333333334</c:v>
                </c:pt>
                <c:pt idx="5">
                  <c:v>4.6644444444444453</c:v>
                </c:pt>
                <c:pt idx="6">
                  <c:v>5.19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401384"/>
        <c:axId val="257399032"/>
      </c:barChart>
      <c:catAx>
        <c:axId val="25740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99032"/>
        <c:crosses val="autoZero"/>
        <c:auto val="1"/>
        <c:lblAlgn val="ctr"/>
        <c:lblOffset val="100"/>
        <c:noMultiLvlLbl val="0"/>
      </c:catAx>
      <c:valAx>
        <c:axId val="25739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0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34856996743602"/>
          <c:y val="0.88368481599374538"/>
          <c:w val="0.60130286006512801"/>
          <c:h val="0.11631518400625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381000</xdr:colOff>
      <xdr:row>60</xdr:row>
      <xdr:rowOff>76200</xdr:rowOff>
    </xdr:from>
    <xdr:to>
      <xdr:col>48</xdr:col>
      <xdr:colOff>190500</xdr:colOff>
      <xdr:row>79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76200</xdr:colOff>
      <xdr:row>84</xdr:row>
      <xdr:rowOff>123825</xdr:rowOff>
    </xdr:from>
    <xdr:to>
      <xdr:col>34</xdr:col>
      <xdr:colOff>328613</xdr:colOff>
      <xdr:row>103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108</xdr:row>
      <xdr:rowOff>9525</xdr:rowOff>
    </xdr:from>
    <xdr:to>
      <xdr:col>34</xdr:col>
      <xdr:colOff>252413</xdr:colOff>
      <xdr:row>125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128</xdr:row>
      <xdr:rowOff>0</xdr:rowOff>
    </xdr:from>
    <xdr:to>
      <xdr:col>34</xdr:col>
      <xdr:colOff>252413</xdr:colOff>
      <xdr:row>145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161</xdr:row>
      <xdr:rowOff>0</xdr:rowOff>
    </xdr:from>
    <xdr:to>
      <xdr:col>26</xdr:col>
      <xdr:colOff>166875</xdr:colOff>
      <xdr:row>178</xdr:row>
      <xdr:rowOff>109200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181</xdr:row>
      <xdr:rowOff>0</xdr:rowOff>
    </xdr:from>
    <xdr:to>
      <xdr:col>26</xdr:col>
      <xdr:colOff>166875</xdr:colOff>
      <xdr:row>198</xdr:row>
      <xdr:rowOff>109200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285751</xdr:colOff>
      <xdr:row>7</xdr:row>
      <xdr:rowOff>76199</xdr:rowOff>
    </xdr:from>
    <xdr:to>
      <xdr:col>45</xdr:col>
      <xdr:colOff>171451</xdr:colOff>
      <xdr:row>22</xdr:row>
      <xdr:rowOff>29399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28</xdr:row>
      <xdr:rowOff>47625</xdr:rowOff>
    </xdr:from>
    <xdr:to>
      <xdr:col>45</xdr:col>
      <xdr:colOff>200025</xdr:colOff>
      <xdr:row>42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66675</xdr:colOff>
      <xdr:row>45</xdr:row>
      <xdr:rowOff>152400</xdr:rowOff>
    </xdr:from>
    <xdr:to>
      <xdr:col>45</xdr:col>
      <xdr:colOff>266700</xdr:colOff>
      <xdr:row>60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68</xdr:row>
      <xdr:rowOff>142875</xdr:rowOff>
    </xdr:from>
    <xdr:to>
      <xdr:col>32</xdr:col>
      <xdr:colOff>71438</xdr:colOff>
      <xdr:row>86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95250</xdr:colOff>
      <xdr:row>68</xdr:row>
      <xdr:rowOff>76200</xdr:rowOff>
    </xdr:from>
    <xdr:to>
      <xdr:col>48</xdr:col>
      <xdr:colOff>223838</xdr:colOff>
      <xdr:row>85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91</xdr:row>
      <xdr:rowOff>0</xdr:rowOff>
    </xdr:from>
    <xdr:to>
      <xdr:col>32</xdr:col>
      <xdr:colOff>71438</xdr:colOff>
      <xdr:row>108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285751</xdr:colOff>
      <xdr:row>7</xdr:row>
      <xdr:rowOff>76199</xdr:rowOff>
    </xdr:from>
    <xdr:to>
      <xdr:col>45</xdr:col>
      <xdr:colOff>3001</xdr:colOff>
      <xdr:row>23</xdr:row>
      <xdr:rowOff>157799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295275</xdr:colOff>
      <xdr:row>27</xdr:row>
      <xdr:rowOff>114300</xdr:rowOff>
    </xdr:from>
    <xdr:to>
      <xdr:col>45</xdr:col>
      <xdr:colOff>12525</xdr:colOff>
      <xdr:row>43</xdr:row>
      <xdr:rowOff>110175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47</xdr:row>
      <xdr:rowOff>0</xdr:rowOff>
    </xdr:from>
    <xdr:to>
      <xdr:col>45</xdr:col>
      <xdr:colOff>31575</xdr:colOff>
      <xdr:row>63</xdr:row>
      <xdr:rowOff>53025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L194"/>
  <sheetViews>
    <sheetView topLeftCell="A160" workbookViewId="0">
      <selection activeCell="K191" sqref="K191"/>
    </sheetView>
  </sheetViews>
  <sheetFormatPr defaultRowHeight="12" x14ac:dyDescent="0.2"/>
  <cols>
    <col min="1" max="1" width="3.7109375" style="1" customWidth="1"/>
    <col min="2" max="2" width="3.85546875" style="1" customWidth="1"/>
    <col min="3" max="20" width="7.28515625" style="1" customWidth="1"/>
    <col min="21" max="21" width="1.85546875" style="1" customWidth="1"/>
    <col min="22" max="29" width="7.28515625" style="1" customWidth="1"/>
    <col min="30" max="30" width="2" style="1" customWidth="1"/>
    <col min="31" max="38" width="7.28515625" style="1" customWidth="1"/>
    <col min="39" max="16384" width="9.140625" style="1"/>
  </cols>
  <sheetData>
    <row r="1" spans="3:15" x14ac:dyDescent="0.2">
      <c r="G1" s="2"/>
    </row>
    <row r="2" spans="3:15" ht="12.75" thickBot="1" x14ac:dyDescent="0.25">
      <c r="C2" s="17" t="s">
        <v>18</v>
      </c>
      <c r="G2" s="2"/>
    </row>
    <row r="3" spans="3:15" ht="12.75" thickBot="1" x14ac:dyDescent="0.25">
      <c r="C3" s="3" t="s">
        <v>19</v>
      </c>
      <c r="D3" s="4"/>
      <c r="E3" s="4"/>
      <c r="F3" s="5"/>
      <c r="G3" s="2"/>
      <c r="H3" s="3" t="s">
        <v>20</v>
      </c>
      <c r="I3" s="4"/>
      <c r="J3" s="4"/>
      <c r="K3" s="4"/>
      <c r="L3" s="4"/>
      <c r="M3" s="4"/>
      <c r="N3" s="4"/>
      <c r="O3" s="5"/>
    </row>
    <row r="4" spans="3:15" ht="12.75" thickBot="1" x14ac:dyDescent="0.25">
      <c r="C4" s="10">
        <v>1560</v>
      </c>
      <c r="D4" s="12">
        <v>1680</v>
      </c>
      <c r="E4" s="12">
        <v>1800</v>
      </c>
      <c r="F4" s="13">
        <v>1120</v>
      </c>
      <c r="G4" s="2"/>
      <c r="H4" s="18">
        <v>2828.42</v>
      </c>
      <c r="I4" s="19">
        <v>2430.1</v>
      </c>
      <c r="J4" s="18">
        <v>2468.8939999999998</v>
      </c>
      <c r="K4" s="19">
        <v>2720</v>
      </c>
      <c r="L4" s="18">
        <v>2610</v>
      </c>
      <c r="M4" s="19">
        <v>3308.5160000000001</v>
      </c>
      <c r="N4" s="18">
        <v>2698.0160000000001</v>
      </c>
      <c r="O4" s="20">
        <v>3060</v>
      </c>
    </row>
    <row r="5" spans="3:15" x14ac:dyDescent="0.2">
      <c r="G5" s="2"/>
    </row>
    <row r="6" spans="3:15" ht="12.75" thickBot="1" x14ac:dyDescent="0.25">
      <c r="C6" s="17" t="s">
        <v>21</v>
      </c>
      <c r="G6" s="2"/>
      <c r="H6" s="17" t="s">
        <v>52</v>
      </c>
      <c r="K6" s="17" t="s">
        <v>55</v>
      </c>
    </row>
    <row r="7" spans="3:15" ht="12.75" thickBot="1" x14ac:dyDescent="0.25">
      <c r="C7" s="10" t="s">
        <v>19</v>
      </c>
      <c r="D7" s="11">
        <f>AVERAGE(C4:F4)</f>
        <v>1540</v>
      </c>
      <c r="G7" s="2"/>
      <c r="H7" s="1" t="s">
        <v>53</v>
      </c>
      <c r="K7" s="1" t="s">
        <v>56</v>
      </c>
    </row>
    <row r="8" spans="3:15" ht="12.75" thickBot="1" x14ac:dyDescent="0.25">
      <c r="C8" s="3" t="s">
        <v>22</v>
      </c>
      <c r="D8" s="21">
        <f>AVERAGE(H4,J4,L4,N4)</f>
        <v>2651.3325</v>
      </c>
      <c r="G8" s="2"/>
      <c r="H8" s="1" t="s">
        <v>54</v>
      </c>
      <c r="K8" s="1" t="s">
        <v>57</v>
      </c>
    </row>
    <row r="9" spans="3:15" ht="12.75" thickBot="1" x14ac:dyDescent="0.25">
      <c r="C9" s="10" t="s">
        <v>23</v>
      </c>
      <c r="D9" s="22">
        <f>AVERAGE(I4,K4,M4,O4)</f>
        <v>2879.654</v>
      </c>
      <c r="G9" s="2"/>
      <c r="K9" s="1" t="s">
        <v>58</v>
      </c>
    </row>
    <row r="10" spans="3:15" x14ac:dyDescent="0.2">
      <c r="G10" s="2"/>
      <c r="K10" s="1" t="s">
        <v>0</v>
      </c>
    </row>
    <row r="11" spans="3:15" ht="12.75" thickBot="1" x14ac:dyDescent="0.25">
      <c r="C11" s="17" t="s">
        <v>24</v>
      </c>
      <c r="G11" s="2"/>
    </row>
    <row r="12" spans="3:15" ht="12.75" thickBot="1" x14ac:dyDescent="0.25">
      <c r="C12" s="10">
        <f>$D$7/C4</f>
        <v>0.98717948717948723</v>
      </c>
      <c r="D12" s="11">
        <f>$D$7/D4</f>
        <v>0.91666666666666663</v>
      </c>
      <c r="E12" s="12">
        <f>$D$7/E4</f>
        <v>0.85555555555555551</v>
      </c>
      <c r="F12" s="11">
        <f>$D$7/F4</f>
        <v>1.375</v>
      </c>
      <c r="G12" s="2"/>
      <c r="H12" s="24">
        <f>$D$8/H4</f>
        <v>0.93738995622998</v>
      </c>
      <c r="I12" s="22">
        <f>D9/I4</f>
        <v>1.1849940331673594</v>
      </c>
      <c r="J12" s="23">
        <f>$D$8/J4</f>
        <v>1.0738948290206061</v>
      </c>
      <c r="K12" s="22">
        <f>D9/K4</f>
        <v>1.0586963235294118</v>
      </c>
      <c r="L12" s="23">
        <f>$D$8/L4</f>
        <v>1.0158362068965516</v>
      </c>
      <c r="M12" s="22">
        <f>D9/M4</f>
        <v>0.87037632582100255</v>
      </c>
      <c r="N12" s="23">
        <f>$D$8/N4</f>
        <v>0.98269710038784053</v>
      </c>
      <c r="O12" s="22">
        <f>D9/O4</f>
        <v>0.94106339869281042</v>
      </c>
    </row>
    <row r="13" spans="3:15" x14ac:dyDescent="0.2">
      <c r="G13" s="2"/>
    </row>
    <row r="14" spans="3:15" x14ac:dyDescent="0.2">
      <c r="G14" s="2"/>
    </row>
    <row r="15" spans="3:15" s="28" customFormat="1" x14ac:dyDescent="0.2">
      <c r="C15" s="28" t="s">
        <v>42</v>
      </c>
      <c r="G15" s="29"/>
    </row>
    <row r="16" spans="3:15" ht="12.75" thickBot="1" x14ac:dyDescent="0.25">
      <c r="G16" s="2"/>
    </row>
    <row r="17" spans="3:38" ht="12.75" thickBot="1" x14ac:dyDescent="0.25">
      <c r="C17" s="8" t="s">
        <v>7</v>
      </c>
      <c r="D17" s="4" t="s">
        <v>17</v>
      </c>
      <c r="E17" s="4" t="s">
        <v>25</v>
      </c>
      <c r="F17" s="4" t="s">
        <v>26</v>
      </c>
      <c r="G17" s="4" t="s">
        <v>37</v>
      </c>
      <c r="H17" s="4" t="s">
        <v>28</v>
      </c>
      <c r="I17" s="4" t="s">
        <v>38</v>
      </c>
      <c r="J17" s="4" t="s">
        <v>29</v>
      </c>
      <c r="K17" s="4" t="s">
        <v>83</v>
      </c>
      <c r="L17" s="8"/>
      <c r="M17" s="3" t="s">
        <v>39</v>
      </c>
      <c r="N17" s="4"/>
      <c r="O17" s="4"/>
      <c r="P17" s="4"/>
      <c r="Q17" s="4"/>
      <c r="R17" s="4"/>
      <c r="S17" s="4"/>
      <c r="T17" s="5"/>
      <c r="U17" s="4"/>
      <c r="V17" s="10" t="s">
        <v>40</v>
      </c>
      <c r="W17" s="12"/>
      <c r="X17" s="12"/>
      <c r="Y17" s="12"/>
      <c r="Z17" s="12"/>
      <c r="AA17" s="12"/>
      <c r="AB17" s="12"/>
      <c r="AC17" s="13"/>
      <c r="AD17" s="4"/>
      <c r="AE17" s="3" t="s">
        <v>41</v>
      </c>
      <c r="AF17" s="4"/>
      <c r="AG17" s="4"/>
      <c r="AH17" s="4"/>
      <c r="AI17" s="4"/>
      <c r="AJ17" s="4"/>
      <c r="AK17" s="4"/>
      <c r="AL17" s="5"/>
    </row>
    <row r="18" spans="3:38" x14ac:dyDescent="0.2">
      <c r="C18" s="8">
        <v>0</v>
      </c>
      <c r="D18" s="4" t="s">
        <v>32</v>
      </c>
      <c r="E18" s="4" t="s">
        <v>30</v>
      </c>
      <c r="F18" s="4">
        <v>23</v>
      </c>
      <c r="G18" s="4" t="s">
        <v>27</v>
      </c>
      <c r="H18" s="4" t="s">
        <v>31</v>
      </c>
      <c r="I18" s="4">
        <v>3.26</v>
      </c>
      <c r="J18" s="4">
        <v>5.26</v>
      </c>
      <c r="K18" s="4" t="s">
        <v>85</v>
      </c>
      <c r="L18" s="31">
        <v>1234</v>
      </c>
      <c r="M18" s="3">
        <v>137.97999999999999</v>
      </c>
      <c r="N18" s="4">
        <v>159</v>
      </c>
      <c r="O18" s="4">
        <v>138.57</v>
      </c>
      <c r="P18" s="4">
        <v>245.55</v>
      </c>
      <c r="Q18" s="4">
        <v>132.04</v>
      </c>
      <c r="R18" s="4">
        <v>217.66</v>
      </c>
      <c r="S18" s="4">
        <v>75.040000000000006</v>
      </c>
      <c r="T18" s="5">
        <v>203.72</v>
      </c>
      <c r="U18" s="4"/>
      <c r="V18" s="31">
        <v>1</v>
      </c>
      <c r="W18" s="4">
        <v>1</v>
      </c>
      <c r="X18" s="36">
        <v>1</v>
      </c>
      <c r="Y18" s="4">
        <v>1</v>
      </c>
      <c r="Z18" s="36">
        <v>1</v>
      </c>
      <c r="AA18" s="4">
        <v>1</v>
      </c>
      <c r="AB18" s="36">
        <v>1</v>
      </c>
      <c r="AC18" s="5">
        <v>1</v>
      </c>
      <c r="AD18" s="4"/>
      <c r="AE18" s="3">
        <v>2842.4</v>
      </c>
      <c r="AF18" s="4">
        <v>2589.86</v>
      </c>
      <c r="AG18" s="4">
        <v>2500.79</v>
      </c>
      <c r="AH18" s="4">
        <v>2662.91</v>
      </c>
      <c r="AI18" s="4">
        <v>2555.13</v>
      </c>
      <c r="AJ18" s="4">
        <v>3202.34</v>
      </c>
      <c r="AK18" s="4">
        <v>2695.73</v>
      </c>
      <c r="AL18" s="5">
        <v>3477.29</v>
      </c>
    </row>
    <row r="19" spans="3:38" x14ac:dyDescent="0.2">
      <c r="C19" s="9">
        <v>1</v>
      </c>
      <c r="D19" s="2" t="s">
        <v>33</v>
      </c>
      <c r="E19" s="2" t="s">
        <v>34</v>
      </c>
      <c r="F19" s="2">
        <v>26</v>
      </c>
      <c r="G19" s="2" t="s">
        <v>35</v>
      </c>
      <c r="H19" s="2" t="s">
        <v>31</v>
      </c>
      <c r="I19" s="2">
        <v>1.5</v>
      </c>
      <c r="J19" s="2">
        <v>4.9000000000000004</v>
      </c>
      <c r="K19" s="2" t="s">
        <v>84</v>
      </c>
      <c r="L19" s="32">
        <v>2143</v>
      </c>
      <c r="M19" s="6">
        <v>166.69</v>
      </c>
      <c r="N19" s="2">
        <v>186.06</v>
      </c>
      <c r="O19" s="2">
        <v>91.24</v>
      </c>
      <c r="P19" s="2">
        <v>190.57</v>
      </c>
      <c r="Q19" s="2">
        <v>83.69</v>
      </c>
      <c r="R19" s="2">
        <v>304.95999999999998</v>
      </c>
      <c r="S19" s="2">
        <v>117.62</v>
      </c>
      <c r="T19" s="7">
        <v>200.64</v>
      </c>
      <c r="U19" s="2"/>
      <c r="V19" s="32">
        <v>1</v>
      </c>
      <c r="W19" s="2">
        <v>1</v>
      </c>
      <c r="X19" s="37">
        <v>1</v>
      </c>
      <c r="Y19" s="2">
        <v>1</v>
      </c>
      <c r="Z19" s="37">
        <v>1</v>
      </c>
      <c r="AA19" s="2">
        <v>1</v>
      </c>
      <c r="AB19" s="37">
        <v>1</v>
      </c>
      <c r="AC19" s="7">
        <v>1</v>
      </c>
      <c r="AD19" s="2"/>
      <c r="AE19" s="6">
        <v>2821.88</v>
      </c>
      <c r="AF19" s="2">
        <v>2388.0300000000002</v>
      </c>
      <c r="AG19" s="2">
        <v>2550.65</v>
      </c>
      <c r="AH19" s="2">
        <v>3205.81</v>
      </c>
      <c r="AI19" s="2">
        <v>2847.82</v>
      </c>
      <c r="AJ19" s="2">
        <v>4297.7</v>
      </c>
      <c r="AK19" s="2">
        <v>2559.5700000000002</v>
      </c>
      <c r="AL19" s="7">
        <v>2977.02</v>
      </c>
    </row>
    <row r="20" spans="3:38" x14ac:dyDescent="0.2">
      <c r="C20" s="9">
        <v>2</v>
      </c>
      <c r="D20" s="2" t="s">
        <v>5</v>
      </c>
      <c r="E20" s="2" t="s">
        <v>34</v>
      </c>
      <c r="F20" s="2">
        <v>44</v>
      </c>
      <c r="G20" s="2" t="s">
        <v>35</v>
      </c>
      <c r="H20" s="2" t="s">
        <v>36</v>
      </c>
      <c r="I20" s="2">
        <v>1.72</v>
      </c>
      <c r="J20" s="2">
        <v>2.95</v>
      </c>
      <c r="K20" s="2" t="s">
        <v>85</v>
      </c>
      <c r="L20" s="32">
        <v>3412</v>
      </c>
      <c r="M20" s="6">
        <v>143.51</v>
      </c>
      <c r="N20" s="2">
        <v>277.19</v>
      </c>
      <c r="O20" s="2">
        <v>126.4</v>
      </c>
      <c r="P20" s="35">
        <v>356.7</v>
      </c>
      <c r="Q20" s="2">
        <v>125.43</v>
      </c>
      <c r="R20" s="2">
        <v>235.77</v>
      </c>
      <c r="S20" s="2">
        <v>158.94999999999999</v>
      </c>
      <c r="T20" s="34">
        <v>300</v>
      </c>
      <c r="U20" s="2"/>
      <c r="V20" s="32">
        <v>1</v>
      </c>
      <c r="W20" s="2">
        <v>1</v>
      </c>
      <c r="X20" s="37">
        <v>1</v>
      </c>
      <c r="Y20" s="35">
        <v>0.67</v>
      </c>
      <c r="Z20" s="37">
        <v>1</v>
      </c>
      <c r="AA20" s="2">
        <v>1</v>
      </c>
      <c r="AB20" s="37">
        <v>1</v>
      </c>
      <c r="AC20" s="34">
        <v>1</v>
      </c>
      <c r="AD20" s="2"/>
      <c r="AE20" s="6">
        <v>2817.41</v>
      </c>
      <c r="AF20" s="2">
        <v>2828.29</v>
      </c>
      <c r="AG20" s="2">
        <v>2659.62</v>
      </c>
      <c r="AH20" s="2">
        <v>3234.73</v>
      </c>
      <c r="AI20" s="2">
        <v>3268.9</v>
      </c>
      <c r="AJ20" s="2">
        <v>4143.16</v>
      </c>
      <c r="AK20" s="2">
        <v>2744.07</v>
      </c>
      <c r="AL20" s="7">
        <v>2860.2</v>
      </c>
    </row>
    <row r="21" spans="3:38" x14ac:dyDescent="0.2">
      <c r="C21" s="9">
        <v>3</v>
      </c>
      <c r="D21" s="2" t="s">
        <v>1</v>
      </c>
      <c r="E21" s="2" t="s">
        <v>30</v>
      </c>
      <c r="F21" s="2">
        <v>30</v>
      </c>
      <c r="G21" s="2" t="s">
        <v>35</v>
      </c>
      <c r="H21" s="2" t="s">
        <v>36</v>
      </c>
      <c r="I21" s="2">
        <v>5.49</v>
      </c>
      <c r="J21" s="2">
        <v>1.44</v>
      </c>
      <c r="K21" s="2" t="s">
        <v>85</v>
      </c>
      <c r="L21" s="32">
        <v>4321</v>
      </c>
      <c r="M21" s="6">
        <v>224.07</v>
      </c>
      <c r="N21" s="2">
        <v>474.46</v>
      </c>
      <c r="O21" s="2">
        <v>192.27</v>
      </c>
      <c r="P21" s="2">
        <v>354.81</v>
      </c>
      <c r="Q21" s="2">
        <v>163.57</v>
      </c>
      <c r="R21" s="2">
        <v>291.47000000000003</v>
      </c>
      <c r="S21" s="2">
        <v>104.35</v>
      </c>
      <c r="T21" s="7">
        <v>227.22</v>
      </c>
      <c r="U21" s="2"/>
      <c r="V21" s="32">
        <v>1</v>
      </c>
      <c r="W21" s="2">
        <v>1</v>
      </c>
      <c r="X21" s="37">
        <v>1</v>
      </c>
      <c r="Y21" s="2">
        <v>1</v>
      </c>
      <c r="Z21" s="37">
        <v>1</v>
      </c>
      <c r="AA21" s="2">
        <v>1</v>
      </c>
      <c r="AB21" s="37">
        <v>1</v>
      </c>
      <c r="AC21" s="7">
        <v>1</v>
      </c>
      <c r="AD21" s="2"/>
      <c r="AE21" s="6">
        <v>3091.74</v>
      </c>
      <c r="AF21" s="2">
        <v>3101.2</v>
      </c>
      <c r="AG21" s="2">
        <v>2406.12</v>
      </c>
      <c r="AH21" s="2">
        <v>2808.89</v>
      </c>
      <c r="AI21" s="2">
        <v>2719.36</v>
      </c>
      <c r="AJ21" s="2">
        <v>3335.45</v>
      </c>
      <c r="AK21" s="2">
        <v>3031.36</v>
      </c>
      <c r="AL21" s="7">
        <v>3403.95</v>
      </c>
    </row>
    <row r="22" spans="3:38" x14ac:dyDescent="0.2">
      <c r="C22" s="9">
        <v>4</v>
      </c>
      <c r="D22" s="2" t="s">
        <v>45</v>
      </c>
      <c r="E22" s="2" t="s">
        <v>34</v>
      </c>
      <c r="F22" s="2">
        <v>19</v>
      </c>
      <c r="G22" s="2" t="s">
        <v>27</v>
      </c>
      <c r="H22" s="2" t="s">
        <v>31</v>
      </c>
      <c r="I22" s="2">
        <v>5.0999999999999996</v>
      </c>
      <c r="J22" s="2">
        <v>7</v>
      </c>
      <c r="K22" s="2" t="s">
        <v>87</v>
      </c>
      <c r="L22" s="32">
        <v>1342</v>
      </c>
      <c r="M22" s="6">
        <v>116.45</v>
      </c>
      <c r="N22" s="2">
        <v>168.96</v>
      </c>
      <c r="O22" s="2">
        <v>131.62</v>
      </c>
      <c r="P22" s="2">
        <v>186.67</v>
      </c>
      <c r="Q22" s="2">
        <v>88.52</v>
      </c>
      <c r="R22" s="2">
        <v>208.65</v>
      </c>
      <c r="S22" s="2">
        <v>128.21</v>
      </c>
      <c r="T22" s="7">
        <v>205.19</v>
      </c>
      <c r="U22" s="2"/>
      <c r="V22" s="32">
        <v>1</v>
      </c>
      <c r="W22" s="2">
        <v>1</v>
      </c>
      <c r="X22" s="37">
        <v>1</v>
      </c>
      <c r="Y22" s="2">
        <v>1</v>
      </c>
      <c r="Z22" s="37">
        <v>1</v>
      </c>
      <c r="AA22" s="2">
        <v>1</v>
      </c>
      <c r="AB22" s="37">
        <v>1</v>
      </c>
      <c r="AC22" s="7">
        <v>1</v>
      </c>
      <c r="AD22" s="2"/>
      <c r="AE22" s="6">
        <v>2884.74</v>
      </c>
      <c r="AF22" s="2">
        <v>2495.94</v>
      </c>
      <c r="AG22" s="2">
        <v>2662.99</v>
      </c>
      <c r="AH22" s="2">
        <v>2577.29</v>
      </c>
      <c r="AI22" s="2">
        <v>2607.9699999999998</v>
      </c>
      <c r="AJ22" s="2">
        <v>3599.64</v>
      </c>
      <c r="AK22" s="2">
        <v>2506.84</v>
      </c>
      <c r="AL22" s="7">
        <v>3164.57</v>
      </c>
    </row>
    <row r="23" spans="3:38" x14ac:dyDescent="0.2">
      <c r="C23" s="9">
        <v>5</v>
      </c>
      <c r="D23" s="1" t="s">
        <v>46</v>
      </c>
      <c r="E23" s="1" t="s">
        <v>34</v>
      </c>
      <c r="F23" s="1">
        <v>20</v>
      </c>
      <c r="G23" s="1" t="s">
        <v>27</v>
      </c>
      <c r="H23" s="1" t="s">
        <v>36</v>
      </c>
      <c r="I23" s="1">
        <v>1</v>
      </c>
      <c r="J23" s="1">
        <v>6</v>
      </c>
      <c r="K23" s="1" t="s">
        <v>85</v>
      </c>
      <c r="L23" s="32">
        <v>2431</v>
      </c>
      <c r="M23" s="6">
        <v>124.64</v>
      </c>
      <c r="N23" s="2">
        <v>154.66</v>
      </c>
      <c r="O23" s="2">
        <v>69.64</v>
      </c>
      <c r="P23" s="2">
        <v>318.58</v>
      </c>
      <c r="Q23" s="2">
        <v>131.99</v>
      </c>
      <c r="R23" s="2">
        <v>269</v>
      </c>
      <c r="S23" s="2">
        <v>81.37</v>
      </c>
      <c r="T23" s="7">
        <v>149.78</v>
      </c>
      <c r="U23" s="2"/>
      <c r="V23" s="32">
        <v>1</v>
      </c>
      <c r="W23" s="2">
        <v>1</v>
      </c>
      <c r="X23" s="37">
        <v>1</v>
      </c>
      <c r="Y23" s="2">
        <v>1</v>
      </c>
      <c r="Z23" s="37">
        <v>1</v>
      </c>
      <c r="AA23" s="2">
        <v>1</v>
      </c>
      <c r="AB23" s="37">
        <v>1</v>
      </c>
      <c r="AC23" s="7">
        <v>1</v>
      </c>
      <c r="AD23" s="2"/>
      <c r="AE23" s="6">
        <v>2736.19</v>
      </c>
      <c r="AF23" s="2">
        <v>2284.96</v>
      </c>
      <c r="AG23" s="2">
        <v>2465.09</v>
      </c>
      <c r="AH23" s="2">
        <v>3510.76</v>
      </c>
      <c r="AI23" s="2">
        <v>2746.89</v>
      </c>
      <c r="AJ23" s="2">
        <v>3263.43</v>
      </c>
      <c r="AK23" s="2">
        <v>2929.96</v>
      </c>
      <c r="AL23" s="7">
        <v>3087.26</v>
      </c>
    </row>
    <row r="24" spans="3:38" x14ac:dyDescent="0.2">
      <c r="C24" s="9">
        <v>6</v>
      </c>
      <c r="D24" s="2" t="s">
        <v>44</v>
      </c>
      <c r="E24" s="2" t="s">
        <v>34</v>
      </c>
      <c r="F24" s="2">
        <v>19</v>
      </c>
      <c r="G24" s="2" t="s">
        <v>27</v>
      </c>
      <c r="H24" s="2" t="s">
        <v>31</v>
      </c>
      <c r="I24" s="2">
        <v>5.57</v>
      </c>
      <c r="J24" s="2">
        <v>5.39</v>
      </c>
      <c r="K24" s="2" t="s">
        <v>85</v>
      </c>
      <c r="L24" s="32">
        <v>3124</v>
      </c>
      <c r="M24" s="6">
        <v>102.94</v>
      </c>
      <c r="N24" s="2">
        <v>215.14</v>
      </c>
      <c r="O24" s="2">
        <v>59.33</v>
      </c>
      <c r="P24" s="2">
        <v>163.92</v>
      </c>
      <c r="Q24" s="2">
        <v>127.35</v>
      </c>
      <c r="R24" s="2">
        <v>193.75</v>
      </c>
      <c r="S24" s="2">
        <v>74.02</v>
      </c>
      <c r="T24" s="7">
        <v>245.17</v>
      </c>
      <c r="U24" s="2"/>
      <c r="V24" s="32">
        <v>1</v>
      </c>
      <c r="W24" s="2">
        <v>1</v>
      </c>
      <c r="X24" s="37">
        <v>1</v>
      </c>
      <c r="Y24" s="2">
        <v>1</v>
      </c>
      <c r="Z24" s="37">
        <v>1</v>
      </c>
      <c r="AA24" s="2">
        <v>1</v>
      </c>
      <c r="AB24" s="37">
        <v>1</v>
      </c>
      <c r="AC24" s="7">
        <v>1</v>
      </c>
      <c r="AD24" s="2"/>
      <c r="AE24" s="6">
        <v>2774.11</v>
      </c>
      <c r="AF24" s="2">
        <v>2437.8000000000002</v>
      </c>
      <c r="AG24" s="2">
        <v>2448.81</v>
      </c>
      <c r="AH24" s="2">
        <v>3179.91</v>
      </c>
      <c r="AI24" s="2">
        <v>2589.98</v>
      </c>
      <c r="AJ24" s="2">
        <v>3043.93</v>
      </c>
      <c r="AK24" s="2">
        <v>2695.13</v>
      </c>
      <c r="AL24" s="7">
        <v>4099.37</v>
      </c>
    </row>
    <row r="25" spans="3:38" x14ac:dyDescent="0.2">
      <c r="C25" s="9">
        <v>7</v>
      </c>
      <c r="D25" s="2" t="s">
        <v>50</v>
      </c>
      <c r="E25" s="2" t="s">
        <v>34</v>
      </c>
      <c r="F25" s="2">
        <v>24</v>
      </c>
      <c r="G25" s="2" t="s">
        <v>27</v>
      </c>
      <c r="H25" s="2" t="s">
        <v>31</v>
      </c>
      <c r="I25" s="2">
        <v>4</v>
      </c>
      <c r="J25" s="2">
        <v>4</v>
      </c>
      <c r="K25" s="2" t="s">
        <v>85</v>
      </c>
      <c r="L25" s="32">
        <v>4213</v>
      </c>
      <c r="M25" s="6">
        <v>107.86</v>
      </c>
      <c r="N25" s="2">
        <v>273.27999999999997</v>
      </c>
      <c r="O25" s="2">
        <v>134.72999999999999</v>
      </c>
      <c r="P25" s="2">
        <v>211.58</v>
      </c>
      <c r="Q25" s="2">
        <v>71.900000000000006</v>
      </c>
      <c r="R25" s="2">
        <v>188.57</v>
      </c>
      <c r="S25" s="2">
        <v>121.6</v>
      </c>
      <c r="T25" s="7">
        <v>271.33</v>
      </c>
      <c r="U25" s="2"/>
      <c r="V25" s="32">
        <v>1</v>
      </c>
      <c r="W25" s="35">
        <v>0.93</v>
      </c>
      <c r="X25" s="37">
        <v>1</v>
      </c>
      <c r="Y25" s="2">
        <v>1</v>
      </c>
      <c r="Z25" s="37">
        <v>1</v>
      </c>
      <c r="AA25" s="2">
        <v>1</v>
      </c>
      <c r="AB25" s="37">
        <v>1</v>
      </c>
      <c r="AC25" s="7">
        <v>1</v>
      </c>
      <c r="AD25" s="2"/>
      <c r="AE25" s="6">
        <v>2824.96</v>
      </c>
      <c r="AF25" s="2">
        <v>3174.45</v>
      </c>
      <c r="AG25" s="2">
        <v>2478.41</v>
      </c>
      <c r="AH25" s="2">
        <v>2617.0300000000002</v>
      </c>
      <c r="AI25" s="2">
        <v>2882.16</v>
      </c>
      <c r="AJ25" s="2">
        <v>3488.44</v>
      </c>
      <c r="AK25" s="2">
        <v>2486.31</v>
      </c>
      <c r="AL25" s="7">
        <v>3226.42</v>
      </c>
    </row>
    <row r="26" spans="3:38" x14ac:dyDescent="0.2">
      <c r="C26" s="9">
        <v>8</v>
      </c>
      <c r="D26" s="2" t="s">
        <v>59</v>
      </c>
      <c r="E26" s="2" t="s">
        <v>30</v>
      </c>
      <c r="F26" s="2">
        <v>40</v>
      </c>
      <c r="G26" s="2" t="s">
        <v>35</v>
      </c>
      <c r="H26" s="2" t="s">
        <v>31</v>
      </c>
      <c r="I26" s="2">
        <v>1</v>
      </c>
      <c r="J26" s="2">
        <v>1</v>
      </c>
      <c r="K26" s="2" t="s">
        <v>85</v>
      </c>
      <c r="L26" s="32">
        <v>1423</v>
      </c>
      <c r="M26" s="6">
        <v>129.78</v>
      </c>
      <c r="N26" s="2">
        <v>226.61</v>
      </c>
      <c r="O26" s="2">
        <v>103.33</v>
      </c>
      <c r="P26" s="2">
        <v>520.91999999999996</v>
      </c>
      <c r="Q26" s="2">
        <v>168.13</v>
      </c>
      <c r="R26" s="2">
        <v>338.48</v>
      </c>
      <c r="S26" s="2">
        <v>119.5</v>
      </c>
      <c r="T26" s="7">
        <v>336.52</v>
      </c>
      <c r="U26" s="2"/>
      <c r="V26" s="32">
        <v>1</v>
      </c>
      <c r="W26" s="35">
        <v>0.93</v>
      </c>
      <c r="X26" s="37">
        <v>1</v>
      </c>
      <c r="Y26" s="2">
        <v>1</v>
      </c>
      <c r="Z26" s="37">
        <v>1</v>
      </c>
      <c r="AA26" s="2">
        <v>1</v>
      </c>
      <c r="AB26" s="37">
        <v>1</v>
      </c>
      <c r="AC26" s="34">
        <v>0.93</v>
      </c>
      <c r="AD26" s="2"/>
      <c r="AE26" s="6">
        <v>2881.28</v>
      </c>
      <c r="AF26" s="2">
        <v>3420.7</v>
      </c>
      <c r="AG26" s="2">
        <v>2644.29</v>
      </c>
      <c r="AH26" s="2">
        <v>6924.69</v>
      </c>
      <c r="AI26" s="2">
        <v>2756.43</v>
      </c>
      <c r="AJ26" s="2">
        <v>3565.45</v>
      </c>
      <c r="AK26" s="2">
        <v>2312.16</v>
      </c>
      <c r="AL26" s="7">
        <v>4405.2299999999996</v>
      </c>
    </row>
    <row r="27" spans="3:38" x14ac:dyDescent="0.2">
      <c r="C27" s="9">
        <v>9</v>
      </c>
      <c r="D27" s="2" t="s">
        <v>60</v>
      </c>
      <c r="E27" s="2" t="s">
        <v>30</v>
      </c>
      <c r="F27" s="2">
        <v>35</v>
      </c>
      <c r="G27" s="2" t="s">
        <v>35</v>
      </c>
      <c r="H27" s="2" t="s">
        <v>31</v>
      </c>
      <c r="I27" s="2">
        <v>1</v>
      </c>
      <c r="J27" s="2">
        <v>1</v>
      </c>
      <c r="K27" s="2" t="s">
        <v>85</v>
      </c>
      <c r="L27" s="32">
        <v>2314</v>
      </c>
      <c r="M27" s="6">
        <v>274.62</v>
      </c>
      <c r="N27" s="2">
        <v>300.86</v>
      </c>
      <c r="O27" s="2">
        <v>171.71</v>
      </c>
      <c r="P27" s="2">
        <v>305.93</v>
      </c>
      <c r="Q27" s="2">
        <v>112.11</v>
      </c>
      <c r="R27" s="2">
        <v>214.2</v>
      </c>
      <c r="S27" s="2">
        <v>117.38</v>
      </c>
      <c r="T27" s="7">
        <v>407.8</v>
      </c>
      <c r="U27" s="2"/>
      <c r="V27" s="32">
        <v>1</v>
      </c>
      <c r="W27" s="2">
        <v>1</v>
      </c>
      <c r="X27" s="37">
        <v>1</v>
      </c>
      <c r="Y27" s="2">
        <v>1</v>
      </c>
      <c r="Z27" s="37">
        <v>1</v>
      </c>
      <c r="AA27" s="2">
        <v>1</v>
      </c>
      <c r="AB27" s="37">
        <v>1</v>
      </c>
      <c r="AC27" s="7">
        <v>1</v>
      </c>
      <c r="AD27" s="2"/>
      <c r="AE27" s="6">
        <v>2969.76</v>
      </c>
      <c r="AF27" s="2">
        <v>2541.62</v>
      </c>
      <c r="AG27" s="2">
        <v>2827.01</v>
      </c>
      <c r="AH27" s="2">
        <v>3232.21</v>
      </c>
      <c r="AI27" s="2">
        <v>2989.24</v>
      </c>
      <c r="AJ27" s="2">
        <v>3336.89</v>
      </c>
      <c r="AK27" s="2">
        <v>2694.85</v>
      </c>
      <c r="AL27" s="7">
        <v>5851.13</v>
      </c>
    </row>
    <row r="28" spans="3:38" x14ac:dyDescent="0.2">
      <c r="C28" s="9">
        <v>10</v>
      </c>
      <c r="D28" s="2" t="s">
        <v>61</v>
      </c>
      <c r="E28" s="2" t="s">
        <v>34</v>
      </c>
      <c r="F28" s="2">
        <v>25</v>
      </c>
      <c r="G28" s="2" t="s">
        <v>35</v>
      </c>
      <c r="H28" s="2" t="s">
        <v>31</v>
      </c>
      <c r="I28" s="2">
        <v>6.34</v>
      </c>
      <c r="J28" s="2">
        <v>3.83</v>
      </c>
      <c r="K28" s="2" t="s">
        <v>85</v>
      </c>
      <c r="L28" s="32">
        <v>3241</v>
      </c>
      <c r="M28" s="6">
        <v>185.91</v>
      </c>
      <c r="N28" s="2">
        <v>255.16</v>
      </c>
      <c r="O28" s="2">
        <v>127.22</v>
      </c>
      <c r="P28" s="2">
        <v>271.83</v>
      </c>
      <c r="Q28" s="2">
        <v>76.98</v>
      </c>
      <c r="R28" s="2">
        <v>234.8</v>
      </c>
      <c r="S28" s="2">
        <v>83.35</v>
      </c>
      <c r="T28" s="7">
        <v>172.99</v>
      </c>
      <c r="U28" s="2"/>
      <c r="V28" s="32">
        <v>1</v>
      </c>
      <c r="W28" s="2">
        <v>1</v>
      </c>
      <c r="X28" s="37">
        <v>1</v>
      </c>
      <c r="Y28" s="2">
        <v>1</v>
      </c>
      <c r="Z28" s="37">
        <v>1</v>
      </c>
      <c r="AA28" s="35">
        <v>0.93</v>
      </c>
      <c r="AB28" s="37">
        <v>1</v>
      </c>
      <c r="AC28" s="7">
        <v>1</v>
      </c>
      <c r="AD28" s="2"/>
      <c r="AE28" s="6">
        <v>2784.66</v>
      </c>
      <c r="AF28" s="2">
        <v>2552.37</v>
      </c>
      <c r="AG28" s="2">
        <v>2411.46</v>
      </c>
      <c r="AH28" s="2">
        <v>2733.36</v>
      </c>
      <c r="AI28" s="2">
        <v>2607.1799999999998</v>
      </c>
      <c r="AJ28" s="2">
        <v>3504.8</v>
      </c>
      <c r="AK28" s="2">
        <v>2710.49</v>
      </c>
      <c r="AL28" s="7">
        <v>3183.98</v>
      </c>
    </row>
    <row r="29" spans="3:38" x14ac:dyDescent="0.2">
      <c r="C29" s="9">
        <v>11</v>
      </c>
      <c r="D29" s="2" t="s">
        <v>62</v>
      </c>
      <c r="E29" s="2" t="s">
        <v>30</v>
      </c>
      <c r="F29" s="2">
        <v>26</v>
      </c>
      <c r="G29" s="2" t="s">
        <v>35</v>
      </c>
      <c r="H29" s="2" t="s">
        <v>36</v>
      </c>
      <c r="I29" s="2">
        <v>5.55</v>
      </c>
      <c r="J29" s="2">
        <v>4.54</v>
      </c>
      <c r="K29" s="2" t="s">
        <v>85</v>
      </c>
      <c r="L29" s="32">
        <v>4132</v>
      </c>
      <c r="M29" s="6">
        <v>109.39</v>
      </c>
      <c r="N29" s="2">
        <v>339.01</v>
      </c>
      <c r="O29" s="2">
        <v>89.13</v>
      </c>
      <c r="P29" s="2">
        <v>176.75</v>
      </c>
      <c r="Q29" s="2">
        <v>156.02000000000001</v>
      </c>
      <c r="R29" s="2">
        <v>307.73</v>
      </c>
      <c r="S29" s="2">
        <v>153.03</v>
      </c>
      <c r="T29" s="7">
        <v>309.14999999999998</v>
      </c>
      <c r="U29" s="2"/>
      <c r="V29" s="32">
        <v>1</v>
      </c>
      <c r="W29" s="2">
        <v>1</v>
      </c>
      <c r="X29" s="37">
        <v>1</v>
      </c>
      <c r="Y29" s="2">
        <v>1</v>
      </c>
      <c r="Z29" s="37">
        <v>1</v>
      </c>
      <c r="AA29" s="2">
        <v>1</v>
      </c>
      <c r="AB29" s="37">
        <v>1</v>
      </c>
      <c r="AC29" s="7">
        <v>1</v>
      </c>
      <c r="AD29" s="2"/>
      <c r="AE29" s="6">
        <v>2824.68</v>
      </c>
      <c r="AF29" s="2">
        <v>2846.81</v>
      </c>
      <c r="AG29" s="2">
        <v>2242.1</v>
      </c>
      <c r="AH29" s="2">
        <v>2731.04</v>
      </c>
      <c r="AI29" s="2">
        <v>2576.29</v>
      </c>
      <c r="AJ29" s="2">
        <v>3178.58</v>
      </c>
      <c r="AK29" s="2">
        <v>2408.83</v>
      </c>
      <c r="AL29" s="7">
        <v>3181.69</v>
      </c>
    </row>
    <row r="30" spans="3:38" x14ac:dyDescent="0.2">
      <c r="C30" s="9">
        <v>12</v>
      </c>
      <c r="D30" s="2" t="s">
        <v>81</v>
      </c>
      <c r="E30" s="2" t="s">
        <v>34</v>
      </c>
      <c r="F30" s="2">
        <v>28</v>
      </c>
      <c r="G30" s="2" t="s">
        <v>35</v>
      </c>
      <c r="H30" s="2" t="s">
        <v>36</v>
      </c>
      <c r="I30" s="2">
        <v>5.14</v>
      </c>
      <c r="J30" s="2">
        <v>6.54</v>
      </c>
      <c r="K30" s="2" t="s">
        <v>88</v>
      </c>
      <c r="L30" s="32">
        <v>1243</v>
      </c>
      <c r="M30" s="6">
        <v>79.39</v>
      </c>
      <c r="N30" s="2">
        <v>124.2</v>
      </c>
      <c r="O30" s="2">
        <v>105.97</v>
      </c>
      <c r="P30" s="2">
        <v>221.28</v>
      </c>
      <c r="Q30" s="2">
        <v>72.209999999999994</v>
      </c>
      <c r="R30" s="2">
        <v>202.45</v>
      </c>
      <c r="S30" s="2">
        <v>104.11</v>
      </c>
      <c r="T30" s="7">
        <v>201.84</v>
      </c>
      <c r="U30" s="2"/>
      <c r="V30" s="32">
        <v>1</v>
      </c>
      <c r="W30" s="2">
        <v>1</v>
      </c>
      <c r="X30" s="37">
        <v>1</v>
      </c>
      <c r="Y30" s="2">
        <v>1</v>
      </c>
      <c r="Z30" s="37">
        <v>1</v>
      </c>
      <c r="AA30" s="2">
        <v>1</v>
      </c>
      <c r="AB30" s="37">
        <v>1</v>
      </c>
      <c r="AC30" s="7">
        <v>1</v>
      </c>
      <c r="AD30" s="2"/>
      <c r="AE30" s="6">
        <v>3223.09</v>
      </c>
      <c r="AF30" s="2">
        <v>2434.7800000000002</v>
      </c>
      <c r="AG30" s="2">
        <v>2291.6799999999998</v>
      </c>
      <c r="AH30" s="2">
        <v>2570.25</v>
      </c>
      <c r="AI30" s="2">
        <v>2604.35</v>
      </c>
      <c r="AJ30" s="2">
        <v>3564.55</v>
      </c>
      <c r="AK30" s="2">
        <v>2574.1</v>
      </c>
      <c r="AL30" s="7">
        <v>2950.65</v>
      </c>
    </row>
    <row r="31" spans="3:38" x14ac:dyDescent="0.2">
      <c r="C31" s="9">
        <v>13</v>
      </c>
      <c r="D31" s="2" t="s">
        <v>82</v>
      </c>
      <c r="E31" s="2" t="s">
        <v>34</v>
      </c>
      <c r="F31" s="2">
        <v>30</v>
      </c>
      <c r="G31" s="2" t="s">
        <v>35</v>
      </c>
      <c r="H31" s="2" t="s">
        <v>31</v>
      </c>
      <c r="I31" s="2">
        <v>5.55</v>
      </c>
      <c r="J31" s="2">
        <v>7</v>
      </c>
      <c r="K31" s="2" t="s">
        <v>88</v>
      </c>
      <c r="L31" s="32">
        <v>2134</v>
      </c>
      <c r="M31" s="6">
        <v>139.53</v>
      </c>
      <c r="N31" s="2">
        <v>193.73</v>
      </c>
      <c r="O31" s="2">
        <v>73.849999999999994</v>
      </c>
      <c r="P31" s="2">
        <v>150.24</v>
      </c>
      <c r="Q31" s="2">
        <v>132.06</v>
      </c>
      <c r="R31" s="2">
        <v>240.49</v>
      </c>
      <c r="S31" s="2">
        <v>72.33</v>
      </c>
      <c r="T31" s="7">
        <v>221.29</v>
      </c>
      <c r="U31" s="2"/>
      <c r="V31" s="32">
        <v>1</v>
      </c>
      <c r="W31" s="2">
        <v>1</v>
      </c>
      <c r="X31" s="37">
        <v>1</v>
      </c>
      <c r="Y31" s="2">
        <v>1</v>
      </c>
      <c r="Z31" s="37">
        <v>1</v>
      </c>
      <c r="AA31" s="2">
        <v>1</v>
      </c>
      <c r="AB31" s="37">
        <v>1</v>
      </c>
      <c r="AC31" s="7">
        <v>1</v>
      </c>
      <c r="AD31" s="2"/>
      <c r="AE31" s="6">
        <v>2775.44</v>
      </c>
      <c r="AF31" s="2">
        <v>2316.89</v>
      </c>
      <c r="AG31" s="2">
        <v>2405.84</v>
      </c>
      <c r="AH31" s="2">
        <v>2819.46</v>
      </c>
      <c r="AI31" s="2">
        <v>2633.7</v>
      </c>
      <c r="AJ31" s="2">
        <v>3743.84</v>
      </c>
      <c r="AK31" s="2">
        <v>2695.36</v>
      </c>
      <c r="AL31" s="7">
        <v>4021.7</v>
      </c>
    </row>
    <row r="32" spans="3:38" x14ac:dyDescent="0.2">
      <c r="C32" s="9">
        <v>14</v>
      </c>
      <c r="D32" s="2" t="s">
        <v>91</v>
      </c>
      <c r="E32" s="2" t="s">
        <v>34</v>
      </c>
      <c r="F32" s="2">
        <v>31</v>
      </c>
      <c r="G32" s="2" t="s">
        <v>35</v>
      </c>
      <c r="H32" s="2" t="s">
        <v>31</v>
      </c>
      <c r="I32" s="2">
        <v>5.28</v>
      </c>
      <c r="J32" s="2">
        <v>6.8</v>
      </c>
      <c r="K32" s="2" t="s">
        <v>88</v>
      </c>
      <c r="L32" s="32">
        <v>3421</v>
      </c>
      <c r="M32" s="6">
        <v>92.31</v>
      </c>
      <c r="N32" s="2">
        <v>184.66</v>
      </c>
      <c r="O32" s="2">
        <v>61.13</v>
      </c>
      <c r="P32" s="2">
        <v>177.66</v>
      </c>
      <c r="Q32" s="2">
        <v>118.4</v>
      </c>
      <c r="R32" s="2">
        <v>197.79</v>
      </c>
      <c r="S32" s="2">
        <v>61.74</v>
      </c>
      <c r="T32" s="7">
        <v>159.88</v>
      </c>
      <c r="U32" s="2"/>
      <c r="V32" s="32">
        <v>1</v>
      </c>
      <c r="W32" s="2">
        <v>1</v>
      </c>
      <c r="X32" s="37">
        <v>1</v>
      </c>
      <c r="Y32" s="2">
        <v>1</v>
      </c>
      <c r="Z32" s="37">
        <v>1</v>
      </c>
      <c r="AA32" s="2">
        <v>1</v>
      </c>
      <c r="AB32" s="37">
        <v>1</v>
      </c>
      <c r="AC32" s="7">
        <v>1</v>
      </c>
      <c r="AD32" s="2"/>
      <c r="AE32" s="6">
        <v>2633.48</v>
      </c>
      <c r="AF32" s="2">
        <v>2359.62</v>
      </c>
      <c r="AG32" s="2">
        <v>2466.16</v>
      </c>
      <c r="AH32" s="2">
        <v>3009.21</v>
      </c>
      <c r="AI32" s="2">
        <v>2483.88</v>
      </c>
      <c r="AJ32" s="2">
        <v>3107.4</v>
      </c>
      <c r="AK32" s="2">
        <v>2536.2199999999998</v>
      </c>
      <c r="AL32" s="7">
        <v>2908.58</v>
      </c>
    </row>
    <row r="33" spans="3:38" x14ac:dyDescent="0.2">
      <c r="C33" s="9">
        <v>15</v>
      </c>
      <c r="D33" s="2" t="s">
        <v>92</v>
      </c>
      <c r="E33" s="2" t="s">
        <v>34</v>
      </c>
      <c r="F33" s="2">
        <v>28</v>
      </c>
      <c r="G33" s="2" t="s">
        <v>35</v>
      </c>
      <c r="H33" s="2" t="s">
        <v>36</v>
      </c>
      <c r="I33" s="2">
        <v>2.5499999999999998</v>
      </c>
      <c r="J33" s="2">
        <v>7</v>
      </c>
      <c r="K33" s="2" t="s">
        <v>93</v>
      </c>
      <c r="L33" s="32">
        <v>4312</v>
      </c>
      <c r="M33" s="6">
        <v>69.38</v>
      </c>
      <c r="N33" s="2">
        <v>206.77</v>
      </c>
      <c r="O33" s="2">
        <v>76.88</v>
      </c>
      <c r="P33" s="2">
        <v>158.13</v>
      </c>
      <c r="Q33" s="2">
        <v>65.53</v>
      </c>
      <c r="R33" s="2">
        <v>136.16999999999999</v>
      </c>
      <c r="S33" s="2">
        <v>104.7</v>
      </c>
      <c r="T33" s="7">
        <v>177.6</v>
      </c>
      <c r="U33" s="2"/>
      <c r="V33" s="32">
        <v>1</v>
      </c>
      <c r="W33" s="2">
        <v>1</v>
      </c>
      <c r="X33" s="37">
        <v>1</v>
      </c>
      <c r="Y33" s="2">
        <v>1</v>
      </c>
      <c r="Z33" s="37">
        <v>1</v>
      </c>
      <c r="AA33" s="2">
        <v>1</v>
      </c>
      <c r="AB33" s="37">
        <v>1</v>
      </c>
      <c r="AC33" s="7">
        <v>1</v>
      </c>
      <c r="AD33" s="2"/>
      <c r="AE33" s="6">
        <v>2826.05</v>
      </c>
      <c r="AF33" s="2">
        <v>2467.0700000000002</v>
      </c>
      <c r="AG33" s="2">
        <v>2256.89</v>
      </c>
      <c r="AH33" s="2">
        <v>2502.14</v>
      </c>
      <c r="AI33" s="2">
        <v>2478.83</v>
      </c>
      <c r="AJ33" s="2">
        <v>3001.68</v>
      </c>
      <c r="AK33" s="2">
        <v>2259.89</v>
      </c>
      <c r="AL33" s="7">
        <v>2928.76</v>
      </c>
    </row>
    <row r="34" spans="3:38" ht="12.75" thickBot="1" x14ac:dyDescent="0.25">
      <c r="C34" s="25">
        <v>16</v>
      </c>
      <c r="D34" s="15"/>
      <c r="E34" s="15"/>
      <c r="F34" s="15"/>
      <c r="G34" s="15"/>
      <c r="H34" s="15"/>
      <c r="I34" s="15"/>
      <c r="J34" s="15"/>
      <c r="K34" s="15"/>
      <c r="L34" s="33">
        <v>1432</v>
      </c>
      <c r="M34" s="14"/>
      <c r="N34" s="15"/>
      <c r="O34" s="15"/>
      <c r="P34" s="15"/>
      <c r="Q34" s="15"/>
      <c r="R34" s="15"/>
      <c r="S34" s="15"/>
      <c r="T34" s="16"/>
      <c r="U34" s="15"/>
      <c r="V34" s="33">
        <v>1</v>
      </c>
      <c r="W34" s="15"/>
      <c r="X34" s="38">
        <v>1</v>
      </c>
      <c r="Y34" s="15"/>
      <c r="Z34" s="38">
        <v>1</v>
      </c>
      <c r="AA34" s="15"/>
      <c r="AB34" s="38">
        <v>1</v>
      </c>
      <c r="AC34" s="16"/>
      <c r="AD34" s="15"/>
      <c r="AE34" s="14"/>
      <c r="AF34" s="15"/>
      <c r="AG34" s="15"/>
      <c r="AH34" s="15"/>
      <c r="AI34" s="15"/>
      <c r="AJ34" s="15"/>
      <c r="AK34" s="15"/>
      <c r="AL34" s="16"/>
    </row>
    <row r="35" spans="3:38" x14ac:dyDescent="0.2">
      <c r="F35" s="1">
        <f>AVERAGE(F18:F33)</f>
        <v>28</v>
      </c>
      <c r="V35" s="1">
        <f>AVERAGE(V18:AC33)</f>
        <v>0.99523437500000012</v>
      </c>
    </row>
    <row r="37" spans="3:38" s="39" customFormat="1" x14ac:dyDescent="0.2">
      <c r="C37" s="39" t="s">
        <v>48</v>
      </c>
    </row>
    <row r="38" spans="3:38" ht="12.75" thickBot="1" x14ac:dyDescent="0.25"/>
    <row r="39" spans="3:38" ht="12.75" thickBot="1" x14ac:dyDescent="0.25">
      <c r="C39" s="8" t="s">
        <v>7</v>
      </c>
      <c r="D39" s="4" t="s">
        <v>17</v>
      </c>
      <c r="E39" s="4" t="s">
        <v>25</v>
      </c>
      <c r="F39" s="4" t="s">
        <v>26</v>
      </c>
      <c r="G39" s="4" t="s">
        <v>37</v>
      </c>
      <c r="H39" s="4" t="s">
        <v>28</v>
      </c>
      <c r="I39" s="4" t="s">
        <v>38</v>
      </c>
      <c r="J39" s="4" t="s">
        <v>29</v>
      </c>
      <c r="K39" s="4"/>
      <c r="L39" s="8"/>
      <c r="M39" s="3" t="s">
        <v>49</v>
      </c>
      <c r="N39" s="4"/>
      <c r="O39" s="4"/>
      <c r="P39" s="4"/>
      <c r="Q39" s="4"/>
      <c r="R39" s="4"/>
      <c r="S39" s="4"/>
      <c r="T39" s="5"/>
      <c r="U39" s="4"/>
      <c r="V39" s="10" t="s">
        <v>40</v>
      </c>
      <c r="W39" s="12"/>
      <c r="X39" s="12"/>
      <c r="Y39" s="12"/>
      <c r="Z39" s="12"/>
      <c r="AA39" s="12"/>
      <c r="AB39" s="12"/>
      <c r="AC39" s="13"/>
      <c r="AD39" s="4"/>
      <c r="AE39" s="3" t="s">
        <v>41</v>
      </c>
      <c r="AF39" s="4"/>
      <c r="AG39" s="4"/>
      <c r="AH39" s="4"/>
      <c r="AI39" s="4"/>
      <c r="AJ39" s="4"/>
      <c r="AK39" s="4"/>
      <c r="AL39" s="5"/>
    </row>
    <row r="40" spans="3:38" x14ac:dyDescent="0.2">
      <c r="C40" s="8">
        <v>0</v>
      </c>
      <c r="D40" s="4" t="s">
        <v>32</v>
      </c>
      <c r="E40" s="4" t="s">
        <v>30</v>
      </c>
      <c r="F40" s="4">
        <v>23</v>
      </c>
      <c r="G40" s="4" t="s">
        <v>27</v>
      </c>
      <c r="H40" s="4" t="s">
        <v>31</v>
      </c>
      <c r="I40" s="4">
        <v>3.26</v>
      </c>
      <c r="J40" s="4">
        <v>5.26</v>
      </c>
      <c r="K40" s="4"/>
      <c r="L40" s="31">
        <v>1234</v>
      </c>
      <c r="M40" s="3">
        <f>M18*H$12/V18</f>
        <v>129.34106616061263</v>
      </c>
      <c r="N40" s="4">
        <f t="shared" ref="N40:T40" si="0">N18*I$12/W18</f>
        <v>188.41405127361014</v>
      </c>
      <c r="O40" s="4">
        <f t="shared" si="0"/>
        <v>148.80960645738537</v>
      </c>
      <c r="P40" s="4">
        <f t="shared" si="0"/>
        <v>259.96288224264708</v>
      </c>
      <c r="Q40" s="4">
        <f t="shared" si="0"/>
        <v>134.13101275862067</v>
      </c>
      <c r="R40" s="4">
        <f t="shared" si="0"/>
        <v>189.44611107819941</v>
      </c>
      <c r="S40" s="4">
        <f t="shared" si="0"/>
        <v>73.741590413103566</v>
      </c>
      <c r="T40" s="5">
        <f t="shared" si="0"/>
        <v>191.71343558169934</v>
      </c>
      <c r="U40" s="4"/>
      <c r="V40" s="3"/>
      <c r="W40" s="4"/>
      <c r="X40" s="4"/>
      <c r="Y40" s="4"/>
      <c r="Z40" s="4"/>
      <c r="AA40" s="4"/>
      <c r="AB40" s="4"/>
      <c r="AC40" s="5"/>
      <c r="AD40" s="4"/>
      <c r="AE40" s="3">
        <f>AE18*H$12</f>
        <v>2664.4372115880951</v>
      </c>
      <c r="AF40" s="4">
        <f t="shared" ref="AF40:AL41" si="1">AF18*I$12</f>
        <v>3068.9686467388174</v>
      </c>
      <c r="AG40" s="4">
        <f t="shared" si="1"/>
        <v>2685.5854494664413</v>
      </c>
      <c r="AH40" s="4">
        <f t="shared" si="1"/>
        <v>2819.2130268897058</v>
      </c>
      <c r="AI40" s="4">
        <f t="shared" si="1"/>
        <v>2595.5935673275862</v>
      </c>
      <c r="AJ40" s="4">
        <f t="shared" si="1"/>
        <v>2787.2409232296295</v>
      </c>
      <c r="AK40" s="4">
        <f t="shared" si="1"/>
        <v>2649.0860544285133</v>
      </c>
      <c r="AL40" s="5">
        <f t="shared" si="1"/>
        <v>3272.3503456405228</v>
      </c>
    </row>
    <row r="41" spans="3:38" x14ac:dyDescent="0.2">
      <c r="C41" s="9">
        <v>1</v>
      </c>
      <c r="D41" s="2" t="s">
        <v>33</v>
      </c>
      <c r="E41" s="2" t="s">
        <v>34</v>
      </c>
      <c r="F41" s="2">
        <v>26</v>
      </c>
      <c r="G41" s="2" t="s">
        <v>35</v>
      </c>
      <c r="H41" s="2" t="s">
        <v>31</v>
      </c>
      <c r="I41" s="2">
        <v>1.5</v>
      </c>
      <c r="J41" s="2">
        <v>4.9000000000000004</v>
      </c>
      <c r="K41" s="2"/>
      <c r="L41" s="32">
        <v>2143</v>
      </c>
      <c r="M41" s="6">
        <f>M19*H$12/V19</f>
        <v>156.25353180397536</v>
      </c>
      <c r="N41" s="2">
        <f t="shared" ref="N41" si="2">N19*I$12/W19</f>
        <v>220.47998981111888</v>
      </c>
      <c r="O41" s="2">
        <f t="shared" ref="O41" si="3">O19*J$12/X19</f>
        <v>97.982164199840099</v>
      </c>
      <c r="P41" s="2">
        <f t="shared" ref="P41" si="4">P19*K$12/Y19</f>
        <v>201.755758375</v>
      </c>
      <c r="Q41" s="2">
        <f t="shared" ref="Q41" si="5">Q19*L$12/Z19</f>
        <v>85.015332155172402</v>
      </c>
      <c r="R41" s="2">
        <f t="shared" ref="R41" si="6">R19*M$12/AA19</f>
        <v>265.42996432237294</v>
      </c>
      <c r="S41" s="2">
        <f t="shared" ref="S41" si="7">S19*N$12/AB19</f>
        <v>115.58483294761781</v>
      </c>
      <c r="T41" s="7">
        <f t="shared" ref="T41" si="8">T19*O$12/AC19</f>
        <v>188.81496031372546</v>
      </c>
      <c r="U41" s="2"/>
      <c r="V41" s="6"/>
      <c r="W41" s="2"/>
      <c r="X41" s="2"/>
      <c r="Y41" s="2"/>
      <c r="Z41" s="2"/>
      <c r="AA41" s="2"/>
      <c r="AB41" s="2"/>
      <c r="AC41" s="7"/>
      <c r="AD41" s="2"/>
      <c r="AE41" s="6">
        <f t="shared" ref="AE41" si="9">AE19*H$12</f>
        <v>2645.2019696862562</v>
      </c>
      <c r="AF41" s="2">
        <f t="shared" si="1"/>
        <v>2829.8013010246495</v>
      </c>
      <c r="AG41" s="2">
        <f t="shared" si="1"/>
        <v>2739.1298456414088</v>
      </c>
      <c r="AH41" s="2">
        <f t="shared" si="1"/>
        <v>3393.9792609338238</v>
      </c>
      <c r="AI41" s="2">
        <f t="shared" si="1"/>
        <v>2892.9186667241379</v>
      </c>
      <c r="AJ41" s="2">
        <f t="shared" si="1"/>
        <v>3740.6163354809223</v>
      </c>
      <c r="AK41" s="2">
        <f t="shared" si="1"/>
        <v>2515.2820172397051</v>
      </c>
      <c r="AL41" s="7">
        <f t="shared" si="1"/>
        <v>2801.5645591764705</v>
      </c>
    </row>
    <row r="42" spans="3:38" x14ac:dyDescent="0.2">
      <c r="C42" s="9">
        <v>2</v>
      </c>
      <c r="D42" s="2" t="s">
        <v>5</v>
      </c>
      <c r="E42" s="2" t="s">
        <v>34</v>
      </c>
      <c r="F42" s="2">
        <v>44</v>
      </c>
      <c r="G42" s="2" t="s">
        <v>35</v>
      </c>
      <c r="H42" s="2" t="s">
        <v>36</v>
      </c>
      <c r="I42" s="2">
        <v>1.72</v>
      </c>
      <c r="J42" s="2">
        <v>2.95</v>
      </c>
      <c r="K42" s="2"/>
      <c r="L42" s="32">
        <v>3412</v>
      </c>
      <c r="M42" s="6">
        <f t="shared" ref="M42:M46" si="10">M20*H$12/V20</f>
        <v>134.52483261856443</v>
      </c>
      <c r="N42" s="2">
        <f t="shared" ref="N42:N46" si="11">N20*I$12/W20</f>
        <v>328.46849605366037</v>
      </c>
      <c r="O42" s="2">
        <f t="shared" ref="O42:O46" si="12">O20*J$12/X20</f>
        <v>135.7403063882046</v>
      </c>
      <c r="P42" s="35">
        <f t="shared" ref="P42:P46" si="13">P20*K$12/Y20</f>
        <v>563.63728149692702</v>
      </c>
      <c r="Q42" s="2">
        <f t="shared" ref="Q42:Q46" si="14">Q20*L$12/Z20</f>
        <v>127.41633543103448</v>
      </c>
      <c r="R42" s="2">
        <f t="shared" ref="R42:R46" si="15">R20*M$12/AA20</f>
        <v>205.20862633881779</v>
      </c>
      <c r="S42" s="2">
        <f t="shared" ref="S42:S46" si="16">S20*N$12/AB20</f>
        <v>156.19970410664723</v>
      </c>
      <c r="T42" s="34">
        <f t="shared" ref="T42:T46" si="17">T20*O$12/AC20</f>
        <v>282.31901960784313</v>
      </c>
      <c r="U42" s="2"/>
      <c r="V42" s="6"/>
      <c r="W42" s="2"/>
      <c r="X42" s="2"/>
      <c r="Y42" s="2"/>
      <c r="Z42" s="2"/>
      <c r="AA42" s="2"/>
      <c r="AB42" s="2"/>
      <c r="AC42" s="7"/>
      <c r="AD42" s="2"/>
      <c r="AE42" s="6">
        <f t="shared" ref="AE42:AL46" si="18">AE20*H$12</f>
        <v>2641.011836581908</v>
      </c>
      <c r="AF42" s="2">
        <f t="shared" si="18"/>
        <v>3351.506774066911</v>
      </c>
      <c r="AG42" s="2">
        <f t="shared" si="18"/>
        <v>2856.1521651597841</v>
      </c>
      <c r="AH42" s="2">
        <f t="shared" si="18"/>
        <v>3424.5967586102943</v>
      </c>
      <c r="AI42" s="2">
        <f t="shared" si="18"/>
        <v>3320.6669767241378</v>
      </c>
      <c r="AJ42" s="2">
        <f t="shared" si="18"/>
        <v>3606.1083780885447</v>
      </c>
      <c r="AK42" s="2">
        <f t="shared" si="18"/>
        <v>2696.5896322612616</v>
      </c>
      <c r="AL42" s="7">
        <f t="shared" si="18"/>
        <v>2691.629532941176</v>
      </c>
    </row>
    <row r="43" spans="3:38" x14ac:dyDescent="0.2">
      <c r="C43" s="9">
        <v>3</v>
      </c>
      <c r="D43" s="2" t="s">
        <v>1</v>
      </c>
      <c r="E43" s="2" t="s">
        <v>30</v>
      </c>
      <c r="F43" s="2">
        <v>30</v>
      </c>
      <c r="G43" s="2" t="s">
        <v>35</v>
      </c>
      <c r="H43" s="2" t="s">
        <v>36</v>
      </c>
      <c r="I43" s="2">
        <v>5.49</v>
      </c>
      <c r="J43" s="2">
        <v>1.44</v>
      </c>
      <c r="K43" s="2"/>
      <c r="L43" s="32">
        <v>4321</v>
      </c>
      <c r="M43" s="6">
        <f t="shared" si="10"/>
        <v>210.04096749245161</v>
      </c>
      <c r="N43" s="2">
        <f t="shared" si="11"/>
        <v>562.23226897658537</v>
      </c>
      <c r="O43" s="2">
        <f t="shared" si="12"/>
        <v>206.47775877579193</v>
      </c>
      <c r="P43" s="2">
        <f t="shared" si="13"/>
        <v>375.63604255147061</v>
      </c>
      <c r="Q43" s="2">
        <f t="shared" si="14"/>
        <v>166.16032836206895</v>
      </c>
      <c r="R43" s="2">
        <f t="shared" si="15"/>
        <v>253.68858768704763</v>
      </c>
      <c r="S43" s="2">
        <f t="shared" si="16"/>
        <v>102.54444242547115</v>
      </c>
      <c r="T43" s="7">
        <f t="shared" si="17"/>
        <v>213.82842545098038</v>
      </c>
      <c r="U43" s="2"/>
      <c r="V43" s="6"/>
      <c r="W43" s="2"/>
      <c r="X43" s="2"/>
      <c r="Y43" s="2"/>
      <c r="Z43" s="2"/>
      <c r="AA43" s="2"/>
      <c r="AB43" s="2"/>
      <c r="AC43" s="7"/>
      <c r="AD43" s="2"/>
      <c r="AE43" s="6">
        <f t="shared" si="18"/>
        <v>2898.166023274478</v>
      </c>
      <c r="AF43" s="2">
        <f t="shared" si="18"/>
        <v>3674.9034956586147</v>
      </c>
      <c r="AG43" s="2">
        <f t="shared" si="18"/>
        <v>2583.9198260030607</v>
      </c>
      <c r="AH43" s="2">
        <f t="shared" si="18"/>
        <v>2973.7615161985295</v>
      </c>
      <c r="AI43" s="2">
        <f t="shared" si="18"/>
        <v>2762.4243475862067</v>
      </c>
      <c r="AJ43" s="2">
        <f t="shared" si="18"/>
        <v>2903.096715959663</v>
      </c>
      <c r="AK43" s="2">
        <f t="shared" si="18"/>
        <v>2978.9086822316845</v>
      </c>
      <c r="AL43" s="7">
        <f t="shared" si="18"/>
        <v>3203.332755980392</v>
      </c>
    </row>
    <row r="44" spans="3:38" x14ac:dyDescent="0.2">
      <c r="C44" s="9">
        <v>4</v>
      </c>
      <c r="D44" s="2" t="s">
        <v>45</v>
      </c>
      <c r="E44" s="2" t="s">
        <v>34</v>
      </c>
      <c r="F44" s="2">
        <v>19</v>
      </c>
      <c r="G44" s="2" t="s">
        <v>27</v>
      </c>
      <c r="H44" s="2" t="s">
        <v>31</v>
      </c>
      <c r="I44" s="2">
        <v>5.0999999999999996</v>
      </c>
      <c r="J44" s="2">
        <v>7</v>
      </c>
      <c r="K44" s="2"/>
      <c r="L44" s="32">
        <v>1342</v>
      </c>
      <c r="M44" s="6">
        <f t="shared" si="10"/>
        <v>109.15906040298117</v>
      </c>
      <c r="N44" s="2">
        <f t="shared" si="11"/>
        <v>200.21659184395705</v>
      </c>
      <c r="O44" s="2">
        <f t="shared" si="12"/>
        <v>141.34603739569218</v>
      </c>
      <c r="P44" s="2">
        <f t="shared" si="13"/>
        <v>197.62684271323528</v>
      </c>
      <c r="Q44" s="2">
        <f t="shared" si="14"/>
        <v>89.921821034482747</v>
      </c>
      <c r="R44" s="2">
        <f t="shared" si="15"/>
        <v>181.60402038255219</v>
      </c>
      <c r="S44" s="2">
        <f t="shared" si="16"/>
        <v>125.99159524072505</v>
      </c>
      <c r="T44" s="7">
        <f t="shared" si="17"/>
        <v>193.09679877777776</v>
      </c>
      <c r="U44" s="2"/>
      <c r="V44" s="6"/>
      <c r="W44" s="2"/>
      <c r="X44" s="2"/>
      <c r="Y44" s="2"/>
      <c r="Z44" s="2"/>
      <c r="AA44" s="2"/>
      <c r="AB44" s="2"/>
      <c r="AC44" s="7"/>
      <c r="AD44" s="2"/>
      <c r="AE44" s="6">
        <f t="shared" si="18"/>
        <v>2704.1263023348724</v>
      </c>
      <c r="AF44" s="2">
        <f t="shared" si="18"/>
        <v>2957.6740071437389</v>
      </c>
      <c r="AG44" s="2">
        <f t="shared" si="18"/>
        <v>2859.7711907335834</v>
      </c>
      <c r="AH44" s="2">
        <f t="shared" si="18"/>
        <v>2728.5674476691179</v>
      </c>
      <c r="AI44" s="2">
        <f t="shared" si="18"/>
        <v>2649.2703524999997</v>
      </c>
      <c r="AJ44" s="2">
        <f t="shared" si="18"/>
        <v>3133.0414374783136</v>
      </c>
      <c r="AK44" s="2">
        <f t="shared" si="18"/>
        <v>2463.4643991362541</v>
      </c>
      <c r="AL44" s="7">
        <f t="shared" si="18"/>
        <v>2978.0609996013072</v>
      </c>
    </row>
    <row r="45" spans="3:38" x14ac:dyDescent="0.2">
      <c r="C45" s="9">
        <v>5</v>
      </c>
      <c r="D45" s="1" t="s">
        <v>46</v>
      </c>
      <c r="E45" s="1" t="s">
        <v>34</v>
      </c>
      <c r="F45" s="1">
        <v>20</v>
      </c>
      <c r="G45" s="1" t="s">
        <v>27</v>
      </c>
      <c r="H45" s="1" t="s">
        <v>36</v>
      </c>
      <c r="I45" s="1">
        <v>1</v>
      </c>
      <c r="J45" s="1">
        <v>6</v>
      </c>
      <c r="L45" s="32">
        <v>2431</v>
      </c>
      <c r="M45" s="6">
        <f t="shared" si="10"/>
        <v>116.8362841445047</v>
      </c>
      <c r="N45" s="2">
        <f t="shared" si="11"/>
        <v>183.27117716966382</v>
      </c>
      <c r="O45" s="2">
        <f t="shared" si="12"/>
        <v>74.786035892995002</v>
      </c>
      <c r="P45" s="2">
        <f t="shared" si="13"/>
        <v>337.27947474999996</v>
      </c>
      <c r="Q45" s="2">
        <f t="shared" si="14"/>
        <v>134.08022094827587</v>
      </c>
      <c r="R45" s="2">
        <f t="shared" si="15"/>
        <v>234.13123164584968</v>
      </c>
      <c r="S45" s="2">
        <f t="shared" si="16"/>
        <v>79.962063058558584</v>
      </c>
      <c r="T45" s="7">
        <f t="shared" si="17"/>
        <v>140.95247585620913</v>
      </c>
      <c r="U45" s="2"/>
      <c r="V45" s="6"/>
      <c r="W45" s="2"/>
      <c r="X45" s="2"/>
      <c r="Y45" s="2"/>
      <c r="Z45" s="2"/>
      <c r="AA45" s="2"/>
      <c r="AB45" s="2"/>
      <c r="AC45" s="7"/>
      <c r="AD45" s="2"/>
      <c r="AE45" s="6">
        <f t="shared" si="18"/>
        <v>2564.877024336909</v>
      </c>
      <c r="AF45" s="2">
        <f t="shared" si="18"/>
        <v>2707.6639660260894</v>
      </c>
      <c r="AG45" s="2">
        <f t="shared" si="18"/>
        <v>2647.247404070406</v>
      </c>
      <c r="AH45" s="2">
        <f t="shared" si="18"/>
        <v>3716.828704794118</v>
      </c>
      <c r="AI45" s="2">
        <f t="shared" si="18"/>
        <v>2790.3903183620687</v>
      </c>
      <c r="AJ45" s="2">
        <f t="shared" si="18"/>
        <v>2840.412212974034</v>
      </c>
      <c r="AK45" s="2">
        <f t="shared" si="18"/>
        <v>2879.2631962523574</v>
      </c>
      <c r="AL45" s="7">
        <f t="shared" si="18"/>
        <v>2905.3073882483659</v>
      </c>
    </row>
    <row r="46" spans="3:38" x14ac:dyDescent="0.2">
      <c r="C46" s="9">
        <v>6</v>
      </c>
      <c r="D46" s="2" t="s">
        <v>44</v>
      </c>
      <c r="E46" s="2" t="s">
        <v>34</v>
      </c>
      <c r="F46" s="2">
        <v>19</v>
      </c>
      <c r="G46" s="2" t="s">
        <v>27</v>
      </c>
      <c r="H46" s="2" t="s">
        <v>31</v>
      </c>
      <c r="I46" s="2">
        <v>5.57</v>
      </c>
      <c r="J46" s="2">
        <v>5.39</v>
      </c>
      <c r="K46" s="2"/>
      <c r="L46" s="32">
        <v>3124</v>
      </c>
      <c r="M46" s="6">
        <f t="shared" si="10"/>
        <v>96.494922094314134</v>
      </c>
      <c r="N46" s="2">
        <f t="shared" si="11"/>
        <v>254.93961629562568</v>
      </c>
      <c r="O46" s="2">
        <f t="shared" si="12"/>
        <v>63.714180205792559</v>
      </c>
      <c r="P46" s="2">
        <f t="shared" si="13"/>
        <v>173.54150135294117</v>
      </c>
      <c r="Q46" s="2">
        <f t="shared" si="14"/>
        <v>129.36674094827583</v>
      </c>
      <c r="R46" s="2">
        <f t="shared" si="15"/>
        <v>168.63541312781925</v>
      </c>
      <c r="S46" s="2">
        <f t="shared" si="16"/>
        <v>72.739239370707949</v>
      </c>
      <c r="T46" s="7">
        <f t="shared" si="17"/>
        <v>230.72051345751632</v>
      </c>
      <c r="U46" s="2"/>
      <c r="V46" s="6"/>
      <c r="W46" s="2"/>
      <c r="X46" s="2"/>
      <c r="Y46" s="2"/>
      <c r="Z46" s="2"/>
      <c r="AA46" s="2"/>
      <c r="AB46" s="2"/>
      <c r="AC46" s="7"/>
      <c r="AD46" s="2"/>
      <c r="AE46" s="6">
        <f t="shared" si="18"/>
        <v>2600.4228514771498</v>
      </c>
      <c r="AF46" s="2">
        <f t="shared" si="18"/>
        <v>2888.7784540553889</v>
      </c>
      <c r="AG46" s="2">
        <f t="shared" si="18"/>
        <v>2629.7643962539505</v>
      </c>
      <c r="AH46" s="2">
        <f t="shared" si="18"/>
        <v>3366.5590261544116</v>
      </c>
      <c r="AI46" s="2">
        <f t="shared" si="18"/>
        <v>2630.995459137931</v>
      </c>
      <c r="AJ46" s="2">
        <f t="shared" si="18"/>
        <v>2649.3646094563242</v>
      </c>
      <c r="AK46" s="2">
        <f t="shared" si="18"/>
        <v>2648.4964361682805</v>
      </c>
      <c r="AL46" s="7">
        <f t="shared" si="18"/>
        <v>3857.7670646993461</v>
      </c>
    </row>
    <row r="47" spans="3:38" x14ac:dyDescent="0.2">
      <c r="C47" s="9">
        <v>7</v>
      </c>
      <c r="D47" s="2" t="s">
        <v>50</v>
      </c>
      <c r="E47" s="2" t="s">
        <v>34</v>
      </c>
      <c r="F47" s="2">
        <v>24</v>
      </c>
      <c r="G47" s="2" t="s">
        <v>27</v>
      </c>
      <c r="H47" s="2" t="s">
        <v>31</v>
      </c>
      <c r="I47" s="2">
        <v>4</v>
      </c>
      <c r="J47" s="2">
        <v>4</v>
      </c>
      <c r="K47" s="2"/>
      <c r="L47" s="32">
        <v>4213</v>
      </c>
      <c r="M47" s="6">
        <f t="shared" ref="M47" si="19">M25*H$12/V25</f>
        <v>101.10688067896564</v>
      </c>
      <c r="N47" s="2">
        <f t="shared" ref="N47" si="20">N25*I$12/W25</f>
        <v>348.20985955266229</v>
      </c>
      <c r="O47" s="2">
        <f t="shared" ref="O47" si="21">O25*J$12/X25</f>
        <v>144.68585031394625</v>
      </c>
      <c r="P47" s="2">
        <f t="shared" ref="P47" si="22">P25*K$12/Y25</f>
        <v>223.99896813235296</v>
      </c>
      <c r="Q47" s="2">
        <f t="shared" ref="Q47" si="23">Q25*L$12/Z25</f>
        <v>73.038623275862065</v>
      </c>
      <c r="R47" s="2">
        <f t="shared" ref="R47" si="24">R25*M$12/AA25</f>
        <v>164.12686376006644</v>
      </c>
      <c r="S47" s="2">
        <f t="shared" ref="S47" si="25">S25*N$12/AB25</f>
        <v>119.4959674071614</v>
      </c>
      <c r="T47" s="7">
        <f t="shared" ref="T47" si="26">T25*O$12/AC25</f>
        <v>255.33873196732023</v>
      </c>
      <c r="U47" s="2"/>
      <c r="V47" s="6"/>
      <c r="W47" s="2"/>
      <c r="X47" s="2"/>
      <c r="Y47" s="2"/>
      <c r="Z47" s="2"/>
      <c r="AA47" s="2"/>
      <c r="AB47" s="2"/>
      <c r="AC47" s="7"/>
      <c r="AD47" s="2"/>
      <c r="AE47" s="6">
        <f t="shared" ref="AE47" si="27">AE25*H$12</f>
        <v>2648.0891307514444</v>
      </c>
      <c r="AF47" s="2">
        <f t="shared" ref="AF47" si="28">AF25*I$12</f>
        <v>3761.7043085881237</v>
      </c>
      <c r="AG47" s="2">
        <f t="shared" ref="AG47" si="29">AG25*J$12</f>
        <v>2661.5516831929604</v>
      </c>
      <c r="AH47" s="2">
        <f t="shared" ref="AH47" si="30">AH25*K$12</f>
        <v>2770.6400395661767</v>
      </c>
      <c r="AI47" s="2">
        <f t="shared" ref="AI47" si="31">AI25*L$12</f>
        <v>2927.8024820689652</v>
      </c>
      <c r="AJ47" s="2">
        <f t="shared" ref="AJ47" si="32">AJ25*M$12</f>
        <v>3036.2555900470184</v>
      </c>
      <c r="AK47" s="2">
        <f t="shared" ref="AK47" si="33">AK25*N$12</f>
        <v>2443.2896276652918</v>
      </c>
      <c r="AL47" s="7">
        <f t="shared" ref="AL47" si="34">AL25*O$12</f>
        <v>3036.2657708104575</v>
      </c>
    </row>
    <row r="48" spans="3:38" x14ac:dyDescent="0.2">
      <c r="C48" s="9">
        <v>8</v>
      </c>
      <c r="D48" s="2" t="s">
        <v>59</v>
      </c>
      <c r="E48" s="2" t="s">
        <v>30</v>
      </c>
      <c r="F48" s="2">
        <v>40</v>
      </c>
      <c r="G48" s="2" t="s">
        <v>35</v>
      </c>
      <c r="H48" s="2" t="s">
        <v>31</v>
      </c>
      <c r="I48" s="2">
        <v>1</v>
      </c>
      <c r="J48" s="2">
        <v>1</v>
      </c>
      <c r="K48" s="2"/>
      <c r="L48" s="32">
        <v>1423</v>
      </c>
      <c r="M48" s="6">
        <f t="shared" ref="M48" si="35">M26*H$12/V26</f>
        <v>121.6544685195268</v>
      </c>
      <c r="N48" s="2">
        <f t="shared" ref="N48" si="36">N26*I$12/W26</f>
        <v>288.74354608177993</v>
      </c>
      <c r="O48" s="2">
        <f t="shared" ref="O48" si="37">O26*J$12/X26</f>
        <v>110.96555268269923</v>
      </c>
      <c r="P48" s="2">
        <f t="shared" ref="P48" si="38">P26*K$12/Y26</f>
        <v>551.49608885294117</v>
      </c>
      <c r="Q48" s="2">
        <f t="shared" ref="Q48" si="39">Q26*L$12/Z26</f>
        <v>170.79254146551722</v>
      </c>
      <c r="R48" s="2">
        <f t="shared" ref="R48" si="40">R26*M$12/AA26</f>
        <v>294.60497876389297</v>
      </c>
      <c r="S48" s="2">
        <f t="shared" ref="S48" si="41">S26*N$12/AB26</f>
        <v>117.43230349634695</v>
      </c>
      <c r="T48" s="7">
        <f t="shared" ref="T48" si="42">T26*O$12/AC26</f>
        <v>340.52328486892958</v>
      </c>
      <c r="U48" s="2"/>
      <c r="V48" s="6"/>
      <c r="W48" s="2"/>
      <c r="X48" s="2"/>
      <c r="Y48" s="2"/>
      <c r="Z48" s="2"/>
      <c r="AA48" s="2"/>
      <c r="AB48" s="2"/>
      <c r="AC48" s="7"/>
      <c r="AD48" s="2"/>
      <c r="AE48" s="6">
        <f t="shared" ref="AE48" si="43">AE26*H$12</f>
        <v>2700.8829330863168</v>
      </c>
      <c r="AF48" s="2">
        <f t="shared" ref="AF48" si="44">AF26*I$12</f>
        <v>4053.5090892555863</v>
      </c>
      <c r="AG48" s="2">
        <f t="shared" ref="AG48" si="45">AG26*J$12</f>
        <v>2839.6893574308983</v>
      </c>
      <c r="AH48" s="2">
        <f t="shared" ref="AH48" si="46">AH26*K$12</f>
        <v>7331.1438445808817</v>
      </c>
      <c r="AI48" s="2">
        <f t="shared" ref="AI48" si="47">AI26*L$12</f>
        <v>2800.0813957758614</v>
      </c>
      <c r="AJ48" s="2">
        <f t="shared" ref="AJ48" si="48">AJ26*M$12</f>
        <v>3103.2832708984934</v>
      </c>
      <c r="AK48" s="2">
        <f t="shared" ref="AK48" si="49">AK26*N$12</f>
        <v>2272.1529276327492</v>
      </c>
      <c r="AL48" s="7">
        <f t="shared" ref="AL48" si="50">AL26*O$12</f>
        <v>4145.6007158235288</v>
      </c>
    </row>
    <row r="49" spans="3:38" x14ac:dyDescent="0.2">
      <c r="C49" s="9">
        <v>9</v>
      </c>
      <c r="D49" s="2" t="s">
        <v>60</v>
      </c>
      <c r="E49" s="2" t="s">
        <v>30</v>
      </c>
      <c r="F49" s="2">
        <v>35</v>
      </c>
      <c r="G49" s="2" t="s">
        <v>35</v>
      </c>
      <c r="H49" s="2" t="s">
        <v>31</v>
      </c>
      <c r="I49" s="2">
        <v>1</v>
      </c>
      <c r="J49" s="2">
        <v>1</v>
      </c>
      <c r="K49" s="2"/>
      <c r="L49" s="32">
        <v>2314</v>
      </c>
      <c r="M49" s="6">
        <f t="shared" ref="M49" si="51">M27*H$12/V27</f>
        <v>257.42602977987713</v>
      </c>
      <c r="N49" s="2">
        <f t="shared" ref="N49" si="52">N27*I$12/W27</f>
        <v>356.51730481873176</v>
      </c>
      <c r="O49" s="2">
        <f t="shared" ref="O49" si="53">O27*J$12/X27</f>
        <v>184.39848109112828</v>
      </c>
      <c r="P49" s="2">
        <f t="shared" ref="P49" si="54">P27*K$12/Y27</f>
        <v>323.88696625735298</v>
      </c>
      <c r="Q49" s="2">
        <f t="shared" ref="Q49" si="55">Q27*L$12/Z27</f>
        <v>113.8853971551724</v>
      </c>
      <c r="R49" s="2">
        <f t="shared" ref="R49" si="56">R27*M$12/AA27</f>
        <v>186.43460899085875</v>
      </c>
      <c r="S49" s="2">
        <f t="shared" ref="S49" si="57">S27*N$12/AB27</f>
        <v>115.34898564352471</v>
      </c>
      <c r="T49" s="7">
        <f t="shared" ref="T49" si="58">T27*O$12/AC27</f>
        <v>383.7656539869281</v>
      </c>
      <c r="U49" s="2"/>
      <c r="V49" s="6"/>
      <c r="W49" s="2"/>
      <c r="X49" s="2"/>
      <c r="Y49" s="2"/>
      <c r="Z49" s="2"/>
      <c r="AA49" s="2"/>
      <c r="AB49" s="2"/>
      <c r="AC49" s="7"/>
      <c r="AD49" s="2"/>
      <c r="AE49" s="6">
        <f t="shared" ref="AE49" si="59">AE27*H$12</f>
        <v>2783.8231964135457</v>
      </c>
      <c r="AF49" s="2">
        <f t="shared" ref="AF49" si="60">AF27*I$12</f>
        <v>3011.8045345788237</v>
      </c>
      <c r="AG49" s="2">
        <f t="shared" ref="AG49" si="61">AG27*J$12</f>
        <v>3035.9114205895439</v>
      </c>
      <c r="AH49" s="2">
        <f t="shared" ref="AH49" si="62">AH27*K$12</f>
        <v>3421.928843875</v>
      </c>
      <c r="AI49" s="2">
        <f t="shared" ref="AI49" si="63">AI27*L$12</f>
        <v>3036.5782231034477</v>
      </c>
      <c r="AJ49" s="2">
        <f t="shared" ref="AJ49" si="64">AJ27*M$12</f>
        <v>2904.3500578688449</v>
      </c>
      <c r="AK49" s="2">
        <f t="shared" ref="AK49" si="65">AK27*N$12</f>
        <v>2648.2212809801717</v>
      </c>
      <c r="AL49" s="7">
        <f t="shared" ref="AL49" si="66">AL27*O$12</f>
        <v>5506.2842839934638</v>
      </c>
    </row>
    <row r="50" spans="3:38" x14ac:dyDescent="0.2">
      <c r="C50" s="9">
        <v>10</v>
      </c>
      <c r="D50" s="2" t="s">
        <v>61</v>
      </c>
      <c r="E50" s="2" t="s">
        <v>34</v>
      </c>
      <c r="F50" s="2">
        <v>25</v>
      </c>
      <c r="G50" s="2" t="s">
        <v>35</v>
      </c>
      <c r="H50" s="2" t="s">
        <v>31</v>
      </c>
      <c r="I50" s="2">
        <v>6.34</v>
      </c>
      <c r="J50" s="2">
        <v>3.83</v>
      </c>
      <c r="K50" s="2"/>
      <c r="L50" s="32">
        <v>3241</v>
      </c>
      <c r="M50" s="6">
        <f t="shared" ref="M50:M51" si="67">M28*H$12/V28</f>
        <v>174.27016676271558</v>
      </c>
      <c r="N50" s="2">
        <f t="shared" ref="N50:N51" si="68">N28*I$12/W28</f>
        <v>302.3630775029834</v>
      </c>
      <c r="O50" s="2">
        <f t="shared" ref="O50:O51" si="69">O28*J$12/X28</f>
        <v>136.62090014800151</v>
      </c>
      <c r="P50" s="2">
        <f t="shared" ref="P50:P51" si="70">P28*K$12/Y28</f>
        <v>287.78542162499997</v>
      </c>
      <c r="Q50" s="2">
        <f t="shared" ref="Q50:Q51" si="71">Q28*L$12/Z28</f>
        <v>78.199071206896548</v>
      </c>
      <c r="R50" s="2">
        <f t="shared" ref="R50:R51" si="72">R28*M$12/AA28</f>
        <v>219.74662505674345</v>
      </c>
      <c r="S50" s="2">
        <f t="shared" ref="S50:S51" si="73">S28*N$12/AB28</f>
        <v>81.907803317326497</v>
      </c>
      <c r="T50" s="7">
        <f t="shared" ref="T50:T51" si="74">T28*O$12/AC28</f>
        <v>162.79455733986927</v>
      </c>
      <c r="U50" s="2"/>
      <c r="V50" s="6"/>
      <c r="W50" s="2"/>
      <c r="X50" s="2"/>
      <c r="Y50" s="2"/>
      <c r="Z50" s="2"/>
      <c r="AA50" s="2"/>
      <c r="AB50" s="2"/>
      <c r="AC50" s="7"/>
      <c r="AD50" s="2"/>
      <c r="AE50" s="6">
        <f t="shared" ref="AE50:AE51" si="75">AE28*H$12</f>
        <v>2610.3123155153758</v>
      </c>
      <c r="AF50" s="2">
        <f t="shared" ref="AF50:AF51" si="76">AF28*I$12</f>
        <v>3024.5432204353729</v>
      </c>
      <c r="AG50" s="2">
        <f t="shared" ref="AG50:AG51" si="77">AG28*J$12</f>
        <v>2589.6544243900307</v>
      </c>
      <c r="AH50" s="2">
        <f t="shared" ref="AH50:AH51" si="78">AH28*K$12</f>
        <v>2893.7981828823531</v>
      </c>
      <c r="AI50" s="2">
        <f t="shared" ref="AI50:AI51" si="79">AI28*L$12</f>
        <v>2648.4678418965514</v>
      </c>
      <c r="AJ50" s="2">
        <f t="shared" ref="AJ50:AJ51" si="80">AJ28*M$12</f>
        <v>3050.4949467374499</v>
      </c>
      <c r="AK50" s="2">
        <f t="shared" ref="AK50:AK51" si="81">AK28*N$12</f>
        <v>2663.5906636302375</v>
      </c>
      <c r="AL50" s="7">
        <f t="shared" ref="AL50:AL51" si="82">AL28*O$12</f>
        <v>2996.3270401699347</v>
      </c>
    </row>
    <row r="51" spans="3:38" x14ac:dyDescent="0.2">
      <c r="C51" s="9">
        <v>11</v>
      </c>
      <c r="D51" s="2" t="s">
        <v>62</v>
      </c>
      <c r="E51" s="2" t="s">
        <v>30</v>
      </c>
      <c r="F51" s="2">
        <v>26</v>
      </c>
      <c r="G51" s="2" t="s">
        <v>35</v>
      </c>
      <c r="H51" s="2" t="s">
        <v>36</v>
      </c>
      <c r="I51" s="2">
        <v>5.55</v>
      </c>
      <c r="J51" s="2">
        <v>4.54</v>
      </c>
      <c r="K51" s="2"/>
      <c r="L51" s="32">
        <v>4132</v>
      </c>
      <c r="M51" s="6">
        <f t="shared" si="67"/>
        <v>102.54108731199752</v>
      </c>
      <c r="N51" s="2">
        <f t="shared" si="68"/>
        <v>401.7248271840665</v>
      </c>
      <c r="O51" s="2">
        <f t="shared" si="69"/>
        <v>95.716246110606619</v>
      </c>
      <c r="P51" s="2">
        <f t="shared" si="70"/>
        <v>187.12457518382354</v>
      </c>
      <c r="Q51" s="2">
        <f t="shared" si="71"/>
        <v>158.49076499999998</v>
      </c>
      <c r="R51" s="2">
        <f t="shared" si="72"/>
        <v>267.84090674489715</v>
      </c>
      <c r="S51" s="2">
        <f t="shared" si="73"/>
        <v>150.38213727235123</v>
      </c>
      <c r="T51" s="7">
        <f t="shared" si="74"/>
        <v>290.92974970588233</v>
      </c>
      <c r="U51" s="2"/>
      <c r="V51" s="6"/>
      <c r="W51" s="2"/>
      <c r="X51" s="2"/>
      <c r="Y51" s="2"/>
      <c r="Z51" s="2"/>
      <c r="AA51" s="2"/>
      <c r="AB51" s="2"/>
      <c r="AC51" s="7"/>
      <c r="AD51" s="2"/>
      <c r="AE51" s="6">
        <f t="shared" si="75"/>
        <v>2647.8266615636999</v>
      </c>
      <c r="AF51" s="2">
        <f t="shared" si="76"/>
        <v>3373.4528635611705</v>
      </c>
      <c r="AG51" s="2">
        <f t="shared" si="77"/>
        <v>2407.7795961471006</v>
      </c>
      <c r="AH51" s="2">
        <f t="shared" si="78"/>
        <v>2891.3420074117648</v>
      </c>
      <c r="AI51" s="2">
        <f t="shared" si="79"/>
        <v>2617.0886614655169</v>
      </c>
      <c r="AJ51" s="2">
        <f t="shared" si="80"/>
        <v>2766.560781728122</v>
      </c>
      <c r="AK51" s="2">
        <f t="shared" si="81"/>
        <v>2367.150256327242</v>
      </c>
      <c r="AL51" s="7">
        <f t="shared" si="82"/>
        <v>2994.1720049869282</v>
      </c>
    </row>
    <row r="52" spans="3:38" x14ac:dyDescent="0.2">
      <c r="C52" s="9">
        <v>12</v>
      </c>
      <c r="D52" s="2" t="s">
        <v>81</v>
      </c>
      <c r="E52" s="2" t="s">
        <v>34</v>
      </c>
      <c r="F52" s="2">
        <v>28</v>
      </c>
      <c r="G52" s="2" t="s">
        <v>35</v>
      </c>
      <c r="H52" s="2" t="s">
        <v>36</v>
      </c>
      <c r="I52" s="2">
        <v>5.14</v>
      </c>
      <c r="J52" s="2">
        <v>6.54</v>
      </c>
      <c r="K52" s="2"/>
      <c r="L52" s="32">
        <v>1243</v>
      </c>
      <c r="M52" s="6">
        <f t="shared" ref="M52:M53" si="83">M30*H$12/V30</f>
        <v>74.419388625098108</v>
      </c>
      <c r="N52" s="2">
        <f t="shared" ref="N52:N53" si="84">N30*I$12/W30</f>
        <v>147.17625891938604</v>
      </c>
      <c r="O52" s="2">
        <f t="shared" ref="O52:O53" si="85">O30*J$12/X30</f>
        <v>113.80063503131362</v>
      </c>
      <c r="P52" s="2">
        <f t="shared" ref="P52:P53" si="86">P30*K$12/Y30</f>
        <v>234.26832247058823</v>
      </c>
      <c r="Q52" s="2">
        <f t="shared" ref="Q52:Q53" si="87">Q30*L$12/Z30</f>
        <v>73.353532499999986</v>
      </c>
      <c r="R52" s="2">
        <f t="shared" ref="R52:R53" si="88">R30*M$12/AA30</f>
        <v>176.20768716246195</v>
      </c>
      <c r="S52" s="2">
        <f t="shared" ref="S52:S53" si="89">S30*N$12/AB30</f>
        <v>102.30859512137808</v>
      </c>
      <c r="T52" s="7">
        <f t="shared" ref="T52:T53" si="90">T30*O$12/AC30</f>
        <v>189.94423639215685</v>
      </c>
      <c r="U52" s="2"/>
      <c r="V52" s="6"/>
      <c r="W52" s="2"/>
      <c r="X52" s="2"/>
      <c r="Y52" s="2"/>
      <c r="Z52" s="2"/>
      <c r="AA52" s="2"/>
      <c r="AB52" s="2"/>
      <c r="AC52" s="7"/>
      <c r="AD52" s="2"/>
      <c r="AE52" s="6">
        <f t="shared" ref="AE52:AE53" si="91">AE30*H$12</f>
        <v>3021.2921940252863</v>
      </c>
      <c r="AF52" s="2">
        <f t="shared" ref="AF52:AF53" si="92">AF30*I$12</f>
        <v>2885.1997720752238</v>
      </c>
      <c r="AG52" s="2">
        <f t="shared" ref="AG52:AG53" si="93">AG30*J$12</f>
        <v>2461.0233017699425</v>
      </c>
      <c r="AH52" s="2">
        <f t="shared" ref="AH52:AH53" si="94">AH30*K$12</f>
        <v>2721.1142255514706</v>
      </c>
      <c r="AI52" s="2">
        <f t="shared" ref="AI52:AI53" si="95">AI30*L$12</f>
        <v>2645.5930254310342</v>
      </c>
      <c r="AJ52" s="2">
        <f t="shared" ref="AJ52:AJ53" si="96">AJ30*M$12</f>
        <v>3102.4999322052549</v>
      </c>
      <c r="AK52" s="2">
        <f t="shared" ref="AK52:AK53" si="97">AK30*N$12</f>
        <v>2529.5606061083404</v>
      </c>
      <c r="AL52" s="7">
        <f t="shared" ref="AL52:AL53" si="98">AL30*O$12</f>
        <v>2776.7487173529412</v>
      </c>
    </row>
    <row r="53" spans="3:38" x14ac:dyDescent="0.2">
      <c r="C53" s="9">
        <v>13</v>
      </c>
      <c r="D53" s="2" t="s">
        <v>82</v>
      </c>
      <c r="E53" s="2" t="s">
        <v>34</v>
      </c>
      <c r="F53" s="2">
        <v>30</v>
      </c>
      <c r="G53" s="2" t="s">
        <v>35</v>
      </c>
      <c r="H53" s="2" t="s">
        <v>31</v>
      </c>
      <c r="I53" s="2">
        <v>5.55</v>
      </c>
      <c r="J53" s="2">
        <v>7</v>
      </c>
      <c r="K53" s="2"/>
      <c r="L53" s="32">
        <v>2134</v>
      </c>
      <c r="M53" s="6">
        <f t="shared" si="83"/>
        <v>130.7940205927691</v>
      </c>
      <c r="N53" s="2">
        <f t="shared" si="84"/>
        <v>229.56889404551254</v>
      </c>
      <c r="O53" s="2">
        <f t="shared" si="85"/>
        <v>79.307133123171752</v>
      </c>
      <c r="P53" s="2">
        <f t="shared" si="86"/>
        <v>159.05853564705885</v>
      </c>
      <c r="Q53" s="2">
        <f t="shared" si="87"/>
        <v>134.1513294827586</v>
      </c>
      <c r="R53" s="2">
        <f t="shared" si="88"/>
        <v>209.31680259669292</v>
      </c>
      <c r="S53" s="2">
        <f t="shared" si="89"/>
        <v>71.07848127105251</v>
      </c>
      <c r="T53" s="7">
        <f t="shared" si="90"/>
        <v>208.24791949673201</v>
      </c>
      <c r="U53" s="2"/>
      <c r="V53" s="6"/>
      <c r="W53" s="2"/>
      <c r="X53" s="2"/>
      <c r="Y53" s="2"/>
      <c r="Z53" s="2"/>
      <c r="AA53" s="2"/>
      <c r="AB53" s="2"/>
      <c r="AC53" s="7"/>
      <c r="AD53" s="2"/>
      <c r="AE53" s="6">
        <f t="shared" si="91"/>
        <v>2601.6695801189358</v>
      </c>
      <c r="AF53" s="2">
        <f t="shared" si="92"/>
        <v>2745.500825505123</v>
      </c>
      <c r="AG53" s="2">
        <f t="shared" si="93"/>
        <v>2583.6191354509351</v>
      </c>
      <c r="AH53" s="2">
        <f t="shared" si="94"/>
        <v>2984.9519363382356</v>
      </c>
      <c r="AI53" s="2">
        <f t="shared" si="95"/>
        <v>2675.4078181034479</v>
      </c>
      <c r="AJ53" s="2">
        <f t="shared" si="96"/>
        <v>3258.5497036617021</v>
      </c>
      <c r="AK53" s="2">
        <f t="shared" si="97"/>
        <v>2648.7224565013698</v>
      </c>
      <c r="AL53" s="7">
        <f t="shared" si="98"/>
        <v>3784.6746705228757</v>
      </c>
    </row>
    <row r="54" spans="3:38" x14ac:dyDescent="0.2">
      <c r="C54" s="9">
        <v>14</v>
      </c>
      <c r="D54" s="2" t="s">
        <v>91</v>
      </c>
      <c r="E54" s="2" t="s">
        <v>34</v>
      </c>
      <c r="F54" s="2">
        <v>31</v>
      </c>
      <c r="G54" s="2" t="s">
        <v>35</v>
      </c>
      <c r="H54" s="2" t="s">
        <v>31</v>
      </c>
      <c r="I54" s="2">
        <v>5.28</v>
      </c>
      <c r="J54" s="2">
        <v>6.8</v>
      </c>
      <c r="K54" s="2"/>
      <c r="L54" s="32">
        <v>3421</v>
      </c>
      <c r="M54" s="6">
        <f t="shared" ref="M54" si="99">M32*H$12/V32</f>
        <v>86.530466859589453</v>
      </c>
      <c r="N54" s="2">
        <f t="shared" ref="N54" si="100">N32*I$12/W32</f>
        <v>218.8209981646846</v>
      </c>
      <c r="O54" s="2">
        <f t="shared" ref="O54" si="101">O32*J$12/X32</f>
        <v>65.647190898029649</v>
      </c>
      <c r="P54" s="2">
        <f t="shared" ref="P54" si="102">P32*K$12/Y32</f>
        <v>188.0879888382353</v>
      </c>
      <c r="Q54" s="2">
        <f t="shared" ref="Q54" si="103">Q32*L$12/Z32</f>
        <v>120.27500689655172</v>
      </c>
      <c r="R54" s="2">
        <f t="shared" ref="R54" si="104">R32*M$12/AA32</f>
        <v>172.15173348413609</v>
      </c>
      <c r="S54" s="2">
        <f t="shared" ref="S54" si="105">S32*N$12/AB32</f>
        <v>60.671718977945275</v>
      </c>
      <c r="T54" s="7">
        <f t="shared" ref="T54" si="106">T32*O$12/AC32</f>
        <v>150.45721618300652</v>
      </c>
      <c r="U54" s="2"/>
      <c r="V54" s="6"/>
      <c r="W54" s="2"/>
      <c r="X54" s="2"/>
      <c r="Y54" s="2"/>
      <c r="Z54" s="2"/>
      <c r="AA54" s="2"/>
      <c r="AB54" s="2"/>
      <c r="AC54" s="7"/>
      <c r="AD54" s="2"/>
      <c r="AE54" s="6">
        <f t="shared" ref="AE54" si="107">AE32*H$12</f>
        <v>2468.5977019325278</v>
      </c>
      <c r="AF54" s="2">
        <f t="shared" ref="AF54" si="108">AF32*I$12</f>
        <v>2796.1356205423644</v>
      </c>
      <c r="AG54" s="2">
        <f t="shared" ref="AG54" si="109">AG32*J$12</f>
        <v>2648.3964715374577</v>
      </c>
      <c r="AH54" s="2">
        <f t="shared" ref="AH54" si="110">AH32*K$12</f>
        <v>3185.8395637279414</v>
      </c>
      <c r="AI54" s="2">
        <f t="shared" ref="AI54" si="111">AI32*L$12</f>
        <v>2523.215237586207</v>
      </c>
      <c r="AJ54" s="2">
        <f t="shared" ref="AJ54" si="112">AJ32*M$12</f>
        <v>2704.6073948561834</v>
      </c>
      <c r="AK54" s="2">
        <f t="shared" ref="AK54" si="113">AK32*N$12</f>
        <v>2492.3360399456487</v>
      </c>
      <c r="AL54" s="7">
        <f t="shared" ref="AL54" si="114">AL32*O$12</f>
        <v>2737.1581801699344</v>
      </c>
    </row>
    <row r="55" spans="3:38" x14ac:dyDescent="0.2">
      <c r="C55" s="9">
        <v>15</v>
      </c>
      <c r="D55" s="2" t="s">
        <v>92</v>
      </c>
      <c r="E55" s="2" t="s">
        <v>34</v>
      </c>
      <c r="F55" s="2">
        <v>28</v>
      </c>
      <c r="G55" s="2" t="s">
        <v>35</v>
      </c>
      <c r="H55" s="2" t="s">
        <v>36</v>
      </c>
      <c r="I55" s="2">
        <v>2.5499999999999998</v>
      </c>
      <c r="J55" s="2">
        <v>7</v>
      </c>
      <c r="K55" s="2"/>
      <c r="L55" s="32">
        <v>4312</v>
      </c>
      <c r="M55" s="6">
        <f t="shared" ref="M55" si="115">M33*H$12/V33</f>
        <v>65.036115163236005</v>
      </c>
      <c r="N55" s="2">
        <f t="shared" ref="N55" si="116">N33*I$12/W33</f>
        <v>245.02121623801492</v>
      </c>
      <c r="O55" s="2">
        <f t="shared" ref="O55" si="117">O33*J$12/X33</f>
        <v>82.561034455104192</v>
      </c>
      <c r="P55" s="2">
        <f t="shared" ref="P55" si="118">P33*K$12/Y33</f>
        <v>167.41164963970587</v>
      </c>
      <c r="Q55" s="2">
        <f t="shared" ref="Q55" si="119">Q33*L$12/Z33</f>
        <v>66.567746637931023</v>
      </c>
      <c r="R55" s="2">
        <f t="shared" ref="R55" si="120">R33*M$12/AA33</f>
        <v>118.5191442870459</v>
      </c>
      <c r="S55" s="2">
        <f t="shared" ref="S55" si="121">S33*N$12/AB33</f>
        <v>102.88838641060691</v>
      </c>
      <c r="T55" s="7">
        <f t="shared" ref="T55" si="122">T33*O$12/AC33</f>
        <v>167.13285960784313</v>
      </c>
      <c r="U55" s="2"/>
      <c r="V55" s="6"/>
      <c r="W55" s="2"/>
      <c r="X55" s="2"/>
      <c r="Y55" s="2"/>
      <c r="Z55" s="2"/>
      <c r="AA55" s="2"/>
      <c r="AB55" s="2"/>
      <c r="AC55" s="7"/>
      <c r="AD55" s="2"/>
      <c r="AE55" s="6">
        <f t="shared" ref="AE55" si="123">AE33*H$12</f>
        <v>2649.1108858037351</v>
      </c>
      <c r="AF55" s="2">
        <f t="shared" ref="AF55" si="124">AF33*I$12</f>
        <v>2923.4632294061976</v>
      </c>
      <c r="AG55" s="2">
        <f t="shared" ref="AG55" si="125">AG33*J$12</f>
        <v>2423.6625006683157</v>
      </c>
      <c r="AH55" s="2">
        <f t="shared" ref="AH55" si="126">AH33*K$12</f>
        <v>2649.0064189558821</v>
      </c>
      <c r="AI55" s="2">
        <f t="shared" ref="AI55" si="127">AI33*L$12</f>
        <v>2518.085264741379</v>
      </c>
      <c r="AJ55" s="2">
        <f t="shared" ref="AJ55" si="128">AJ33*M$12</f>
        <v>2612.5912096903867</v>
      </c>
      <c r="AK55" s="2">
        <f t="shared" ref="AK55" si="129">AK33*N$12</f>
        <v>2220.7873501954768</v>
      </c>
      <c r="AL55" s="7">
        <f t="shared" ref="AL55" si="130">AL33*O$12</f>
        <v>2756.1488395555557</v>
      </c>
    </row>
    <row r="56" spans="3:38" ht="12.75" thickBot="1" x14ac:dyDescent="0.25">
      <c r="C56" s="25">
        <v>16</v>
      </c>
      <c r="D56" s="15"/>
      <c r="E56" s="15"/>
      <c r="F56" s="15"/>
      <c r="G56" s="15"/>
      <c r="H56" s="15"/>
      <c r="I56" s="15"/>
      <c r="J56" s="15"/>
      <c r="K56" s="15"/>
      <c r="L56" s="33">
        <v>1432</v>
      </c>
      <c r="M56" s="14"/>
      <c r="N56" s="15"/>
      <c r="O56" s="15"/>
      <c r="P56" s="15"/>
      <c r="Q56" s="15"/>
      <c r="R56" s="15"/>
      <c r="S56" s="15"/>
      <c r="T56" s="16"/>
      <c r="U56" s="15"/>
      <c r="V56" s="14"/>
      <c r="W56" s="15"/>
      <c r="X56" s="15"/>
      <c r="Y56" s="15"/>
      <c r="Z56" s="15"/>
      <c r="AA56" s="15"/>
      <c r="AB56" s="15"/>
      <c r="AC56" s="16"/>
      <c r="AD56" s="15"/>
      <c r="AE56" s="14"/>
      <c r="AF56" s="15"/>
      <c r="AG56" s="15"/>
      <c r="AH56" s="15"/>
      <c r="AI56" s="15"/>
      <c r="AJ56" s="15"/>
      <c r="AK56" s="15"/>
      <c r="AL56" s="16"/>
    </row>
    <row r="59" spans="3:38" s="40" customFormat="1" x14ac:dyDescent="0.2">
      <c r="C59" s="40" t="s">
        <v>47</v>
      </c>
    </row>
    <row r="60" spans="3:38" ht="12.75" thickBot="1" x14ac:dyDescent="0.25">
      <c r="D60" s="1" t="s">
        <v>43</v>
      </c>
      <c r="E60" s="1" t="s">
        <v>43</v>
      </c>
    </row>
    <row r="61" spans="3:38" ht="12.75" thickBot="1" x14ac:dyDescent="0.25">
      <c r="C61" s="8" t="s">
        <v>7</v>
      </c>
      <c r="D61" s="4" t="s">
        <v>17</v>
      </c>
      <c r="E61" s="4" t="s">
        <v>25</v>
      </c>
      <c r="F61" s="4" t="s">
        <v>26</v>
      </c>
      <c r="G61" s="4" t="s">
        <v>37</v>
      </c>
      <c r="H61" s="4" t="s">
        <v>28</v>
      </c>
      <c r="I61" s="4" t="s">
        <v>38</v>
      </c>
      <c r="J61" s="4" t="s">
        <v>29</v>
      </c>
      <c r="K61" s="4"/>
      <c r="L61" s="8"/>
      <c r="M61" s="3" t="s">
        <v>49</v>
      </c>
      <c r="N61" s="4"/>
      <c r="O61" s="4"/>
      <c r="P61" s="4"/>
      <c r="Q61" s="4"/>
      <c r="R61" s="4"/>
      <c r="S61" s="4"/>
      <c r="T61" s="5"/>
      <c r="U61" s="4"/>
      <c r="V61" s="10" t="s">
        <v>40</v>
      </c>
      <c r="W61" s="12"/>
      <c r="X61" s="12"/>
      <c r="Y61" s="12"/>
      <c r="Z61" s="12"/>
      <c r="AA61" s="12"/>
      <c r="AB61" s="12"/>
      <c r="AC61" s="13"/>
      <c r="AD61" s="4"/>
      <c r="AE61" s="3" t="s">
        <v>41</v>
      </c>
      <c r="AF61" s="4"/>
      <c r="AG61" s="4"/>
      <c r="AH61" s="4"/>
      <c r="AI61" s="4"/>
      <c r="AJ61" s="4"/>
      <c r="AK61" s="4"/>
      <c r="AL61" s="5"/>
    </row>
    <row r="62" spans="3:38" x14ac:dyDescent="0.2">
      <c r="C62" s="8">
        <v>0</v>
      </c>
      <c r="D62" s="4" t="s">
        <v>32</v>
      </c>
      <c r="E62" s="4" t="s">
        <v>30</v>
      </c>
      <c r="F62" s="4">
        <v>23</v>
      </c>
      <c r="G62" s="4" t="s">
        <v>27</v>
      </c>
      <c r="H62" s="4" t="s">
        <v>31</v>
      </c>
      <c r="I62" s="4">
        <v>3.26</v>
      </c>
      <c r="J62" s="4">
        <v>5.26</v>
      </c>
      <c r="K62" s="4"/>
      <c r="L62" s="26"/>
      <c r="M62" s="3">
        <v>129.34106616061263</v>
      </c>
      <c r="N62" s="4">
        <v>188.41405127361014</v>
      </c>
      <c r="O62" s="4">
        <v>148.80960645738537</v>
      </c>
      <c r="P62" s="4">
        <v>259.96288224264708</v>
      </c>
      <c r="Q62" s="4">
        <v>134.13101275862067</v>
      </c>
      <c r="R62" s="4">
        <v>189.44611107819941</v>
      </c>
      <c r="S62" s="4">
        <v>73.741590413103566</v>
      </c>
      <c r="T62" s="5">
        <v>191.71343558169934</v>
      </c>
      <c r="U62" s="4"/>
      <c r="V62" s="3"/>
      <c r="W62" s="4"/>
      <c r="X62" s="4"/>
      <c r="Y62" s="4"/>
      <c r="Z62" s="4"/>
      <c r="AA62" s="4"/>
      <c r="AB62" s="4"/>
      <c r="AC62" s="5"/>
      <c r="AD62" s="4"/>
      <c r="AE62" s="3">
        <f>AE40*H$12</f>
        <v>2497.6166811480944</v>
      </c>
      <c r="AF62" s="4">
        <f t="shared" ref="AF62" si="131">AF40*I$12</f>
        <v>3636.7095343632041</v>
      </c>
      <c r="AG62" s="4">
        <f t="shared" ref="AG62" si="132">AG40*J$12</f>
        <v>2884.0363270749917</v>
      </c>
      <c r="AH62" s="4">
        <f t="shared" ref="AH62" si="133">AH40*K$12</f>
        <v>2984.6904668143561</v>
      </c>
      <c r="AI62" s="4">
        <f t="shared" ref="AI62" si="134">AI40*L$12</f>
        <v>2636.6979240791443</v>
      </c>
      <c r="AJ62" s="4">
        <f t="shared" ref="AJ62" si="135">AJ40*M$12</f>
        <v>2425.9485139385438</v>
      </c>
      <c r="AK62" s="4">
        <f t="shared" ref="AK62" si="136">AK40*N$12</f>
        <v>2603.2491843647649</v>
      </c>
      <c r="AL62" s="5">
        <f t="shared" ref="AL62" si="137">AL40*O$12</f>
        <v>3079.4891379820633</v>
      </c>
    </row>
    <row r="63" spans="3:38" x14ac:dyDescent="0.2">
      <c r="C63" s="9">
        <v>1</v>
      </c>
      <c r="D63" s="2" t="s">
        <v>33</v>
      </c>
      <c r="E63" s="2" t="s">
        <v>34</v>
      </c>
      <c r="F63" s="2">
        <v>26</v>
      </c>
      <c r="G63" s="2" t="s">
        <v>35</v>
      </c>
      <c r="H63" s="2" t="s">
        <v>31</v>
      </c>
      <c r="I63" s="2">
        <v>1.5</v>
      </c>
      <c r="J63" s="2">
        <v>4.9000000000000004</v>
      </c>
      <c r="K63" s="2"/>
      <c r="L63" s="27"/>
      <c r="M63" s="6">
        <v>97.982164199840099</v>
      </c>
      <c r="N63" s="2">
        <v>201.755758375</v>
      </c>
      <c r="O63" s="2">
        <v>156.25353180397536</v>
      </c>
      <c r="P63" s="2">
        <v>220.47998981111888</v>
      </c>
      <c r="Q63" s="2">
        <v>115.58483294761781</v>
      </c>
      <c r="R63" s="2">
        <v>188.81496031372546</v>
      </c>
      <c r="S63" s="2">
        <v>85.015332155172402</v>
      </c>
      <c r="T63" s="7">
        <v>265.42996432237294</v>
      </c>
      <c r="U63" s="2"/>
      <c r="V63" s="6"/>
      <c r="W63" s="2"/>
      <c r="X63" s="2"/>
      <c r="Y63" s="2"/>
      <c r="Z63" s="2"/>
      <c r="AA63" s="2"/>
      <c r="AB63" s="2"/>
      <c r="AC63" s="7"/>
      <c r="AD63" s="2"/>
      <c r="AE63" s="6">
        <v>2739.1298456414088</v>
      </c>
      <c r="AF63" s="2">
        <v>3393.9792609338238</v>
      </c>
      <c r="AG63" s="2">
        <v>2645.2019696862562</v>
      </c>
      <c r="AH63" s="2">
        <v>2829.8013010246495</v>
      </c>
      <c r="AI63" s="2">
        <v>2515.2820172397051</v>
      </c>
      <c r="AJ63" s="2">
        <v>2801.5645591764705</v>
      </c>
      <c r="AK63" s="2">
        <v>2892.9186667241379</v>
      </c>
      <c r="AL63" s="7">
        <v>3740.6163354809223</v>
      </c>
    </row>
    <row r="64" spans="3:38" x14ac:dyDescent="0.2">
      <c r="C64" s="9">
        <v>2</v>
      </c>
      <c r="D64" s="2" t="s">
        <v>5</v>
      </c>
      <c r="E64" s="2" t="s">
        <v>34</v>
      </c>
      <c r="F64" s="2">
        <v>44</v>
      </c>
      <c r="G64" s="2" t="s">
        <v>35</v>
      </c>
      <c r="H64" s="2" t="s">
        <v>36</v>
      </c>
      <c r="I64" s="2">
        <v>1.72</v>
      </c>
      <c r="J64" s="2">
        <v>2.95</v>
      </c>
      <c r="K64" s="2"/>
      <c r="L64" s="27"/>
      <c r="M64" s="6">
        <v>127.41633543103448</v>
      </c>
      <c r="N64" s="2">
        <v>205.20862633881779</v>
      </c>
      <c r="O64" s="2">
        <v>156.19970410664723</v>
      </c>
      <c r="P64" s="35">
        <v>282.31901960784313</v>
      </c>
      <c r="Q64" s="2">
        <v>134.52483261856443</v>
      </c>
      <c r="R64" s="2">
        <v>328.46849605366037</v>
      </c>
      <c r="S64" s="2">
        <v>135.7403063882046</v>
      </c>
      <c r="T64" s="7">
        <v>563.63728149692702</v>
      </c>
      <c r="U64" s="2"/>
      <c r="V64" s="6"/>
      <c r="W64" s="2"/>
      <c r="X64" s="2"/>
      <c r="Y64" s="2"/>
      <c r="Z64" s="2"/>
      <c r="AA64" s="2"/>
      <c r="AB64" s="2"/>
      <c r="AC64" s="7"/>
      <c r="AD64" s="2"/>
      <c r="AE64" s="6">
        <v>3320.6669767241378</v>
      </c>
      <c r="AF64" s="2">
        <v>3606.1083780885447</v>
      </c>
      <c r="AG64" s="2">
        <v>2696.5896322612616</v>
      </c>
      <c r="AH64" s="2">
        <v>2691.629532941176</v>
      </c>
      <c r="AI64" s="2">
        <v>2641.011836581908</v>
      </c>
      <c r="AJ64" s="2">
        <v>3351.506774066911</v>
      </c>
      <c r="AK64" s="2">
        <v>2856.1521651597841</v>
      </c>
      <c r="AL64" s="7">
        <v>3424.5967586102943</v>
      </c>
    </row>
    <row r="65" spans="3:38" x14ac:dyDescent="0.2">
      <c r="C65" s="9">
        <v>3</v>
      </c>
      <c r="D65" s="2" t="s">
        <v>1</v>
      </c>
      <c r="E65" s="2" t="s">
        <v>30</v>
      </c>
      <c r="F65" s="2">
        <v>30</v>
      </c>
      <c r="G65" s="2" t="s">
        <v>35</v>
      </c>
      <c r="H65" s="2" t="s">
        <v>36</v>
      </c>
      <c r="I65" s="2">
        <v>5.49</v>
      </c>
      <c r="J65" s="2">
        <v>1.44</v>
      </c>
      <c r="K65" s="2"/>
      <c r="L65" s="27"/>
      <c r="M65" s="6">
        <v>102.54444242547115</v>
      </c>
      <c r="N65" s="2">
        <v>213.82842545098038</v>
      </c>
      <c r="O65" s="2">
        <v>166.16032836206895</v>
      </c>
      <c r="P65" s="2">
        <v>253.68858768704763</v>
      </c>
      <c r="Q65" s="2">
        <v>206.47775877579193</v>
      </c>
      <c r="R65" s="2">
        <v>375.63604255147061</v>
      </c>
      <c r="S65" s="2">
        <v>210.04096749245161</v>
      </c>
      <c r="T65" s="7">
        <v>562.23226897658537</v>
      </c>
      <c r="U65" s="2"/>
      <c r="V65" s="6"/>
      <c r="W65" s="2"/>
      <c r="X65" s="2"/>
      <c r="Y65" s="2"/>
      <c r="Z65" s="2"/>
      <c r="AA65" s="2"/>
      <c r="AB65" s="2"/>
      <c r="AC65" s="7"/>
      <c r="AD65" s="2"/>
      <c r="AE65" s="6">
        <v>2978.9086822316845</v>
      </c>
      <c r="AF65" s="2">
        <v>3203.332755980392</v>
      </c>
      <c r="AG65" s="2">
        <v>2762.4243475862067</v>
      </c>
      <c r="AH65" s="2">
        <v>2903.096715959663</v>
      </c>
      <c r="AI65" s="2">
        <v>2583.9198260030607</v>
      </c>
      <c r="AJ65" s="2">
        <v>2973.7615161985295</v>
      </c>
      <c r="AK65" s="2">
        <v>2898.166023274478</v>
      </c>
      <c r="AL65" s="7">
        <v>3674.9034956586147</v>
      </c>
    </row>
    <row r="66" spans="3:38" x14ac:dyDescent="0.2">
      <c r="C66" s="9">
        <v>4</v>
      </c>
      <c r="D66" s="2" t="s">
        <v>45</v>
      </c>
      <c r="E66" s="2" t="s">
        <v>34</v>
      </c>
      <c r="F66" s="2">
        <v>19</v>
      </c>
      <c r="G66" s="2" t="s">
        <v>27</v>
      </c>
      <c r="H66" s="2" t="s">
        <v>31</v>
      </c>
      <c r="I66" s="2">
        <v>5.0999999999999996</v>
      </c>
      <c r="J66" s="2">
        <v>7</v>
      </c>
      <c r="K66" s="2"/>
      <c r="L66" s="27"/>
      <c r="M66" s="6">
        <v>109.15906040298117</v>
      </c>
      <c r="N66" s="2">
        <v>200.21659184395705</v>
      </c>
      <c r="O66" s="2">
        <v>125.99159524072505</v>
      </c>
      <c r="P66" s="2">
        <v>193.09679877777776</v>
      </c>
      <c r="Q66" s="2">
        <v>141.34603739569218</v>
      </c>
      <c r="R66" s="2">
        <v>197.62684271323528</v>
      </c>
      <c r="S66" s="2">
        <v>89.921821034482747</v>
      </c>
      <c r="T66" s="7">
        <v>181.60402038255219</v>
      </c>
      <c r="U66" s="2"/>
      <c r="V66" s="6"/>
      <c r="W66" s="2"/>
      <c r="X66" s="2"/>
      <c r="Y66" s="2"/>
      <c r="Z66" s="2"/>
      <c r="AA66" s="2"/>
      <c r="AB66" s="2"/>
      <c r="AC66" s="7"/>
      <c r="AD66" s="2"/>
      <c r="AE66" s="6">
        <v>2704.1263023348724</v>
      </c>
      <c r="AF66" s="2">
        <v>2957.6740071437389</v>
      </c>
      <c r="AG66" s="2">
        <v>2463.4643991362541</v>
      </c>
      <c r="AH66" s="2">
        <v>2978.0609996013072</v>
      </c>
      <c r="AI66" s="2">
        <v>2859.7711907335834</v>
      </c>
      <c r="AJ66" s="2">
        <v>2728.5674476691179</v>
      </c>
      <c r="AK66" s="2">
        <v>2649.2703524999997</v>
      </c>
      <c r="AL66" s="7">
        <v>3133.0414374783136</v>
      </c>
    </row>
    <row r="67" spans="3:38" x14ac:dyDescent="0.2">
      <c r="C67" s="9">
        <v>5</v>
      </c>
      <c r="D67" s="1" t="s">
        <v>46</v>
      </c>
      <c r="E67" s="1" t="s">
        <v>34</v>
      </c>
      <c r="F67" s="1">
        <v>20</v>
      </c>
      <c r="G67" s="1" t="s">
        <v>27</v>
      </c>
      <c r="H67" s="1" t="s">
        <v>36</v>
      </c>
      <c r="I67" s="1">
        <v>1</v>
      </c>
      <c r="J67" s="1">
        <v>6</v>
      </c>
      <c r="L67" s="27"/>
      <c r="M67" s="6">
        <v>79.962063058558584</v>
      </c>
      <c r="N67" s="2">
        <v>140.95247585620913</v>
      </c>
      <c r="O67" s="2">
        <v>116.8362841445047</v>
      </c>
      <c r="P67" s="2">
        <v>183.27117716966401</v>
      </c>
      <c r="Q67" s="2">
        <v>134.08022094827587</v>
      </c>
      <c r="R67" s="2">
        <v>234.13123164584968</v>
      </c>
      <c r="S67" s="2">
        <v>74.786035892995002</v>
      </c>
      <c r="T67" s="7">
        <v>337.27947474999996</v>
      </c>
      <c r="U67" s="2"/>
      <c r="V67" s="6"/>
      <c r="W67" s="2"/>
      <c r="X67" s="2"/>
      <c r="Y67" s="2"/>
      <c r="Z67" s="2"/>
      <c r="AA67" s="2"/>
      <c r="AB67" s="2"/>
      <c r="AC67" s="7"/>
      <c r="AD67" s="2"/>
      <c r="AE67" s="6">
        <v>2879.2631962523574</v>
      </c>
      <c r="AF67" s="2">
        <v>2905.3073882483659</v>
      </c>
      <c r="AG67" s="2">
        <v>2564.877024336909</v>
      </c>
      <c r="AH67" s="2">
        <v>2707.6639660260894</v>
      </c>
      <c r="AI67" s="2">
        <v>2790.3903183620687</v>
      </c>
      <c r="AJ67" s="2">
        <v>2840.412212974034</v>
      </c>
      <c r="AK67" s="2">
        <v>2647.247404070406</v>
      </c>
      <c r="AL67" s="7">
        <v>3716.828704794118</v>
      </c>
    </row>
    <row r="68" spans="3:38" x14ac:dyDescent="0.2">
      <c r="C68" s="9">
        <v>6</v>
      </c>
      <c r="D68" s="2" t="s">
        <v>44</v>
      </c>
      <c r="E68" s="2" t="s">
        <v>34</v>
      </c>
      <c r="F68" s="2">
        <v>19</v>
      </c>
      <c r="G68" s="2" t="s">
        <v>27</v>
      </c>
      <c r="H68" s="2" t="s">
        <v>31</v>
      </c>
      <c r="I68" s="2">
        <v>5.57</v>
      </c>
      <c r="J68" s="2">
        <v>5.39</v>
      </c>
      <c r="K68" s="2"/>
      <c r="L68" s="27"/>
      <c r="M68" s="6">
        <v>63.714180205792559</v>
      </c>
      <c r="N68" s="2">
        <v>173.54150135294117</v>
      </c>
      <c r="O68" s="2">
        <v>129.36674094827583</v>
      </c>
      <c r="P68" s="2">
        <v>168.63541312781925</v>
      </c>
      <c r="Q68" s="2">
        <v>96.494922094314134</v>
      </c>
      <c r="R68" s="2">
        <v>254.93961629562568</v>
      </c>
      <c r="S68" s="2">
        <v>72.739239370707949</v>
      </c>
      <c r="T68" s="7">
        <v>230.72051345751632</v>
      </c>
      <c r="U68" s="2"/>
      <c r="V68" s="6"/>
      <c r="W68" s="2"/>
      <c r="X68" s="2"/>
      <c r="Y68" s="2"/>
      <c r="Z68" s="2"/>
      <c r="AA68" s="2"/>
      <c r="AB68" s="2"/>
      <c r="AC68" s="7"/>
      <c r="AD68" s="2"/>
      <c r="AE68" s="6">
        <v>2629.7643962539505</v>
      </c>
      <c r="AF68" s="2">
        <v>3366.5590261544116</v>
      </c>
      <c r="AG68" s="2">
        <v>2630.995459137931</v>
      </c>
      <c r="AH68" s="2">
        <v>2649.3646094563242</v>
      </c>
      <c r="AI68" s="2">
        <v>2600.4228514771498</v>
      </c>
      <c r="AJ68" s="2">
        <v>2888.7784540553889</v>
      </c>
      <c r="AK68" s="2">
        <v>2648.4964361682805</v>
      </c>
      <c r="AL68" s="7">
        <v>3857.7670646993461</v>
      </c>
    </row>
    <row r="69" spans="3:38" x14ac:dyDescent="0.2">
      <c r="C69" s="9">
        <v>7</v>
      </c>
      <c r="D69" s="2" t="s">
        <v>50</v>
      </c>
      <c r="E69" s="2" t="s">
        <v>34</v>
      </c>
      <c r="F69" s="2">
        <v>24</v>
      </c>
      <c r="G69" s="2" t="s">
        <v>27</v>
      </c>
      <c r="H69" s="2" t="s">
        <v>31</v>
      </c>
      <c r="I69" s="2">
        <v>4</v>
      </c>
      <c r="J69" s="2">
        <v>4</v>
      </c>
      <c r="K69" s="2"/>
      <c r="L69" s="27"/>
      <c r="M69" s="6">
        <v>73.038623275862065</v>
      </c>
      <c r="N69" s="2">
        <v>164.12686376006644</v>
      </c>
      <c r="O69" s="2">
        <v>144.68585031394625</v>
      </c>
      <c r="P69" s="2">
        <v>223.99896813235296</v>
      </c>
      <c r="Q69" s="2">
        <v>119.4959674071614</v>
      </c>
      <c r="R69" s="2">
        <v>255.33873196732023</v>
      </c>
      <c r="S69" s="2">
        <v>101.10688067896564</v>
      </c>
      <c r="T69" s="7">
        <v>348.20985955266229</v>
      </c>
      <c r="U69" s="2"/>
      <c r="V69" s="6"/>
      <c r="W69" s="2"/>
      <c r="X69" s="2"/>
      <c r="Y69" s="2"/>
      <c r="Z69" s="2"/>
      <c r="AA69" s="2"/>
      <c r="AB69" s="2"/>
      <c r="AC69" s="7"/>
      <c r="AD69" s="2"/>
      <c r="AE69" s="6">
        <v>2927.8024820689652</v>
      </c>
      <c r="AF69" s="2">
        <v>3036.2555900470184</v>
      </c>
      <c r="AG69" s="2">
        <v>2661.5516831929604</v>
      </c>
      <c r="AH69" s="2">
        <v>2770.6400395661767</v>
      </c>
      <c r="AI69" s="2">
        <v>2443.2896276652918</v>
      </c>
      <c r="AJ69" s="2">
        <v>3036.2657708104575</v>
      </c>
      <c r="AK69" s="2">
        <v>2648.0891307514444</v>
      </c>
      <c r="AL69" s="7">
        <v>3761.7043085881237</v>
      </c>
    </row>
    <row r="70" spans="3:38" x14ac:dyDescent="0.2">
      <c r="C70" s="9">
        <v>8</v>
      </c>
      <c r="D70" s="2" t="s">
        <v>59</v>
      </c>
      <c r="E70" s="2" t="s">
        <v>30</v>
      </c>
      <c r="F70" s="2">
        <v>40</v>
      </c>
      <c r="G70" s="2" t="s">
        <v>35</v>
      </c>
      <c r="H70" s="2" t="s">
        <v>31</v>
      </c>
      <c r="I70" s="2">
        <v>1</v>
      </c>
      <c r="J70" s="2">
        <v>1</v>
      </c>
      <c r="K70" s="2"/>
      <c r="L70" s="27"/>
      <c r="M70" s="6">
        <v>121.6544685195268</v>
      </c>
      <c r="N70" s="2">
        <v>288.74354608177993</v>
      </c>
      <c r="O70" s="2">
        <v>170.79254146551722</v>
      </c>
      <c r="P70" s="2">
        <v>294.60497876389297</v>
      </c>
      <c r="Q70" s="2">
        <v>117.43230349634695</v>
      </c>
      <c r="R70" s="2">
        <v>340.52328486892958</v>
      </c>
      <c r="S70" s="2">
        <v>110.96555268269923</v>
      </c>
      <c r="T70" s="7">
        <v>551.49608885294117</v>
      </c>
      <c r="U70" s="2"/>
      <c r="V70" s="6"/>
      <c r="W70" s="2"/>
      <c r="X70" s="2"/>
      <c r="Y70" s="2"/>
      <c r="Z70" s="2"/>
      <c r="AA70" s="2"/>
      <c r="AB70" s="2"/>
      <c r="AC70" s="7"/>
      <c r="AD70" s="2"/>
      <c r="AE70" s="6">
        <v>2700.8829330863168</v>
      </c>
      <c r="AF70" s="2">
        <v>4053.5090892555863</v>
      </c>
      <c r="AG70" s="2">
        <v>2800.0813957758614</v>
      </c>
      <c r="AH70" s="2">
        <v>3103.2832708984934</v>
      </c>
      <c r="AI70" s="2">
        <v>2272.1529276327492</v>
      </c>
      <c r="AJ70" s="2">
        <v>4145.6007158235288</v>
      </c>
      <c r="AK70" s="2">
        <v>2839.6893574308983</v>
      </c>
      <c r="AL70" s="7">
        <v>7331.1438445808817</v>
      </c>
    </row>
    <row r="71" spans="3:38" x14ac:dyDescent="0.2">
      <c r="C71" s="9">
        <v>9</v>
      </c>
      <c r="D71" s="2" t="s">
        <v>60</v>
      </c>
      <c r="E71" s="2" t="s">
        <v>30</v>
      </c>
      <c r="F71" s="2">
        <v>35</v>
      </c>
      <c r="G71" s="2" t="s">
        <v>35</v>
      </c>
      <c r="H71" s="2" t="s">
        <v>31</v>
      </c>
      <c r="I71" s="2">
        <v>1</v>
      </c>
      <c r="J71" s="2">
        <v>1</v>
      </c>
      <c r="K71" s="2"/>
      <c r="L71" s="27"/>
      <c r="M71" s="6">
        <v>113.8853971551724</v>
      </c>
      <c r="N71" s="2">
        <v>186.43460899085875</v>
      </c>
      <c r="O71" s="2">
        <v>257.42602977987713</v>
      </c>
      <c r="P71" s="2">
        <v>356.51730481873176</v>
      </c>
      <c r="Q71" s="2">
        <v>184.39848109112828</v>
      </c>
      <c r="R71" s="2">
        <v>323.88696625735298</v>
      </c>
      <c r="S71" s="2">
        <v>115.34898564352471</v>
      </c>
      <c r="T71" s="7">
        <v>383.7656539869281</v>
      </c>
      <c r="U71" s="2"/>
      <c r="V71" s="6"/>
      <c r="W71" s="2"/>
      <c r="X71" s="2"/>
      <c r="Y71" s="2"/>
      <c r="Z71" s="2"/>
      <c r="AA71" s="2"/>
      <c r="AB71" s="2"/>
      <c r="AC71" s="7"/>
      <c r="AD71" s="2"/>
      <c r="AE71" s="6">
        <v>3036.5782231034477</v>
      </c>
      <c r="AF71" s="2">
        <v>2904.3500578688449</v>
      </c>
      <c r="AG71" s="2">
        <v>2783.8231964135457</v>
      </c>
      <c r="AH71" s="2">
        <v>3011.8045345788237</v>
      </c>
      <c r="AI71" s="2">
        <v>3035.9114205895439</v>
      </c>
      <c r="AJ71" s="2">
        <v>3421.928843875</v>
      </c>
      <c r="AK71" s="2">
        <v>2648.2212809801717</v>
      </c>
      <c r="AL71" s="7">
        <v>5506.2842839934638</v>
      </c>
    </row>
    <row r="72" spans="3:38" x14ac:dyDescent="0.2">
      <c r="C72" s="9">
        <v>10</v>
      </c>
      <c r="D72" s="2" t="s">
        <v>61</v>
      </c>
      <c r="E72" s="2" t="s">
        <v>34</v>
      </c>
      <c r="F72" s="2">
        <v>25</v>
      </c>
      <c r="G72" s="2" t="s">
        <v>35</v>
      </c>
      <c r="H72" s="2" t="s">
        <v>31</v>
      </c>
      <c r="I72" s="2">
        <v>6.34</v>
      </c>
      <c r="J72" s="2">
        <v>3.83</v>
      </c>
      <c r="K72" s="2"/>
      <c r="L72" s="27"/>
      <c r="M72" s="6">
        <v>81.907803317326497</v>
      </c>
      <c r="N72" s="2">
        <v>162.79455733986927</v>
      </c>
      <c r="O72" s="2">
        <v>136.62090014800151</v>
      </c>
      <c r="P72" s="2">
        <v>287.78542162499997</v>
      </c>
      <c r="Q72" s="2">
        <v>174.27016676271558</v>
      </c>
      <c r="R72" s="2">
        <v>302.3630775029834</v>
      </c>
      <c r="S72" s="2">
        <v>78.199071206896548</v>
      </c>
      <c r="T72" s="7">
        <v>219.74662505674345</v>
      </c>
      <c r="U72" s="2"/>
      <c r="V72" s="6"/>
      <c r="W72" s="2"/>
      <c r="X72" s="2"/>
      <c r="Y72" s="2"/>
      <c r="Z72" s="2"/>
      <c r="AA72" s="2"/>
      <c r="AB72" s="2"/>
      <c r="AC72" s="7"/>
      <c r="AD72" s="2"/>
      <c r="AE72" s="6">
        <v>2663.5906636302375</v>
      </c>
      <c r="AF72" s="2">
        <v>2996.3270401699347</v>
      </c>
      <c r="AG72" s="2">
        <v>2589.6544243900307</v>
      </c>
      <c r="AH72" s="2">
        <v>2893.7981828823531</v>
      </c>
      <c r="AI72" s="2">
        <v>2610.3123155153758</v>
      </c>
      <c r="AJ72" s="2">
        <v>3024.5432204353729</v>
      </c>
      <c r="AK72" s="2">
        <v>2648.4678418965514</v>
      </c>
      <c r="AL72" s="7">
        <v>3050.4949467374499</v>
      </c>
    </row>
    <row r="73" spans="3:38" x14ac:dyDescent="0.2">
      <c r="C73" s="9">
        <v>11</v>
      </c>
      <c r="D73" s="2" t="s">
        <v>62</v>
      </c>
      <c r="E73" s="2" t="s">
        <v>30</v>
      </c>
      <c r="F73" s="2">
        <v>26</v>
      </c>
      <c r="G73" s="2" t="s">
        <v>35</v>
      </c>
      <c r="H73" s="2" t="s">
        <v>36</v>
      </c>
      <c r="I73" s="2">
        <v>5.55</v>
      </c>
      <c r="J73" s="2">
        <v>4.54</v>
      </c>
      <c r="K73" s="2"/>
      <c r="L73" s="27"/>
      <c r="M73" s="6">
        <v>95.716246110606619</v>
      </c>
      <c r="N73" s="2">
        <v>187.12457518382354</v>
      </c>
      <c r="O73" s="2">
        <v>150.38213727235123</v>
      </c>
      <c r="P73" s="2">
        <v>290.92974970588233</v>
      </c>
      <c r="Q73" s="2">
        <v>158.49076499999998</v>
      </c>
      <c r="R73" s="2">
        <v>267.84090674489715</v>
      </c>
      <c r="S73" s="2">
        <v>102.54108731199752</v>
      </c>
      <c r="T73" s="7">
        <v>401.7248271840665</v>
      </c>
      <c r="U73" s="2"/>
      <c r="V73" s="6"/>
      <c r="W73" s="2"/>
      <c r="X73" s="2"/>
      <c r="Y73" s="2"/>
      <c r="Z73" s="2"/>
      <c r="AA73" s="2"/>
      <c r="AB73" s="2"/>
      <c r="AC73" s="7"/>
      <c r="AD73" s="2"/>
      <c r="AE73" s="6">
        <v>2407.7795961471006</v>
      </c>
      <c r="AF73" s="2">
        <v>2891.3420074117648</v>
      </c>
      <c r="AG73" s="2">
        <v>2367.150256327242</v>
      </c>
      <c r="AH73" s="2">
        <v>2994.1720049869282</v>
      </c>
      <c r="AI73" s="2">
        <v>2617.0886614655169</v>
      </c>
      <c r="AJ73" s="2">
        <v>2766.560781728122</v>
      </c>
      <c r="AK73" s="2">
        <v>2647.8266615636999</v>
      </c>
      <c r="AL73" s="7">
        <v>3373.4528635611705</v>
      </c>
    </row>
    <row r="74" spans="3:38" x14ac:dyDescent="0.2">
      <c r="C74" s="9">
        <v>12</v>
      </c>
      <c r="D74" s="2" t="s">
        <v>81</v>
      </c>
      <c r="E74" s="2" t="s">
        <v>34</v>
      </c>
      <c r="F74" s="2">
        <v>28</v>
      </c>
      <c r="G74" s="2" t="s">
        <v>35</v>
      </c>
      <c r="H74" s="2" t="s">
        <v>36</v>
      </c>
      <c r="I74" s="2">
        <v>5.14</v>
      </c>
      <c r="J74" s="2">
        <v>6.54</v>
      </c>
      <c r="K74" s="2"/>
      <c r="L74" s="27"/>
      <c r="M74" s="6">
        <v>74.419388625098108</v>
      </c>
      <c r="N74" s="2">
        <v>147.17625891938604</v>
      </c>
      <c r="O74" s="2">
        <v>113.80063503131362</v>
      </c>
      <c r="P74" s="2">
        <v>234.26832247058823</v>
      </c>
      <c r="Q74" s="2">
        <v>102.30859512137808</v>
      </c>
      <c r="R74" s="2">
        <v>189.94423639215685</v>
      </c>
      <c r="S74" s="2">
        <v>73.353532499999986</v>
      </c>
      <c r="T74" s="7">
        <v>176.20768716246195</v>
      </c>
      <c r="U74" s="2"/>
      <c r="V74" s="6"/>
      <c r="W74" s="2"/>
      <c r="X74" s="2"/>
      <c r="Y74" s="2"/>
      <c r="Z74" s="2"/>
      <c r="AA74" s="2"/>
      <c r="AB74" s="2"/>
      <c r="AC74" s="7"/>
      <c r="AD74" s="2"/>
      <c r="AE74" s="6">
        <v>3021.2921940252863</v>
      </c>
      <c r="AF74" s="2">
        <v>2885.1997720752238</v>
      </c>
      <c r="AG74" s="2">
        <v>2461.0233017699425</v>
      </c>
      <c r="AH74" s="2">
        <v>2721.1142255514706</v>
      </c>
      <c r="AI74" s="2">
        <v>2529.5606061083404</v>
      </c>
      <c r="AJ74" s="2">
        <v>2776.7487173529412</v>
      </c>
      <c r="AK74" s="2">
        <v>2645.5930254310342</v>
      </c>
      <c r="AL74" s="7">
        <v>3102.4999322052549</v>
      </c>
    </row>
    <row r="75" spans="3:38" x14ac:dyDescent="0.2">
      <c r="C75" s="9">
        <v>13</v>
      </c>
      <c r="D75" s="2" t="s">
        <v>82</v>
      </c>
      <c r="E75" s="2" t="s">
        <v>34</v>
      </c>
      <c r="F75" s="2">
        <v>30</v>
      </c>
      <c r="G75" s="2" t="s">
        <v>35</v>
      </c>
      <c r="H75" s="2" t="s">
        <v>31</v>
      </c>
      <c r="I75" s="2">
        <v>5.55</v>
      </c>
      <c r="J75" s="2">
        <v>7</v>
      </c>
      <c r="K75" s="2"/>
      <c r="L75" s="27"/>
      <c r="M75" s="6">
        <v>79.307133123171752</v>
      </c>
      <c r="N75" s="2">
        <v>159.05853564705885</v>
      </c>
      <c r="O75" s="2">
        <v>130.7940205927691</v>
      </c>
      <c r="P75" s="2">
        <v>229.56889404551254</v>
      </c>
      <c r="Q75" s="2">
        <v>134.1513294827586</v>
      </c>
      <c r="R75" s="2">
        <v>209.31680259669292</v>
      </c>
      <c r="S75" s="2">
        <v>71.07848127105251</v>
      </c>
      <c r="T75" s="7">
        <v>208.24791949673201</v>
      </c>
      <c r="U75" s="2"/>
      <c r="V75" s="6"/>
      <c r="W75" s="2"/>
      <c r="X75" s="2"/>
      <c r="Y75" s="2"/>
      <c r="Z75" s="2"/>
      <c r="AA75" s="2"/>
      <c r="AB75" s="2"/>
      <c r="AC75" s="7"/>
      <c r="AD75" s="2"/>
      <c r="AE75" s="6">
        <v>2583.6191354509351</v>
      </c>
      <c r="AF75" s="2">
        <v>2984.9519363382356</v>
      </c>
      <c r="AG75" s="2">
        <v>2601.6695801189358</v>
      </c>
      <c r="AH75" s="2">
        <v>2745.500825505123</v>
      </c>
      <c r="AI75" s="2">
        <v>2675.4078181034479</v>
      </c>
      <c r="AJ75" s="2">
        <v>3258.5497036617021</v>
      </c>
      <c r="AK75" s="2">
        <v>2648.7224565013698</v>
      </c>
      <c r="AL75" s="7">
        <v>3784.6746705228757</v>
      </c>
    </row>
    <row r="76" spans="3:38" x14ac:dyDescent="0.2">
      <c r="C76" s="9">
        <v>14</v>
      </c>
      <c r="D76" s="2" t="s">
        <v>91</v>
      </c>
      <c r="E76" s="2" t="s">
        <v>34</v>
      </c>
      <c r="F76" s="2">
        <v>31</v>
      </c>
      <c r="G76" s="2" t="s">
        <v>35</v>
      </c>
      <c r="H76" s="2" t="s">
        <v>31</v>
      </c>
      <c r="I76" s="2">
        <v>5.28</v>
      </c>
      <c r="J76" s="2">
        <v>6.8</v>
      </c>
      <c r="K76" s="2"/>
      <c r="L76" s="27"/>
      <c r="M76" s="6">
        <v>60.671718977945275</v>
      </c>
      <c r="N76" s="2">
        <v>150.45721618300652</v>
      </c>
      <c r="O76" s="2">
        <v>120.27500689655172</v>
      </c>
      <c r="P76" s="2">
        <v>172.15173348413609</v>
      </c>
      <c r="Q76" s="2">
        <v>86.530466859589453</v>
      </c>
      <c r="R76" s="2">
        <v>218.8209981646846</v>
      </c>
      <c r="S76" s="2">
        <v>65.647190898029649</v>
      </c>
      <c r="T76" s="7">
        <v>188.0879888382353</v>
      </c>
      <c r="U76" s="2"/>
      <c r="V76" s="6"/>
      <c r="W76" s="2"/>
      <c r="X76" s="2"/>
      <c r="Y76" s="2"/>
      <c r="Z76" s="2"/>
      <c r="AA76" s="2"/>
      <c r="AB76" s="2"/>
      <c r="AC76" s="7"/>
      <c r="AD76" s="2"/>
      <c r="AE76" s="6">
        <v>2492.3360399456487</v>
      </c>
      <c r="AF76" s="2">
        <v>2737.1581801699344</v>
      </c>
      <c r="AG76" s="2">
        <v>2523.215237586207</v>
      </c>
      <c r="AH76" s="2">
        <v>2704.6073948561834</v>
      </c>
      <c r="AI76" s="2">
        <v>2468.5977019325278</v>
      </c>
      <c r="AJ76" s="2">
        <v>2796.1356205423644</v>
      </c>
      <c r="AK76" s="2">
        <v>2648.3964715374577</v>
      </c>
      <c r="AL76" s="7">
        <v>3185.8395637279414</v>
      </c>
    </row>
    <row r="77" spans="3:38" x14ac:dyDescent="0.2">
      <c r="C77" s="9">
        <v>15</v>
      </c>
      <c r="D77" s="2" t="s">
        <v>92</v>
      </c>
      <c r="E77" s="2" t="s">
        <v>34</v>
      </c>
      <c r="F77" s="2">
        <v>28</v>
      </c>
      <c r="G77" s="2" t="s">
        <v>35</v>
      </c>
      <c r="H77" s="2" t="s">
        <v>36</v>
      </c>
      <c r="I77" s="2">
        <v>2.5499999999999998</v>
      </c>
      <c r="J77" s="2">
        <v>7</v>
      </c>
      <c r="K77" s="2"/>
      <c r="L77" s="27"/>
      <c r="M77" s="6">
        <v>66.567746637931023</v>
      </c>
      <c r="N77" s="2">
        <v>118.5191442870459</v>
      </c>
      <c r="O77" s="2">
        <v>102.88838641060691</v>
      </c>
      <c r="P77" s="2">
        <v>167.13285960784313</v>
      </c>
      <c r="Q77" s="2">
        <v>82.561034455104192</v>
      </c>
      <c r="R77" s="2">
        <v>167.41164963970587</v>
      </c>
      <c r="S77" s="2">
        <v>65.036115163236005</v>
      </c>
      <c r="T77" s="7">
        <v>245.02121623801492</v>
      </c>
      <c r="U77" s="2"/>
      <c r="V77" s="6"/>
      <c r="W77" s="2"/>
      <c r="X77" s="2"/>
      <c r="Y77" s="2"/>
      <c r="Z77" s="2"/>
      <c r="AA77" s="2"/>
      <c r="AB77" s="2"/>
      <c r="AC77" s="7"/>
      <c r="AD77" s="2"/>
      <c r="AE77" s="6">
        <v>2518.085264741379</v>
      </c>
      <c r="AF77" s="2">
        <v>2612.5912096903867</v>
      </c>
      <c r="AG77" s="2">
        <v>2220.7873501954768</v>
      </c>
      <c r="AH77" s="2">
        <v>2756.1488395555557</v>
      </c>
      <c r="AI77" s="2">
        <v>2423.6625006683157</v>
      </c>
      <c r="AJ77" s="2">
        <v>2649.0064189558821</v>
      </c>
      <c r="AK77" s="2">
        <v>2649.1108858037351</v>
      </c>
      <c r="AL77" s="7">
        <v>2923.4632294061976</v>
      </c>
    </row>
    <row r="78" spans="3:38" ht="12.75" thickBot="1" x14ac:dyDescent="0.25">
      <c r="C78" s="25">
        <v>16</v>
      </c>
      <c r="D78" s="15"/>
      <c r="E78" s="15"/>
      <c r="F78" s="15"/>
      <c r="G78" s="15"/>
      <c r="H78" s="15"/>
      <c r="I78" s="15"/>
      <c r="J78" s="15"/>
      <c r="K78" s="15"/>
      <c r="L78" s="30"/>
      <c r="M78" s="14"/>
      <c r="N78" s="15"/>
      <c r="O78" s="15"/>
      <c r="P78" s="15"/>
      <c r="Q78" s="15"/>
      <c r="R78" s="15"/>
      <c r="S78" s="15"/>
      <c r="T78" s="16"/>
      <c r="U78" s="15"/>
      <c r="V78" s="14"/>
      <c r="W78" s="15"/>
      <c r="X78" s="15"/>
      <c r="Y78" s="15"/>
      <c r="Z78" s="15"/>
      <c r="AA78" s="15"/>
      <c r="AB78" s="15"/>
      <c r="AC78" s="16"/>
      <c r="AD78" s="15"/>
      <c r="AE78" s="14"/>
      <c r="AF78" s="15"/>
      <c r="AG78" s="15"/>
      <c r="AH78" s="15"/>
      <c r="AI78" s="15"/>
      <c r="AJ78" s="15"/>
      <c r="AK78" s="15"/>
      <c r="AL78" s="16"/>
    </row>
    <row r="79" spans="3:38" ht="12.75" thickBot="1" x14ac:dyDescent="0.25">
      <c r="C79" s="3" t="s">
        <v>16</v>
      </c>
      <c r="D79" s="3"/>
      <c r="E79" s="4"/>
      <c r="F79" s="4"/>
      <c r="G79" s="4"/>
      <c r="H79" s="4"/>
      <c r="I79" s="4"/>
      <c r="J79" s="4"/>
      <c r="K79" s="5"/>
      <c r="L79" s="4"/>
      <c r="M79" s="41">
        <f>AVERAGE(M62:M78)</f>
        <v>92.330489851683197</v>
      </c>
      <c r="N79" s="42">
        <f t="shared" ref="N79:AL79" si="138">AVERAGE(N62:N78)</f>
        <v>180.52204605527569</v>
      </c>
      <c r="O79" s="43">
        <f t="shared" si="138"/>
        <v>145.45520618590729</v>
      </c>
      <c r="P79" s="42">
        <f t="shared" si="138"/>
        <v>238.6507563173661</v>
      </c>
      <c r="Q79" s="43">
        <f t="shared" si="138"/>
        <v>132.64242045094124</v>
      </c>
      <c r="R79" s="42">
        <f t="shared" si="138"/>
        <v>252.78187217415561</v>
      </c>
      <c r="S79" s="43">
        <f t="shared" si="138"/>
        <v>95.328886881469998</v>
      </c>
      <c r="T79" s="44">
        <f t="shared" si="138"/>
        <v>315.94530158352745</v>
      </c>
      <c r="U79" s="4"/>
      <c r="V79" s="3"/>
      <c r="W79" s="4"/>
      <c r="X79" s="4"/>
      <c r="Y79" s="4"/>
      <c r="Z79" s="4"/>
      <c r="AA79" s="4"/>
      <c r="AB79" s="4"/>
      <c r="AC79" s="5"/>
      <c r="AD79" s="4"/>
      <c r="AE79" s="41">
        <f t="shared" si="138"/>
        <v>2756.340163299114</v>
      </c>
      <c r="AF79" s="42">
        <f t="shared" si="138"/>
        <v>3135.7097021212135</v>
      </c>
      <c r="AG79" s="43">
        <f t="shared" si="138"/>
        <v>2603.5340990618752</v>
      </c>
      <c r="AH79" s="42">
        <f t="shared" si="138"/>
        <v>2840.336056887792</v>
      </c>
      <c r="AI79" s="43">
        <f t="shared" si="138"/>
        <v>2606.4674715098586</v>
      </c>
      <c r="AJ79" s="42">
        <f t="shared" si="138"/>
        <v>2992.8674544540231</v>
      </c>
      <c r="AK79" s="43">
        <f t="shared" si="138"/>
        <v>2701.2260840098884</v>
      </c>
      <c r="AL79" s="44">
        <f t="shared" si="138"/>
        <v>3790.4250361266895</v>
      </c>
    </row>
    <row r="80" spans="3:38" ht="12.75" thickBot="1" x14ac:dyDescent="0.25">
      <c r="C80" s="10" t="s">
        <v>15</v>
      </c>
      <c r="D80" s="10"/>
      <c r="E80" s="12"/>
      <c r="F80" s="12"/>
      <c r="G80" s="12"/>
      <c r="H80" s="12"/>
      <c r="I80" s="12"/>
      <c r="J80" s="12"/>
      <c r="K80" s="13"/>
      <c r="L80" s="12"/>
      <c r="M80" s="24">
        <f>STDEV(M62:M78)</f>
        <v>23.043916338581447</v>
      </c>
      <c r="N80" s="19">
        <f t="shared" ref="N80:AL80" si="139">STDEV(N62:N78)</f>
        <v>39.097006537902757</v>
      </c>
      <c r="O80" s="23">
        <f t="shared" si="139"/>
        <v>35.659512015476572</v>
      </c>
      <c r="P80" s="19">
        <f t="shared" si="139"/>
        <v>54.763517878941677</v>
      </c>
      <c r="Q80" s="23">
        <f t="shared" si="139"/>
        <v>34.807650352017816</v>
      </c>
      <c r="R80" s="19">
        <f t="shared" si="139"/>
        <v>64.314161567531144</v>
      </c>
      <c r="S80" s="23">
        <f t="shared" si="139"/>
        <v>36.714808164691853</v>
      </c>
      <c r="T80" s="20">
        <f t="shared" si="139"/>
        <v>140.47539934085304</v>
      </c>
      <c r="U80" s="12"/>
      <c r="V80" s="10"/>
      <c r="W80" s="12"/>
      <c r="X80" s="12"/>
      <c r="Y80" s="12"/>
      <c r="Z80" s="12"/>
      <c r="AA80" s="12"/>
      <c r="AB80" s="12"/>
      <c r="AC80" s="13"/>
      <c r="AD80" s="12"/>
      <c r="AE80" s="24">
        <f t="shared" si="139"/>
        <v>249.89253199164176</v>
      </c>
      <c r="AF80" s="19">
        <f t="shared" si="139"/>
        <v>381.62125664689285</v>
      </c>
      <c r="AG80" s="23">
        <f t="shared" si="139"/>
        <v>171.27388851849315</v>
      </c>
      <c r="AH80" s="19">
        <f t="shared" si="139"/>
        <v>141.11061309485774</v>
      </c>
      <c r="AI80" s="23">
        <f t="shared" si="139"/>
        <v>181.65780851947162</v>
      </c>
      <c r="AJ80" s="19">
        <f t="shared" si="139"/>
        <v>402.66942717503747</v>
      </c>
      <c r="AK80" s="23">
        <f t="shared" si="139"/>
        <v>103.06151707375641</v>
      </c>
      <c r="AL80" s="20">
        <f t="shared" si="139"/>
        <v>1122.2198569383199</v>
      </c>
    </row>
    <row r="83" spans="3:20" s="45" customFormat="1" x14ac:dyDescent="0.2">
      <c r="C83" s="45" t="s">
        <v>51</v>
      </c>
    </row>
    <row r="85" spans="3:20" ht="12.75" thickBot="1" x14ac:dyDescent="0.25"/>
    <row r="86" spans="3:20" ht="12.75" thickBot="1" x14ac:dyDescent="0.25">
      <c r="M86" s="3" t="str">
        <f>H7</f>
        <v>Travel</v>
      </c>
      <c r="N86" s="4"/>
      <c r="O86" s="4"/>
      <c r="P86" s="4"/>
      <c r="Q86" s="3" t="str">
        <f>H8</f>
        <v>Travel + Orientation</v>
      </c>
      <c r="R86" s="4"/>
      <c r="S86" s="4"/>
      <c r="T86" s="5"/>
    </row>
    <row r="87" spans="3:20" ht="12.75" thickBot="1" x14ac:dyDescent="0.25">
      <c r="C87" s="8" t="s">
        <v>7</v>
      </c>
      <c r="D87" s="4" t="s">
        <v>17</v>
      </c>
      <c r="E87" s="4" t="s">
        <v>25</v>
      </c>
      <c r="F87" s="4" t="s">
        <v>26</v>
      </c>
      <c r="G87" s="4" t="s">
        <v>37</v>
      </c>
      <c r="H87" s="4" t="s">
        <v>28</v>
      </c>
      <c r="I87" s="4" t="s">
        <v>38</v>
      </c>
      <c r="J87" s="4" t="s">
        <v>29</v>
      </c>
      <c r="K87" s="4"/>
      <c r="L87" s="3"/>
      <c r="M87" s="3" t="s">
        <v>56</v>
      </c>
      <c r="N87" s="4" t="s">
        <v>57</v>
      </c>
      <c r="O87" s="4" t="s">
        <v>58</v>
      </c>
      <c r="P87" s="4" t="s">
        <v>0</v>
      </c>
      <c r="Q87" s="3" t="s">
        <v>56</v>
      </c>
      <c r="R87" s="4" t="s">
        <v>57</v>
      </c>
      <c r="S87" s="4" t="s">
        <v>58</v>
      </c>
      <c r="T87" s="5" t="s">
        <v>0</v>
      </c>
    </row>
    <row r="88" spans="3:20" x14ac:dyDescent="0.2">
      <c r="C88" s="8">
        <v>0</v>
      </c>
      <c r="D88" s="4" t="s">
        <v>32</v>
      </c>
      <c r="E88" s="4" t="s">
        <v>30</v>
      </c>
      <c r="F88" s="4">
        <v>23</v>
      </c>
      <c r="G88" s="4" t="s">
        <v>27</v>
      </c>
      <c r="H88" s="4" t="s">
        <v>31</v>
      </c>
      <c r="I88" s="4">
        <v>3.26</v>
      </c>
      <c r="J88" s="4">
        <v>5.26</v>
      </c>
      <c r="K88" s="4"/>
      <c r="L88" s="31"/>
      <c r="M88" s="46">
        <f>M62</f>
        <v>129.34106616061263</v>
      </c>
      <c r="N88" s="47">
        <f>O62</f>
        <v>148.80960645738537</v>
      </c>
      <c r="O88" s="47">
        <f>Q62</f>
        <v>134.13101275862067</v>
      </c>
      <c r="P88" s="48">
        <f>S62</f>
        <v>73.741590413103566</v>
      </c>
      <c r="Q88" s="49">
        <f>N62</f>
        <v>188.41405127361014</v>
      </c>
      <c r="R88" s="50">
        <f>P62</f>
        <v>259.96288224264708</v>
      </c>
      <c r="S88" s="50">
        <f>R62</f>
        <v>189.44611107819941</v>
      </c>
      <c r="T88" s="51">
        <f>T62</f>
        <v>191.71343558169934</v>
      </c>
    </row>
    <row r="89" spans="3:20" x14ac:dyDescent="0.2">
      <c r="C89" s="9">
        <v>1</v>
      </c>
      <c r="D89" s="2" t="s">
        <v>33</v>
      </c>
      <c r="E89" s="2" t="s">
        <v>34</v>
      </c>
      <c r="F89" s="2">
        <v>26</v>
      </c>
      <c r="G89" s="2" t="s">
        <v>35</v>
      </c>
      <c r="H89" s="2" t="s">
        <v>31</v>
      </c>
      <c r="I89" s="2">
        <v>1.5</v>
      </c>
      <c r="J89" s="2">
        <v>4.9000000000000004</v>
      </c>
      <c r="K89" s="2"/>
      <c r="L89" s="32"/>
      <c r="M89" s="52">
        <f t="shared" ref="M89:M103" si="140">M63</f>
        <v>97.982164199840099</v>
      </c>
      <c r="N89" s="53">
        <f t="shared" ref="N89" si="141">O63</f>
        <v>156.25353180397536</v>
      </c>
      <c r="O89" s="53">
        <f t="shared" ref="O89" si="142">Q63</f>
        <v>115.58483294761781</v>
      </c>
      <c r="P89" s="54">
        <f t="shared" ref="P89" si="143">S63</f>
        <v>85.015332155172402</v>
      </c>
      <c r="Q89" s="55">
        <f t="shared" ref="Q89" si="144">N63</f>
        <v>201.755758375</v>
      </c>
      <c r="R89" s="56">
        <f t="shared" ref="R89" si="145">P63</f>
        <v>220.47998981111888</v>
      </c>
      <c r="S89" s="56">
        <f t="shared" ref="S89" si="146">R63</f>
        <v>188.81496031372546</v>
      </c>
      <c r="T89" s="57">
        <f t="shared" ref="T89:T103" si="147">T63</f>
        <v>265.42996432237294</v>
      </c>
    </row>
    <row r="90" spans="3:20" x14ac:dyDescent="0.2">
      <c r="C90" s="9">
        <v>2</v>
      </c>
      <c r="D90" s="2" t="s">
        <v>5</v>
      </c>
      <c r="E90" s="2" t="s">
        <v>34</v>
      </c>
      <c r="F90" s="2">
        <v>44</v>
      </c>
      <c r="G90" s="2" t="s">
        <v>35</v>
      </c>
      <c r="H90" s="2" t="s">
        <v>36</v>
      </c>
      <c r="I90" s="2">
        <v>1.72</v>
      </c>
      <c r="J90" s="2">
        <v>2.95</v>
      </c>
      <c r="K90" s="2"/>
      <c r="L90" s="32"/>
      <c r="M90" s="52">
        <f t="shared" si="140"/>
        <v>127.41633543103448</v>
      </c>
      <c r="N90" s="53">
        <f t="shared" ref="N90:N97" si="148">O64</f>
        <v>156.19970410664723</v>
      </c>
      <c r="O90" s="53">
        <f t="shared" ref="O90:O95" si="149">Q64</f>
        <v>134.52483261856443</v>
      </c>
      <c r="P90" s="54">
        <f t="shared" ref="P90:P95" si="150">S64</f>
        <v>135.7403063882046</v>
      </c>
      <c r="Q90" s="55">
        <f t="shared" ref="Q90:Q95" si="151">N64</f>
        <v>205.20862633881779</v>
      </c>
      <c r="R90" s="56">
        <f t="shared" ref="R90:R95" si="152">P64</f>
        <v>282.31901960784313</v>
      </c>
      <c r="S90" s="56">
        <f t="shared" ref="S90:S97" si="153">R64</f>
        <v>328.46849605366037</v>
      </c>
      <c r="T90" s="57">
        <f t="shared" si="147"/>
        <v>563.63728149692702</v>
      </c>
    </row>
    <row r="91" spans="3:20" x14ac:dyDescent="0.2">
      <c r="C91" s="9">
        <v>3</v>
      </c>
      <c r="D91" s="2" t="s">
        <v>1</v>
      </c>
      <c r="E91" s="2" t="s">
        <v>30</v>
      </c>
      <c r="F91" s="2">
        <v>30</v>
      </c>
      <c r="G91" s="2" t="s">
        <v>35</v>
      </c>
      <c r="H91" s="2" t="s">
        <v>36</v>
      </c>
      <c r="I91" s="2">
        <v>5.49</v>
      </c>
      <c r="J91" s="2">
        <v>1.44</v>
      </c>
      <c r="K91" s="2"/>
      <c r="L91" s="32"/>
      <c r="M91" s="52">
        <f t="shared" si="140"/>
        <v>102.54444242547115</v>
      </c>
      <c r="N91" s="53">
        <f t="shared" si="148"/>
        <v>166.16032836206895</v>
      </c>
      <c r="O91" s="53">
        <f t="shared" si="149"/>
        <v>206.47775877579193</v>
      </c>
      <c r="P91" s="54">
        <f t="shared" si="150"/>
        <v>210.04096749245161</v>
      </c>
      <c r="Q91" s="55">
        <f t="shared" si="151"/>
        <v>213.82842545098038</v>
      </c>
      <c r="R91" s="56">
        <f t="shared" si="152"/>
        <v>253.68858768704763</v>
      </c>
      <c r="S91" s="56">
        <f t="shared" si="153"/>
        <v>375.63604255147061</v>
      </c>
      <c r="T91" s="57">
        <f t="shared" si="147"/>
        <v>562.23226897658537</v>
      </c>
    </row>
    <row r="92" spans="3:20" x14ac:dyDescent="0.2">
      <c r="C92" s="9">
        <v>4</v>
      </c>
      <c r="D92" s="2" t="s">
        <v>45</v>
      </c>
      <c r="E92" s="2" t="s">
        <v>34</v>
      </c>
      <c r="F92" s="2">
        <v>19</v>
      </c>
      <c r="G92" s="2" t="s">
        <v>27</v>
      </c>
      <c r="H92" s="2" t="s">
        <v>31</v>
      </c>
      <c r="I92" s="2">
        <v>5.0999999999999996</v>
      </c>
      <c r="J92" s="2">
        <v>7</v>
      </c>
      <c r="K92" s="2"/>
      <c r="L92" s="32"/>
      <c r="M92" s="52">
        <f t="shared" si="140"/>
        <v>109.15906040298117</v>
      </c>
      <c r="N92" s="53">
        <f t="shared" si="148"/>
        <v>125.99159524072505</v>
      </c>
      <c r="O92" s="53">
        <f t="shared" si="149"/>
        <v>141.34603739569218</v>
      </c>
      <c r="P92" s="54">
        <f t="shared" si="150"/>
        <v>89.921821034482747</v>
      </c>
      <c r="Q92" s="55">
        <f t="shared" si="151"/>
        <v>200.21659184395705</v>
      </c>
      <c r="R92" s="56">
        <f t="shared" si="152"/>
        <v>193.09679877777776</v>
      </c>
      <c r="S92" s="56">
        <f t="shared" si="153"/>
        <v>197.62684271323528</v>
      </c>
      <c r="T92" s="57">
        <f t="shared" si="147"/>
        <v>181.60402038255219</v>
      </c>
    </row>
    <row r="93" spans="3:20" x14ac:dyDescent="0.2">
      <c r="C93" s="9">
        <v>5</v>
      </c>
      <c r="D93" s="1" t="s">
        <v>46</v>
      </c>
      <c r="E93" s="1" t="s">
        <v>34</v>
      </c>
      <c r="F93" s="1">
        <v>20</v>
      </c>
      <c r="G93" s="1" t="s">
        <v>27</v>
      </c>
      <c r="H93" s="1" t="s">
        <v>36</v>
      </c>
      <c r="I93" s="1">
        <v>1</v>
      </c>
      <c r="J93" s="1">
        <v>6</v>
      </c>
      <c r="L93" s="32"/>
      <c r="M93" s="52">
        <f t="shared" si="140"/>
        <v>79.962063058558584</v>
      </c>
      <c r="N93" s="53">
        <f t="shared" si="148"/>
        <v>116.8362841445047</v>
      </c>
      <c r="O93" s="53">
        <f t="shared" si="149"/>
        <v>134.08022094827587</v>
      </c>
      <c r="P93" s="54">
        <f t="shared" si="150"/>
        <v>74.786035892995002</v>
      </c>
      <c r="Q93" s="55">
        <f t="shared" si="151"/>
        <v>140.95247585620913</v>
      </c>
      <c r="R93" s="56">
        <f t="shared" si="152"/>
        <v>183.27117716966401</v>
      </c>
      <c r="S93" s="56">
        <f t="shared" si="153"/>
        <v>234.13123164584968</v>
      </c>
      <c r="T93" s="57">
        <f t="shared" si="147"/>
        <v>337.27947474999996</v>
      </c>
    </row>
    <row r="94" spans="3:20" x14ac:dyDescent="0.2">
      <c r="C94" s="9">
        <v>6</v>
      </c>
      <c r="D94" s="2" t="s">
        <v>44</v>
      </c>
      <c r="E94" s="2" t="s">
        <v>34</v>
      </c>
      <c r="F94" s="2">
        <v>19</v>
      </c>
      <c r="G94" s="2" t="s">
        <v>27</v>
      </c>
      <c r="H94" s="2" t="s">
        <v>31</v>
      </c>
      <c r="I94" s="2">
        <v>5.57</v>
      </c>
      <c r="J94" s="2">
        <v>5.39</v>
      </c>
      <c r="K94" s="2"/>
      <c r="L94" s="32"/>
      <c r="M94" s="52">
        <f t="shared" si="140"/>
        <v>63.714180205792559</v>
      </c>
      <c r="N94" s="53">
        <f t="shared" si="148"/>
        <v>129.36674094827583</v>
      </c>
      <c r="O94" s="53">
        <f t="shared" si="149"/>
        <v>96.494922094314134</v>
      </c>
      <c r="P94" s="54">
        <f t="shared" si="150"/>
        <v>72.739239370707949</v>
      </c>
      <c r="Q94" s="55">
        <f t="shared" si="151"/>
        <v>173.54150135294117</v>
      </c>
      <c r="R94" s="56">
        <f t="shared" si="152"/>
        <v>168.63541312781925</v>
      </c>
      <c r="S94" s="56">
        <f t="shared" si="153"/>
        <v>254.93961629562568</v>
      </c>
      <c r="T94" s="57">
        <f t="shared" si="147"/>
        <v>230.72051345751632</v>
      </c>
    </row>
    <row r="95" spans="3:20" x14ac:dyDescent="0.2">
      <c r="C95" s="9">
        <v>7</v>
      </c>
      <c r="D95" s="2" t="s">
        <v>50</v>
      </c>
      <c r="E95" s="2" t="s">
        <v>34</v>
      </c>
      <c r="F95" s="2">
        <v>24</v>
      </c>
      <c r="G95" s="2" t="s">
        <v>27</v>
      </c>
      <c r="H95" s="2" t="s">
        <v>31</v>
      </c>
      <c r="I95" s="2">
        <v>4</v>
      </c>
      <c r="J95" s="2">
        <v>7</v>
      </c>
      <c r="K95" s="2"/>
      <c r="L95" s="32"/>
      <c r="M95" s="52">
        <f t="shared" si="140"/>
        <v>73.038623275862065</v>
      </c>
      <c r="N95" s="53">
        <f t="shared" si="148"/>
        <v>144.68585031394625</v>
      </c>
      <c r="O95" s="53">
        <f t="shared" si="149"/>
        <v>119.4959674071614</v>
      </c>
      <c r="P95" s="54">
        <f t="shared" si="150"/>
        <v>101.10688067896564</v>
      </c>
      <c r="Q95" s="55">
        <f t="shared" si="151"/>
        <v>164.12686376006644</v>
      </c>
      <c r="R95" s="56">
        <f t="shared" si="152"/>
        <v>223.99896813235296</v>
      </c>
      <c r="S95" s="56">
        <f t="shared" si="153"/>
        <v>255.33873196732023</v>
      </c>
      <c r="T95" s="57">
        <f t="shared" si="147"/>
        <v>348.20985955266229</v>
      </c>
    </row>
    <row r="96" spans="3:20" x14ac:dyDescent="0.2">
      <c r="C96" s="9">
        <v>8</v>
      </c>
      <c r="D96" s="2" t="s">
        <v>59</v>
      </c>
      <c r="E96" s="2" t="s">
        <v>30</v>
      </c>
      <c r="F96" s="2">
        <v>40</v>
      </c>
      <c r="G96" s="2" t="s">
        <v>35</v>
      </c>
      <c r="H96" s="2" t="s">
        <v>31</v>
      </c>
      <c r="I96" s="2">
        <v>1</v>
      </c>
      <c r="J96" s="2">
        <v>1</v>
      </c>
      <c r="K96" s="2"/>
      <c r="L96" s="32"/>
      <c r="M96" s="52">
        <f t="shared" si="140"/>
        <v>121.6544685195268</v>
      </c>
      <c r="N96" s="53">
        <f t="shared" si="148"/>
        <v>170.79254146551722</v>
      </c>
      <c r="O96" s="53">
        <f t="shared" ref="O96:O97" si="154">Q70</f>
        <v>117.43230349634695</v>
      </c>
      <c r="P96" s="54">
        <f t="shared" ref="P96:P97" si="155">S70</f>
        <v>110.96555268269923</v>
      </c>
      <c r="Q96" s="55">
        <f t="shared" ref="Q96:Q97" si="156">N70</f>
        <v>288.74354608177993</v>
      </c>
      <c r="R96" s="56">
        <f t="shared" ref="R96:R97" si="157">P70</f>
        <v>294.60497876389297</v>
      </c>
      <c r="S96" s="56">
        <f t="shared" si="153"/>
        <v>340.52328486892958</v>
      </c>
      <c r="T96" s="57">
        <f t="shared" si="147"/>
        <v>551.49608885294117</v>
      </c>
    </row>
    <row r="97" spans="3:20" x14ac:dyDescent="0.2">
      <c r="C97" s="9">
        <v>9</v>
      </c>
      <c r="D97" s="2" t="s">
        <v>60</v>
      </c>
      <c r="E97" s="2" t="s">
        <v>30</v>
      </c>
      <c r="F97" s="2">
        <v>35</v>
      </c>
      <c r="G97" s="2" t="s">
        <v>35</v>
      </c>
      <c r="H97" s="2" t="s">
        <v>31</v>
      </c>
      <c r="I97" s="2">
        <v>1</v>
      </c>
      <c r="J97" s="2">
        <v>1</v>
      </c>
      <c r="K97" s="2"/>
      <c r="L97" s="32"/>
      <c r="M97" s="52">
        <f t="shared" si="140"/>
        <v>113.8853971551724</v>
      </c>
      <c r="N97" s="53">
        <f t="shared" si="148"/>
        <v>257.42602977987713</v>
      </c>
      <c r="O97" s="53">
        <f t="shared" si="154"/>
        <v>184.39848109112828</v>
      </c>
      <c r="P97" s="54">
        <f t="shared" si="155"/>
        <v>115.34898564352471</v>
      </c>
      <c r="Q97" s="55">
        <f t="shared" si="156"/>
        <v>186.43460899085875</v>
      </c>
      <c r="R97" s="56">
        <f t="shared" si="157"/>
        <v>356.51730481873176</v>
      </c>
      <c r="S97" s="56">
        <f t="shared" si="153"/>
        <v>323.88696625735298</v>
      </c>
      <c r="T97" s="57">
        <f t="shared" si="147"/>
        <v>383.7656539869281</v>
      </c>
    </row>
    <row r="98" spans="3:20" x14ac:dyDescent="0.2">
      <c r="C98" s="9">
        <v>10</v>
      </c>
      <c r="D98" s="2" t="s">
        <v>61</v>
      </c>
      <c r="E98" s="2" t="s">
        <v>34</v>
      </c>
      <c r="F98" s="2">
        <v>25</v>
      </c>
      <c r="G98" s="2" t="s">
        <v>35</v>
      </c>
      <c r="H98" s="2" t="s">
        <v>31</v>
      </c>
      <c r="I98" s="2">
        <v>6.34</v>
      </c>
      <c r="J98" s="2">
        <v>3.83</v>
      </c>
      <c r="K98" s="2"/>
      <c r="L98" s="32"/>
      <c r="M98" s="52">
        <f t="shared" si="140"/>
        <v>81.907803317326497</v>
      </c>
      <c r="N98" s="53">
        <f t="shared" ref="N98:N99" si="158">O72</f>
        <v>136.62090014800151</v>
      </c>
      <c r="O98" s="53">
        <f t="shared" ref="O98:O99" si="159">Q72</f>
        <v>174.27016676271558</v>
      </c>
      <c r="P98" s="54">
        <f t="shared" ref="P98:P99" si="160">S72</f>
        <v>78.199071206896548</v>
      </c>
      <c r="Q98" s="55">
        <f t="shared" ref="Q98:Q99" si="161">N72</f>
        <v>162.79455733986927</v>
      </c>
      <c r="R98" s="56">
        <f t="shared" ref="R98:R99" si="162">P72</f>
        <v>287.78542162499997</v>
      </c>
      <c r="S98" s="56">
        <f t="shared" ref="S98:S99" si="163">R72</f>
        <v>302.3630775029834</v>
      </c>
      <c r="T98" s="57">
        <f t="shared" si="147"/>
        <v>219.74662505674345</v>
      </c>
    </row>
    <row r="99" spans="3:20" x14ac:dyDescent="0.2">
      <c r="C99" s="9">
        <v>11</v>
      </c>
      <c r="D99" s="2" t="s">
        <v>62</v>
      </c>
      <c r="E99" s="2" t="s">
        <v>30</v>
      </c>
      <c r="F99" s="2">
        <v>26</v>
      </c>
      <c r="G99" s="2" t="s">
        <v>35</v>
      </c>
      <c r="H99" s="2" t="s">
        <v>36</v>
      </c>
      <c r="I99" s="2">
        <v>5.55</v>
      </c>
      <c r="J99" s="2">
        <v>4.54</v>
      </c>
      <c r="K99" s="2"/>
      <c r="L99" s="32"/>
      <c r="M99" s="52">
        <f t="shared" si="140"/>
        <v>95.716246110606619</v>
      </c>
      <c r="N99" s="53">
        <f t="shared" si="158"/>
        <v>150.38213727235123</v>
      </c>
      <c r="O99" s="53">
        <f t="shared" si="159"/>
        <v>158.49076499999998</v>
      </c>
      <c r="P99" s="54">
        <f t="shared" si="160"/>
        <v>102.54108731199752</v>
      </c>
      <c r="Q99" s="55">
        <f t="shared" si="161"/>
        <v>187.12457518382354</v>
      </c>
      <c r="R99" s="56">
        <f t="shared" si="162"/>
        <v>290.92974970588233</v>
      </c>
      <c r="S99" s="56">
        <f t="shared" si="163"/>
        <v>267.84090674489715</v>
      </c>
      <c r="T99" s="57">
        <f t="shared" si="147"/>
        <v>401.7248271840665</v>
      </c>
    </row>
    <row r="100" spans="3:20" x14ac:dyDescent="0.2">
      <c r="C100" s="9">
        <v>12</v>
      </c>
      <c r="D100" s="2" t="s">
        <v>81</v>
      </c>
      <c r="E100" s="2" t="s">
        <v>34</v>
      </c>
      <c r="F100" s="2">
        <v>28</v>
      </c>
      <c r="G100" s="2" t="s">
        <v>35</v>
      </c>
      <c r="H100" s="2" t="s">
        <v>36</v>
      </c>
      <c r="I100" s="2">
        <v>5.14</v>
      </c>
      <c r="J100" s="2">
        <v>6.54</v>
      </c>
      <c r="K100" s="2"/>
      <c r="L100" s="32"/>
      <c r="M100" s="52">
        <f t="shared" si="140"/>
        <v>74.419388625098108</v>
      </c>
      <c r="N100" s="53">
        <f t="shared" ref="N100:N101" si="164">O74</f>
        <v>113.80063503131362</v>
      </c>
      <c r="O100" s="53">
        <f t="shared" ref="O100:O101" si="165">Q74</f>
        <v>102.30859512137808</v>
      </c>
      <c r="P100" s="54">
        <f t="shared" ref="P100:P101" si="166">S74</f>
        <v>73.353532499999986</v>
      </c>
      <c r="Q100" s="55">
        <f t="shared" ref="Q100:Q101" si="167">N74</f>
        <v>147.17625891938604</v>
      </c>
      <c r="R100" s="56">
        <f t="shared" ref="R100:R101" si="168">P74</f>
        <v>234.26832247058823</v>
      </c>
      <c r="S100" s="56">
        <f t="shared" ref="S100:S101" si="169">R74</f>
        <v>189.94423639215685</v>
      </c>
      <c r="T100" s="57">
        <f t="shared" si="147"/>
        <v>176.20768716246195</v>
      </c>
    </row>
    <row r="101" spans="3:20" x14ac:dyDescent="0.2">
      <c r="C101" s="9">
        <v>13</v>
      </c>
      <c r="D101" s="2" t="s">
        <v>82</v>
      </c>
      <c r="E101" s="2" t="s">
        <v>34</v>
      </c>
      <c r="F101" s="2">
        <v>30</v>
      </c>
      <c r="G101" s="2" t="s">
        <v>35</v>
      </c>
      <c r="H101" s="2" t="s">
        <v>31</v>
      </c>
      <c r="I101" s="2">
        <v>5.55</v>
      </c>
      <c r="J101" s="2">
        <v>7</v>
      </c>
      <c r="K101" s="2"/>
      <c r="L101" s="32"/>
      <c r="M101" s="52">
        <f t="shared" si="140"/>
        <v>79.307133123171752</v>
      </c>
      <c r="N101" s="53">
        <f t="shared" si="164"/>
        <v>130.7940205927691</v>
      </c>
      <c r="O101" s="53">
        <f t="shared" si="165"/>
        <v>134.1513294827586</v>
      </c>
      <c r="P101" s="54">
        <f t="shared" si="166"/>
        <v>71.07848127105251</v>
      </c>
      <c r="Q101" s="55">
        <f t="shared" si="167"/>
        <v>159.05853564705885</v>
      </c>
      <c r="R101" s="56">
        <f t="shared" si="168"/>
        <v>229.56889404551254</v>
      </c>
      <c r="S101" s="56">
        <f t="shared" si="169"/>
        <v>209.31680259669292</v>
      </c>
      <c r="T101" s="57">
        <f t="shared" si="147"/>
        <v>208.24791949673201</v>
      </c>
    </row>
    <row r="102" spans="3:20" x14ac:dyDescent="0.2">
      <c r="C102" s="9">
        <v>14</v>
      </c>
      <c r="D102" s="2" t="s">
        <v>91</v>
      </c>
      <c r="E102" s="2" t="s">
        <v>34</v>
      </c>
      <c r="F102" s="2">
        <v>31</v>
      </c>
      <c r="G102" s="2" t="s">
        <v>35</v>
      </c>
      <c r="H102" s="2" t="s">
        <v>31</v>
      </c>
      <c r="I102" s="2">
        <v>5.28</v>
      </c>
      <c r="J102" s="2">
        <v>6.8</v>
      </c>
      <c r="K102" s="2"/>
      <c r="L102" s="32"/>
      <c r="M102" s="52">
        <f t="shared" si="140"/>
        <v>60.671718977945275</v>
      </c>
      <c r="N102" s="53">
        <f t="shared" ref="N102" si="170">O76</f>
        <v>120.27500689655172</v>
      </c>
      <c r="O102" s="53">
        <f t="shared" ref="O102" si="171">Q76</f>
        <v>86.530466859589453</v>
      </c>
      <c r="P102" s="54">
        <f t="shared" ref="P102" si="172">S76</f>
        <v>65.647190898029649</v>
      </c>
      <c r="Q102" s="55">
        <f t="shared" ref="Q102" si="173">N76</f>
        <v>150.45721618300652</v>
      </c>
      <c r="R102" s="56">
        <f t="shared" ref="R102" si="174">P76</f>
        <v>172.15173348413609</v>
      </c>
      <c r="S102" s="56">
        <f t="shared" ref="S102" si="175">R76</f>
        <v>218.8209981646846</v>
      </c>
      <c r="T102" s="57">
        <f t="shared" si="147"/>
        <v>188.0879888382353</v>
      </c>
    </row>
    <row r="103" spans="3:20" x14ac:dyDescent="0.2">
      <c r="C103" s="9">
        <v>15</v>
      </c>
      <c r="D103" s="2" t="s">
        <v>92</v>
      </c>
      <c r="E103" s="2" t="s">
        <v>34</v>
      </c>
      <c r="F103" s="2">
        <v>28</v>
      </c>
      <c r="G103" s="2" t="s">
        <v>35</v>
      </c>
      <c r="H103" s="2" t="s">
        <v>36</v>
      </c>
      <c r="I103" s="2">
        <v>2.5499999999999998</v>
      </c>
      <c r="J103" s="2">
        <v>7</v>
      </c>
      <c r="K103" s="2"/>
      <c r="L103" s="32"/>
      <c r="M103" s="52">
        <f t="shared" si="140"/>
        <v>66.567746637931023</v>
      </c>
      <c r="N103" s="53">
        <f t="shared" ref="N103" si="176">O77</f>
        <v>102.88838641060691</v>
      </c>
      <c r="O103" s="53">
        <f t="shared" ref="O103" si="177">Q77</f>
        <v>82.561034455104192</v>
      </c>
      <c r="P103" s="54">
        <f t="shared" ref="P103" si="178">S77</f>
        <v>65.036115163236005</v>
      </c>
      <c r="Q103" s="55">
        <f t="shared" ref="Q103" si="179">N77</f>
        <v>118.5191442870459</v>
      </c>
      <c r="R103" s="56">
        <f t="shared" ref="R103" si="180">P77</f>
        <v>167.13285960784313</v>
      </c>
      <c r="S103" s="56">
        <f t="shared" ref="S103" si="181">R77</f>
        <v>167.41164963970587</v>
      </c>
      <c r="T103" s="57">
        <f t="shared" si="147"/>
        <v>245.02121623801492</v>
      </c>
    </row>
    <row r="104" spans="3:20" ht="12.75" thickBot="1" x14ac:dyDescent="0.25">
      <c r="C104" s="25">
        <v>16</v>
      </c>
      <c r="D104" s="15"/>
      <c r="E104" s="15"/>
      <c r="F104" s="15"/>
      <c r="G104" s="15"/>
      <c r="H104" s="15"/>
      <c r="I104" s="15"/>
      <c r="J104" s="15"/>
      <c r="K104" s="15"/>
      <c r="L104" s="33"/>
      <c r="M104" s="69"/>
      <c r="N104" s="70"/>
      <c r="O104" s="70"/>
      <c r="P104" s="71"/>
      <c r="Q104" s="72"/>
      <c r="R104" s="73"/>
      <c r="S104" s="73"/>
      <c r="T104" s="74"/>
    </row>
    <row r="105" spans="3:20" ht="12.75" thickBot="1" x14ac:dyDescent="0.25">
      <c r="C105" s="3" t="s">
        <v>16</v>
      </c>
      <c r="D105" s="3"/>
      <c r="E105" s="4"/>
      <c r="F105" s="4"/>
      <c r="G105" s="4"/>
      <c r="H105" s="4"/>
      <c r="I105" s="4"/>
      <c r="J105" s="4"/>
      <c r="K105" s="5"/>
      <c r="L105" s="4"/>
      <c r="M105" s="75">
        <f>AVERAGE(M88:M104)</f>
        <v>92.330489851683197</v>
      </c>
      <c r="N105" s="76">
        <f t="shared" ref="N105:T105" si="182">AVERAGE(N88:N104)</f>
        <v>145.45520618590729</v>
      </c>
      <c r="O105" s="76">
        <f t="shared" si="182"/>
        <v>132.64242045094124</v>
      </c>
      <c r="P105" s="77">
        <f t="shared" si="182"/>
        <v>95.328886881469998</v>
      </c>
      <c r="Q105" s="78">
        <f t="shared" si="182"/>
        <v>180.52204605527569</v>
      </c>
      <c r="R105" s="79">
        <f t="shared" si="182"/>
        <v>238.6507563173661</v>
      </c>
      <c r="S105" s="79">
        <f t="shared" si="182"/>
        <v>252.78187217415561</v>
      </c>
      <c r="T105" s="80">
        <f t="shared" si="182"/>
        <v>315.94530158352745</v>
      </c>
    </row>
    <row r="106" spans="3:20" ht="12.75" thickBot="1" x14ac:dyDescent="0.25">
      <c r="C106" s="10" t="s">
        <v>15</v>
      </c>
      <c r="D106" s="10"/>
      <c r="E106" s="12"/>
      <c r="F106" s="12"/>
      <c r="G106" s="12"/>
      <c r="H106" s="12"/>
      <c r="I106" s="12"/>
      <c r="J106" s="12"/>
      <c r="K106" s="13"/>
      <c r="L106" s="12"/>
      <c r="M106" s="81">
        <f>STDEV(M88:M104)</f>
        <v>23.043916338581447</v>
      </c>
      <c r="N106" s="82">
        <f t="shared" ref="N106:T106" si="183">STDEV(N88:N104)</f>
        <v>35.659512015476572</v>
      </c>
      <c r="O106" s="82">
        <f t="shared" si="183"/>
        <v>34.807650352017816</v>
      </c>
      <c r="P106" s="83">
        <f t="shared" si="183"/>
        <v>36.714808164691853</v>
      </c>
      <c r="Q106" s="84">
        <f t="shared" si="183"/>
        <v>39.097006537902757</v>
      </c>
      <c r="R106" s="85">
        <f t="shared" si="183"/>
        <v>54.763517878941677</v>
      </c>
      <c r="S106" s="85">
        <f t="shared" si="183"/>
        <v>64.314161567531144</v>
      </c>
      <c r="T106" s="86">
        <f t="shared" si="183"/>
        <v>140.47539934085304</v>
      </c>
    </row>
    <row r="108" spans="3:20" s="61" customFormat="1" ht="15" x14ac:dyDescent="0.25">
      <c r="C108" s="61" t="s">
        <v>70</v>
      </c>
    </row>
    <row r="109" spans="3:20" ht="12.75" thickBot="1" x14ac:dyDescent="0.25"/>
    <row r="110" spans="3:20" ht="12.75" thickBot="1" x14ac:dyDescent="0.25">
      <c r="M110" s="3" t="s">
        <v>53</v>
      </c>
      <c r="N110" s="4"/>
      <c r="O110" s="4"/>
      <c r="P110" s="4"/>
      <c r="Q110" s="3" t="s">
        <v>54</v>
      </c>
      <c r="R110" s="4"/>
      <c r="S110" s="4"/>
      <c r="T110" s="5"/>
    </row>
    <row r="111" spans="3:20" ht="12.75" thickBot="1" x14ac:dyDescent="0.25">
      <c r="C111" s="8" t="s">
        <v>72</v>
      </c>
      <c r="D111" s="4" t="s">
        <v>17</v>
      </c>
      <c r="E111" s="4" t="s">
        <v>25</v>
      </c>
      <c r="F111" s="4" t="s">
        <v>26</v>
      </c>
      <c r="G111" s="4" t="s">
        <v>37</v>
      </c>
      <c r="H111" s="4" t="s">
        <v>28</v>
      </c>
      <c r="I111" s="4" t="s">
        <v>38</v>
      </c>
      <c r="J111" s="4" t="s">
        <v>29</v>
      </c>
      <c r="K111" s="4"/>
      <c r="L111" s="3"/>
      <c r="M111" s="3" t="s">
        <v>56</v>
      </c>
      <c r="N111" s="4" t="s">
        <v>57</v>
      </c>
      <c r="O111" s="4" t="s">
        <v>58</v>
      </c>
      <c r="P111" s="4" t="s">
        <v>0</v>
      </c>
      <c r="Q111" s="3" t="s">
        <v>56</v>
      </c>
      <c r="R111" s="4" t="s">
        <v>57</v>
      </c>
      <c r="S111" s="4" t="s">
        <v>58</v>
      </c>
      <c r="T111" s="5" t="s">
        <v>0</v>
      </c>
    </row>
    <row r="112" spans="3:20" x14ac:dyDescent="0.2">
      <c r="C112" s="87">
        <v>1</v>
      </c>
      <c r="D112" s="4" t="s">
        <v>32</v>
      </c>
      <c r="E112" s="4" t="s">
        <v>30</v>
      </c>
      <c r="F112" s="4">
        <v>23</v>
      </c>
      <c r="G112" s="4" t="s">
        <v>27</v>
      </c>
      <c r="H112" s="4" t="s">
        <v>31</v>
      </c>
      <c r="I112" s="4">
        <v>3.26</v>
      </c>
      <c r="J112" s="4">
        <v>5.26</v>
      </c>
      <c r="K112" s="4"/>
      <c r="L112" s="31"/>
      <c r="M112" s="46">
        <v>129.34106616061263</v>
      </c>
      <c r="N112" s="47">
        <v>148.80960645738537</v>
      </c>
      <c r="O112" s="47">
        <v>134.13101275862067</v>
      </c>
      <c r="P112" s="48">
        <v>73.741590413103566</v>
      </c>
      <c r="Q112" s="49">
        <v>188.41405127361014</v>
      </c>
      <c r="R112" s="50">
        <v>259.96288224264708</v>
      </c>
      <c r="S112" s="50">
        <v>189.44611107819941</v>
      </c>
      <c r="T112" s="51">
        <v>191.71343558169934</v>
      </c>
    </row>
    <row r="113" spans="3:20" x14ac:dyDescent="0.2">
      <c r="C113" s="88">
        <v>2</v>
      </c>
      <c r="D113" s="2" t="s">
        <v>33</v>
      </c>
      <c r="E113" s="2" t="s">
        <v>34</v>
      </c>
      <c r="F113" s="2">
        <v>26</v>
      </c>
      <c r="G113" s="2" t="s">
        <v>35</v>
      </c>
      <c r="H113" s="2" t="s">
        <v>31</v>
      </c>
      <c r="I113" s="2">
        <v>1.5</v>
      </c>
      <c r="J113" s="2">
        <v>4.9000000000000004</v>
      </c>
      <c r="K113" s="2"/>
      <c r="L113" s="32"/>
      <c r="M113" s="52">
        <v>97.982164199840099</v>
      </c>
      <c r="N113" s="53">
        <v>156.25353180397536</v>
      </c>
      <c r="O113" s="53">
        <v>115.58483294761781</v>
      </c>
      <c r="P113" s="54">
        <v>85.015332155172402</v>
      </c>
      <c r="Q113" s="55">
        <v>201.755758375</v>
      </c>
      <c r="R113" s="56">
        <v>220.47998981111888</v>
      </c>
      <c r="S113" s="56">
        <v>188.81496031372546</v>
      </c>
      <c r="T113" s="57">
        <v>265.42996432237294</v>
      </c>
    </row>
    <row r="114" spans="3:20" x14ac:dyDescent="0.2">
      <c r="C114" s="88">
        <v>3</v>
      </c>
      <c r="D114" s="2" t="s">
        <v>5</v>
      </c>
      <c r="E114" s="2" t="s">
        <v>34</v>
      </c>
      <c r="F114" s="2">
        <v>44</v>
      </c>
      <c r="G114" s="2" t="s">
        <v>35</v>
      </c>
      <c r="H114" s="2" t="s">
        <v>36</v>
      </c>
      <c r="I114" s="2">
        <v>1.72</v>
      </c>
      <c r="J114" s="2">
        <v>2.95</v>
      </c>
      <c r="K114" s="2"/>
      <c r="L114" s="32"/>
      <c r="M114" s="52">
        <v>127.41633543103448</v>
      </c>
      <c r="N114" s="53">
        <v>156.19970410664723</v>
      </c>
      <c r="O114" s="53">
        <v>134.52483261856443</v>
      </c>
      <c r="P114" s="54">
        <v>135.7403063882046</v>
      </c>
      <c r="Q114" s="55">
        <v>205.20862633881779</v>
      </c>
      <c r="R114" s="56">
        <v>282.31901960784313</v>
      </c>
      <c r="S114" s="56">
        <v>328.46849605366037</v>
      </c>
      <c r="T114" s="57">
        <v>563.63728149692702</v>
      </c>
    </row>
    <row r="115" spans="3:20" x14ac:dyDescent="0.2">
      <c r="C115" s="88">
        <v>4</v>
      </c>
      <c r="D115" s="2" t="s">
        <v>1</v>
      </c>
      <c r="E115" s="2" t="s">
        <v>30</v>
      </c>
      <c r="F115" s="2">
        <v>30</v>
      </c>
      <c r="G115" s="2" t="s">
        <v>35</v>
      </c>
      <c r="H115" s="2" t="s">
        <v>36</v>
      </c>
      <c r="I115" s="2">
        <v>5.49</v>
      </c>
      <c r="J115" s="2">
        <v>1.44</v>
      </c>
      <c r="K115" s="2"/>
      <c r="L115" s="32"/>
      <c r="M115" s="52">
        <v>102.54444242547115</v>
      </c>
      <c r="N115" s="53">
        <v>166.16032836206895</v>
      </c>
      <c r="O115" s="53">
        <v>206.47775877579193</v>
      </c>
      <c r="P115" s="54">
        <v>210.04096749245161</v>
      </c>
      <c r="Q115" s="55">
        <v>213.82842545098038</v>
      </c>
      <c r="R115" s="56">
        <v>253.68858768704763</v>
      </c>
      <c r="S115" s="56">
        <v>375.63604255147061</v>
      </c>
      <c r="T115" s="57">
        <v>562.23226897658537</v>
      </c>
    </row>
    <row r="116" spans="3:20" x14ac:dyDescent="0.2">
      <c r="C116" s="88">
        <v>5</v>
      </c>
      <c r="D116" s="2" t="s">
        <v>59</v>
      </c>
      <c r="E116" s="2" t="s">
        <v>30</v>
      </c>
      <c r="F116" s="2">
        <v>40</v>
      </c>
      <c r="G116" s="2" t="s">
        <v>35</v>
      </c>
      <c r="H116" s="2" t="s">
        <v>31</v>
      </c>
      <c r="I116" s="2">
        <v>1</v>
      </c>
      <c r="J116" s="2">
        <v>1</v>
      </c>
      <c r="K116" s="2"/>
      <c r="L116" s="32"/>
      <c r="M116" s="52">
        <v>121.6544685195268</v>
      </c>
      <c r="N116" s="53">
        <v>170.79254146551722</v>
      </c>
      <c r="O116" s="53">
        <v>117.43230349634695</v>
      </c>
      <c r="P116" s="54">
        <v>110.96555268269923</v>
      </c>
      <c r="Q116" s="55">
        <v>288.74354608177993</v>
      </c>
      <c r="R116" s="56">
        <v>294.60497876389297</v>
      </c>
      <c r="S116" s="56">
        <v>340.52328486892958</v>
      </c>
      <c r="T116" s="57">
        <v>551.49608885294117</v>
      </c>
    </row>
    <row r="117" spans="3:20" x14ac:dyDescent="0.2">
      <c r="C117" s="88">
        <v>6</v>
      </c>
      <c r="D117" s="2" t="s">
        <v>60</v>
      </c>
      <c r="E117" s="2" t="s">
        <v>30</v>
      </c>
      <c r="F117" s="2">
        <v>35</v>
      </c>
      <c r="G117" s="2" t="s">
        <v>35</v>
      </c>
      <c r="H117" s="2" t="s">
        <v>31</v>
      </c>
      <c r="I117" s="2">
        <v>1</v>
      </c>
      <c r="J117" s="2">
        <v>1</v>
      </c>
      <c r="K117" s="2"/>
      <c r="L117" s="32"/>
      <c r="M117" s="52">
        <v>113.8853971551724</v>
      </c>
      <c r="N117" s="53">
        <v>257.42602977987713</v>
      </c>
      <c r="O117" s="53">
        <v>184.39848109112828</v>
      </c>
      <c r="P117" s="54">
        <v>115.34898564352471</v>
      </c>
      <c r="Q117" s="55">
        <v>186.43460899085875</v>
      </c>
      <c r="R117" s="56">
        <v>356.51730481873176</v>
      </c>
      <c r="S117" s="56">
        <v>323.88696625735298</v>
      </c>
      <c r="T117" s="57">
        <v>383.7656539869281</v>
      </c>
    </row>
    <row r="118" spans="3:20" x14ac:dyDescent="0.2">
      <c r="C118" s="88">
        <v>7</v>
      </c>
      <c r="D118" s="2" t="s">
        <v>61</v>
      </c>
      <c r="E118" s="2" t="s">
        <v>34</v>
      </c>
      <c r="F118" s="2">
        <v>25</v>
      </c>
      <c r="G118" s="2" t="s">
        <v>35</v>
      </c>
      <c r="H118" s="2" t="s">
        <v>31</v>
      </c>
      <c r="I118" s="2">
        <v>6.34</v>
      </c>
      <c r="J118" s="2">
        <v>3.83</v>
      </c>
      <c r="K118" s="2"/>
      <c r="L118" s="32"/>
      <c r="M118" s="52">
        <v>81.907803317326497</v>
      </c>
      <c r="N118" s="53">
        <v>136.62090014800151</v>
      </c>
      <c r="O118" s="53">
        <v>174.27016676271558</v>
      </c>
      <c r="P118" s="54">
        <v>78.199071206896548</v>
      </c>
      <c r="Q118" s="55">
        <v>162.79455733986927</v>
      </c>
      <c r="R118" s="56">
        <v>287.78542162499997</v>
      </c>
      <c r="S118" s="56">
        <v>302.3630775029834</v>
      </c>
      <c r="T118" s="57">
        <v>219.74662505674345</v>
      </c>
    </row>
    <row r="119" spans="3:20" x14ac:dyDescent="0.2">
      <c r="C119" s="88">
        <v>8</v>
      </c>
      <c r="D119" s="2" t="s">
        <v>62</v>
      </c>
      <c r="E119" s="2" t="s">
        <v>30</v>
      </c>
      <c r="F119" s="2">
        <v>26</v>
      </c>
      <c r="G119" s="2" t="s">
        <v>35</v>
      </c>
      <c r="H119" s="2" t="s">
        <v>36</v>
      </c>
      <c r="I119" s="2">
        <v>5.55</v>
      </c>
      <c r="J119" s="2">
        <v>4.54</v>
      </c>
      <c r="K119" s="2"/>
      <c r="L119" s="32"/>
      <c r="M119" s="52">
        <v>95.716246110606619</v>
      </c>
      <c r="N119" s="53">
        <v>150.38213727235123</v>
      </c>
      <c r="O119" s="53">
        <v>158.49076499999998</v>
      </c>
      <c r="P119" s="54">
        <v>102.54108731199752</v>
      </c>
      <c r="Q119" s="55">
        <v>187.12457518382354</v>
      </c>
      <c r="R119" s="56">
        <v>290.92974970588233</v>
      </c>
      <c r="S119" s="56">
        <v>267.84090674489715</v>
      </c>
      <c r="T119" s="57">
        <v>401.7248271840665</v>
      </c>
    </row>
    <row r="120" spans="3:20" x14ac:dyDescent="0.2">
      <c r="C120" s="88">
        <v>9</v>
      </c>
      <c r="D120" s="2"/>
      <c r="E120" s="2"/>
      <c r="F120" s="2"/>
      <c r="G120" s="2"/>
      <c r="H120" s="2"/>
      <c r="I120" s="2"/>
      <c r="J120" s="2"/>
      <c r="K120" s="2"/>
      <c r="L120" s="32"/>
      <c r="M120" s="52"/>
      <c r="N120" s="53"/>
      <c r="O120" s="53"/>
      <c r="P120" s="54"/>
      <c r="Q120" s="55"/>
      <c r="R120" s="56"/>
      <c r="S120" s="56"/>
      <c r="T120" s="57"/>
    </row>
    <row r="121" spans="3:20" ht="12.75" thickBot="1" x14ac:dyDescent="0.25">
      <c r="C121" s="88">
        <v>10</v>
      </c>
      <c r="D121" s="2"/>
      <c r="E121" s="2"/>
      <c r="F121" s="2"/>
      <c r="G121" s="2"/>
      <c r="H121" s="2"/>
      <c r="I121" s="2"/>
      <c r="J121" s="2"/>
      <c r="K121" s="2"/>
      <c r="L121" s="32"/>
      <c r="M121" s="52"/>
      <c r="N121" s="53"/>
      <c r="O121" s="53"/>
      <c r="P121" s="54"/>
      <c r="Q121" s="55"/>
      <c r="R121" s="56"/>
      <c r="S121" s="56"/>
      <c r="T121" s="57"/>
    </row>
    <row r="122" spans="3:20" ht="12.75" thickBot="1" x14ac:dyDescent="0.25">
      <c r="C122" s="3" t="s">
        <v>16</v>
      </c>
      <c r="D122" s="3"/>
      <c r="E122" s="4"/>
      <c r="F122" s="4"/>
      <c r="G122" s="4"/>
      <c r="H122" s="4"/>
      <c r="I122" s="4"/>
      <c r="J122" s="4"/>
      <c r="K122" s="5"/>
      <c r="L122" s="4"/>
      <c r="M122" s="75">
        <f t="shared" ref="M122:T122" si="184">AVERAGE(M112:M121)</f>
        <v>108.80599041494884</v>
      </c>
      <c r="N122" s="76">
        <f t="shared" si="184"/>
        <v>167.83059742447799</v>
      </c>
      <c r="O122" s="76">
        <f t="shared" si="184"/>
        <v>153.16376918134821</v>
      </c>
      <c r="P122" s="77">
        <f t="shared" si="184"/>
        <v>113.94911166175626</v>
      </c>
      <c r="Q122" s="96">
        <f t="shared" si="184"/>
        <v>204.28801862934247</v>
      </c>
      <c r="R122" s="97">
        <f t="shared" si="184"/>
        <v>280.78599178277045</v>
      </c>
      <c r="S122" s="97">
        <f t="shared" si="184"/>
        <v>289.62248067140234</v>
      </c>
      <c r="T122" s="98">
        <f t="shared" si="184"/>
        <v>392.46826818228305</v>
      </c>
    </row>
    <row r="123" spans="3:20" ht="12.75" thickBot="1" x14ac:dyDescent="0.25">
      <c r="C123" s="10" t="s">
        <v>15</v>
      </c>
      <c r="D123" s="10"/>
      <c r="E123" s="12"/>
      <c r="F123" s="12"/>
      <c r="G123" s="12"/>
      <c r="H123" s="12"/>
      <c r="I123" s="12"/>
      <c r="J123" s="12"/>
      <c r="K123" s="13"/>
      <c r="L123" s="12"/>
      <c r="M123" s="81">
        <f t="shared" ref="M123:T123" si="185">STDEV(M112:M121)</f>
        <v>16.945855423273766</v>
      </c>
      <c r="N123" s="82">
        <f t="shared" si="185"/>
        <v>37.699000746677875</v>
      </c>
      <c r="O123" s="82">
        <f t="shared" si="185"/>
        <v>33.145599750136249</v>
      </c>
      <c r="P123" s="83">
        <f t="shared" si="185"/>
        <v>44.047667312201604</v>
      </c>
      <c r="Q123" s="99">
        <f t="shared" si="185"/>
        <v>37.450984225405726</v>
      </c>
      <c r="R123" s="100">
        <f t="shared" si="185"/>
        <v>39.4337043403564</v>
      </c>
      <c r="S123" s="100">
        <f t="shared" si="185"/>
        <v>69.185582245640532</v>
      </c>
      <c r="T123" s="101">
        <f t="shared" si="185"/>
        <v>155.76718601559548</v>
      </c>
    </row>
    <row r="127" spans="3:20" s="66" customFormat="1" ht="15" x14ac:dyDescent="0.25">
      <c r="C127" s="66" t="s">
        <v>71</v>
      </c>
    </row>
    <row r="128" spans="3:20" ht="12.75" thickBot="1" x14ac:dyDescent="0.25"/>
    <row r="129" spans="3:20" ht="12.75" thickBot="1" x14ac:dyDescent="0.25">
      <c r="M129" s="3" t="s">
        <v>53</v>
      </c>
      <c r="N129" s="4"/>
      <c r="O129" s="4"/>
      <c r="P129" s="4"/>
      <c r="Q129" s="3" t="s">
        <v>54</v>
      </c>
      <c r="R129" s="4"/>
      <c r="S129" s="4"/>
      <c r="T129" s="5"/>
    </row>
    <row r="130" spans="3:20" ht="12.75" thickBot="1" x14ac:dyDescent="0.25">
      <c r="C130" s="11" t="s">
        <v>72</v>
      </c>
      <c r="D130" s="12" t="s">
        <v>17</v>
      </c>
      <c r="E130" s="12" t="s">
        <v>25</v>
      </c>
      <c r="F130" s="12" t="s">
        <v>26</v>
      </c>
      <c r="G130" s="12" t="s">
        <v>37</v>
      </c>
      <c r="H130" s="12" t="s">
        <v>28</v>
      </c>
      <c r="I130" s="12" t="s">
        <v>38</v>
      </c>
      <c r="J130" s="12" t="s">
        <v>29</v>
      </c>
      <c r="K130" s="12"/>
      <c r="L130" s="10"/>
      <c r="M130" s="10" t="s">
        <v>56</v>
      </c>
      <c r="N130" s="12" t="s">
        <v>57</v>
      </c>
      <c r="O130" s="12" t="s">
        <v>58</v>
      </c>
      <c r="P130" s="12" t="s">
        <v>0</v>
      </c>
      <c r="Q130" s="10" t="s">
        <v>56</v>
      </c>
      <c r="R130" s="12" t="s">
        <v>57</v>
      </c>
      <c r="S130" s="12" t="s">
        <v>58</v>
      </c>
      <c r="T130" s="13" t="s">
        <v>0</v>
      </c>
    </row>
    <row r="131" spans="3:20" x14ac:dyDescent="0.2">
      <c r="C131" s="95">
        <v>1</v>
      </c>
      <c r="D131" s="2" t="s">
        <v>45</v>
      </c>
      <c r="E131" s="2" t="s">
        <v>34</v>
      </c>
      <c r="F131" s="2">
        <v>19</v>
      </c>
      <c r="G131" s="2" t="s">
        <v>27</v>
      </c>
      <c r="H131" s="2" t="s">
        <v>31</v>
      </c>
      <c r="I131" s="2">
        <v>5.0999999999999996</v>
      </c>
      <c r="J131" s="2">
        <v>7</v>
      </c>
      <c r="K131" s="2"/>
      <c r="L131" s="32"/>
      <c r="M131" s="89">
        <v>109.15906040298117</v>
      </c>
      <c r="N131" s="90">
        <v>125.99159524072505</v>
      </c>
      <c r="O131" s="90">
        <v>141.34603739569218</v>
      </c>
      <c r="P131" s="91">
        <v>89.921821034482747</v>
      </c>
      <c r="Q131" s="92">
        <v>200.21659184395705</v>
      </c>
      <c r="R131" s="93">
        <v>193.09679877777776</v>
      </c>
      <c r="S131" s="93">
        <v>197.62684271323528</v>
      </c>
      <c r="T131" s="94">
        <v>181.60402038255219</v>
      </c>
    </row>
    <row r="132" spans="3:20" x14ac:dyDescent="0.2">
      <c r="C132" s="95">
        <v>2</v>
      </c>
      <c r="D132" s="1" t="s">
        <v>46</v>
      </c>
      <c r="E132" s="1" t="s">
        <v>34</v>
      </c>
      <c r="F132" s="1">
        <v>20</v>
      </c>
      <c r="G132" s="1" t="s">
        <v>27</v>
      </c>
      <c r="H132" s="1" t="s">
        <v>36</v>
      </c>
      <c r="I132" s="1">
        <v>1</v>
      </c>
      <c r="J132" s="1">
        <v>6</v>
      </c>
      <c r="L132" s="32"/>
      <c r="M132" s="52">
        <v>79.962063058558584</v>
      </c>
      <c r="N132" s="53">
        <v>116.8362841445047</v>
      </c>
      <c r="O132" s="53">
        <v>134.08022094827587</v>
      </c>
      <c r="P132" s="54">
        <v>74.786035892995002</v>
      </c>
      <c r="Q132" s="55">
        <v>140.95247585620913</v>
      </c>
      <c r="R132" s="56">
        <v>183.27117716966401</v>
      </c>
      <c r="S132" s="56">
        <v>234.13123164584968</v>
      </c>
      <c r="T132" s="57">
        <v>337.27947474999996</v>
      </c>
    </row>
    <row r="133" spans="3:20" x14ac:dyDescent="0.2">
      <c r="C133" s="95">
        <v>3</v>
      </c>
      <c r="D133" s="2" t="s">
        <v>44</v>
      </c>
      <c r="E133" s="2" t="s">
        <v>34</v>
      </c>
      <c r="F133" s="2">
        <v>19</v>
      </c>
      <c r="G133" s="2" t="s">
        <v>27</v>
      </c>
      <c r="H133" s="2" t="s">
        <v>31</v>
      </c>
      <c r="I133" s="2">
        <v>5.57</v>
      </c>
      <c r="J133" s="2">
        <v>5.39</v>
      </c>
      <c r="K133" s="2"/>
      <c r="L133" s="32"/>
      <c r="M133" s="52">
        <v>63.714180205792559</v>
      </c>
      <c r="N133" s="53">
        <v>129.36674094827583</v>
      </c>
      <c r="O133" s="53">
        <v>96.494922094314134</v>
      </c>
      <c r="P133" s="54">
        <v>72.739239370707949</v>
      </c>
      <c r="Q133" s="55">
        <v>173.54150135294117</v>
      </c>
      <c r="R133" s="56">
        <v>168.63541312781925</v>
      </c>
      <c r="S133" s="56">
        <v>254.93961629562568</v>
      </c>
      <c r="T133" s="57">
        <v>230.72051345751632</v>
      </c>
    </row>
    <row r="134" spans="3:20" x14ac:dyDescent="0.2">
      <c r="C134" s="95">
        <v>4</v>
      </c>
      <c r="D134" s="2" t="s">
        <v>50</v>
      </c>
      <c r="E134" s="2" t="s">
        <v>34</v>
      </c>
      <c r="F134" s="2">
        <v>24</v>
      </c>
      <c r="G134" s="2" t="s">
        <v>27</v>
      </c>
      <c r="H134" s="2" t="s">
        <v>31</v>
      </c>
      <c r="I134" s="2">
        <v>4</v>
      </c>
      <c r="J134" s="2">
        <v>7</v>
      </c>
      <c r="K134" s="2"/>
      <c r="L134" s="32"/>
      <c r="M134" s="52">
        <v>73.038623275862065</v>
      </c>
      <c r="N134" s="53">
        <v>144.68585031394625</v>
      </c>
      <c r="O134" s="53">
        <v>119.4959674071614</v>
      </c>
      <c r="P134" s="54">
        <v>101.10688067896564</v>
      </c>
      <c r="Q134" s="55">
        <v>164.12686376006644</v>
      </c>
      <c r="R134" s="56">
        <v>223.99896813235296</v>
      </c>
      <c r="S134" s="56">
        <v>255.33873196732023</v>
      </c>
      <c r="T134" s="57">
        <v>348.20985955266229</v>
      </c>
    </row>
    <row r="135" spans="3:20" x14ac:dyDescent="0.2">
      <c r="C135" s="95">
        <v>5</v>
      </c>
      <c r="D135" s="2" t="s">
        <v>81</v>
      </c>
      <c r="E135" s="2" t="s">
        <v>34</v>
      </c>
      <c r="F135" s="2">
        <v>28</v>
      </c>
      <c r="G135" s="2" t="s">
        <v>35</v>
      </c>
      <c r="H135" s="2" t="s">
        <v>36</v>
      </c>
      <c r="I135" s="2">
        <v>5.14</v>
      </c>
      <c r="J135" s="2">
        <v>6.54</v>
      </c>
      <c r="K135" s="2"/>
      <c r="L135" s="32"/>
      <c r="M135" s="52">
        <v>74.419388625098108</v>
      </c>
      <c r="N135" s="53">
        <v>113.80063503131362</v>
      </c>
      <c r="O135" s="53">
        <v>102.30859512137808</v>
      </c>
      <c r="P135" s="54">
        <v>73.353532499999986</v>
      </c>
      <c r="Q135" s="55">
        <v>147.17625891938604</v>
      </c>
      <c r="R135" s="56">
        <v>234.26832247058823</v>
      </c>
      <c r="S135" s="56">
        <v>189.94423639215685</v>
      </c>
      <c r="T135" s="57">
        <v>176.20768716246195</v>
      </c>
    </row>
    <row r="136" spans="3:20" x14ac:dyDescent="0.2">
      <c r="C136" s="95">
        <v>6</v>
      </c>
      <c r="D136" s="2" t="s">
        <v>82</v>
      </c>
      <c r="E136" s="2" t="s">
        <v>34</v>
      </c>
      <c r="F136" s="2">
        <v>30</v>
      </c>
      <c r="G136" s="2" t="s">
        <v>35</v>
      </c>
      <c r="H136" s="2" t="s">
        <v>31</v>
      </c>
      <c r="I136" s="2">
        <v>5.55</v>
      </c>
      <c r="J136" s="2">
        <v>7</v>
      </c>
      <c r="K136" s="2"/>
      <c r="L136" s="32"/>
      <c r="M136" s="52">
        <v>79.307133123171752</v>
      </c>
      <c r="N136" s="53">
        <v>130.7940205927691</v>
      </c>
      <c r="O136" s="53">
        <v>134.1513294827586</v>
      </c>
      <c r="P136" s="54">
        <v>71.07848127105251</v>
      </c>
      <c r="Q136" s="55">
        <v>159.05853564705885</v>
      </c>
      <c r="R136" s="56">
        <v>229.56889404551254</v>
      </c>
      <c r="S136" s="56">
        <v>209.31680259669292</v>
      </c>
      <c r="T136" s="57">
        <v>208.24791949673201</v>
      </c>
    </row>
    <row r="137" spans="3:20" x14ac:dyDescent="0.2">
      <c r="C137" s="95">
        <v>7</v>
      </c>
      <c r="D137" s="2" t="s">
        <v>91</v>
      </c>
      <c r="E137" s="2" t="s">
        <v>34</v>
      </c>
      <c r="F137" s="2">
        <v>31</v>
      </c>
      <c r="G137" s="2" t="s">
        <v>35</v>
      </c>
      <c r="H137" s="2" t="s">
        <v>31</v>
      </c>
      <c r="I137" s="2">
        <v>5.28</v>
      </c>
      <c r="J137" s="2">
        <v>6.8</v>
      </c>
      <c r="K137" s="2"/>
      <c r="L137" s="32"/>
      <c r="M137" s="52">
        <v>60.671718977945275</v>
      </c>
      <c r="N137" s="53">
        <v>120.27500689655172</v>
      </c>
      <c r="O137" s="53">
        <v>86.530466859589453</v>
      </c>
      <c r="P137" s="54">
        <v>65.647190898029649</v>
      </c>
      <c r="Q137" s="55">
        <v>150.45721618300652</v>
      </c>
      <c r="R137" s="56">
        <v>172.15173348413609</v>
      </c>
      <c r="S137" s="56">
        <v>218.8209981646846</v>
      </c>
      <c r="T137" s="57">
        <v>188.0879888382353</v>
      </c>
    </row>
    <row r="138" spans="3:20" x14ac:dyDescent="0.2">
      <c r="C138" s="95">
        <v>8</v>
      </c>
      <c r="D138" s="2" t="s">
        <v>92</v>
      </c>
      <c r="E138" s="2" t="s">
        <v>34</v>
      </c>
      <c r="F138" s="2">
        <v>28</v>
      </c>
      <c r="G138" s="2" t="s">
        <v>35</v>
      </c>
      <c r="H138" s="2" t="s">
        <v>36</v>
      </c>
      <c r="I138" s="2">
        <v>2.5499999999999998</v>
      </c>
      <c r="J138" s="2">
        <v>7</v>
      </c>
      <c r="K138" s="2"/>
      <c r="L138" s="32"/>
      <c r="M138" s="52">
        <v>66.567746637931023</v>
      </c>
      <c r="N138" s="53">
        <v>102.88838641060691</v>
      </c>
      <c r="O138" s="53">
        <v>82.561034455104192</v>
      </c>
      <c r="P138" s="54">
        <v>65.036115163236005</v>
      </c>
      <c r="Q138" s="55">
        <v>118.5191442870459</v>
      </c>
      <c r="R138" s="56">
        <v>167.13285960784313</v>
      </c>
      <c r="S138" s="56">
        <v>167.41164963970587</v>
      </c>
      <c r="T138" s="57">
        <v>245.02121623801492</v>
      </c>
    </row>
    <row r="139" spans="3:20" x14ac:dyDescent="0.2">
      <c r="C139" s="95">
        <v>9</v>
      </c>
      <c r="D139" s="2"/>
      <c r="E139" s="2"/>
      <c r="F139" s="2"/>
      <c r="G139" s="2"/>
      <c r="H139" s="2"/>
      <c r="I139" s="2"/>
      <c r="J139" s="2"/>
      <c r="K139" s="2"/>
      <c r="L139" s="32"/>
      <c r="M139" s="69"/>
      <c r="N139" s="70"/>
      <c r="O139" s="70"/>
      <c r="P139" s="71"/>
      <c r="Q139" s="72"/>
      <c r="R139" s="73"/>
      <c r="S139" s="73"/>
      <c r="T139" s="74"/>
    </row>
    <row r="140" spans="3:20" ht="12.75" thickBot="1" x14ac:dyDescent="0.25">
      <c r="C140" s="95">
        <v>10</v>
      </c>
      <c r="D140" s="15"/>
      <c r="E140" s="15"/>
      <c r="F140" s="15"/>
      <c r="G140" s="15"/>
      <c r="H140" s="15"/>
      <c r="I140" s="15"/>
      <c r="J140" s="15"/>
      <c r="K140" s="15"/>
      <c r="L140" s="33"/>
      <c r="M140" s="69"/>
      <c r="N140" s="70"/>
      <c r="O140" s="70"/>
      <c r="P140" s="71"/>
      <c r="Q140" s="72"/>
      <c r="R140" s="73"/>
      <c r="S140" s="73"/>
      <c r="T140" s="74"/>
    </row>
    <row r="141" spans="3:20" ht="12.75" thickBot="1" x14ac:dyDescent="0.25">
      <c r="C141" s="3" t="s">
        <v>16</v>
      </c>
      <c r="D141" s="3"/>
      <c r="E141" s="4"/>
      <c r="F141" s="4"/>
      <c r="G141" s="4"/>
      <c r="H141" s="4"/>
      <c r="I141" s="4"/>
      <c r="J141" s="4"/>
      <c r="K141" s="5"/>
      <c r="L141" s="4"/>
      <c r="M141" s="75">
        <f t="shared" ref="M141:T141" si="186">AVERAGE(M131:M140)</f>
        <v>75.85498928841757</v>
      </c>
      <c r="N141" s="76">
        <f t="shared" si="186"/>
        <v>123.07981494733666</v>
      </c>
      <c r="O141" s="76">
        <f t="shared" si="186"/>
        <v>112.12107172053422</v>
      </c>
      <c r="P141" s="77">
        <f t="shared" si="186"/>
        <v>76.708662101183677</v>
      </c>
      <c r="Q141" s="96">
        <f t="shared" si="186"/>
        <v>156.75607348120892</v>
      </c>
      <c r="R141" s="97">
        <f t="shared" si="186"/>
        <v>196.51552085196172</v>
      </c>
      <c r="S141" s="97">
        <f t="shared" si="186"/>
        <v>215.9412636769089</v>
      </c>
      <c r="T141" s="98">
        <f t="shared" si="186"/>
        <v>239.42233498477188</v>
      </c>
    </row>
    <row r="142" spans="3:20" ht="12.75" thickBot="1" x14ac:dyDescent="0.25">
      <c r="C142" s="10" t="s">
        <v>15</v>
      </c>
      <c r="D142" s="10"/>
      <c r="E142" s="12"/>
      <c r="F142" s="12"/>
      <c r="G142" s="12"/>
      <c r="H142" s="12"/>
      <c r="I142" s="12"/>
      <c r="J142" s="12"/>
      <c r="K142" s="13"/>
      <c r="L142" s="12"/>
      <c r="M142" s="81">
        <f t="shared" ref="M142:T142" si="187">STDEV(M131:M140)</f>
        <v>15.175747522868519</v>
      </c>
      <c r="N142" s="82">
        <f t="shared" si="187"/>
        <v>12.620726871623889</v>
      </c>
      <c r="O142" s="82">
        <f t="shared" si="187"/>
        <v>23.130562053611285</v>
      </c>
      <c r="P142" s="83">
        <f t="shared" si="187"/>
        <v>12.483553609981586</v>
      </c>
      <c r="Q142" s="99">
        <f t="shared" si="187"/>
        <v>24.123083281224496</v>
      </c>
      <c r="R142" s="100">
        <f t="shared" si="187"/>
        <v>28.521858804227538</v>
      </c>
      <c r="S142" s="100">
        <f t="shared" si="187"/>
        <v>31.21920239253134</v>
      </c>
      <c r="T142" s="101">
        <f t="shared" si="187"/>
        <v>68.100684863216784</v>
      </c>
    </row>
    <row r="149" spans="4:9" x14ac:dyDescent="0.2">
      <c r="D149" s="1" t="s">
        <v>98</v>
      </c>
      <c r="E149" s="1" t="s">
        <v>99</v>
      </c>
      <c r="F149" s="1" t="s">
        <v>100</v>
      </c>
      <c r="G149" s="1" t="s">
        <v>101</v>
      </c>
      <c r="H149" s="1" t="s">
        <v>102</v>
      </c>
      <c r="I149" s="1" t="s">
        <v>103</v>
      </c>
    </row>
    <row r="150" spans="4:9" x14ac:dyDescent="0.2">
      <c r="D150" s="1" t="s">
        <v>121</v>
      </c>
      <c r="E150" s="102">
        <v>545000</v>
      </c>
      <c r="F150" s="1">
        <v>1</v>
      </c>
      <c r="G150" s="102">
        <v>545000</v>
      </c>
      <c r="H150" s="1">
        <v>130.30000000000001</v>
      </c>
      <c r="I150" s="1" t="s">
        <v>107</v>
      </c>
    </row>
    <row r="151" spans="4:9" x14ac:dyDescent="0.2">
      <c r="D151" s="1" t="s">
        <v>122</v>
      </c>
      <c r="E151" s="102">
        <v>91200</v>
      </c>
      <c r="F151" s="1">
        <v>3</v>
      </c>
      <c r="G151" s="102">
        <v>30400</v>
      </c>
      <c r="H151" s="1">
        <v>10.6</v>
      </c>
      <c r="I151" s="1" t="s">
        <v>107</v>
      </c>
    </row>
    <row r="152" spans="4:9" x14ac:dyDescent="0.2">
      <c r="D152" s="1" t="s">
        <v>123</v>
      </c>
      <c r="E152" s="102">
        <v>91300</v>
      </c>
      <c r="F152" s="1">
        <v>3</v>
      </c>
      <c r="G152" s="102">
        <v>30400</v>
      </c>
      <c r="H152" s="1">
        <v>21.2</v>
      </c>
      <c r="I152" s="1" t="s">
        <v>107</v>
      </c>
    </row>
    <row r="155" spans="4:9" x14ac:dyDescent="0.2">
      <c r="D155" s="1" t="s">
        <v>121</v>
      </c>
      <c r="E155" s="102">
        <v>389000</v>
      </c>
      <c r="F155" s="1">
        <v>1</v>
      </c>
      <c r="G155" s="102">
        <v>389000</v>
      </c>
      <c r="H155" s="1">
        <v>73.52</v>
      </c>
      <c r="I155" s="1" t="s">
        <v>107</v>
      </c>
    </row>
    <row r="156" spans="4:9" x14ac:dyDescent="0.2">
      <c r="D156" s="1" t="s">
        <v>122</v>
      </c>
      <c r="E156" s="102">
        <v>80000</v>
      </c>
      <c r="F156" s="1">
        <v>3</v>
      </c>
      <c r="G156" s="102">
        <v>26700</v>
      </c>
      <c r="H156" s="1">
        <v>5.73</v>
      </c>
      <c r="I156" s="1" t="s">
        <v>124</v>
      </c>
    </row>
    <row r="157" spans="4:9" x14ac:dyDescent="0.2">
      <c r="D157" s="1" t="s">
        <v>123</v>
      </c>
      <c r="E157" s="102">
        <v>83600</v>
      </c>
      <c r="F157" s="1">
        <v>3</v>
      </c>
      <c r="G157" s="102">
        <v>27900</v>
      </c>
      <c r="H157" s="1">
        <v>16.37</v>
      </c>
      <c r="I157" s="1" t="s">
        <v>107</v>
      </c>
    </row>
    <row r="160" spans="4:9" x14ac:dyDescent="0.2">
      <c r="D160" s="1" t="s">
        <v>121</v>
      </c>
      <c r="E160" s="102">
        <v>177000</v>
      </c>
      <c r="F160" s="1">
        <v>1</v>
      </c>
      <c r="G160" s="102">
        <v>177000</v>
      </c>
      <c r="H160" s="1">
        <v>236.4</v>
      </c>
      <c r="I160" s="1" t="s">
        <v>107</v>
      </c>
    </row>
    <row r="161" spans="4:10" x14ac:dyDescent="0.2">
      <c r="D161" s="1" t="s">
        <v>122</v>
      </c>
      <c r="E161" s="102">
        <v>23900</v>
      </c>
      <c r="F161" s="1">
        <v>3</v>
      </c>
      <c r="G161" s="1">
        <v>7960</v>
      </c>
      <c r="H161" s="1">
        <v>8.9</v>
      </c>
      <c r="I161" s="1" t="s">
        <v>96</v>
      </c>
    </row>
    <row r="162" spans="4:10" x14ac:dyDescent="0.2">
      <c r="D162" s="1" t="s">
        <v>123</v>
      </c>
      <c r="E162" s="102">
        <v>19600</v>
      </c>
      <c r="F162" s="1">
        <v>3</v>
      </c>
      <c r="G162" s="1">
        <v>6546</v>
      </c>
      <c r="H162" s="1">
        <v>8.1999999999999993</v>
      </c>
      <c r="I162" s="1" t="s">
        <v>96</v>
      </c>
    </row>
    <row r="165" spans="4:10" x14ac:dyDescent="0.2">
      <c r="D165" s="1" t="s">
        <v>134</v>
      </c>
      <c r="E165" s="1" t="s">
        <v>53</v>
      </c>
      <c r="F165" s="1" t="s">
        <v>54</v>
      </c>
    </row>
    <row r="166" spans="4:10" x14ac:dyDescent="0.2">
      <c r="D166" s="110">
        <v>136.42626795347942</v>
      </c>
      <c r="E166" s="110">
        <v>92.330489851683211</v>
      </c>
      <c r="F166" s="110">
        <v>180.52204605527564</v>
      </c>
      <c r="G166" s="110"/>
      <c r="H166" s="111">
        <v>15.485538657287421</v>
      </c>
      <c r="I166" s="110">
        <v>12.279236251946742</v>
      </c>
      <c r="J166" s="110">
        <v>20.83332420449014</v>
      </c>
    </row>
    <row r="167" spans="4:10" x14ac:dyDescent="0.2">
      <c r="D167" s="110">
        <v>192.05298125163671</v>
      </c>
      <c r="E167" s="110">
        <v>145.45520618590734</v>
      </c>
      <c r="F167" s="110">
        <v>238.6507563173661</v>
      </c>
      <c r="G167" s="110"/>
      <c r="H167" s="111">
        <v>22.965563128142946</v>
      </c>
      <c r="I167" s="110">
        <v>19.001612670067672</v>
      </c>
      <c r="J167" s="110">
        <v>29.18141882408122</v>
      </c>
    </row>
    <row r="168" spans="4:10" x14ac:dyDescent="0.2">
      <c r="D168" s="110">
        <v>192.71214631254844</v>
      </c>
      <c r="E168" s="110">
        <v>132.64242045094122</v>
      </c>
      <c r="F168" s="110">
        <v>252.78187217415569</v>
      </c>
      <c r="G168" s="110"/>
      <c r="H168" s="111">
        <v>24.259716570554417</v>
      </c>
      <c r="I168" s="110">
        <v>18.547687631203033</v>
      </c>
      <c r="J168" s="110">
        <v>34.270597611543053</v>
      </c>
    </row>
    <row r="169" spans="4:10" x14ac:dyDescent="0.2">
      <c r="D169" s="110">
        <v>205.63709423249873</v>
      </c>
      <c r="E169" s="110">
        <v>95.328886881469955</v>
      </c>
      <c r="F169" s="110">
        <v>315.94530158352745</v>
      </c>
      <c r="G169" s="110"/>
      <c r="H169" s="111">
        <v>45.725640501269993</v>
      </c>
      <c r="I169" s="110">
        <v>19.563940294486756</v>
      </c>
      <c r="J169" s="110">
        <v>74.854056521847355</v>
      </c>
    </row>
    <row r="171" spans="4:10" x14ac:dyDescent="0.2">
      <c r="F171" s="106"/>
      <c r="H171" s="107"/>
    </row>
    <row r="172" spans="4:10" x14ac:dyDescent="0.2">
      <c r="F172" s="106"/>
      <c r="H172" s="107"/>
    </row>
    <row r="173" spans="4:10" x14ac:dyDescent="0.2">
      <c r="D173" s="1">
        <f>D167/D166</f>
        <v>1.4077419556556783</v>
      </c>
      <c r="F173" s="106"/>
      <c r="H173" s="107"/>
    </row>
    <row r="174" spans="4:10" x14ac:dyDescent="0.2">
      <c r="F174" s="106"/>
      <c r="H174" s="107"/>
    </row>
    <row r="175" spans="4:10" x14ac:dyDescent="0.2">
      <c r="D175" s="1">
        <f>D166/D167</f>
        <v>0.71035746003196587</v>
      </c>
      <c r="F175" s="106"/>
      <c r="H175" s="107"/>
    </row>
    <row r="176" spans="4:10" x14ac:dyDescent="0.2">
      <c r="F176" s="106"/>
      <c r="H176" s="107"/>
    </row>
    <row r="177" spans="4:10" x14ac:dyDescent="0.2">
      <c r="F177" s="106"/>
      <c r="H177" s="107"/>
    </row>
    <row r="178" spans="4:10" x14ac:dyDescent="0.2">
      <c r="F178" s="106"/>
      <c r="H178" s="107"/>
    </row>
    <row r="179" spans="4:10" x14ac:dyDescent="0.2">
      <c r="D179" s="1" t="s">
        <v>135</v>
      </c>
    </row>
    <row r="181" spans="4:10" x14ac:dyDescent="0.2">
      <c r="D181" s="110">
        <v>272.18807142857139</v>
      </c>
      <c r="E181" s="110">
        <v>295.72771428571428</v>
      </c>
      <c r="F181" s="110">
        <v>248.64842857142855</v>
      </c>
      <c r="H181" s="108">
        <v>74.721911962451713</v>
      </c>
      <c r="I181" s="108">
        <v>102.93448851821347</v>
      </c>
      <c r="J181" s="108">
        <v>71.307763887842299</v>
      </c>
    </row>
    <row r="182" spans="4:10" x14ac:dyDescent="0.2">
      <c r="D182" s="110">
        <v>179.67649999999998</v>
      </c>
      <c r="E182" s="110">
        <v>209.89957142857142</v>
      </c>
      <c r="F182" s="110">
        <v>149.45342857142856</v>
      </c>
      <c r="H182" s="108">
        <v>61.078461590526643</v>
      </c>
      <c r="I182" s="108">
        <v>84.661842583492884</v>
      </c>
      <c r="J182" s="108">
        <v>61.976447120727528</v>
      </c>
    </row>
    <row r="183" spans="4:10" x14ac:dyDescent="0.2">
      <c r="D183" s="110">
        <v>190.34564285714288</v>
      </c>
      <c r="E183" s="110">
        <v>194.28614285714286</v>
      </c>
      <c r="F183" s="110">
        <v>186.40514285714286</v>
      </c>
      <c r="H183" s="108">
        <v>88.594700038038951</v>
      </c>
      <c r="I183" s="108">
        <v>82.209272712356906</v>
      </c>
      <c r="J183" s="108">
        <v>106.66453871276794</v>
      </c>
    </row>
    <row r="184" spans="4:10" x14ac:dyDescent="0.2">
      <c r="D184" s="110">
        <v>240.3122142857143</v>
      </c>
      <c r="E184" s="110">
        <v>242.57500000000002</v>
      </c>
      <c r="F184" s="110">
        <v>238.04942857142856</v>
      </c>
      <c r="H184" s="108">
        <v>93.589944286956523</v>
      </c>
      <c r="I184" s="108">
        <v>113.288834428451</v>
      </c>
      <c r="J184" s="108">
        <v>92.865396295848655</v>
      </c>
    </row>
    <row r="187" spans="4:10" x14ac:dyDescent="0.2">
      <c r="F187" s="108"/>
      <c r="H187" s="109"/>
    </row>
    <row r="188" spans="4:10" x14ac:dyDescent="0.2">
      <c r="F188" s="108"/>
      <c r="H188" s="109"/>
    </row>
    <row r="189" spans="4:10" x14ac:dyDescent="0.2">
      <c r="F189" s="108"/>
      <c r="H189" s="109"/>
    </row>
    <row r="190" spans="4:10" x14ac:dyDescent="0.2">
      <c r="F190" s="108"/>
      <c r="H190" s="109"/>
    </row>
    <row r="191" spans="4:10" x14ac:dyDescent="0.2">
      <c r="F191" s="108"/>
      <c r="H191" s="109"/>
    </row>
    <row r="192" spans="4:10" x14ac:dyDescent="0.2">
      <c r="F192" s="108"/>
      <c r="H192" s="109"/>
    </row>
    <row r="193" spans="6:8" x14ac:dyDescent="0.2">
      <c r="F193" s="108"/>
      <c r="H193" s="109"/>
    </row>
    <row r="194" spans="6:8" x14ac:dyDescent="0.2">
      <c r="F194" s="108"/>
      <c r="H194" s="10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88"/>
  <sheetViews>
    <sheetView zoomScaleNormal="100" workbookViewId="0">
      <selection activeCell="D61" sqref="D61:I61"/>
    </sheetView>
  </sheetViews>
  <sheetFormatPr defaultRowHeight="12" x14ac:dyDescent="0.2"/>
  <cols>
    <col min="1" max="1" width="4.5703125" style="1" customWidth="1"/>
    <col min="2" max="2" width="6.7109375" style="1" customWidth="1"/>
    <col min="3" max="3" width="14.140625" style="1" customWidth="1"/>
    <col min="4" max="37" width="4.7109375" style="1" customWidth="1"/>
    <col min="38" max="16384" width="9.140625" style="1"/>
  </cols>
  <sheetData>
    <row r="2" spans="2:39" x14ac:dyDescent="0.2">
      <c r="C2" s="68" t="s">
        <v>65</v>
      </c>
      <c r="D2" s="2" t="s">
        <v>8</v>
      </c>
      <c r="E2" s="2" t="s">
        <v>9</v>
      </c>
      <c r="F2" s="2" t="s">
        <v>10</v>
      </c>
      <c r="G2" s="2" t="s">
        <v>12</v>
      </c>
      <c r="H2" s="2" t="s">
        <v>13</v>
      </c>
      <c r="I2" s="2" t="s">
        <v>14</v>
      </c>
      <c r="J2" s="2" t="s">
        <v>11</v>
      </c>
    </row>
    <row r="4" spans="2:39" s="60" customFormat="1" ht="15" x14ac:dyDescent="0.25">
      <c r="B4" s="60" t="s">
        <v>66</v>
      </c>
    </row>
    <row r="5" spans="2:39" x14ac:dyDescent="0.2">
      <c r="AG5" s="2"/>
      <c r="AH5" s="2"/>
      <c r="AI5" s="2"/>
      <c r="AJ5" s="2"/>
      <c r="AK5" s="2"/>
      <c r="AL5" s="2"/>
    </row>
    <row r="6" spans="2:39" ht="12.75" thickBot="1" x14ac:dyDescent="0.25">
      <c r="D6" s="2" t="s">
        <v>8</v>
      </c>
      <c r="H6" s="2" t="s">
        <v>9</v>
      </c>
      <c r="L6" s="2" t="s">
        <v>10</v>
      </c>
      <c r="P6" s="2" t="s">
        <v>12</v>
      </c>
      <c r="T6" s="2" t="s">
        <v>13</v>
      </c>
      <c r="X6" s="2" t="s">
        <v>14</v>
      </c>
      <c r="AB6" s="2" t="s">
        <v>11</v>
      </c>
      <c r="AG6" s="2"/>
      <c r="AH6" s="2"/>
      <c r="AI6" s="2"/>
      <c r="AJ6" s="2"/>
      <c r="AK6" s="2"/>
      <c r="AL6" s="2"/>
    </row>
    <row r="7" spans="2:39" ht="12.75" thickBot="1" x14ac:dyDescent="0.25">
      <c r="B7" s="10" t="s">
        <v>7</v>
      </c>
      <c r="C7" s="11" t="s">
        <v>17</v>
      </c>
      <c r="D7" s="12" t="s">
        <v>4</v>
      </c>
      <c r="E7" s="12" t="s">
        <v>2</v>
      </c>
      <c r="F7" s="12" t="s">
        <v>3</v>
      </c>
      <c r="G7" s="12" t="s">
        <v>0</v>
      </c>
      <c r="H7" s="10" t="s">
        <v>4</v>
      </c>
      <c r="I7" s="12" t="s">
        <v>2</v>
      </c>
      <c r="J7" s="12" t="s">
        <v>3</v>
      </c>
      <c r="K7" s="13" t="s">
        <v>0</v>
      </c>
      <c r="L7" s="12" t="s">
        <v>4</v>
      </c>
      <c r="M7" s="12" t="s">
        <v>2</v>
      </c>
      <c r="N7" s="12" t="s">
        <v>3</v>
      </c>
      <c r="O7" s="12" t="s">
        <v>0</v>
      </c>
      <c r="P7" s="10" t="s">
        <v>4</v>
      </c>
      <c r="Q7" s="12" t="s">
        <v>2</v>
      </c>
      <c r="R7" s="12" t="s">
        <v>3</v>
      </c>
      <c r="S7" s="13" t="s">
        <v>0</v>
      </c>
      <c r="T7" s="12" t="s">
        <v>4</v>
      </c>
      <c r="U7" s="12" t="s">
        <v>2</v>
      </c>
      <c r="V7" s="12" t="s">
        <v>3</v>
      </c>
      <c r="W7" s="12" t="s">
        <v>0</v>
      </c>
      <c r="X7" s="10" t="s">
        <v>4</v>
      </c>
      <c r="Y7" s="12" t="s">
        <v>2</v>
      </c>
      <c r="Z7" s="12" t="s">
        <v>3</v>
      </c>
      <c r="AA7" s="13" t="s">
        <v>0</v>
      </c>
      <c r="AB7" s="10" t="s">
        <v>4</v>
      </c>
      <c r="AC7" s="12" t="s">
        <v>2</v>
      </c>
      <c r="AD7" s="12" t="s">
        <v>3</v>
      </c>
      <c r="AE7" s="13" t="s">
        <v>0</v>
      </c>
      <c r="AG7" s="2"/>
      <c r="AH7" s="2"/>
      <c r="AI7" s="2"/>
      <c r="AJ7" s="2"/>
      <c r="AK7" s="2"/>
      <c r="AL7" s="2"/>
    </row>
    <row r="8" spans="2:39" x14ac:dyDescent="0.2">
      <c r="B8" s="64">
        <v>0</v>
      </c>
      <c r="C8" s="9" t="s">
        <v>6</v>
      </c>
      <c r="D8" s="3">
        <v>5.6000000000000005</v>
      </c>
      <c r="E8" s="4">
        <v>1.67</v>
      </c>
      <c r="F8" s="4">
        <v>6.04</v>
      </c>
      <c r="G8" s="4">
        <v>6</v>
      </c>
      <c r="H8" s="3">
        <v>7</v>
      </c>
      <c r="I8" s="4">
        <v>2.57</v>
      </c>
      <c r="J8" s="4">
        <v>7</v>
      </c>
      <c r="K8" s="4">
        <v>7</v>
      </c>
      <c r="L8" s="3">
        <v>4.0999999999999996</v>
      </c>
      <c r="M8" s="4">
        <v>1</v>
      </c>
      <c r="N8" s="4">
        <v>7</v>
      </c>
      <c r="O8" s="5">
        <v>5.81</v>
      </c>
      <c r="P8" s="4">
        <v>3.22</v>
      </c>
      <c r="Q8" s="4">
        <v>1.01</v>
      </c>
      <c r="R8" s="4">
        <v>5.55</v>
      </c>
      <c r="S8" s="4">
        <v>6.67</v>
      </c>
      <c r="T8" s="3">
        <v>3.62</v>
      </c>
      <c r="U8" s="4">
        <v>1.95</v>
      </c>
      <c r="V8" s="4">
        <v>5.12</v>
      </c>
      <c r="W8" s="5">
        <v>6.45</v>
      </c>
      <c r="X8" s="4">
        <v>4</v>
      </c>
      <c r="Y8" s="4">
        <v>1</v>
      </c>
      <c r="Z8" s="4">
        <v>4</v>
      </c>
      <c r="AA8" s="5">
        <v>5.91</v>
      </c>
      <c r="AB8" s="3">
        <v>3.19</v>
      </c>
      <c r="AC8" s="4">
        <v>1</v>
      </c>
      <c r="AD8" s="4">
        <v>5.05</v>
      </c>
      <c r="AE8" s="5">
        <v>7</v>
      </c>
      <c r="AG8" s="2"/>
      <c r="AH8" s="2"/>
      <c r="AI8" s="2"/>
      <c r="AJ8" s="2"/>
      <c r="AK8" s="2"/>
      <c r="AL8" s="2"/>
    </row>
    <row r="9" spans="2:39" x14ac:dyDescent="0.2">
      <c r="B9" s="64">
        <v>1</v>
      </c>
      <c r="C9" s="27" t="s">
        <v>33</v>
      </c>
      <c r="D9" s="32">
        <v>4.58</v>
      </c>
      <c r="E9" s="37">
        <v>1.76</v>
      </c>
      <c r="F9" s="37">
        <v>4.53</v>
      </c>
      <c r="G9" s="63">
        <v>3.2600000000000002</v>
      </c>
      <c r="H9" s="32">
        <v>6.43</v>
      </c>
      <c r="I9" s="37">
        <v>4.42</v>
      </c>
      <c r="J9" s="37">
        <v>2.67</v>
      </c>
      <c r="K9" s="63">
        <v>2.71</v>
      </c>
      <c r="L9" s="32">
        <v>1</v>
      </c>
      <c r="M9" s="37">
        <v>2.98</v>
      </c>
      <c r="N9" s="37">
        <v>4.1399999999999997</v>
      </c>
      <c r="O9" s="63">
        <v>4.17</v>
      </c>
      <c r="P9" s="32">
        <v>2.73</v>
      </c>
      <c r="Q9" s="37">
        <v>3.32</v>
      </c>
      <c r="R9" s="37">
        <v>4</v>
      </c>
      <c r="S9" s="63">
        <v>4</v>
      </c>
      <c r="T9" s="32">
        <v>1.77</v>
      </c>
      <c r="U9" s="37">
        <v>6.09</v>
      </c>
      <c r="V9" s="37">
        <v>3.06</v>
      </c>
      <c r="W9" s="63">
        <v>4</v>
      </c>
      <c r="X9" s="32">
        <v>1</v>
      </c>
      <c r="Y9" s="37">
        <v>5.27</v>
      </c>
      <c r="Z9" s="37">
        <v>2.85</v>
      </c>
      <c r="AA9" s="63">
        <v>3.09</v>
      </c>
      <c r="AB9" s="32">
        <v>3.19</v>
      </c>
      <c r="AC9" s="37">
        <v>2.6</v>
      </c>
      <c r="AD9" s="37">
        <v>4.28</v>
      </c>
      <c r="AE9" s="63">
        <v>4.5599999999999996</v>
      </c>
      <c r="AG9" s="2"/>
      <c r="AH9" s="2"/>
      <c r="AI9" s="2"/>
      <c r="AJ9" s="2"/>
      <c r="AK9" s="2"/>
      <c r="AL9" s="2"/>
      <c r="AM9" s="2"/>
    </row>
    <row r="10" spans="2:39" x14ac:dyDescent="0.2">
      <c r="B10" s="64">
        <v>2</v>
      </c>
      <c r="C10" s="9" t="s">
        <v>5</v>
      </c>
      <c r="D10" s="6">
        <v>5</v>
      </c>
      <c r="E10" s="2">
        <v>2.83</v>
      </c>
      <c r="F10" s="2">
        <v>5.15</v>
      </c>
      <c r="G10" s="2">
        <v>4.07</v>
      </c>
      <c r="H10" s="6">
        <v>4.8899999999999997</v>
      </c>
      <c r="I10" s="2">
        <v>2.66</v>
      </c>
      <c r="J10" s="2">
        <v>5.39</v>
      </c>
      <c r="K10" s="2">
        <v>2.2400000000000002</v>
      </c>
      <c r="L10" s="6">
        <v>3.86</v>
      </c>
      <c r="M10" s="2">
        <v>2.2400000000000002</v>
      </c>
      <c r="N10" s="2">
        <v>3.62</v>
      </c>
      <c r="O10" s="7">
        <v>4.95</v>
      </c>
      <c r="P10" s="2">
        <v>4.87</v>
      </c>
      <c r="Q10" s="2">
        <v>2.82</v>
      </c>
      <c r="R10" s="2">
        <v>4.92</v>
      </c>
      <c r="S10" s="2">
        <v>2.99</v>
      </c>
      <c r="T10" s="6">
        <v>4</v>
      </c>
      <c r="U10" s="2">
        <v>1.74</v>
      </c>
      <c r="V10" s="2">
        <v>4</v>
      </c>
      <c r="W10" s="7">
        <v>5.19</v>
      </c>
      <c r="X10" s="2">
        <v>4</v>
      </c>
      <c r="Y10" s="2">
        <v>5.26</v>
      </c>
      <c r="Z10" s="2">
        <v>4</v>
      </c>
      <c r="AA10" s="7">
        <v>4</v>
      </c>
      <c r="AB10" s="6">
        <v>5.32</v>
      </c>
      <c r="AC10" s="2">
        <v>2.88</v>
      </c>
      <c r="AD10" s="2">
        <v>5.42</v>
      </c>
      <c r="AE10" s="7">
        <v>4</v>
      </c>
      <c r="AG10" s="2"/>
      <c r="AH10" s="2"/>
      <c r="AI10" s="2"/>
      <c r="AJ10" s="2"/>
      <c r="AK10" s="2"/>
      <c r="AL10" s="2"/>
      <c r="AM10" s="2"/>
    </row>
    <row r="11" spans="2:39" x14ac:dyDescent="0.2">
      <c r="B11" s="64">
        <v>3</v>
      </c>
      <c r="C11" s="9" t="s">
        <v>1</v>
      </c>
      <c r="D11" s="6">
        <v>6.44</v>
      </c>
      <c r="E11" s="2">
        <v>1.4000000000000001</v>
      </c>
      <c r="F11" s="2">
        <v>1.87</v>
      </c>
      <c r="G11" s="2">
        <v>1.1599999999999999</v>
      </c>
      <c r="H11" s="6">
        <v>3.28</v>
      </c>
      <c r="I11" s="2">
        <v>5.47</v>
      </c>
      <c r="J11" s="2">
        <v>3.72</v>
      </c>
      <c r="K11" s="2">
        <v>3.08</v>
      </c>
      <c r="L11" s="6">
        <v>6.56</v>
      </c>
      <c r="M11" s="2">
        <v>2.69</v>
      </c>
      <c r="N11" s="2">
        <v>1.1100000000000001</v>
      </c>
      <c r="O11" s="7">
        <v>1.1399999999999999</v>
      </c>
      <c r="P11" s="2">
        <v>5.81</v>
      </c>
      <c r="Q11" s="2">
        <v>1</v>
      </c>
      <c r="R11" s="2">
        <v>2.69</v>
      </c>
      <c r="S11" s="2">
        <v>2.67</v>
      </c>
      <c r="T11" s="6">
        <v>5.76</v>
      </c>
      <c r="U11" s="2">
        <v>1.62</v>
      </c>
      <c r="V11" s="2">
        <v>1.76</v>
      </c>
      <c r="W11" s="7">
        <v>1.1599999999999999</v>
      </c>
      <c r="X11" s="2">
        <v>3.91</v>
      </c>
      <c r="Y11" s="2">
        <v>6.77</v>
      </c>
      <c r="Z11" s="2">
        <v>1.57</v>
      </c>
      <c r="AA11" s="7">
        <v>4</v>
      </c>
      <c r="AB11" s="6">
        <v>5.9</v>
      </c>
      <c r="AC11" s="2">
        <v>1</v>
      </c>
      <c r="AD11" s="2">
        <v>2.58</v>
      </c>
      <c r="AE11" s="7">
        <v>4.55</v>
      </c>
      <c r="AG11" s="2"/>
      <c r="AH11" s="2"/>
      <c r="AI11" s="2"/>
      <c r="AJ11" s="2"/>
      <c r="AK11" s="2"/>
      <c r="AL11" s="2"/>
      <c r="AM11" s="2"/>
    </row>
    <row r="12" spans="2:39" x14ac:dyDescent="0.2">
      <c r="B12" s="65">
        <v>4</v>
      </c>
      <c r="C12" s="9" t="s">
        <v>45</v>
      </c>
      <c r="D12" s="6">
        <v>4.7</v>
      </c>
      <c r="E12" s="2">
        <v>5.79</v>
      </c>
      <c r="F12" s="2">
        <v>3.0700000000000003</v>
      </c>
      <c r="G12" s="2">
        <v>4.5599999999999996</v>
      </c>
      <c r="H12" s="6">
        <v>7</v>
      </c>
      <c r="I12" s="2">
        <v>7</v>
      </c>
      <c r="J12" s="2">
        <v>4.92</v>
      </c>
      <c r="K12" s="2">
        <v>4</v>
      </c>
      <c r="L12" s="6">
        <v>4.87</v>
      </c>
      <c r="M12" s="2">
        <v>7</v>
      </c>
      <c r="N12" s="2">
        <v>4</v>
      </c>
      <c r="O12" s="7">
        <v>5.96</v>
      </c>
      <c r="P12" s="2">
        <v>4</v>
      </c>
      <c r="Q12" s="2">
        <v>7</v>
      </c>
      <c r="R12" s="2">
        <v>4</v>
      </c>
      <c r="S12" s="2">
        <v>6.01</v>
      </c>
      <c r="T12" s="6">
        <v>5.37</v>
      </c>
      <c r="U12" s="2">
        <v>7</v>
      </c>
      <c r="V12" s="2">
        <v>2.25</v>
      </c>
      <c r="W12" s="7">
        <v>3.2</v>
      </c>
      <c r="X12" s="2">
        <v>2.08</v>
      </c>
      <c r="Y12" s="2">
        <v>4</v>
      </c>
      <c r="Z12" s="2">
        <v>1</v>
      </c>
      <c r="AA12" s="7">
        <v>4</v>
      </c>
      <c r="AB12" s="6">
        <v>3.3</v>
      </c>
      <c r="AC12" s="2">
        <v>7</v>
      </c>
      <c r="AD12" s="2">
        <v>1</v>
      </c>
      <c r="AE12" s="7">
        <v>5.26</v>
      </c>
      <c r="AG12" s="2"/>
      <c r="AH12" s="2"/>
      <c r="AI12" s="2"/>
      <c r="AJ12" s="2"/>
      <c r="AK12" s="2"/>
      <c r="AL12" s="2"/>
      <c r="AM12" s="2"/>
    </row>
    <row r="13" spans="2:39" x14ac:dyDescent="0.2">
      <c r="B13" s="65">
        <v>5</v>
      </c>
      <c r="C13" s="9" t="s">
        <v>46</v>
      </c>
      <c r="D13" s="6">
        <v>4.4400000000000004</v>
      </c>
      <c r="E13" s="2">
        <v>6.82</v>
      </c>
      <c r="F13" s="2">
        <v>4</v>
      </c>
      <c r="G13" s="2">
        <v>3</v>
      </c>
      <c r="H13" s="6">
        <v>7</v>
      </c>
      <c r="I13" s="2">
        <v>7</v>
      </c>
      <c r="J13" s="2">
        <v>2.79</v>
      </c>
      <c r="K13" s="2">
        <v>4.38</v>
      </c>
      <c r="L13" s="6">
        <v>6.07</v>
      </c>
      <c r="M13" s="2">
        <v>5.22</v>
      </c>
      <c r="N13" s="2">
        <v>5.82</v>
      </c>
      <c r="O13" s="7">
        <v>1</v>
      </c>
      <c r="P13" s="2">
        <v>1.75</v>
      </c>
      <c r="Q13" s="2">
        <v>7</v>
      </c>
      <c r="R13" s="2">
        <v>5.24</v>
      </c>
      <c r="S13" s="2">
        <v>1.66</v>
      </c>
      <c r="T13" s="6">
        <v>2.38</v>
      </c>
      <c r="U13" s="2">
        <v>5.91</v>
      </c>
      <c r="V13" s="2">
        <v>2.57</v>
      </c>
      <c r="W13" s="7">
        <v>4.72</v>
      </c>
      <c r="X13" s="2">
        <v>4</v>
      </c>
      <c r="Y13" s="2">
        <v>5.15</v>
      </c>
      <c r="Z13" s="2">
        <v>1.93</v>
      </c>
      <c r="AA13" s="7">
        <v>4</v>
      </c>
      <c r="AB13" s="6">
        <v>2.3199999999999998</v>
      </c>
      <c r="AC13" s="2">
        <v>5.68</v>
      </c>
      <c r="AD13" s="2">
        <v>4</v>
      </c>
      <c r="AE13" s="7">
        <v>1</v>
      </c>
      <c r="AG13" s="2"/>
      <c r="AH13" s="2"/>
      <c r="AI13" s="2"/>
      <c r="AJ13" s="2"/>
      <c r="AK13" s="2"/>
      <c r="AL13" s="2"/>
      <c r="AM13" s="2"/>
    </row>
    <row r="14" spans="2:39" x14ac:dyDescent="0.2">
      <c r="B14" s="65">
        <v>6</v>
      </c>
      <c r="C14" s="9" t="s">
        <v>44</v>
      </c>
      <c r="D14" s="6">
        <v>5.61</v>
      </c>
      <c r="E14" s="2">
        <v>6.41</v>
      </c>
      <c r="F14" s="2">
        <v>5.24</v>
      </c>
      <c r="G14" s="2">
        <v>4.0599999999999996</v>
      </c>
      <c r="H14" s="6">
        <v>6.61</v>
      </c>
      <c r="I14" s="2">
        <v>7</v>
      </c>
      <c r="J14" s="2">
        <v>5.94</v>
      </c>
      <c r="K14" s="2">
        <v>5.25</v>
      </c>
      <c r="L14" s="6">
        <v>5.78</v>
      </c>
      <c r="M14" s="2">
        <v>5.76</v>
      </c>
      <c r="N14" s="2">
        <v>5.69</v>
      </c>
      <c r="O14" s="7">
        <v>5.14</v>
      </c>
      <c r="P14" s="2">
        <v>5.77</v>
      </c>
      <c r="Q14" s="2">
        <v>6.19</v>
      </c>
      <c r="R14" s="2">
        <v>5.74</v>
      </c>
      <c r="S14" s="2">
        <v>5.61</v>
      </c>
      <c r="T14" s="6">
        <v>4.09</v>
      </c>
      <c r="U14" s="2">
        <v>7</v>
      </c>
      <c r="V14" s="2">
        <v>2.59</v>
      </c>
      <c r="W14" s="7">
        <v>3.09</v>
      </c>
      <c r="X14" s="2">
        <v>4.0599999999999996</v>
      </c>
      <c r="Y14" s="2">
        <v>3.07</v>
      </c>
      <c r="Z14" s="2">
        <v>3.99</v>
      </c>
      <c r="AA14" s="7">
        <v>3.35</v>
      </c>
      <c r="AB14" s="6">
        <v>5.61</v>
      </c>
      <c r="AC14" s="2">
        <v>7</v>
      </c>
      <c r="AD14" s="2">
        <v>5.29</v>
      </c>
      <c r="AE14" s="7">
        <v>4.21</v>
      </c>
      <c r="AG14" s="2"/>
      <c r="AH14" s="2"/>
      <c r="AI14" s="2"/>
      <c r="AJ14" s="2"/>
      <c r="AK14" s="2"/>
      <c r="AL14" s="2"/>
      <c r="AM14" s="2"/>
    </row>
    <row r="15" spans="2:39" x14ac:dyDescent="0.2">
      <c r="B15" s="65">
        <v>7</v>
      </c>
      <c r="C15" s="9" t="s">
        <v>50</v>
      </c>
      <c r="D15" s="6">
        <v>5.0599999999999996</v>
      </c>
      <c r="E15" s="2">
        <v>5.8500000000000005</v>
      </c>
      <c r="F15" s="2">
        <v>4</v>
      </c>
      <c r="G15" s="2">
        <v>2.97</v>
      </c>
      <c r="H15" s="6">
        <v>7</v>
      </c>
      <c r="I15" s="2">
        <v>7</v>
      </c>
      <c r="J15" s="2">
        <v>6.13</v>
      </c>
      <c r="K15" s="2">
        <v>4.93</v>
      </c>
      <c r="L15" s="6">
        <v>5.96</v>
      </c>
      <c r="M15" s="2">
        <v>7</v>
      </c>
      <c r="N15" s="2">
        <v>5.12</v>
      </c>
      <c r="O15" s="7">
        <v>5.12</v>
      </c>
      <c r="P15" s="2">
        <v>5.25</v>
      </c>
      <c r="Q15" s="2">
        <v>6.97</v>
      </c>
      <c r="R15" s="2">
        <v>4</v>
      </c>
      <c r="S15" s="2">
        <v>5.12</v>
      </c>
      <c r="T15" s="6">
        <v>5.8</v>
      </c>
      <c r="U15" s="2">
        <v>5.85</v>
      </c>
      <c r="V15" s="2">
        <v>2.5</v>
      </c>
      <c r="W15" s="7">
        <v>1.87</v>
      </c>
      <c r="X15" s="2">
        <v>4</v>
      </c>
      <c r="Y15" s="2">
        <v>4</v>
      </c>
      <c r="Z15" s="2">
        <v>2.89</v>
      </c>
      <c r="AA15" s="7">
        <v>5.03</v>
      </c>
      <c r="AB15" s="6">
        <v>4.62</v>
      </c>
      <c r="AC15" s="2">
        <v>6.45</v>
      </c>
      <c r="AD15" s="2">
        <v>4.6500000000000004</v>
      </c>
      <c r="AE15" s="7">
        <v>2.96</v>
      </c>
      <c r="AG15" s="2"/>
      <c r="AH15" s="2"/>
      <c r="AI15" s="2"/>
      <c r="AJ15" s="2"/>
      <c r="AK15" s="2"/>
      <c r="AL15" s="2"/>
      <c r="AM15" s="2"/>
    </row>
    <row r="16" spans="2:39" x14ac:dyDescent="0.2">
      <c r="B16" s="64">
        <v>8</v>
      </c>
      <c r="C16" s="9" t="s">
        <v>59</v>
      </c>
      <c r="D16" s="6">
        <v>6.44</v>
      </c>
      <c r="E16" s="2">
        <v>6.07</v>
      </c>
      <c r="F16" s="2">
        <v>6</v>
      </c>
      <c r="G16" s="2">
        <v>1.61</v>
      </c>
      <c r="H16" s="6">
        <v>6.06</v>
      </c>
      <c r="I16" s="2">
        <v>5.38</v>
      </c>
      <c r="J16" s="2">
        <v>7</v>
      </c>
      <c r="K16" s="2">
        <v>2.66</v>
      </c>
      <c r="L16" s="6">
        <v>7</v>
      </c>
      <c r="M16" s="2">
        <v>7</v>
      </c>
      <c r="N16" s="2">
        <v>5.51</v>
      </c>
      <c r="O16" s="7">
        <v>1</v>
      </c>
      <c r="P16" s="2">
        <v>7</v>
      </c>
      <c r="Q16" s="2">
        <v>6.51</v>
      </c>
      <c r="R16" s="2">
        <v>5.15</v>
      </c>
      <c r="S16" s="2">
        <v>1</v>
      </c>
      <c r="T16" s="6">
        <v>4</v>
      </c>
      <c r="U16" s="2">
        <v>4</v>
      </c>
      <c r="V16" s="2">
        <v>4</v>
      </c>
      <c r="W16" s="7">
        <v>4</v>
      </c>
      <c r="X16" s="2">
        <v>4</v>
      </c>
      <c r="Y16" s="2">
        <v>4</v>
      </c>
      <c r="Z16" s="2">
        <v>4</v>
      </c>
      <c r="AA16" s="7">
        <v>4.8899999999999997</v>
      </c>
      <c r="AB16" s="6">
        <v>5.86</v>
      </c>
      <c r="AC16" s="2">
        <v>5.78</v>
      </c>
      <c r="AD16" s="2">
        <v>7</v>
      </c>
      <c r="AE16" s="7">
        <v>1</v>
      </c>
      <c r="AG16" s="2"/>
      <c r="AH16" s="2"/>
      <c r="AI16" s="2"/>
      <c r="AJ16" s="2"/>
      <c r="AK16" s="2"/>
      <c r="AL16" s="2"/>
      <c r="AM16" s="2"/>
    </row>
    <row r="17" spans="2:39" x14ac:dyDescent="0.2">
      <c r="B17" s="64">
        <v>9</v>
      </c>
      <c r="C17" s="9" t="s">
        <v>60</v>
      </c>
      <c r="D17" s="6">
        <v>6.15</v>
      </c>
      <c r="E17" s="2">
        <v>2.04</v>
      </c>
      <c r="F17" s="2">
        <v>4</v>
      </c>
      <c r="G17" s="2">
        <v>6.17</v>
      </c>
      <c r="H17" s="6">
        <v>6.33</v>
      </c>
      <c r="I17" s="2">
        <v>2.59</v>
      </c>
      <c r="J17" s="2">
        <v>1.73</v>
      </c>
      <c r="K17" s="2">
        <v>5.03</v>
      </c>
      <c r="L17" s="6">
        <v>7</v>
      </c>
      <c r="M17" s="2">
        <v>2.88</v>
      </c>
      <c r="N17" s="2">
        <v>2.89</v>
      </c>
      <c r="O17" s="7">
        <v>6</v>
      </c>
      <c r="P17" s="2">
        <v>7</v>
      </c>
      <c r="Q17" s="2">
        <v>5.0199999999999996</v>
      </c>
      <c r="R17" s="2">
        <v>5</v>
      </c>
      <c r="S17" s="2">
        <v>7</v>
      </c>
      <c r="T17" s="6">
        <v>6.27</v>
      </c>
      <c r="U17" s="2">
        <v>4</v>
      </c>
      <c r="V17" s="2">
        <v>4</v>
      </c>
      <c r="W17" s="7">
        <v>5.26</v>
      </c>
      <c r="X17" s="2">
        <v>2.2000000000000002</v>
      </c>
      <c r="Y17" s="2">
        <v>3.17</v>
      </c>
      <c r="Z17" s="2">
        <v>3.15</v>
      </c>
      <c r="AA17" s="7">
        <v>4.01</v>
      </c>
      <c r="AB17" s="6">
        <v>6.1</v>
      </c>
      <c r="AC17" s="2">
        <v>2.48</v>
      </c>
      <c r="AD17" s="2">
        <v>4</v>
      </c>
      <c r="AE17" s="7">
        <v>7</v>
      </c>
      <c r="AG17" s="2"/>
      <c r="AH17" s="2"/>
      <c r="AI17" s="2"/>
      <c r="AJ17" s="2"/>
      <c r="AK17" s="2"/>
      <c r="AL17" s="2"/>
      <c r="AM17" s="2"/>
    </row>
    <row r="18" spans="2:39" x14ac:dyDescent="0.2">
      <c r="B18" s="64">
        <v>10</v>
      </c>
      <c r="C18" s="9" t="s">
        <v>61</v>
      </c>
      <c r="D18" s="6">
        <v>5.8100000000000005</v>
      </c>
      <c r="E18" s="2">
        <v>4.04</v>
      </c>
      <c r="F18" s="2">
        <v>2.38</v>
      </c>
      <c r="G18" s="2">
        <v>5.9</v>
      </c>
      <c r="H18" s="6">
        <v>6.5</v>
      </c>
      <c r="I18" s="2">
        <v>4</v>
      </c>
      <c r="J18" s="2">
        <v>2</v>
      </c>
      <c r="K18" s="2">
        <v>6</v>
      </c>
      <c r="L18" s="6">
        <v>6</v>
      </c>
      <c r="M18" s="2">
        <v>4</v>
      </c>
      <c r="N18" s="2">
        <v>2</v>
      </c>
      <c r="O18" s="7">
        <v>6</v>
      </c>
      <c r="P18" s="2">
        <v>5</v>
      </c>
      <c r="Q18" s="2">
        <v>7</v>
      </c>
      <c r="R18" s="2">
        <v>2</v>
      </c>
      <c r="S18" s="2">
        <v>7</v>
      </c>
      <c r="T18" s="6">
        <v>5</v>
      </c>
      <c r="U18" s="2">
        <v>5</v>
      </c>
      <c r="V18" s="2">
        <v>3</v>
      </c>
      <c r="W18" s="7">
        <v>6</v>
      </c>
      <c r="X18" s="2">
        <v>5</v>
      </c>
      <c r="Y18" s="2">
        <v>4</v>
      </c>
      <c r="Z18" s="2">
        <v>4</v>
      </c>
      <c r="AA18" s="7">
        <v>5</v>
      </c>
      <c r="AB18" s="6">
        <v>6</v>
      </c>
      <c r="AC18" s="2">
        <v>5</v>
      </c>
      <c r="AD18" s="2">
        <v>1</v>
      </c>
      <c r="AE18" s="7">
        <v>6</v>
      </c>
      <c r="AG18" s="2"/>
      <c r="AH18" s="2"/>
      <c r="AI18" s="2"/>
      <c r="AJ18" s="2"/>
      <c r="AK18" s="2"/>
      <c r="AL18" s="2"/>
      <c r="AM18" s="2"/>
    </row>
    <row r="19" spans="2:39" x14ac:dyDescent="0.2">
      <c r="B19" s="64">
        <v>11</v>
      </c>
      <c r="C19" s="9" t="s">
        <v>62</v>
      </c>
      <c r="D19" s="6">
        <v>6.36</v>
      </c>
      <c r="E19" s="2">
        <v>2.69</v>
      </c>
      <c r="F19" s="2">
        <v>4.6900000000000004</v>
      </c>
      <c r="G19" s="7">
        <v>1.84</v>
      </c>
      <c r="H19" s="6">
        <v>6.67</v>
      </c>
      <c r="I19" s="2">
        <v>3.16</v>
      </c>
      <c r="J19" s="2">
        <v>5.39</v>
      </c>
      <c r="K19" s="7">
        <v>5.76</v>
      </c>
      <c r="L19" s="6">
        <v>5.89</v>
      </c>
      <c r="M19" s="2">
        <v>2.17</v>
      </c>
      <c r="N19" s="2">
        <v>5.21</v>
      </c>
      <c r="O19" s="7">
        <v>2.63</v>
      </c>
      <c r="P19" s="6">
        <v>3.22</v>
      </c>
      <c r="Q19" s="2">
        <v>6.23</v>
      </c>
      <c r="R19" s="2">
        <v>3.28</v>
      </c>
      <c r="S19" s="7">
        <v>4.91</v>
      </c>
      <c r="T19" s="6">
        <v>5.1100000000000003</v>
      </c>
      <c r="U19" s="2">
        <v>1.43</v>
      </c>
      <c r="V19" s="2">
        <v>3.38</v>
      </c>
      <c r="W19" s="7">
        <v>3.35</v>
      </c>
      <c r="X19" s="6">
        <v>4</v>
      </c>
      <c r="Y19" s="2">
        <v>5.43</v>
      </c>
      <c r="Z19" s="2">
        <v>3.01</v>
      </c>
      <c r="AA19" s="7">
        <v>4.4000000000000004</v>
      </c>
      <c r="AB19" s="6">
        <v>6.27</v>
      </c>
      <c r="AC19" s="2">
        <v>4.43</v>
      </c>
      <c r="AD19" s="2">
        <v>5.63</v>
      </c>
      <c r="AE19" s="7">
        <v>4</v>
      </c>
      <c r="AG19" s="2"/>
      <c r="AH19" s="2"/>
      <c r="AI19" s="2"/>
      <c r="AJ19" s="2"/>
      <c r="AK19" s="2"/>
      <c r="AL19" s="2"/>
      <c r="AM19" s="2"/>
    </row>
    <row r="20" spans="2:39" x14ac:dyDescent="0.2">
      <c r="B20" s="65">
        <v>12</v>
      </c>
      <c r="C20" s="9" t="s">
        <v>81</v>
      </c>
      <c r="D20" s="6">
        <v>4.7300000000000004</v>
      </c>
      <c r="E20" s="2">
        <v>2.5499999999999998</v>
      </c>
      <c r="F20" s="2">
        <v>3.45</v>
      </c>
      <c r="G20" s="7">
        <v>6.25</v>
      </c>
      <c r="H20" s="6">
        <v>6.18</v>
      </c>
      <c r="I20" s="2">
        <v>4.9400000000000004</v>
      </c>
      <c r="J20" s="2">
        <v>1.94</v>
      </c>
      <c r="K20" s="7">
        <v>3.1</v>
      </c>
      <c r="L20" s="6">
        <v>3.31</v>
      </c>
      <c r="M20" s="2">
        <v>5.89</v>
      </c>
      <c r="N20" s="2">
        <v>2.14</v>
      </c>
      <c r="O20" s="7">
        <v>6.73</v>
      </c>
      <c r="P20" s="6">
        <v>3.34</v>
      </c>
      <c r="Q20" s="2">
        <v>5.42</v>
      </c>
      <c r="R20" s="2">
        <v>2.2000000000000002</v>
      </c>
      <c r="S20" s="7">
        <v>7</v>
      </c>
      <c r="T20" s="6">
        <v>5.52</v>
      </c>
      <c r="U20" s="2">
        <v>3.64</v>
      </c>
      <c r="V20" s="2">
        <v>2.2400000000000002</v>
      </c>
      <c r="W20" s="7">
        <v>6.9</v>
      </c>
      <c r="X20" s="6">
        <v>4</v>
      </c>
      <c r="Y20" s="2">
        <v>4.59</v>
      </c>
      <c r="Z20" s="2">
        <v>1.1299999999999999</v>
      </c>
      <c r="AA20" s="7">
        <v>5.37</v>
      </c>
      <c r="AB20" s="6">
        <v>4</v>
      </c>
      <c r="AC20" s="2">
        <v>4.91</v>
      </c>
      <c r="AD20" s="2">
        <v>1.83</v>
      </c>
      <c r="AE20" s="7">
        <v>7</v>
      </c>
      <c r="AG20" s="2"/>
      <c r="AH20" s="2"/>
      <c r="AI20" s="2"/>
      <c r="AJ20" s="2"/>
      <c r="AK20" s="2"/>
      <c r="AL20" s="2"/>
      <c r="AM20" s="2"/>
    </row>
    <row r="21" spans="2:39" x14ac:dyDescent="0.2">
      <c r="B21" s="65">
        <v>13</v>
      </c>
      <c r="C21" s="9" t="s">
        <v>82</v>
      </c>
      <c r="D21" s="6">
        <v>6</v>
      </c>
      <c r="E21" s="2">
        <v>5.53</v>
      </c>
      <c r="F21" s="2">
        <v>2.4900000000000002</v>
      </c>
      <c r="G21" s="2">
        <v>6.86</v>
      </c>
      <c r="H21" s="6">
        <v>5.67</v>
      </c>
      <c r="I21" s="2">
        <v>7</v>
      </c>
      <c r="J21" s="2">
        <v>3.19</v>
      </c>
      <c r="K21" s="2">
        <v>5.37</v>
      </c>
      <c r="L21" s="6">
        <v>6.52</v>
      </c>
      <c r="M21" s="2">
        <v>6.09</v>
      </c>
      <c r="N21" s="2">
        <v>2.36</v>
      </c>
      <c r="O21" s="7">
        <v>7</v>
      </c>
      <c r="P21" s="2">
        <v>5.67</v>
      </c>
      <c r="Q21" s="2">
        <v>7</v>
      </c>
      <c r="R21" s="2">
        <v>3.03</v>
      </c>
      <c r="S21" s="2">
        <v>7</v>
      </c>
      <c r="T21" s="6">
        <v>2.87</v>
      </c>
      <c r="U21" s="2">
        <v>6.47</v>
      </c>
      <c r="V21" s="2">
        <v>1.71</v>
      </c>
      <c r="W21" s="7">
        <v>5.79</v>
      </c>
      <c r="X21" s="2">
        <v>4</v>
      </c>
      <c r="Y21" s="2">
        <v>2.46</v>
      </c>
      <c r="Z21" s="2">
        <v>4</v>
      </c>
      <c r="AA21" s="7">
        <v>4.5999999999999996</v>
      </c>
      <c r="AB21" s="6">
        <v>5.66</v>
      </c>
      <c r="AC21" s="2">
        <v>6.36</v>
      </c>
      <c r="AD21" s="2">
        <v>4</v>
      </c>
      <c r="AE21" s="7">
        <v>7</v>
      </c>
      <c r="AG21" s="2"/>
      <c r="AH21" s="2"/>
      <c r="AI21" s="2"/>
      <c r="AJ21" s="2"/>
      <c r="AK21" s="2"/>
      <c r="AL21" s="2"/>
      <c r="AM21" s="2"/>
    </row>
    <row r="22" spans="2:39" x14ac:dyDescent="0.2">
      <c r="B22" s="65">
        <v>14</v>
      </c>
      <c r="C22" s="9" t="s">
        <v>91</v>
      </c>
      <c r="D22" s="6">
        <v>6.99</v>
      </c>
      <c r="E22" s="2">
        <v>5.98</v>
      </c>
      <c r="F22" s="2">
        <v>5.9</v>
      </c>
      <c r="G22" s="2">
        <v>6.09</v>
      </c>
      <c r="H22" s="6">
        <v>7</v>
      </c>
      <c r="I22" s="2">
        <v>4.79</v>
      </c>
      <c r="J22" s="2">
        <v>5.73</v>
      </c>
      <c r="K22" s="2">
        <v>4</v>
      </c>
      <c r="L22" s="6">
        <v>3.25</v>
      </c>
      <c r="M22" s="2">
        <v>5.81</v>
      </c>
      <c r="N22" s="2">
        <v>3.35</v>
      </c>
      <c r="O22" s="7">
        <v>5.41</v>
      </c>
      <c r="P22" s="2">
        <v>3.05</v>
      </c>
      <c r="Q22" s="2">
        <v>5.16</v>
      </c>
      <c r="R22" s="2">
        <v>2.2599999999999998</v>
      </c>
      <c r="S22" s="2">
        <v>6.9</v>
      </c>
      <c r="T22" s="6">
        <v>2.75</v>
      </c>
      <c r="U22" s="2">
        <v>3.22</v>
      </c>
      <c r="V22" s="2">
        <v>1.72</v>
      </c>
      <c r="W22" s="7">
        <v>4</v>
      </c>
      <c r="X22" s="2">
        <v>2.75</v>
      </c>
      <c r="Y22" s="2">
        <v>2.73</v>
      </c>
      <c r="Z22" s="2">
        <v>2.78</v>
      </c>
      <c r="AA22" s="7">
        <v>5.65</v>
      </c>
      <c r="AB22" s="6">
        <v>1.79</v>
      </c>
      <c r="AC22" s="2">
        <v>5.13</v>
      </c>
      <c r="AD22" s="2">
        <v>2.71</v>
      </c>
      <c r="AE22" s="7">
        <v>6.31</v>
      </c>
      <c r="AG22" s="2"/>
      <c r="AH22" s="2"/>
      <c r="AI22" s="2"/>
      <c r="AJ22" s="2"/>
      <c r="AK22" s="2"/>
      <c r="AL22" s="2"/>
      <c r="AM22" s="2"/>
    </row>
    <row r="23" spans="2:39" x14ac:dyDescent="0.2">
      <c r="B23" s="65">
        <v>15</v>
      </c>
      <c r="C23" s="9" t="s">
        <v>92</v>
      </c>
      <c r="D23" s="6">
        <v>7</v>
      </c>
      <c r="E23" s="2">
        <v>5.86</v>
      </c>
      <c r="F23" s="2">
        <v>2.37</v>
      </c>
      <c r="G23" s="2">
        <v>4</v>
      </c>
      <c r="H23" s="6">
        <v>7</v>
      </c>
      <c r="I23" s="2">
        <v>6.27</v>
      </c>
      <c r="J23" s="2">
        <v>4</v>
      </c>
      <c r="K23" s="2">
        <v>4</v>
      </c>
      <c r="L23" s="6">
        <v>6.04</v>
      </c>
      <c r="M23" s="2">
        <v>6.78</v>
      </c>
      <c r="N23" s="2">
        <v>3.04</v>
      </c>
      <c r="O23" s="7">
        <v>6.25</v>
      </c>
      <c r="P23" s="2">
        <v>4</v>
      </c>
      <c r="Q23" s="2">
        <v>7</v>
      </c>
      <c r="R23" s="2">
        <v>1</v>
      </c>
      <c r="S23" s="2">
        <v>6.7</v>
      </c>
      <c r="T23" s="6">
        <v>3.19</v>
      </c>
      <c r="U23" s="2">
        <v>5.47</v>
      </c>
      <c r="V23" s="2">
        <v>1</v>
      </c>
      <c r="W23" s="7">
        <v>7</v>
      </c>
      <c r="X23" s="2">
        <v>2.4500000000000002</v>
      </c>
      <c r="Y23" s="2">
        <v>1</v>
      </c>
      <c r="Z23" s="2">
        <v>1</v>
      </c>
      <c r="AA23" s="7">
        <v>4.2300000000000004</v>
      </c>
      <c r="AB23" s="6">
        <v>4</v>
      </c>
      <c r="AC23" s="2">
        <v>7</v>
      </c>
      <c r="AD23" s="2">
        <v>1.83</v>
      </c>
      <c r="AE23" s="7">
        <v>5.97</v>
      </c>
      <c r="AG23" s="2"/>
      <c r="AH23" s="2"/>
      <c r="AI23" s="2"/>
      <c r="AJ23" s="2"/>
      <c r="AK23" s="2"/>
      <c r="AL23" s="2"/>
      <c r="AM23" s="2"/>
    </row>
    <row r="24" spans="2:39" ht="12.75" thickBot="1" x14ac:dyDescent="0.25">
      <c r="B24" s="65" t="s">
        <v>64</v>
      </c>
      <c r="C24" s="59" t="s">
        <v>63</v>
      </c>
      <c r="D24" s="58">
        <v>3.94</v>
      </c>
      <c r="E24" s="35">
        <v>6.18</v>
      </c>
      <c r="F24" s="35">
        <v>3.86</v>
      </c>
      <c r="G24" s="34">
        <v>5.61</v>
      </c>
      <c r="H24" s="58">
        <v>4.72</v>
      </c>
      <c r="I24" s="35">
        <v>6.74</v>
      </c>
      <c r="J24" s="35">
        <v>3.9</v>
      </c>
      <c r="K24" s="34">
        <v>3.47</v>
      </c>
      <c r="L24" s="58">
        <v>3.48</v>
      </c>
      <c r="M24" s="35">
        <v>6.26</v>
      </c>
      <c r="N24" s="35">
        <v>4.82</v>
      </c>
      <c r="O24" s="34">
        <v>6.47</v>
      </c>
      <c r="P24" s="58">
        <v>2.35</v>
      </c>
      <c r="Q24" s="35">
        <v>6.45</v>
      </c>
      <c r="R24" s="35">
        <v>4.5599999999999996</v>
      </c>
      <c r="S24" s="34">
        <v>6.4</v>
      </c>
      <c r="T24" s="58">
        <v>3.95</v>
      </c>
      <c r="U24" s="35">
        <v>6.34</v>
      </c>
      <c r="V24" s="35">
        <v>2.4700000000000002</v>
      </c>
      <c r="W24" s="34">
        <v>6.39</v>
      </c>
      <c r="X24" s="58">
        <v>2.82</v>
      </c>
      <c r="Y24" s="35">
        <v>4</v>
      </c>
      <c r="Z24" s="35">
        <v>4</v>
      </c>
      <c r="AA24" s="34">
        <v>5.75</v>
      </c>
      <c r="AB24" s="58">
        <v>4.68</v>
      </c>
      <c r="AC24" s="35">
        <v>7</v>
      </c>
      <c r="AD24" s="35">
        <v>6.29</v>
      </c>
      <c r="AE24" s="34">
        <v>7</v>
      </c>
      <c r="AG24" s="2"/>
      <c r="AH24" s="2"/>
      <c r="AI24" s="2"/>
      <c r="AJ24" s="2"/>
      <c r="AK24" s="2"/>
      <c r="AL24" s="2"/>
      <c r="AM24" s="2"/>
    </row>
    <row r="25" spans="2:39" ht="12.75" thickBot="1" x14ac:dyDescent="0.25">
      <c r="B25" s="3"/>
      <c r="C25" s="8" t="s">
        <v>16</v>
      </c>
      <c r="D25" s="4">
        <f>AVERAGE(D8:D24)</f>
        <v>5.579411764705883</v>
      </c>
      <c r="E25" s="4">
        <f t="shared" ref="E25:AE25" si="0">AVERAGE(E8:E24)</f>
        <v>4.3217647058823525</v>
      </c>
      <c r="F25" s="4">
        <f t="shared" si="0"/>
        <v>4.0611764705882356</v>
      </c>
      <c r="G25" s="4">
        <f t="shared" si="0"/>
        <v>4.3182352941176472</v>
      </c>
      <c r="H25" s="10">
        <f t="shared" si="0"/>
        <v>6.1964705882352931</v>
      </c>
      <c r="I25" s="12">
        <f t="shared" si="0"/>
        <v>5.1758823529411764</v>
      </c>
      <c r="J25" s="12">
        <f t="shared" si="0"/>
        <v>4.32</v>
      </c>
      <c r="K25" s="13">
        <f t="shared" si="0"/>
        <v>4.2929411764705874</v>
      </c>
      <c r="L25" s="4">
        <f t="shared" si="0"/>
        <v>5.0994117647058834</v>
      </c>
      <c r="M25" s="4">
        <f t="shared" si="0"/>
        <v>4.751176470588236</v>
      </c>
      <c r="N25" s="4">
        <f t="shared" si="0"/>
        <v>3.9894117647058818</v>
      </c>
      <c r="O25" s="4">
        <f t="shared" si="0"/>
        <v>4.7517647058823531</v>
      </c>
      <c r="P25" s="10">
        <f t="shared" si="0"/>
        <v>4.3547058823529401</v>
      </c>
      <c r="Q25" s="12">
        <f t="shared" si="0"/>
        <v>5.3588235294117652</v>
      </c>
      <c r="R25" s="12">
        <f t="shared" si="0"/>
        <v>3.8011764705882354</v>
      </c>
      <c r="S25" s="13">
        <f t="shared" si="0"/>
        <v>5.2141176470588242</v>
      </c>
      <c r="T25" s="4">
        <f t="shared" si="0"/>
        <v>4.2029411764705884</v>
      </c>
      <c r="U25" s="4">
        <f t="shared" si="0"/>
        <v>4.513529411764706</v>
      </c>
      <c r="V25" s="4">
        <f t="shared" si="0"/>
        <v>2.7864705882352938</v>
      </c>
      <c r="W25" s="4">
        <f t="shared" si="0"/>
        <v>4.6099999999999994</v>
      </c>
      <c r="X25" s="10">
        <f t="shared" si="0"/>
        <v>3.4276470588235295</v>
      </c>
      <c r="Y25" s="12">
        <f t="shared" si="0"/>
        <v>3.8764705882352937</v>
      </c>
      <c r="Z25" s="12">
        <f t="shared" si="0"/>
        <v>2.9</v>
      </c>
      <c r="AA25" s="13">
        <f t="shared" si="0"/>
        <v>4.5458823529411765</v>
      </c>
      <c r="AB25" s="10">
        <f t="shared" si="0"/>
        <v>4.5770588235294118</v>
      </c>
      <c r="AC25" s="12">
        <f t="shared" si="0"/>
        <v>4.8058823529411754</v>
      </c>
      <c r="AD25" s="12">
        <f t="shared" si="0"/>
        <v>3.915294117647059</v>
      </c>
      <c r="AE25" s="13">
        <f t="shared" si="0"/>
        <v>4.9894117647058822</v>
      </c>
      <c r="AG25" s="2"/>
      <c r="AH25" s="2"/>
      <c r="AI25" s="2"/>
      <c r="AJ25" s="2"/>
      <c r="AK25" s="2"/>
      <c r="AL25" s="2"/>
      <c r="AM25" s="2"/>
    </row>
    <row r="26" spans="2:39" ht="12.75" thickBot="1" x14ac:dyDescent="0.25">
      <c r="B26" s="10"/>
      <c r="C26" s="11" t="s">
        <v>15</v>
      </c>
      <c r="D26" s="12">
        <f>STDEV(D8:D24)</f>
        <v>0.92670431225549577</v>
      </c>
      <c r="E26" s="12">
        <f t="shared" ref="E26:AE26" si="1">STDEV(E8:E24)</f>
        <v>1.9940920092053109</v>
      </c>
      <c r="F26" s="12">
        <f t="shared" si="1"/>
        <v>1.3372167099658021</v>
      </c>
      <c r="G26" s="12">
        <f t="shared" si="1"/>
        <v>1.8057797321867572</v>
      </c>
      <c r="H26" s="10">
        <f t="shared" si="1"/>
        <v>1.0344801905816743</v>
      </c>
      <c r="I26" s="12">
        <f t="shared" si="1"/>
        <v>1.7036397023121159</v>
      </c>
      <c r="J26" s="12">
        <f t="shared" si="1"/>
        <v>1.7613418180466847</v>
      </c>
      <c r="K26" s="13">
        <f t="shared" si="1"/>
        <v>1.3379777871188807</v>
      </c>
      <c r="L26" s="12">
        <f t="shared" si="1"/>
        <v>1.6673349640527948</v>
      </c>
      <c r="M26" s="12">
        <f t="shared" si="1"/>
        <v>2.023350817187112</v>
      </c>
      <c r="N26" s="12">
        <f t="shared" si="1"/>
        <v>1.6217100179603468</v>
      </c>
      <c r="O26" s="12">
        <f t="shared" si="1"/>
        <v>2.0410849911692726</v>
      </c>
      <c r="P26" s="10">
        <f t="shared" si="1"/>
        <v>1.5876717137331129</v>
      </c>
      <c r="Q26" s="12">
        <f t="shared" si="1"/>
        <v>2.0721513046618378</v>
      </c>
      <c r="R26" s="12">
        <f t="shared" si="1"/>
        <v>1.4190925020631193</v>
      </c>
      <c r="S26" s="13">
        <f t="shared" si="1"/>
        <v>2.0234378506131838</v>
      </c>
      <c r="T26" s="12">
        <f t="shared" si="1"/>
        <v>1.333640528337201</v>
      </c>
      <c r="U26" s="12">
        <f t="shared" si="1"/>
        <v>1.9686668749958387</v>
      </c>
      <c r="V26" s="12">
        <f t="shared" si="1"/>
        <v>1.0527163742936105</v>
      </c>
      <c r="W26" s="12">
        <f t="shared" si="1"/>
        <v>1.7323791444138334</v>
      </c>
      <c r="X26" s="10">
        <f t="shared" si="1"/>
        <v>1.022451278862254</v>
      </c>
      <c r="Y26" s="12">
        <f t="shared" si="1"/>
        <v>1.5384202172052626</v>
      </c>
      <c r="Z26" s="12">
        <f t="shared" si="1"/>
        <v>1.1619595517917134</v>
      </c>
      <c r="AA26" s="13">
        <f t="shared" si="1"/>
        <v>0.82616628791915614</v>
      </c>
      <c r="AB26" s="10">
        <f t="shared" si="1"/>
        <v>1.4234015803080755</v>
      </c>
      <c r="AC26" s="12">
        <f t="shared" si="1"/>
        <v>2.0817212193985331</v>
      </c>
      <c r="AD26" s="12">
        <f t="shared" si="1"/>
        <v>1.8227935896826701</v>
      </c>
      <c r="AE26" s="13">
        <f t="shared" si="1"/>
        <v>1.9828088365631582</v>
      </c>
      <c r="AG26" s="2"/>
      <c r="AH26" s="2"/>
      <c r="AI26" s="2"/>
      <c r="AJ26" s="2"/>
      <c r="AK26" s="2"/>
      <c r="AL26" s="2"/>
      <c r="AM26" s="2"/>
    </row>
    <row r="27" spans="2:39" x14ac:dyDescent="0.2">
      <c r="AG27" s="2"/>
      <c r="AH27" s="2"/>
      <c r="AI27" s="2"/>
      <c r="AJ27" s="2"/>
      <c r="AK27" s="2"/>
      <c r="AL27" s="2"/>
      <c r="AM27" s="2"/>
    </row>
    <row r="28" spans="2:39" s="61" customFormat="1" ht="15" x14ac:dyDescent="0.25">
      <c r="B28" s="61" t="s">
        <v>67</v>
      </c>
      <c r="C28" s="62"/>
      <c r="AF28" s="62"/>
      <c r="AG28" s="62"/>
      <c r="AH28" s="62"/>
      <c r="AI28" s="62"/>
      <c r="AJ28" s="62"/>
      <c r="AK28" s="62"/>
      <c r="AL28" s="62"/>
    </row>
    <row r="29" spans="2:39" x14ac:dyDescent="0.2">
      <c r="C29" s="2"/>
      <c r="AF29" s="2"/>
      <c r="AG29" s="2"/>
      <c r="AH29" s="2"/>
      <c r="AI29" s="2"/>
      <c r="AJ29" s="2"/>
      <c r="AK29" s="2"/>
      <c r="AL29" s="2"/>
    </row>
    <row r="30" spans="2:39" ht="12.75" thickBot="1" x14ac:dyDescent="0.25">
      <c r="D30" s="2" t="s">
        <v>8</v>
      </c>
      <c r="H30" s="2" t="s">
        <v>9</v>
      </c>
      <c r="L30" s="2" t="s">
        <v>10</v>
      </c>
      <c r="P30" s="2" t="s">
        <v>12</v>
      </c>
      <c r="T30" s="2" t="s">
        <v>13</v>
      </c>
      <c r="X30" s="2" t="s">
        <v>14</v>
      </c>
      <c r="AB30" s="2" t="s">
        <v>11</v>
      </c>
      <c r="AF30" s="2"/>
      <c r="AG30" s="2"/>
      <c r="AH30" s="2"/>
      <c r="AI30" s="2"/>
      <c r="AJ30" s="2"/>
      <c r="AK30" s="2"/>
      <c r="AL30" s="2"/>
    </row>
    <row r="31" spans="2:39" ht="12.75" thickBot="1" x14ac:dyDescent="0.25">
      <c r="B31" s="10" t="s">
        <v>69</v>
      </c>
      <c r="C31" s="11" t="s">
        <v>17</v>
      </c>
      <c r="D31" s="12" t="s">
        <v>4</v>
      </c>
      <c r="E31" s="12" t="s">
        <v>2</v>
      </c>
      <c r="F31" s="12" t="s">
        <v>3</v>
      </c>
      <c r="G31" s="12" t="s">
        <v>0</v>
      </c>
      <c r="H31" s="10" t="s">
        <v>4</v>
      </c>
      <c r="I31" s="12" t="s">
        <v>2</v>
      </c>
      <c r="J31" s="12" t="s">
        <v>3</v>
      </c>
      <c r="K31" s="13" t="s">
        <v>0</v>
      </c>
      <c r="L31" s="12" t="s">
        <v>4</v>
      </c>
      <c r="M31" s="12" t="s">
        <v>2</v>
      </c>
      <c r="N31" s="12" t="s">
        <v>3</v>
      </c>
      <c r="O31" s="12" t="s">
        <v>0</v>
      </c>
      <c r="P31" s="10" t="s">
        <v>4</v>
      </c>
      <c r="Q31" s="12" t="s">
        <v>2</v>
      </c>
      <c r="R31" s="12" t="s">
        <v>3</v>
      </c>
      <c r="S31" s="13" t="s">
        <v>0</v>
      </c>
      <c r="T31" s="12" t="s">
        <v>4</v>
      </c>
      <c r="U31" s="12" t="s">
        <v>2</v>
      </c>
      <c r="V31" s="12" t="s">
        <v>3</v>
      </c>
      <c r="W31" s="12" t="s">
        <v>0</v>
      </c>
      <c r="X31" s="10" t="s">
        <v>4</v>
      </c>
      <c r="Y31" s="12" t="s">
        <v>2</v>
      </c>
      <c r="Z31" s="12" t="s">
        <v>3</v>
      </c>
      <c r="AA31" s="13" t="s">
        <v>0</v>
      </c>
      <c r="AB31" s="10" t="s">
        <v>4</v>
      </c>
      <c r="AC31" s="12" t="s">
        <v>2</v>
      </c>
      <c r="AD31" s="12" t="s">
        <v>3</v>
      </c>
      <c r="AE31" s="13" t="s">
        <v>0</v>
      </c>
      <c r="AF31" s="2"/>
      <c r="AG31" s="2"/>
      <c r="AH31" s="2"/>
      <c r="AI31" s="2"/>
      <c r="AJ31" s="2"/>
      <c r="AK31" s="2"/>
      <c r="AL31" s="2"/>
    </row>
    <row r="32" spans="2:39" x14ac:dyDescent="0.2">
      <c r="B32" s="64">
        <v>1</v>
      </c>
      <c r="C32" s="9" t="s">
        <v>6</v>
      </c>
      <c r="D32" s="1">
        <v>5.6</v>
      </c>
      <c r="E32" s="1">
        <v>1.67</v>
      </c>
      <c r="F32" s="1">
        <v>6.04</v>
      </c>
      <c r="G32" s="1">
        <v>6</v>
      </c>
      <c r="H32" s="3">
        <v>7</v>
      </c>
      <c r="I32" s="4">
        <v>2.57</v>
      </c>
      <c r="J32" s="4">
        <v>7</v>
      </c>
      <c r="K32" s="4">
        <v>7</v>
      </c>
      <c r="L32" s="3">
        <v>4.0999999999999996</v>
      </c>
      <c r="M32" s="4">
        <v>1</v>
      </c>
      <c r="N32" s="4">
        <v>7</v>
      </c>
      <c r="O32" s="5">
        <v>5.81</v>
      </c>
      <c r="P32" s="4">
        <v>3.22</v>
      </c>
      <c r="Q32" s="4">
        <v>1.01</v>
      </c>
      <c r="R32" s="4">
        <v>5.55</v>
      </c>
      <c r="S32" s="4">
        <v>6.67</v>
      </c>
      <c r="T32" s="3">
        <v>3.62</v>
      </c>
      <c r="U32" s="4">
        <v>1.95</v>
      </c>
      <c r="V32" s="4">
        <v>5.12</v>
      </c>
      <c r="W32" s="5">
        <v>6.45</v>
      </c>
      <c r="X32" s="4">
        <v>4</v>
      </c>
      <c r="Y32" s="4">
        <v>1</v>
      </c>
      <c r="Z32" s="4">
        <v>4</v>
      </c>
      <c r="AA32" s="5">
        <v>5.91</v>
      </c>
      <c r="AB32" s="3">
        <v>3.19</v>
      </c>
      <c r="AC32" s="4">
        <v>1</v>
      </c>
      <c r="AD32" s="4">
        <v>5.05</v>
      </c>
      <c r="AE32" s="5">
        <v>7</v>
      </c>
      <c r="AF32" s="2"/>
      <c r="AG32" s="2"/>
      <c r="AH32" s="2"/>
      <c r="AI32" s="2"/>
      <c r="AJ32" s="2"/>
      <c r="AK32" s="2"/>
      <c r="AL32" s="2"/>
    </row>
    <row r="33" spans="2:37" x14ac:dyDescent="0.2">
      <c r="B33" s="64">
        <v>2</v>
      </c>
      <c r="C33" s="9" t="s">
        <v>33</v>
      </c>
      <c r="D33" s="32">
        <v>3.58</v>
      </c>
      <c r="E33" s="37">
        <v>1.76</v>
      </c>
      <c r="F33" s="37">
        <v>4.53</v>
      </c>
      <c r="G33" s="63">
        <v>3.26</v>
      </c>
      <c r="H33" s="32">
        <v>6.43</v>
      </c>
      <c r="I33" s="37">
        <v>4.42</v>
      </c>
      <c r="J33" s="37">
        <v>2.67</v>
      </c>
      <c r="K33" s="63">
        <v>2.71</v>
      </c>
      <c r="L33" s="32">
        <v>1</v>
      </c>
      <c r="M33" s="37">
        <v>2.98</v>
      </c>
      <c r="N33" s="37">
        <v>4.1399999999999997</v>
      </c>
      <c r="O33" s="63">
        <v>4.17</v>
      </c>
      <c r="P33" s="32">
        <v>2.73</v>
      </c>
      <c r="Q33" s="37">
        <v>3.32</v>
      </c>
      <c r="R33" s="37">
        <v>4</v>
      </c>
      <c r="S33" s="63">
        <v>4</v>
      </c>
      <c r="T33" s="32">
        <v>1.77</v>
      </c>
      <c r="U33" s="37">
        <v>6.09</v>
      </c>
      <c r="V33" s="37">
        <v>3.06</v>
      </c>
      <c r="W33" s="63">
        <v>4</v>
      </c>
      <c r="X33" s="32">
        <v>1</v>
      </c>
      <c r="Y33" s="37">
        <v>5.27</v>
      </c>
      <c r="Z33" s="37">
        <v>2.85</v>
      </c>
      <c r="AA33" s="63">
        <v>3.09</v>
      </c>
      <c r="AB33" s="32">
        <v>3.19</v>
      </c>
      <c r="AC33" s="37">
        <v>2.6</v>
      </c>
      <c r="AD33" s="37">
        <v>4.28</v>
      </c>
      <c r="AE33" s="63">
        <v>4.5599999999999996</v>
      </c>
      <c r="AF33" s="2"/>
      <c r="AG33" s="2"/>
      <c r="AH33" s="2"/>
      <c r="AI33" s="2"/>
      <c r="AJ33" s="2"/>
      <c r="AK33" s="2"/>
    </row>
    <row r="34" spans="2:37" x14ac:dyDescent="0.2">
      <c r="B34" s="64">
        <v>3</v>
      </c>
      <c r="C34" s="9" t="s">
        <v>5</v>
      </c>
      <c r="D34" s="1">
        <v>5</v>
      </c>
      <c r="E34" s="1">
        <v>2.83</v>
      </c>
      <c r="F34" s="1">
        <v>5.15</v>
      </c>
      <c r="G34" s="1">
        <v>4.07</v>
      </c>
      <c r="H34" s="6">
        <v>4.8899999999999997</v>
      </c>
      <c r="I34" s="2">
        <v>2.66</v>
      </c>
      <c r="J34" s="2">
        <v>5.39</v>
      </c>
      <c r="K34" s="2">
        <v>2.2400000000000002</v>
      </c>
      <c r="L34" s="6">
        <v>3.86</v>
      </c>
      <c r="M34" s="2">
        <v>2.2400000000000002</v>
      </c>
      <c r="N34" s="2">
        <v>3.62</v>
      </c>
      <c r="O34" s="7">
        <v>4.95</v>
      </c>
      <c r="P34" s="2">
        <v>4.87</v>
      </c>
      <c r="Q34" s="2">
        <v>2.82</v>
      </c>
      <c r="R34" s="2">
        <v>4.92</v>
      </c>
      <c r="S34" s="2">
        <v>2.99</v>
      </c>
      <c r="T34" s="6">
        <v>4</v>
      </c>
      <c r="U34" s="2">
        <v>1.74</v>
      </c>
      <c r="V34" s="2">
        <v>4</v>
      </c>
      <c r="W34" s="7">
        <v>5.19</v>
      </c>
      <c r="X34" s="2">
        <v>4</v>
      </c>
      <c r="Y34" s="2">
        <v>5.26</v>
      </c>
      <c r="Z34" s="2">
        <v>4</v>
      </c>
      <c r="AA34" s="7">
        <v>4</v>
      </c>
      <c r="AB34" s="6">
        <v>5.32</v>
      </c>
      <c r="AC34" s="2">
        <v>2.88</v>
      </c>
      <c r="AD34" s="2">
        <v>5.42</v>
      </c>
      <c r="AE34" s="7">
        <v>4</v>
      </c>
      <c r="AF34" s="2"/>
      <c r="AG34" s="2"/>
      <c r="AH34" s="2"/>
      <c r="AI34" s="2"/>
      <c r="AJ34" s="2"/>
      <c r="AK34" s="2"/>
    </row>
    <row r="35" spans="2:37" x14ac:dyDescent="0.2">
      <c r="B35" s="64">
        <v>4</v>
      </c>
      <c r="C35" s="9" t="s">
        <v>1</v>
      </c>
      <c r="D35" s="1">
        <v>6.44</v>
      </c>
      <c r="E35" s="1">
        <v>1.4</v>
      </c>
      <c r="F35" s="1">
        <v>1.87</v>
      </c>
      <c r="G35" s="1">
        <v>1.1599999999999999</v>
      </c>
      <c r="H35" s="6">
        <v>3.28</v>
      </c>
      <c r="I35" s="2">
        <v>5.47</v>
      </c>
      <c r="J35" s="2">
        <v>3.72</v>
      </c>
      <c r="K35" s="2">
        <v>3.08</v>
      </c>
      <c r="L35" s="6">
        <v>6.56</v>
      </c>
      <c r="M35" s="2">
        <v>2.69</v>
      </c>
      <c r="N35" s="2">
        <v>1.1100000000000001</v>
      </c>
      <c r="O35" s="7">
        <v>1.1399999999999999</v>
      </c>
      <c r="P35" s="2">
        <v>5.81</v>
      </c>
      <c r="Q35" s="2">
        <v>1</v>
      </c>
      <c r="R35" s="2">
        <v>2.69</v>
      </c>
      <c r="S35" s="2">
        <v>2.67</v>
      </c>
      <c r="T35" s="6">
        <v>5.76</v>
      </c>
      <c r="U35" s="2">
        <v>1.62</v>
      </c>
      <c r="V35" s="2">
        <v>1.76</v>
      </c>
      <c r="W35" s="7">
        <v>1.1599999999999999</v>
      </c>
      <c r="X35" s="2">
        <v>3.91</v>
      </c>
      <c r="Y35" s="2">
        <v>6.77</v>
      </c>
      <c r="Z35" s="2">
        <v>1.57</v>
      </c>
      <c r="AA35" s="7">
        <v>4</v>
      </c>
      <c r="AB35" s="6">
        <v>5.9</v>
      </c>
      <c r="AC35" s="2">
        <v>1</v>
      </c>
      <c r="AD35" s="2">
        <v>2.58</v>
      </c>
      <c r="AE35" s="7">
        <v>4.55</v>
      </c>
      <c r="AF35" s="2"/>
      <c r="AG35" s="2"/>
      <c r="AH35" s="2"/>
      <c r="AI35" s="2"/>
      <c r="AJ35" s="2"/>
      <c r="AK35" s="2"/>
    </row>
    <row r="36" spans="2:37" x14ac:dyDescent="0.2">
      <c r="B36" s="64">
        <v>5</v>
      </c>
      <c r="C36" s="9" t="s">
        <v>59</v>
      </c>
      <c r="D36" s="6">
        <v>6.44</v>
      </c>
      <c r="E36" s="2">
        <v>6.07</v>
      </c>
      <c r="F36" s="2">
        <v>7</v>
      </c>
      <c r="G36" s="7">
        <v>1.61</v>
      </c>
      <c r="H36" s="6">
        <v>6.06</v>
      </c>
      <c r="I36" s="2">
        <v>5.38</v>
      </c>
      <c r="J36" s="2">
        <v>7</v>
      </c>
      <c r="K36" s="2">
        <v>2.66</v>
      </c>
      <c r="L36" s="6">
        <v>7</v>
      </c>
      <c r="M36" s="2">
        <v>7</v>
      </c>
      <c r="N36" s="2">
        <v>5.51</v>
      </c>
      <c r="O36" s="7">
        <v>1</v>
      </c>
      <c r="P36" s="2">
        <v>7</v>
      </c>
      <c r="Q36" s="2">
        <v>6.51</v>
      </c>
      <c r="R36" s="2">
        <v>5.15</v>
      </c>
      <c r="S36" s="2">
        <v>1</v>
      </c>
      <c r="T36" s="6">
        <v>4</v>
      </c>
      <c r="U36" s="2">
        <v>4</v>
      </c>
      <c r="V36" s="2">
        <v>4</v>
      </c>
      <c r="W36" s="7">
        <v>4</v>
      </c>
      <c r="X36" s="2">
        <v>4</v>
      </c>
      <c r="Y36" s="2">
        <v>4</v>
      </c>
      <c r="Z36" s="2">
        <v>4</v>
      </c>
      <c r="AA36" s="7">
        <v>4.8899999999999997</v>
      </c>
      <c r="AB36" s="6">
        <v>5.86</v>
      </c>
      <c r="AC36" s="2">
        <v>5.78</v>
      </c>
      <c r="AD36" s="2">
        <v>7</v>
      </c>
      <c r="AE36" s="7">
        <v>1</v>
      </c>
      <c r="AF36" s="2"/>
      <c r="AG36" s="2"/>
      <c r="AH36" s="2"/>
      <c r="AI36" s="2"/>
      <c r="AJ36" s="2"/>
      <c r="AK36" s="2"/>
    </row>
    <row r="37" spans="2:37" x14ac:dyDescent="0.2">
      <c r="B37" s="64">
        <v>6</v>
      </c>
      <c r="C37" s="9" t="s">
        <v>60</v>
      </c>
      <c r="D37" s="6">
        <v>6.15</v>
      </c>
      <c r="E37" s="2">
        <v>2.04</v>
      </c>
      <c r="F37" s="2">
        <v>4</v>
      </c>
      <c r="G37" s="7">
        <v>6.17</v>
      </c>
      <c r="H37" s="6">
        <v>6.33</v>
      </c>
      <c r="I37" s="2">
        <v>2.59</v>
      </c>
      <c r="J37" s="2">
        <v>1.73</v>
      </c>
      <c r="K37" s="2">
        <v>5.03</v>
      </c>
      <c r="L37" s="6">
        <v>7</v>
      </c>
      <c r="M37" s="2">
        <v>2.88</v>
      </c>
      <c r="N37" s="2">
        <v>2.89</v>
      </c>
      <c r="O37" s="7">
        <v>6</v>
      </c>
      <c r="P37" s="2">
        <v>7</v>
      </c>
      <c r="Q37" s="2">
        <v>5.0199999999999996</v>
      </c>
      <c r="R37" s="2">
        <v>5</v>
      </c>
      <c r="S37" s="2">
        <v>7</v>
      </c>
      <c r="T37" s="6">
        <v>6.27</v>
      </c>
      <c r="U37" s="2">
        <v>4</v>
      </c>
      <c r="V37" s="2">
        <v>4</v>
      </c>
      <c r="W37" s="7">
        <v>5.26</v>
      </c>
      <c r="X37" s="2">
        <v>2.2000000000000002</v>
      </c>
      <c r="Y37" s="2">
        <v>3.17</v>
      </c>
      <c r="Z37" s="2">
        <v>3.15</v>
      </c>
      <c r="AA37" s="7">
        <v>4.01</v>
      </c>
      <c r="AB37" s="6">
        <v>6.1</v>
      </c>
      <c r="AC37" s="2">
        <v>2.48</v>
      </c>
      <c r="AD37" s="2">
        <v>4</v>
      </c>
      <c r="AE37" s="7">
        <v>7</v>
      </c>
      <c r="AF37" s="2"/>
      <c r="AG37" s="2"/>
      <c r="AH37" s="2"/>
      <c r="AI37" s="2"/>
      <c r="AJ37" s="2"/>
      <c r="AK37" s="2"/>
    </row>
    <row r="38" spans="2:37" x14ac:dyDescent="0.2">
      <c r="B38" s="64">
        <v>7</v>
      </c>
      <c r="C38" s="9" t="s">
        <v>61</v>
      </c>
      <c r="D38" s="1">
        <v>5.81</v>
      </c>
      <c r="E38" s="1">
        <v>4.04</v>
      </c>
      <c r="F38" s="1">
        <v>2.38</v>
      </c>
      <c r="G38" s="1">
        <v>5.9</v>
      </c>
      <c r="H38" s="6">
        <v>6.5</v>
      </c>
      <c r="I38" s="2">
        <v>4</v>
      </c>
      <c r="J38" s="2">
        <v>2</v>
      </c>
      <c r="K38" s="2">
        <v>6</v>
      </c>
      <c r="L38" s="6">
        <v>6</v>
      </c>
      <c r="M38" s="2">
        <v>4</v>
      </c>
      <c r="N38" s="2">
        <v>2</v>
      </c>
      <c r="O38" s="7">
        <v>6</v>
      </c>
      <c r="P38" s="2">
        <v>5</v>
      </c>
      <c r="Q38" s="2">
        <v>7</v>
      </c>
      <c r="R38" s="2">
        <v>2</v>
      </c>
      <c r="S38" s="2">
        <v>7</v>
      </c>
      <c r="T38" s="6">
        <v>5</v>
      </c>
      <c r="U38" s="2">
        <v>5</v>
      </c>
      <c r="V38" s="2">
        <v>3</v>
      </c>
      <c r="W38" s="7">
        <v>6</v>
      </c>
      <c r="X38" s="2">
        <v>5</v>
      </c>
      <c r="Y38" s="2">
        <v>4</v>
      </c>
      <c r="Z38" s="2">
        <v>4</v>
      </c>
      <c r="AA38" s="7">
        <v>5</v>
      </c>
      <c r="AB38" s="6">
        <v>6</v>
      </c>
      <c r="AC38" s="2">
        <v>5</v>
      </c>
      <c r="AD38" s="2">
        <v>1</v>
      </c>
      <c r="AE38" s="7">
        <v>6</v>
      </c>
      <c r="AF38" s="2"/>
      <c r="AG38" s="2"/>
      <c r="AH38" s="2"/>
      <c r="AI38" s="2"/>
      <c r="AJ38" s="2"/>
      <c r="AK38" s="2"/>
    </row>
    <row r="39" spans="2:37" ht="12.75" thickBot="1" x14ac:dyDescent="0.25">
      <c r="B39" s="64">
        <v>8</v>
      </c>
      <c r="C39" s="9" t="s">
        <v>62</v>
      </c>
      <c r="D39" s="6">
        <v>6.36</v>
      </c>
      <c r="E39" s="2">
        <v>2.69</v>
      </c>
      <c r="F39" s="2">
        <v>4.6900000000000004</v>
      </c>
      <c r="G39" s="7">
        <v>1.84</v>
      </c>
      <c r="H39" s="6">
        <v>6.67</v>
      </c>
      <c r="I39" s="2">
        <v>3.16</v>
      </c>
      <c r="J39" s="2">
        <v>5.39</v>
      </c>
      <c r="K39" s="7">
        <v>5.76</v>
      </c>
      <c r="L39" s="6">
        <v>5.89</v>
      </c>
      <c r="M39" s="2">
        <v>2.17</v>
      </c>
      <c r="N39" s="2">
        <v>5.21</v>
      </c>
      <c r="O39" s="7">
        <v>2.63</v>
      </c>
      <c r="P39" s="6">
        <v>3.22</v>
      </c>
      <c r="Q39" s="2">
        <v>6.23</v>
      </c>
      <c r="R39" s="2">
        <v>3.28</v>
      </c>
      <c r="S39" s="7">
        <v>4.91</v>
      </c>
      <c r="T39" s="6">
        <v>5.1100000000000003</v>
      </c>
      <c r="U39" s="2">
        <v>1.43</v>
      </c>
      <c r="V39" s="2">
        <v>3.38</v>
      </c>
      <c r="W39" s="7">
        <v>3.35</v>
      </c>
      <c r="X39" s="6">
        <v>4</v>
      </c>
      <c r="Y39" s="2">
        <v>5.43</v>
      </c>
      <c r="Z39" s="2">
        <v>3.01</v>
      </c>
      <c r="AA39" s="7">
        <v>4.4000000000000004</v>
      </c>
      <c r="AB39" s="6">
        <v>6.27</v>
      </c>
      <c r="AC39" s="2">
        <v>4.43</v>
      </c>
      <c r="AD39" s="2">
        <v>5.63</v>
      </c>
      <c r="AE39" s="7">
        <v>4</v>
      </c>
      <c r="AF39" s="2"/>
      <c r="AG39" s="2"/>
      <c r="AH39" s="2"/>
      <c r="AI39" s="2"/>
      <c r="AJ39" s="2"/>
      <c r="AK39" s="2"/>
    </row>
    <row r="40" spans="2:37" ht="12.75" thickBot="1" x14ac:dyDescent="0.25">
      <c r="B40" s="3"/>
      <c r="C40" s="8" t="s">
        <v>16</v>
      </c>
      <c r="D40" s="4">
        <f t="shared" ref="D40:AE40" si="2">AVERAGE(D32:D39)</f>
        <v>5.6725000000000003</v>
      </c>
      <c r="E40" s="4">
        <f t="shared" si="2"/>
        <v>2.8125</v>
      </c>
      <c r="F40" s="4">
        <f t="shared" si="2"/>
        <v>4.4574999999999996</v>
      </c>
      <c r="G40" s="4">
        <f t="shared" si="2"/>
        <v>3.7512500000000002</v>
      </c>
      <c r="H40" s="10">
        <f t="shared" si="2"/>
        <v>5.8950000000000005</v>
      </c>
      <c r="I40" s="12">
        <f t="shared" si="2"/>
        <v>3.78125</v>
      </c>
      <c r="J40" s="12">
        <f t="shared" si="2"/>
        <v>4.3624999999999998</v>
      </c>
      <c r="K40" s="13">
        <f t="shared" si="2"/>
        <v>4.3100000000000005</v>
      </c>
      <c r="L40" s="4">
        <f t="shared" si="2"/>
        <v>5.1762499999999996</v>
      </c>
      <c r="M40" s="4">
        <f t="shared" si="2"/>
        <v>3.12</v>
      </c>
      <c r="N40" s="4">
        <f t="shared" si="2"/>
        <v>3.9350000000000005</v>
      </c>
      <c r="O40" s="4">
        <f t="shared" si="2"/>
        <v>3.9624999999999999</v>
      </c>
      <c r="P40" s="10">
        <f t="shared" si="2"/>
        <v>4.8562499999999993</v>
      </c>
      <c r="Q40" s="12">
        <f t="shared" si="2"/>
        <v>4.1137499999999996</v>
      </c>
      <c r="R40" s="12">
        <f t="shared" si="2"/>
        <v>4.0737500000000004</v>
      </c>
      <c r="S40" s="13">
        <f t="shared" si="2"/>
        <v>4.5299999999999994</v>
      </c>
      <c r="T40" s="4">
        <f t="shared" si="2"/>
        <v>4.4412500000000001</v>
      </c>
      <c r="U40" s="4">
        <f t="shared" si="2"/>
        <v>3.2287499999999998</v>
      </c>
      <c r="V40" s="4">
        <f t="shared" si="2"/>
        <v>3.5399999999999996</v>
      </c>
      <c r="W40" s="4">
        <f t="shared" si="2"/>
        <v>4.4262500000000005</v>
      </c>
      <c r="X40" s="10">
        <f t="shared" si="2"/>
        <v>3.5137499999999999</v>
      </c>
      <c r="Y40" s="12">
        <f t="shared" si="2"/>
        <v>4.3624999999999998</v>
      </c>
      <c r="Z40" s="12">
        <f t="shared" si="2"/>
        <v>3.3224999999999998</v>
      </c>
      <c r="AA40" s="13">
        <f t="shared" si="2"/>
        <v>4.4124999999999996</v>
      </c>
      <c r="AB40" s="10">
        <f t="shared" si="2"/>
        <v>5.2287499999999998</v>
      </c>
      <c r="AC40" s="12">
        <f t="shared" si="2"/>
        <v>3.1462500000000002</v>
      </c>
      <c r="AD40" s="12">
        <f t="shared" si="2"/>
        <v>4.37</v>
      </c>
      <c r="AE40" s="13">
        <f t="shared" si="2"/>
        <v>4.7637499999999999</v>
      </c>
      <c r="AF40" s="2"/>
      <c r="AG40" s="2"/>
      <c r="AH40" s="2"/>
      <c r="AI40" s="2"/>
      <c r="AJ40" s="2"/>
      <c r="AK40" s="2"/>
    </row>
    <row r="41" spans="2:37" ht="12.75" thickBot="1" x14ac:dyDescent="0.25">
      <c r="B41" s="10"/>
      <c r="C41" s="11" t="s">
        <v>15</v>
      </c>
      <c r="D41" s="12">
        <f t="shared" ref="D41:AE41" si="3">STDEV(D32:D39)</f>
        <v>0.98079778023518982</v>
      </c>
      <c r="E41" s="12">
        <f t="shared" si="3"/>
        <v>1.5647158573637938</v>
      </c>
      <c r="F41" s="12">
        <f t="shared" si="3"/>
        <v>1.7207950820146254</v>
      </c>
      <c r="G41" s="12">
        <f t="shared" si="3"/>
        <v>2.0982879926263691</v>
      </c>
      <c r="H41" s="10">
        <f t="shared" si="3"/>
        <v>1.2269940039438962</v>
      </c>
      <c r="I41" s="12">
        <f t="shared" si="3"/>
        <v>1.2184936543594664</v>
      </c>
      <c r="J41" s="12">
        <f t="shared" si="3"/>
        <v>2.1318385760384664</v>
      </c>
      <c r="K41" s="13">
        <f t="shared" si="3"/>
        <v>1.8436532056916608</v>
      </c>
      <c r="L41" s="12">
        <f t="shared" si="3"/>
        <v>2.0731889687146228</v>
      </c>
      <c r="M41" s="12">
        <f t="shared" si="3"/>
        <v>1.7833435691740065</v>
      </c>
      <c r="N41" s="12">
        <f t="shared" si="3"/>
        <v>1.944170774392002</v>
      </c>
      <c r="O41" s="12">
        <f t="shared" si="3"/>
        <v>2.1129786017441274</v>
      </c>
      <c r="P41" s="10">
        <f t="shared" si="3"/>
        <v>1.6901981075770827</v>
      </c>
      <c r="Q41" s="12">
        <f t="shared" si="3"/>
        <v>2.4202947724841892</v>
      </c>
      <c r="R41" s="12">
        <f t="shared" si="3"/>
        <v>1.2962797041644083</v>
      </c>
      <c r="S41" s="13">
        <f t="shared" si="3"/>
        <v>2.2519451909087738</v>
      </c>
      <c r="T41" s="12">
        <f t="shared" si="3"/>
        <v>1.4163477932445017</v>
      </c>
      <c r="U41" s="12">
        <f t="shared" si="3"/>
        <v>1.7804047493276838</v>
      </c>
      <c r="V41" s="12">
        <f t="shared" si="3"/>
        <v>0.98902549439912346</v>
      </c>
      <c r="W41" s="12">
        <f t="shared" si="3"/>
        <v>1.6920312180504051</v>
      </c>
      <c r="X41" s="10">
        <f t="shared" si="3"/>
        <v>1.2737227496033598</v>
      </c>
      <c r="Y41" s="12">
        <f t="shared" si="3"/>
        <v>1.7548280339028735</v>
      </c>
      <c r="Z41" s="12">
        <f t="shared" si="3"/>
        <v>0.86668086068962857</v>
      </c>
      <c r="AA41" s="13">
        <f t="shared" si="3"/>
        <v>0.85081053791580374</v>
      </c>
      <c r="AB41" s="10">
        <f t="shared" si="3"/>
        <v>1.2877714692999145</v>
      </c>
      <c r="AC41" s="12">
        <f t="shared" si="3"/>
        <v>1.7747026913985173</v>
      </c>
      <c r="AD41" s="12">
        <f t="shared" si="3"/>
        <v>1.881314130373462</v>
      </c>
      <c r="AE41" s="13">
        <f t="shared" si="3"/>
        <v>1.9621266705869354</v>
      </c>
    </row>
    <row r="42" spans="2:37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4" spans="2:37" s="66" customFormat="1" ht="15" x14ac:dyDescent="0.25">
      <c r="B44" s="66" t="s">
        <v>68</v>
      </c>
      <c r="C44" s="67"/>
    </row>
    <row r="45" spans="2:37" x14ac:dyDescent="0.2">
      <c r="C45" s="2"/>
    </row>
    <row r="46" spans="2:37" ht="12.75" thickBot="1" x14ac:dyDescent="0.25">
      <c r="D46" s="2" t="s">
        <v>8</v>
      </c>
      <c r="H46" s="2" t="s">
        <v>9</v>
      </c>
      <c r="L46" s="2" t="s">
        <v>10</v>
      </c>
      <c r="P46" s="2" t="s">
        <v>12</v>
      </c>
      <c r="T46" s="2" t="s">
        <v>13</v>
      </c>
      <c r="X46" s="2" t="s">
        <v>14</v>
      </c>
      <c r="AB46" s="2" t="s">
        <v>11</v>
      </c>
    </row>
    <row r="47" spans="2:37" ht="12.75" thickBot="1" x14ac:dyDescent="0.25">
      <c r="B47" s="10" t="s">
        <v>69</v>
      </c>
      <c r="C47" s="11" t="s">
        <v>17</v>
      </c>
      <c r="D47" s="12" t="s">
        <v>4</v>
      </c>
      <c r="E47" s="12" t="s">
        <v>2</v>
      </c>
      <c r="F47" s="12" t="s">
        <v>3</v>
      </c>
      <c r="G47" s="12" t="s">
        <v>0</v>
      </c>
      <c r="H47" s="10" t="s">
        <v>4</v>
      </c>
      <c r="I47" s="12" t="s">
        <v>2</v>
      </c>
      <c r="J47" s="12" t="s">
        <v>3</v>
      </c>
      <c r="K47" s="13" t="s">
        <v>0</v>
      </c>
      <c r="L47" s="12" t="s">
        <v>4</v>
      </c>
      <c r="M47" s="12" t="s">
        <v>2</v>
      </c>
      <c r="N47" s="12" t="s">
        <v>3</v>
      </c>
      <c r="O47" s="12" t="s">
        <v>0</v>
      </c>
      <c r="P47" s="10" t="s">
        <v>4</v>
      </c>
      <c r="Q47" s="12" t="s">
        <v>2</v>
      </c>
      <c r="R47" s="12" t="s">
        <v>3</v>
      </c>
      <c r="S47" s="13" t="s">
        <v>0</v>
      </c>
      <c r="T47" s="12" t="s">
        <v>4</v>
      </c>
      <c r="U47" s="12" t="s">
        <v>2</v>
      </c>
      <c r="V47" s="12" t="s">
        <v>3</v>
      </c>
      <c r="W47" s="12" t="s">
        <v>0</v>
      </c>
      <c r="X47" s="10" t="s">
        <v>4</v>
      </c>
      <c r="Y47" s="12" t="s">
        <v>2</v>
      </c>
      <c r="Z47" s="12" t="s">
        <v>3</v>
      </c>
      <c r="AA47" s="13" t="s">
        <v>0</v>
      </c>
      <c r="AB47" s="10" t="s">
        <v>4</v>
      </c>
      <c r="AC47" s="12" t="s">
        <v>2</v>
      </c>
      <c r="AD47" s="12" t="s">
        <v>3</v>
      </c>
      <c r="AE47" s="13" t="s">
        <v>0</v>
      </c>
    </row>
    <row r="48" spans="2:37" x14ac:dyDescent="0.2">
      <c r="B48" s="65">
        <v>1</v>
      </c>
      <c r="C48" s="9" t="s">
        <v>45</v>
      </c>
      <c r="D48" s="6">
        <v>4.7</v>
      </c>
      <c r="E48" s="2">
        <v>5.79</v>
      </c>
      <c r="F48" s="2">
        <v>3.07</v>
      </c>
      <c r="G48" s="2">
        <v>4.5599999999999996</v>
      </c>
      <c r="H48" s="6">
        <v>7</v>
      </c>
      <c r="I48" s="2">
        <v>7</v>
      </c>
      <c r="J48" s="2">
        <v>4.92</v>
      </c>
      <c r="K48" s="2">
        <v>4</v>
      </c>
      <c r="L48" s="6">
        <v>4.87</v>
      </c>
      <c r="M48" s="2">
        <v>7</v>
      </c>
      <c r="N48" s="2">
        <v>4</v>
      </c>
      <c r="O48" s="7">
        <v>5.96</v>
      </c>
      <c r="P48" s="2">
        <v>4</v>
      </c>
      <c r="Q48" s="2">
        <v>7</v>
      </c>
      <c r="R48" s="2">
        <v>4</v>
      </c>
      <c r="S48" s="2">
        <v>6.01</v>
      </c>
      <c r="T48" s="6">
        <v>5.37</v>
      </c>
      <c r="U48" s="2">
        <v>7</v>
      </c>
      <c r="V48" s="2">
        <v>2.25</v>
      </c>
      <c r="W48" s="7">
        <v>3.2</v>
      </c>
      <c r="X48" s="2">
        <v>2.08</v>
      </c>
      <c r="Y48" s="2">
        <v>4</v>
      </c>
      <c r="Z48" s="2">
        <v>1</v>
      </c>
      <c r="AA48" s="7">
        <v>4</v>
      </c>
      <c r="AB48" s="6">
        <v>3.3</v>
      </c>
      <c r="AC48" s="2">
        <v>7</v>
      </c>
      <c r="AD48" s="2">
        <v>1</v>
      </c>
      <c r="AE48" s="7">
        <v>5.26</v>
      </c>
    </row>
    <row r="49" spans="2:31" x14ac:dyDescent="0.2">
      <c r="B49" s="65">
        <v>2</v>
      </c>
      <c r="C49" s="9" t="s">
        <v>46</v>
      </c>
      <c r="D49" s="6">
        <v>3.44</v>
      </c>
      <c r="E49" s="2">
        <v>6.82</v>
      </c>
      <c r="F49" s="2">
        <v>4</v>
      </c>
      <c r="G49" s="2">
        <v>3</v>
      </c>
      <c r="H49" s="6">
        <v>7</v>
      </c>
      <c r="I49" s="2">
        <v>7</v>
      </c>
      <c r="J49" s="2">
        <v>2.79</v>
      </c>
      <c r="K49" s="2">
        <v>4.38</v>
      </c>
      <c r="L49" s="6">
        <v>6.07</v>
      </c>
      <c r="M49" s="2">
        <v>5.22</v>
      </c>
      <c r="N49" s="2">
        <v>5.82</v>
      </c>
      <c r="O49" s="7">
        <v>1</v>
      </c>
      <c r="P49" s="2">
        <v>1.75</v>
      </c>
      <c r="Q49" s="2">
        <v>7</v>
      </c>
      <c r="R49" s="2">
        <v>5.24</v>
      </c>
      <c r="S49" s="2">
        <v>1.66</v>
      </c>
      <c r="T49" s="6">
        <v>2.38</v>
      </c>
      <c r="U49" s="2">
        <v>5.91</v>
      </c>
      <c r="V49" s="2">
        <v>2.57</v>
      </c>
      <c r="W49" s="7">
        <v>4.72</v>
      </c>
      <c r="X49" s="2">
        <v>4</v>
      </c>
      <c r="Y49" s="2">
        <v>5.15</v>
      </c>
      <c r="Z49" s="2">
        <v>1.93</v>
      </c>
      <c r="AA49" s="7">
        <v>4</v>
      </c>
      <c r="AB49" s="6">
        <v>2.3199999999999998</v>
      </c>
      <c r="AC49" s="2">
        <v>5.68</v>
      </c>
      <c r="AD49" s="2">
        <v>4</v>
      </c>
      <c r="AE49" s="7">
        <v>1</v>
      </c>
    </row>
    <row r="50" spans="2:31" x14ac:dyDescent="0.2">
      <c r="B50" s="65">
        <v>3</v>
      </c>
      <c r="C50" s="9" t="s">
        <v>44</v>
      </c>
      <c r="D50" s="6">
        <v>5.61</v>
      </c>
      <c r="E50" s="2">
        <v>6.41</v>
      </c>
      <c r="F50" s="2">
        <v>5.24</v>
      </c>
      <c r="G50" s="2">
        <v>4.0599999999999996</v>
      </c>
      <c r="H50" s="6">
        <v>6.61</v>
      </c>
      <c r="I50" s="2">
        <v>7</v>
      </c>
      <c r="J50" s="2">
        <v>5.94</v>
      </c>
      <c r="K50" s="2">
        <v>5.25</v>
      </c>
      <c r="L50" s="6">
        <v>5.78</v>
      </c>
      <c r="M50" s="2">
        <v>5.76</v>
      </c>
      <c r="N50" s="2">
        <v>5.69</v>
      </c>
      <c r="O50" s="7">
        <v>5.14</v>
      </c>
      <c r="P50" s="2">
        <v>5.77</v>
      </c>
      <c r="Q50" s="2">
        <v>6.19</v>
      </c>
      <c r="R50" s="2">
        <v>5.74</v>
      </c>
      <c r="S50" s="2">
        <v>5.61</v>
      </c>
      <c r="T50" s="6">
        <v>4.09</v>
      </c>
      <c r="U50" s="2">
        <v>7</v>
      </c>
      <c r="V50" s="2">
        <v>2.59</v>
      </c>
      <c r="W50" s="7">
        <v>3.09</v>
      </c>
      <c r="X50" s="2">
        <v>4.0599999999999996</v>
      </c>
      <c r="Y50" s="2">
        <v>3.07</v>
      </c>
      <c r="Z50" s="2">
        <v>3.99</v>
      </c>
      <c r="AA50" s="7">
        <v>3.35</v>
      </c>
      <c r="AB50" s="6">
        <v>5.61</v>
      </c>
      <c r="AC50" s="2">
        <v>7</v>
      </c>
      <c r="AD50" s="2">
        <v>5.29</v>
      </c>
      <c r="AE50" s="7">
        <v>4.21</v>
      </c>
    </row>
    <row r="51" spans="2:31" x14ac:dyDescent="0.2">
      <c r="B51" s="65">
        <v>4</v>
      </c>
      <c r="C51" s="9" t="s">
        <v>50</v>
      </c>
      <c r="D51" s="6">
        <v>5.0599999999999996</v>
      </c>
      <c r="E51" s="2">
        <v>5.85</v>
      </c>
      <c r="F51" s="2">
        <v>4</v>
      </c>
      <c r="G51" s="7">
        <v>2.97</v>
      </c>
      <c r="H51" s="6">
        <v>7</v>
      </c>
      <c r="I51" s="2">
        <v>7</v>
      </c>
      <c r="J51" s="2">
        <v>6.13</v>
      </c>
      <c r="K51" s="2">
        <v>4.93</v>
      </c>
      <c r="L51" s="6">
        <v>5.96</v>
      </c>
      <c r="M51" s="2">
        <v>7</v>
      </c>
      <c r="N51" s="2">
        <v>5.12</v>
      </c>
      <c r="O51" s="7">
        <v>5.12</v>
      </c>
      <c r="P51" s="2">
        <v>5.25</v>
      </c>
      <c r="Q51" s="2">
        <v>6.97</v>
      </c>
      <c r="R51" s="2">
        <v>4</v>
      </c>
      <c r="S51" s="2">
        <v>5.12</v>
      </c>
      <c r="T51" s="6">
        <v>5.8</v>
      </c>
      <c r="U51" s="2">
        <v>5.85</v>
      </c>
      <c r="V51" s="2">
        <v>2.5</v>
      </c>
      <c r="W51" s="7">
        <v>1.87</v>
      </c>
      <c r="X51" s="2">
        <v>4</v>
      </c>
      <c r="Y51" s="2">
        <v>4</v>
      </c>
      <c r="Z51" s="2">
        <v>2.89</v>
      </c>
      <c r="AA51" s="7">
        <v>5.03</v>
      </c>
      <c r="AB51" s="6">
        <v>4.62</v>
      </c>
      <c r="AC51" s="2">
        <v>6.45</v>
      </c>
      <c r="AD51" s="2">
        <v>4.6500000000000004</v>
      </c>
      <c r="AE51" s="7">
        <v>2.96</v>
      </c>
    </row>
    <row r="52" spans="2:31" x14ac:dyDescent="0.2">
      <c r="B52" s="65">
        <v>5</v>
      </c>
      <c r="C52" s="9" t="s">
        <v>81</v>
      </c>
      <c r="D52" s="6">
        <v>4.7300000000000004</v>
      </c>
      <c r="E52" s="2">
        <v>2.5499999999999998</v>
      </c>
      <c r="F52" s="2">
        <v>3.45</v>
      </c>
      <c r="G52" s="7">
        <v>6.25</v>
      </c>
      <c r="H52" s="6">
        <v>6.18</v>
      </c>
      <c r="I52" s="2">
        <v>4.9400000000000004</v>
      </c>
      <c r="J52" s="2">
        <v>1.94</v>
      </c>
      <c r="K52" s="7">
        <v>3.1</v>
      </c>
      <c r="L52" s="6">
        <v>3.31</v>
      </c>
      <c r="M52" s="2">
        <v>5.89</v>
      </c>
      <c r="N52" s="2">
        <v>2.14</v>
      </c>
      <c r="O52" s="7">
        <v>6.73</v>
      </c>
      <c r="P52" s="6">
        <v>3.34</v>
      </c>
      <c r="Q52" s="2">
        <v>5.42</v>
      </c>
      <c r="R52" s="2">
        <v>2.2000000000000002</v>
      </c>
      <c r="S52" s="7">
        <v>7</v>
      </c>
      <c r="T52" s="6">
        <v>5.52</v>
      </c>
      <c r="U52" s="2">
        <v>3.64</v>
      </c>
      <c r="V52" s="2">
        <v>2.2400000000000002</v>
      </c>
      <c r="W52" s="7">
        <v>6.9</v>
      </c>
      <c r="X52" s="6">
        <v>4</v>
      </c>
      <c r="Y52" s="2">
        <v>4.59</v>
      </c>
      <c r="Z52" s="2">
        <v>1.1299999999999999</v>
      </c>
      <c r="AA52" s="7">
        <v>5.37</v>
      </c>
      <c r="AB52" s="6">
        <v>4</v>
      </c>
      <c r="AC52" s="2">
        <v>4.91</v>
      </c>
      <c r="AD52" s="2">
        <v>1.83</v>
      </c>
      <c r="AE52" s="7">
        <v>7</v>
      </c>
    </row>
    <row r="53" spans="2:31" x14ac:dyDescent="0.2">
      <c r="B53" s="65">
        <v>6</v>
      </c>
      <c r="C53" s="9" t="s">
        <v>82</v>
      </c>
      <c r="D53" s="2">
        <v>6</v>
      </c>
      <c r="E53" s="2">
        <v>5.53</v>
      </c>
      <c r="F53" s="2">
        <v>2.4900000000000002</v>
      </c>
      <c r="G53" s="2">
        <v>6.86</v>
      </c>
      <c r="H53" s="6">
        <v>5.67</v>
      </c>
      <c r="I53" s="2">
        <v>7</v>
      </c>
      <c r="J53" s="2">
        <v>3.19</v>
      </c>
      <c r="K53" s="2">
        <v>5.37</v>
      </c>
      <c r="L53" s="6">
        <v>6.52</v>
      </c>
      <c r="M53" s="2">
        <v>6.09</v>
      </c>
      <c r="N53" s="2">
        <v>2.36</v>
      </c>
      <c r="O53" s="7">
        <v>7</v>
      </c>
      <c r="P53" s="2">
        <v>5.67</v>
      </c>
      <c r="Q53" s="2">
        <v>7</v>
      </c>
      <c r="R53" s="2">
        <v>3.03</v>
      </c>
      <c r="S53" s="2">
        <v>7</v>
      </c>
      <c r="T53" s="6">
        <v>2.87</v>
      </c>
      <c r="U53" s="2">
        <v>6.47</v>
      </c>
      <c r="V53" s="2">
        <v>1.71</v>
      </c>
      <c r="W53" s="7">
        <v>5.79</v>
      </c>
      <c r="X53" s="2">
        <v>4</v>
      </c>
      <c r="Y53" s="2">
        <v>2.46</v>
      </c>
      <c r="Z53" s="2">
        <v>4</v>
      </c>
      <c r="AA53" s="7">
        <v>4.5999999999999996</v>
      </c>
      <c r="AB53" s="6">
        <v>5.66</v>
      </c>
      <c r="AC53" s="2">
        <v>6.36</v>
      </c>
      <c r="AD53" s="2">
        <v>4</v>
      </c>
      <c r="AE53" s="7">
        <v>7</v>
      </c>
    </row>
    <row r="54" spans="2:31" x14ac:dyDescent="0.2">
      <c r="B54" s="65">
        <v>7</v>
      </c>
      <c r="C54" s="9" t="s">
        <v>91</v>
      </c>
      <c r="D54" s="2">
        <v>6.99</v>
      </c>
      <c r="E54" s="2">
        <v>5.98</v>
      </c>
      <c r="F54" s="2">
        <v>5.9</v>
      </c>
      <c r="G54" s="2">
        <v>6.09</v>
      </c>
      <c r="H54" s="6">
        <v>7</v>
      </c>
      <c r="I54" s="2">
        <v>4.79</v>
      </c>
      <c r="J54" s="2">
        <v>5.73</v>
      </c>
      <c r="K54" s="2">
        <v>4</v>
      </c>
      <c r="L54" s="6">
        <v>3.25</v>
      </c>
      <c r="M54" s="2">
        <v>5.81</v>
      </c>
      <c r="N54" s="2">
        <v>3.35</v>
      </c>
      <c r="O54" s="7">
        <v>5.41</v>
      </c>
      <c r="P54" s="2">
        <v>3.05</v>
      </c>
      <c r="Q54" s="2">
        <v>5.16</v>
      </c>
      <c r="R54" s="2">
        <v>2.2599999999999998</v>
      </c>
      <c r="S54" s="2">
        <v>6.9</v>
      </c>
      <c r="T54" s="6">
        <v>2.75</v>
      </c>
      <c r="U54" s="2">
        <v>3.22</v>
      </c>
      <c r="V54" s="2">
        <v>1.72</v>
      </c>
      <c r="W54" s="7">
        <v>4</v>
      </c>
      <c r="X54" s="2">
        <v>2.75</v>
      </c>
      <c r="Y54" s="2">
        <v>2.73</v>
      </c>
      <c r="Z54" s="2">
        <v>2.78</v>
      </c>
      <c r="AA54" s="7">
        <v>5.65</v>
      </c>
      <c r="AB54" s="6">
        <v>1.79</v>
      </c>
      <c r="AC54" s="2">
        <v>5.13</v>
      </c>
      <c r="AD54" s="2">
        <v>2.71</v>
      </c>
      <c r="AE54" s="7">
        <v>6.31</v>
      </c>
    </row>
    <row r="55" spans="2:31" x14ac:dyDescent="0.2">
      <c r="B55" s="65">
        <v>8</v>
      </c>
      <c r="C55" s="9" t="s">
        <v>92</v>
      </c>
      <c r="D55" s="2">
        <v>7</v>
      </c>
      <c r="E55" s="2">
        <v>5.86</v>
      </c>
      <c r="F55" s="2">
        <v>2.37</v>
      </c>
      <c r="G55" s="2">
        <v>4</v>
      </c>
      <c r="H55" s="6">
        <v>7</v>
      </c>
      <c r="I55" s="2">
        <v>6.27</v>
      </c>
      <c r="J55" s="2">
        <v>4</v>
      </c>
      <c r="K55" s="2">
        <v>4</v>
      </c>
      <c r="L55" s="6">
        <v>6.04</v>
      </c>
      <c r="M55" s="2">
        <v>6.78</v>
      </c>
      <c r="N55" s="2">
        <v>3.04</v>
      </c>
      <c r="O55" s="7">
        <v>6.25</v>
      </c>
      <c r="P55" s="2">
        <v>4</v>
      </c>
      <c r="Q55" s="2">
        <v>7</v>
      </c>
      <c r="R55" s="2">
        <v>1</v>
      </c>
      <c r="S55" s="2">
        <v>6.7</v>
      </c>
      <c r="T55" s="6">
        <v>3.19</v>
      </c>
      <c r="U55" s="2">
        <v>5.47</v>
      </c>
      <c r="V55" s="2">
        <v>1</v>
      </c>
      <c r="W55" s="7">
        <v>7</v>
      </c>
      <c r="X55" s="2">
        <v>2.4500000000000002</v>
      </c>
      <c r="Y55" s="2">
        <v>1</v>
      </c>
      <c r="Z55" s="2">
        <v>1</v>
      </c>
      <c r="AA55" s="7">
        <v>4.2300000000000004</v>
      </c>
      <c r="AB55" s="6">
        <v>4</v>
      </c>
      <c r="AC55" s="2">
        <v>7</v>
      </c>
      <c r="AD55" s="2">
        <v>1.83</v>
      </c>
      <c r="AE55" s="7">
        <v>5.97</v>
      </c>
    </row>
    <row r="56" spans="2:31" ht="12.75" thickBot="1" x14ac:dyDescent="0.25">
      <c r="B56" s="65">
        <v>9</v>
      </c>
      <c r="C56" s="59" t="s">
        <v>63</v>
      </c>
      <c r="D56" s="58">
        <v>3.94</v>
      </c>
      <c r="E56" s="35">
        <v>6.18</v>
      </c>
      <c r="F56" s="35">
        <v>3.86</v>
      </c>
      <c r="G56" s="34">
        <v>5.61</v>
      </c>
      <c r="H56" s="58">
        <v>4.72</v>
      </c>
      <c r="I56" s="35">
        <v>6.74</v>
      </c>
      <c r="J56" s="35">
        <v>3.9</v>
      </c>
      <c r="K56" s="34">
        <v>3.47</v>
      </c>
      <c r="L56" s="58">
        <v>3.48</v>
      </c>
      <c r="M56" s="35">
        <v>6.26</v>
      </c>
      <c r="N56" s="35">
        <v>4.82</v>
      </c>
      <c r="O56" s="34">
        <v>6.47</v>
      </c>
      <c r="P56" s="58">
        <v>2.35</v>
      </c>
      <c r="Q56" s="35">
        <v>6.45</v>
      </c>
      <c r="R56" s="35">
        <v>4.5599999999999996</v>
      </c>
      <c r="S56" s="34">
        <v>6.4</v>
      </c>
      <c r="T56" s="58">
        <v>3.95</v>
      </c>
      <c r="U56" s="35">
        <v>6.34</v>
      </c>
      <c r="V56" s="35">
        <v>2.4700000000000002</v>
      </c>
      <c r="W56" s="34">
        <v>6.39</v>
      </c>
      <c r="X56" s="58">
        <v>2.82</v>
      </c>
      <c r="Y56" s="35">
        <v>4</v>
      </c>
      <c r="Z56" s="35">
        <v>4</v>
      </c>
      <c r="AA56" s="34">
        <v>5.75</v>
      </c>
      <c r="AB56" s="58">
        <v>4.68</v>
      </c>
      <c r="AC56" s="35">
        <v>7</v>
      </c>
      <c r="AD56" s="35">
        <v>6.29</v>
      </c>
      <c r="AE56" s="34">
        <v>7</v>
      </c>
    </row>
    <row r="57" spans="2:31" ht="12.75" thickBot="1" x14ac:dyDescent="0.25">
      <c r="B57" s="3"/>
      <c r="C57" s="8" t="s">
        <v>16</v>
      </c>
      <c r="D57" s="4">
        <f t="shared" ref="D57:AE57" si="4">AVERAGE(D48:D56)</f>
        <v>5.2744444444444447</v>
      </c>
      <c r="E57" s="4">
        <f t="shared" si="4"/>
        <v>5.6633333333333322</v>
      </c>
      <c r="F57" s="4">
        <f t="shared" si="4"/>
        <v>3.8200000000000003</v>
      </c>
      <c r="G57" s="4">
        <f t="shared" si="4"/>
        <v>4.822222222222222</v>
      </c>
      <c r="H57" s="10">
        <f t="shared" si="4"/>
        <v>6.4644444444444442</v>
      </c>
      <c r="I57" s="12">
        <f t="shared" si="4"/>
        <v>6.4155555555555557</v>
      </c>
      <c r="J57" s="12">
        <f t="shared" si="4"/>
        <v>4.2822222222222219</v>
      </c>
      <c r="K57" s="13">
        <f t="shared" si="4"/>
        <v>4.2777777777777777</v>
      </c>
      <c r="L57" s="4">
        <f t="shared" si="4"/>
        <v>5.0311111111111115</v>
      </c>
      <c r="M57" s="4">
        <f t="shared" si="4"/>
        <v>6.2011111111111106</v>
      </c>
      <c r="N57" s="4">
        <f t="shared" si="4"/>
        <v>4.0377777777777784</v>
      </c>
      <c r="O57" s="4">
        <f t="shared" si="4"/>
        <v>5.4533333333333331</v>
      </c>
      <c r="P57" s="10">
        <f t="shared" si="4"/>
        <v>3.9088888888888889</v>
      </c>
      <c r="Q57" s="12">
        <f t="shared" si="4"/>
        <v>6.4655555555555555</v>
      </c>
      <c r="R57" s="12">
        <f t="shared" si="4"/>
        <v>3.5588888888888892</v>
      </c>
      <c r="S57" s="13">
        <f t="shared" si="4"/>
        <v>5.8222222222222229</v>
      </c>
      <c r="T57" s="4">
        <f t="shared" si="4"/>
        <v>3.9911111111111115</v>
      </c>
      <c r="U57" s="4">
        <f t="shared" si="4"/>
        <v>5.655555555555555</v>
      </c>
      <c r="V57" s="4">
        <f t="shared" si="4"/>
        <v>2.1166666666666663</v>
      </c>
      <c r="W57" s="4">
        <f t="shared" si="4"/>
        <v>4.7733333333333334</v>
      </c>
      <c r="X57" s="10">
        <f t="shared" si="4"/>
        <v>3.3511111111111109</v>
      </c>
      <c r="Y57" s="12">
        <f t="shared" si="4"/>
        <v>3.4444444444444446</v>
      </c>
      <c r="Z57" s="12">
        <f t="shared" si="4"/>
        <v>2.5244444444444447</v>
      </c>
      <c r="AA57" s="13">
        <f t="shared" si="4"/>
        <v>4.6644444444444453</v>
      </c>
      <c r="AB57" s="10">
        <f t="shared" si="4"/>
        <v>3.9977777777777783</v>
      </c>
      <c r="AC57" s="12">
        <f t="shared" si="4"/>
        <v>6.2811111111111115</v>
      </c>
      <c r="AD57" s="12">
        <f t="shared" si="4"/>
        <v>3.5111111111111111</v>
      </c>
      <c r="AE57" s="13">
        <f t="shared" si="4"/>
        <v>5.19</v>
      </c>
    </row>
    <row r="58" spans="2:31" ht="12.75" thickBot="1" x14ac:dyDescent="0.25">
      <c r="B58" s="10"/>
      <c r="C58" s="11" t="s">
        <v>15</v>
      </c>
      <c r="D58" s="12">
        <f t="shared" ref="D58:AE58" si="5">STDEV(D48:D56)</f>
        <v>1.243886159492811</v>
      </c>
      <c r="E58" s="12">
        <f t="shared" si="5"/>
        <v>1.2279454385273065</v>
      </c>
      <c r="F58" s="12">
        <f t="shared" si="5"/>
        <v>1.1715374513859975</v>
      </c>
      <c r="G58" s="12">
        <f t="shared" si="5"/>
        <v>1.4359646389951406</v>
      </c>
      <c r="H58" s="10">
        <f t="shared" si="5"/>
        <v>0.80703331887709528</v>
      </c>
      <c r="I58" s="12">
        <f t="shared" si="5"/>
        <v>0.91200481236546416</v>
      </c>
      <c r="J58" s="12">
        <f t="shared" si="5"/>
        <v>1.4915074402913469</v>
      </c>
      <c r="K58" s="13">
        <f t="shared" si="5"/>
        <v>0.77823161362440185</v>
      </c>
      <c r="L58" s="12">
        <f t="shared" si="5"/>
        <v>1.3371653267682013</v>
      </c>
      <c r="M58" s="12">
        <f t="shared" si="5"/>
        <v>0.61586208773646012</v>
      </c>
      <c r="N58" s="12">
        <f t="shared" si="5"/>
        <v>1.395338469492059</v>
      </c>
      <c r="O58" s="12">
        <f t="shared" si="5"/>
        <v>1.8024427868867303</v>
      </c>
      <c r="P58" s="10">
        <f t="shared" si="5"/>
        <v>1.4375625590252112</v>
      </c>
      <c r="Q58" s="12">
        <f t="shared" si="5"/>
        <v>0.73065229608739424</v>
      </c>
      <c r="R58" s="12">
        <f t="shared" si="5"/>
        <v>1.5546739565295071</v>
      </c>
      <c r="S58" s="13">
        <f t="shared" si="5"/>
        <v>1.6932865807194117</v>
      </c>
      <c r="T58" s="12">
        <f t="shared" si="5"/>
        <v>1.3017818984419429</v>
      </c>
      <c r="U58" s="12">
        <f t="shared" si="5"/>
        <v>1.3637366966455755</v>
      </c>
      <c r="V58" s="12">
        <f t="shared" si="5"/>
        <v>0.53665631459995056</v>
      </c>
      <c r="W58" s="12">
        <f t="shared" si="5"/>
        <v>1.8529436041067204</v>
      </c>
      <c r="X58" s="10">
        <f t="shared" si="5"/>
        <v>0.81070099982121069</v>
      </c>
      <c r="Y58" s="12">
        <f t="shared" si="5"/>
        <v>1.2620530011761708</v>
      </c>
      <c r="Z58" s="12">
        <f t="shared" si="5"/>
        <v>1.3060925609533864</v>
      </c>
      <c r="AA58" s="13">
        <f t="shared" si="5"/>
        <v>0.83552545010775903</v>
      </c>
      <c r="AB58" s="10">
        <f t="shared" si="5"/>
        <v>1.3412193871415812</v>
      </c>
      <c r="AC58" s="12">
        <f t="shared" si="5"/>
        <v>0.84174587086074171</v>
      </c>
      <c r="AD58" s="12">
        <f t="shared" si="5"/>
        <v>1.7769879321793696</v>
      </c>
      <c r="AE58" s="13">
        <f t="shared" si="5"/>
        <v>2.0971826339162725</v>
      </c>
    </row>
    <row r="61" spans="2:31" x14ac:dyDescent="0.2">
      <c r="D61" s="1" t="s">
        <v>98</v>
      </c>
      <c r="E61" s="1" t="s">
        <v>99</v>
      </c>
      <c r="F61" s="1" t="s">
        <v>100</v>
      </c>
      <c r="G61" s="1" t="s">
        <v>101</v>
      </c>
      <c r="H61" s="1" t="s">
        <v>102</v>
      </c>
      <c r="I61" s="1" t="s">
        <v>103</v>
      </c>
    </row>
    <row r="62" spans="2:31" x14ac:dyDescent="0.2">
      <c r="D62" s="1" t="s">
        <v>94</v>
      </c>
      <c r="E62" s="1">
        <v>23.85</v>
      </c>
      <c r="F62" s="1">
        <v>3</v>
      </c>
      <c r="G62" s="1">
        <v>7.9489999999999998</v>
      </c>
      <c r="H62" s="1">
        <v>3.1659999999999999</v>
      </c>
      <c r="I62" s="1" t="s">
        <v>95</v>
      </c>
      <c r="L62" s="1" t="s">
        <v>117</v>
      </c>
    </row>
    <row r="63" spans="2:31" x14ac:dyDescent="0.2">
      <c r="D63" s="1" t="s">
        <v>94</v>
      </c>
      <c r="E63" s="1">
        <v>41.22</v>
      </c>
      <c r="F63" s="1">
        <v>3</v>
      </c>
      <c r="G63" s="1">
        <v>13.74</v>
      </c>
      <c r="H63" s="1">
        <v>6.6920000000000002</v>
      </c>
      <c r="I63" s="1" t="s">
        <v>96</v>
      </c>
      <c r="L63" s="1" t="s">
        <v>118</v>
      </c>
    </row>
    <row r="64" spans="2:31" x14ac:dyDescent="0.2">
      <c r="D64" s="1" t="s">
        <v>94</v>
      </c>
      <c r="E64" s="1">
        <v>11.2</v>
      </c>
      <c r="F64" s="1">
        <v>3</v>
      </c>
      <c r="G64" s="1">
        <v>3.734</v>
      </c>
      <c r="H64" s="1">
        <v>1.0529999999999999</v>
      </c>
      <c r="I64" s="1">
        <v>0.378</v>
      </c>
      <c r="L64" s="1">
        <v>0</v>
      </c>
    </row>
    <row r="65" spans="4:21" x14ac:dyDescent="0.2">
      <c r="D65" s="1" t="s">
        <v>94</v>
      </c>
      <c r="E65" s="1">
        <v>27.61</v>
      </c>
      <c r="F65" s="1">
        <v>3</v>
      </c>
      <c r="G65" s="1">
        <v>9.2040000000000006</v>
      </c>
      <c r="H65" s="1">
        <v>2.718</v>
      </c>
      <c r="I65" s="1">
        <v>5.5E-2</v>
      </c>
      <c r="L65" s="1">
        <v>0</v>
      </c>
    </row>
    <row r="66" spans="4:21" x14ac:dyDescent="0.2">
      <c r="D66" s="1" t="s">
        <v>94</v>
      </c>
      <c r="E66" s="1">
        <v>36.49</v>
      </c>
      <c r="F66" s="1">
        <v>3</v>
      </c>
      <c r="G66" s="1">
        <v>12.16</v>
      </c>
      <c r="H66" s="1">
        <v>4.4820000000000002</v>
      </c>
      <c r="I66" s="1" t="s">
        <v>97</v>
      </c>
      <c r="L66" s="1" t="s">
        <v>119</v>
      </c>
    </row>
    <row r="67" spans="4:21" x14ac:dyDescent="0.2">
      <c r="D67" s="1" t="s">
        <v>94</v>
      </c>
      <c r="E67" s="1">
        <v>24.82</v>
      </c>
      <c r="F67" s="1">
        <v>3</v>
      </c>
      <c r="G67" s="1">
        <v>8.2750000000000004</v>
      </c>
      <c r="H67" s="1">
        <v>6.282</v>
      </c>
      <c r="I67" s="1" t="s">
        <v>96</v>
      </c>
      <c r="L67" s="1" t="s">
        <v>120</v>
      </c>
      <c r="U67" s="1" t="s">
        <v>104</v>
      </c>
    </row>
    <row r="68" spans="4:21" x14ac:dyDescent="0.2">
      <c r="D68" s="1" t="s">
        <v>94</v>
      </c>
      <c r="E68" s="1">
        <v>11.22</v>
      </c>
      <c r="F68" s="1">
        <v>3</v>
      </c>
      <c r="G68" s="1">
        <v>3.7410000000000001</v>
      </c>
      <c r="H68" s="1">
        <v>1.014</v>
      </c>
      <c r="I68" s="1">
        <v>0.39500000000000002</v>
      </c>
      <c r="L68" s="1">
        <v>0</v>
      </c>
    </row>
    <row r="71" spans="4:21" x14ac:dyDescent="0.2">
      <c r="D71" s="1" t="s">
        <v>98</v>
      </c>
      <c r="E71" s="1" t="s">
        <v>99</v>
      </c>
      <c r="F71" s="1" t="s">
        <v>100</v>
      </c>
      <c r="G71" s="1" t="s">
        <v>101</v>
      </c>
      <c r="H71" s="1" t="s">
        <v>102</v>
      </c>
      <c r="I71" s="1" t="s">
        <v>103</v>
      </c>
    </row>
    <row r="72" spans="4:21" x14ac:dyDescent="0.2">
      <c r="D72" s="1" t="s">
        <v>94</v>
      </c>
      <c r="E72" s="1">
        <v>34.869999999999997</v>
      </c>
      <c r="F72" s="1">
        <v>3</v>
      </c>
      <c r="G72" s="1">
        <v>11.62</v>
      </c>
      <c r="H72" s="1">
        <v>4.3890000000000002</v>
      </c>
      <c r="I72" s="1" t="s">
        <v>105</v>
      </c>
      <c r="L72" s="1" t="s">
        <v>116</v>
      </c>
    </row>
    <row r="73" spans="4:21" x14ac:dyDescent="0.2">
      <c r="D73" s="1" t="s">
        <v>94</v>
      </c>
      <c r="E73" s="1">
        <v>19.899999999999999</v>
      </c>
      <c r="F73" s="1">
        <v>3</v>
      </c>
      <c r="G73" s="1">
        <v>6.633</v>
      </c>
      <c r="H73" s="1">
        <v>2.3719999999999999</v>
      </c>
      <c r="I73" s="1">
        <v>9.9000000000000005E-2</v>
      </c>
    </row>
    <row r="74" spans="4:21" x14ac:dyDescent="0.2">
      <c r="D74" s="1" t="s">
        <v>94</v>
      </c>
      <c r="E74" s="1">
        <v>17.23</v>
      </c>
      <c r="F74" s="1">
        <v>3</v>
      </c>
      <c r="G74" s="1">
        <v>5.7450000000000001</v>
      </c>
      <c r="H74" s="1">
        <v>1.3069999999999999</v>
      </c>
      <c r="I74" s="1">
        <v>0.29799999999999999</v>
      </c>
    </row>
    <row r="75" spans="4:21" x14ac:dyDescent="0.2">
      <c r="D75" s="1" t="s">
        <v>94</v>
      </c>
      <c r="E75" s="1">
        <v>3.306</v>
      </c>
      <c r="F75" s="1">
        <v>3</v>
      </c>
      <c r="G75" s="1">
        <v>1.1020000000000001</v>
      </c>
      <c r="H75" s="1">
        <v>0.28199999999999997</v>
      </c>
      <c r="I75" s="1">
        <v>0.83799999999999997</v>
      </c>
    </row>
    <row r="76" spans="4:21" x14ac:dyDescent="0.2">
      <c r="D76" s="1" t="s">
        <v>94</v>
      </c>
      <c r="E76" s="1">
        <v>9.1980000000000004</v>
      </c>
      <c r="F76" s="1">
        <v>3</v>
      </c>
      <c r="G76" s="1">
        <v>3.0659999999999998</v>
      </c>
      <c r="H76" s="1">
        <v>1.3660000000000001</v>
      </c>
      <c r="I76" s="1">
        <v>0.28000000000000003</v>
      </c>
    </row>
    <row r="77" spans="4:21" x14ac:dyDescent="0.2">
      <c r="D77" s="1" t="s">
        <v>94</v>
      </c>
      <c r="E77" s="1">
        <v>7.6740000000000004</v>
      </c>
      <c r="F77" s="1">
        <v>3</v>
      </c>
      <c r="G77" s="1">
        <v>2.5579999999999998</v>
      </c>
      <c r="H77" s="1">
        <v>1.5409999999999999</v>
      </c>
      <c r="I77" s="1">
        <v>0.23300000000000001</v>
      </c>
    </row>
    <row r="78" spans="4:21" x14ac:dyDescent="0.2">
      <c r="D78" s="1" t="s">
        <v>94</v>
      </c>
      <c r="E78" s="1">
        <v>19.12</v>
      </c>
      <c r="F78" s="1">
        <v>3</v>
      </c>
      <c r="G78" s="1">
        <v>6.3730000000000002</v>
      </c>
      <c r="H78" s="1">
        <v>1.77</v>
      </c>
      <c r="I78" s="1">
        <v>0.184</v>
      </c>
    </row>
    <row r="82" spans="4:12" x14ac:dyDescent="0.2">
      <c r="D82" s="1" t="s">
        <v>94</v>
      </c>
      <c r="E82" s="1">
        <v>17.059999999999999</v>
      </c>
      <c r="F82" s="1">
        <v>3</v>
      </c>
      <c r="G82" s="1">
        <v>5.6859999999999999</v>
      </c>
      <c r="H82" s="1">
        <v>3.4830000000000001</v>
      </c>
      <c r="I82" s="1" t="s">
        <v>106</v>
      </c>
      <c r="L82" s="1" t="s">
        <v>115</v>
      </c>
    </row>
    <row r="83" spans="4:12" x14ac:dyDescent="0.2">
      <c r="D83" s="1" t="s">
        <v>94</v>
      </c>
      <c r="E83" s="1">
        <v>42</v>
      </c>
      <c r="F83" s="1">
        <v>3</v>
      </c>
      <c r="G83" s="1">
        <v>14</v>
      </c>
      <c r="H83" s="1">
        <v>17.55</v>
      </c>
      <c r="I83" s="1" t="s">
        <v>107</v>
      </c>
      <c r="L83" s="1" t="s">
        <v>114</v>
      </c>
    </row>
    <row r="84" spans="4:12" x14ac:dyDescent="0.2">
      <c r="D84" s="1" t="s">
        <v>94</v>
      </c>
      <c r="E84" s="1">
        <v>22</v>
      </c>
      <c r="F84" s="1">
        <v>3</v>
      </c>
      <c r="G84" s="1">
        <v>7.3330000000000002</v>
      </c>
      <c r="H84" s="1">
        <v>3.5249999999999999</v>
      </c>
      <c r="I84" s="1" t="s">
        <v>108</v>
      </c>
      <c r="L84" s="1" t="s">
        <v>113</v>
      </c>
    </row>
    <row r="85" spans="4:12" x14ac:dyDescent="0.2">
      <c r="D85" s="1" t="s">
        <v>94</v>
      </c>
      <c r="E85" s="1">
        <v>54.69</v>
      </c>
      <c r="F85" s="1">
        <v>3</v>
      </c>
      <c r="G85" s="1">
        <v>18.23</v>
      </c>
      <c r="H85" s="1">
        <v>8.7479999999999993</v>
      </c>
      <c r="I85" s="1" t="s">
        <v>107</v>
      </c>
      <c r="L85" s="1" t="s">
        <v>112</v>
      </c>
    </row>
    <row r="86" spans="4:12" x14ac:dyDescent="0.2">
      <c r="D86" s="1" t="s">
        <v>94</v>
      </c>
      <c r="E86" s="1">
        <v>61.33</v>
      </c>
      <c r="F86" s="1">
        <v>3</v>
      </c>
      <c r="G86" s="1">
        <v>20.440000000000001</v>
      </c>
      <c r="H86" s="1">
        <v>9.9920000000000009</v>
      </c>
      <c r="I86" s="1" t="s">
        <v>107</v>
      </c>
      <c r="L86" s="1" t="s">
        <v>111</v>
      </c>
    </row>
    <row r="87" spans="4:12" x14ac:dyDescent="0.2">
      <c r="D87" s="1" t="s">
        <v>94</v>
      </c>
      <c r="E87" s="1">
        <v>21</v>
      </c>
      <c r="F87" s="1">
        <v>3</v>
      </c>
      <c r="G87" s="1">
        <v>6.9989999999999997</v>
      </c>
      <c r="H87" s="1">
        <v>6.8479999999999999</v>
      </c>
      <c r="I87" s="1" t="s">
        <v>109</v>
      </c>
    </row>
    <row r="88" spans="4:12" x14ac:dyDescent="0.2">
      <c r="D88" s="1" t="s">
        <v>94</v>
      </c>
      <c r="E88" s="1">
        <v>41.75</v>
      </c>
      <c r="F88" s="1">
        <v>3</v>
      </c>
      <c r="G88" s="1">
        <v>13.92</v>
      </c>
      <c r="H88" s="1">
        <v>6.4379999999999997</v>
      </c>
      <c r="I88" s="1" t="s">
        <v>109</v>
      </c>
      <c r="L88" s="1" t="s">
        <v>110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262"/>
  <sheetViews>
    <sheetView workbookViewId="0">
      <selection activeCell="S117" sqref="S117"/>
    </sheetView>
  </sheetViews>
  <sheetFormatPr defaultRowHeight="12" x14ac:dyDescent="0.2"/>
  <cols>
    <col min="1" max="3" width="9.140625" style="1"/>
    <col min="4" max="45" width="4.7109375" style="1" customWidth="1"/>
    <col min="46" max="16384" width="9.140625" style="1"/>
  </cols>
  <sheetData>
    <row r="2" spans="2:45" s="28" customFormat="1" x14ac:dyDescent="0.2">
      <c r="C2" s="28" t="s">
        <v>42</v>
      </c>
      <c r="G2" s="29"/>
    </row>
    <row r="3" spans="2:45" ht="12.75" thickBot="1" x14ac:dyDescent="0.25"/>
    <row r="4" spans="2:45" ht="12.75" thickBot="1" x14ac:dyDescent="0.25">
      <c r="B4" s="8" t="s">
        <v>72</v>
      </c>
      <c r="C4" s="4" t="s">
        <v>17</v>
      </c>
      <c r="D4" s="8" t="s">
        <v>29</v>
      </c>
      <c r="E4" s="8"/>
      <c r="F4" s="10"/>
      <c r="G4" s="12"/>
      <c r="H4" s="12"/>
      <c r="I4" s="12"/>
      <c r="J4" s="12"/>
      <c r="K4" s="12"/>
      <c r="L4" s="12"/>
      <c r="M4" s="12"/>
      <c r="N4" s="12"/>
      <c r="O4" s="13"/>
      <c r="P4" s="10"/>
      <c r="Q4" s="12"/>
      <c r="R4" s="12"/>
      <c r="S4" s="12"/>
      <c r="T4" s="12"/>
      <c r="U4" s="12"/>
      <c r="V4" s="12"/>
      <c r="W4" s="12"/>
      <c r="X4" s="12"/>
      <c r="Y4" s="13"/>
      <c r="Z4" s="10"/>
      <c r="AA4" s="12"/>
      <c r="AB4" s="12"/>
      <c r="AC4" s="12"/>
      <c r="AD4" s="12"/>
      <c r="AE4" s="12"/>
      <c r="AF4" s="12"/>
      <c r="AG4" s="12"/>
      <c r="AH4" s="12"/>
      <c r="AI4" s="13"/>
      <c r="AJ4" s="10"/>
      <c r="AK4" s="12"/>
      <c r="AL4" s="12"/>
      <c r="AM4" s="12"/>
      <c r="AN4" s="12"/>
      <c r="AO4" s="12"/>
      <c r="AP4" s="12"/>
      <c r="AQ4" s="12"/>
      <c r="AR4" s="12"/>
      <c r="AS4" s="13"/>
    </row>
    <row r="5" spans="2:45" x14ac:dyDescent="0.2">
      <c r="B5" s="8">
        <v>1</v>
      </c>
      <c r="C5" s="4" t="s">
        <v>32</v>
      </c>
      <c r="D5" s="8">
        <v>5.26</v>
      </c>
      <c r="E5" s="26">
        <v>1234</v>
      </c>
      <c r="F5" s="3">
        <v>1217.17</v>
      </c>
      <c r="G5" s="4">
        <v>412.83</v>
      </c>
      <c r="H5" s="4">
        <v>688.57</v>
      </c>
      <c r="I5" s="4">
        <v>123.62</v>
      </c>
      <c r="J5" s="4">
        <v>1241.79</v>
      </c>
      <c r="K5" s="4">
        <v>790.55</v>
      </c>
      <c r="L5" s="4">
        <v>282.04000000000002</v>
      </c>
      <c r="M5" s="4">
        <v>58.82</v>
      </c>
      <c r="N5" s="4">
        <v>221.98</v>
      </c>
      <c r="O5" s="5">
        <v>127.21</v>
      </c>
      <c r="P5" s="3">
        <v>73.930000000000007</v>
      </c>
      <c r="Q5" s="4">
        <v>53.95</v>
      </c>
      <c r="R5" s="4">
        <v>201.9</v>
      </c>
      <c r="S5" s="4">
        <v>92.92</v>
      </c>
      <c r="T5" s="4">
        <v>46.75</v>
      </c>
      <c r="U5" s="4">
        <v>284.13</v>
      </c>
      <c r="V5" s="4">
        <v>110.37</v>
      </c>
      <c r="W5" s="4">
        <v>32.03</v>
      </c>
      <c r="X5" s="4">
        <v>17.12</v>
      </c>
      <c r="Y5" s="5">
        <v>47.83</v>
      </c>
      <c r="Z5" s="3">
        <v>24.66</v>
      </c>
      <c r="AA5" s="4">
        <v>17.5</v>
      </c>
      <c r="AB5" s="4">
        <v>74.52</v>
      </c>
      <c r="AC5" s="4">
        <v>18.03</v>
      </c>
      <c r="AD5" s="4">
        <v>154.41999999999999</v>
      </c>
      <c r="AE5" s="4">
        <v>60.99</v>
      </c>
      <c r="AF5" s="4">
        <v>112.47</v>
      </c>
      <c r="AG5" s="4">
        <v>76.069999999999993</v>
      </c>
      <c r="AH5" s="4">
        <v>131.81</v>
      </c>
      <c r="AI5" s="5">
        <v>163.71</v>
      </c>
      <c r="AJ5" s="3">
        <v>27.82</v>
      </c>
      <c r="AK5" s="4">
        <v>468.95</v>
      </c>
      <c r="AL5" s="4">
        <v>156.63999999999999</v>
      </c>
      <c r="AM5" s="4">
        <v>15</v>
      </c>
      <c r="AN5" s="4">
        <v>19.57</v>
      </c>
      <c r="AO5" s="4">
        <v>87.62</v>
      </c>
      <c r="AP5" s="4">
        <v>162.80000000000001</v>
      </c>
      <c r="AQ5" s="4">
        <v>856.32</v>
      </c>
      <c r="AR5" s="4">
        <v>15.71</v>
      </c>
      <c r="AS5" s="5">
        <v>526.47</v>
      </c>
    </row>
    <row r="6" spans="2:45" x14ac:dyDescent="0.2">
      <c r="B6" s="9">
        <v>2</v>
      </c>
      <c r="C6" s="2" t="s">
        <v>33</v>
      </c>
      <c r="D6" s="9"/>
      <c r="E6" s="27">
        <v>2143</v>
      </c>
      <c r="F6" s="6">
        <v>37.729999999999997</v>
      </c>
      <c r="G6" s="2">
        <v>32.58</v>
      </c>
      <c r="H6" s="2">
        <v>56.43</v>
      </c>
      <c r="I6" s="2">
        <v>50.49</v>
      </c>
      <c r="J6" s="2">
        <v>133.19</v>
      </c>
      <c r="K6" s="2">
        <v>7.26</v>
      </c>
      <c r="L6" s="2">
        <v>270.98</v>
      </c>
      <c r="M6" s="2">
        <v>25.29</v>
      </c>
      <c r="N6" s="2">
        <v>57.5</v>
      </c>
      <c r="O6" s="7">
        <v>363.56</v>
      </c>
      <c r="P6" s="6">
        <v>286.24</v>
      </c>
      <c r="Q6" s="2">
        <v>762.03</v>
      </c>
      <c r="R6" s="2">
        <v>29.66</v>
      </c>
      <c r="S6" s="2">
        <v>84.27</v>
      </c>
      <c r="T6" s="2">
        <v>810.96</v>
      </c>
      <c r="U6" s="2">
        <v>1071.19</v>
      </c>
      <c r="V6" s="2">
        <v>220.03</v>
      </c>
      <c r="W6" s="2">
        <v>587.29999999999995</v>
      </c>
      <c r="X6" s="2">
        <v>9.5500000000000007</v>
      </c>
      <c r="Y6" s="7">
        <v>371.88</v>
      </c>
      <c r="Z6" s="6">
        <v>102.79</v>
      </c>
      <c r="AA6" s="2">
        <v>216.16</v>
      </c>
      <c r="AB6" s="2">
        <v>19.690000000000001</v>
      </c>
      <c r="AC6" s="2">
        <v>366.02</v>
      </c>
      <c r="AD6" s="2">
        <v>135.88999999999999</v>
      </c>
      <c r="AE6" s="2">
        <v>50.04</v>
      </c>
      <c r="AF6" s="2">
        <v>106.45</v>
      </c>
      <c r="AG6" s="2">
        <v>94.12</v>
      </c>
      <c r="AH6" s="2">
        <v>96.14</v>
      </c>
      <c r="AI6" s="7">
        <v>88.86</v>
      </c>
      <c r="AJ6" s="6">
        <v>130.24</v>
      </c>
      <c r="AK6" s="2">
        <v>67.62</v>
      </c>
      <c r="AL6" s="2">
        <v>341.57</v>
      </c>
      <c r="AM6" s="2">
        <v>7.21</v>
      </c>
      <c r="AN6" s="2">
        <v>72.62</v>
      </c>
      <c r="AO6" s="2">
        <v>77.78</v>
      </c>
      <c r="AP6" s="2">
        <v>35.18</v>
      </c>
      <c r="AQ6" s="2">
        <v>46.48</v>
      </c>
      <c r="AR6" s="2">
        <v>32.57</v>
      </c>
      <c r="AS6" s="7">
        <v>284.70999999999998</v>
      </c>
    </row>
    <row r="7" spans="2:45" x14ac:dyDescent="0.2">
      <c r="B7" s="9">
        <v>3</v>
      </c>
      <c r="C7" s="2" t="s">
        <v>45</v>
      </c>
      <c r="D7" s="9">
        <v>7</v>
      </c>
      <c r="E7" s="27">
        <v>1342</v>
      </c>
      <c r="F7" s="6">
        <v>498.64</v>
      </c>
      <c r="G7" s="2">
        <v>503.69</v>
      </c>
      <c r="H7" s="2">
        <v>111.74</v>
      </c>
      <c r="I7" s="2">
        <v>31.26</v>
      </c>
      <c r="J7" s="2">
        <v>153.22999999999999</v>
      </c>
      <c r="K7" s="2">
        <v>53.02</v>
      </c>
      <c r="L7" s="2">
        <v>32.6</v>
      </c>
      <c r="M7" s="2">
        <v>425.39</v>
      </c>
      <c r="N7" s="2">
        <v>219.32</v>
      </c>
      <c r="O7" s="7">
        <v>355.65</v>
      </c>
      <c r="P7" s="6">
        <v>117.54</v>
      </c>
      <c r="Q7" s="2">
        <v>364.11</v>
      </c>
      <c r="R7" s="2">
        <v>857.78</v>
      </c>
      <c r="S7" s="2">
        <v>38.07</v>
      </c>
      <c r="T7" s="2">
        <v>752.38</v>
      </c>
      <c r="U7" s="2">
        <v>292.52999999999997</v>
      </c>
      <c r="V7" s="2">
        <v>264.58</v>
      </c>
      <c r="W7" s="2">
        <v>43.69</v>
      </c>
      <c r="X7" s="2">
        <v>166.74</v>
      </c>
      <c r="Y7" s="7">
        <v>14.57</v>
      </c>
      <c r="Z7" s="6">
        <v>103.78</v>
      </c>
      <c r="AA7" s="2">
        <v>408.56</v>
      </c>
      <c r="AB7" s="2">
        <v>19.55</v>
      </c>
      <c r="AC7" s="2">
        <v>553.1</v>
      </c>
      <c r="AD7" s="2">
        <v>359.64</v>
      </c>
      <c r="AE7" s="2">
        <v>26.47</v>
      </c>
      <c r="AF7" s="2">
        <v>52.82</v>
      </c>
      <c r="AG7" s="2">
        <v>52.68</v>
      </c>
      <c r="AH7" s="2">
        <v>306.12</v>
      </c>
      <c r="AI7" s="7">
        <v>219.43</v>
      </c>
      <c r="AJ7" s="6">
        <v>487.46</v>
      </c>
      <c r="AK7" s="2">
        <v>135.30000000000001</v>
      </c>
      <c r="AL7" s="2">
        <v>207.81</v>
      </c>
      <c r="AM7" s="2">
        <v>115.62</v>
      </c>
      <c r="AN7" s="2">
        <v>317.01</v>
      </c>
      <c r="AO7" s="2">
        <v>275.17</v>
      </c>
      <c r="AP7" s="2">
        <v>18.37</v>
      </c>
      <c r="AQ7" s="2">
        <v>372.9</v>
      </c>
      <c r="AR7" s="2">
        <v>2.67</v>
      </c>
      <c r="AS7" s="7">
        <v>296.08</v>
      </c>
    </row>
    <row r="8" spans="2:45" x14ac:dyDescent="0.2">
      <c r="B8" s="9">
        <v>4</v>
      </c>
      <c r="C8" s="1" t="s">
        <v>46</v>
      </c>
      <c r="D8" s="9">
        <v>6</v>
      </c>
      <c r="E8" s="27">
        <v>2431</v>
      </c>
      <c r="F8" s="6">
        <v>11.54</v>
      </c>
      <c r="G8" s="2">
        <v>577.54999999999995</v>
      </c>
      <c r="H8" s="2">
        <v>105.3</v>
      </c>
      <c r="I8" s="2">
        <v>525.34</v>
      </c>
      <c r="J8" s="2">
        <v>608.1</v>
      </c>
      <c r="K8" s="2">
        <v>142.74</v>
      </c>
      <c r="L8" s="2">
        <v>24.65</v>
      </c>
      <c r="M8" s="2">
        <v>91.26</v>
      </c>
      <c r="N8" s="2">
        <v>40.159999999999997</v>
      </c>
      <c r="O8" s="7">
        <v>133.72999999999999</v>
      </c>
      <c r="P8" s="6">
        <v>256.10000000000002</v>
      </c>
      <c r="Q8" s="2">
        <v>60.02</v>
      </c>
      <c r="R8" s="2">
        <v>97.03</v>
      </c>
      <c r="S8" s="2">
        <v>192.28</v>
      </c>
      <c r="T8" s="2">
        <v>110.74</v>
      </c>
      <c r="U8" s="2">
        <v>292.52999999999997</v>
      </c>
      <c r="V8" s="2">
        <v>221.07</v>
      </c>
      <c r="W8" s="2">
        <v>389.84</v>
      </c>
      <c r="X8" s="2">
        <v>170.66</v>
      </c>
      <c r="Y8" s="7">
        <v>354.09</v>
      </c>
      <c r="Z8" s="6">
        <v>325.60000000000002</v>
      </c>
      <c r="AA8" s="2">
        <v>234.04</v>
      </c>
      <c r="AB8" s="2">
        <v>30.39</v>
      </c>
      <c r="AC8" s="2">
        <v>20.93</v>
      </c>
      <c r="AD8" s="2">
        <v>105.84</v>
      </c>
      <c r="AE8" s="2">
        <v>78.989999999999995</v>
      </c>
      <c r="AF8" s="2">
        <v>114.42</v>
      </c>
      <c r="AG8" s="2">
        <v>27.65</v>
      </c>
      <c r="AH8" s="2">
        <v>353.01</v>
      </c>
      <c r="AI8" s="7">
        <v>64.59</v>
      </c>
      <c r="AJ8" s="6">
        <v>177.48</v>
      </c>
      <c r="AK8" s="2">
        <v>139.76</v>
      </c>
      <c r="AL8" s="2">
        <v>559.58000000000004</v>
      </c>
      <c r="AM8" s="2">
        <v>42.3</v>
      </c>
      <c r="AN8" s="2">
        <v>1032.49</v>
      </c>
      <c r="AO8" s="2">
        <v>526.05999999999995</v>
      </c>
      <c r="AP8" s="2">
        <v>37.67</v>
      </c>
      <c r="AQ8" s="2">
        <v>498.33</v>
      </c>
      <c r="AR8" s="2">
        <v>4.84</v>
      </c>
      <c r="AS8" s="7">
        <v>22.38</v>
      </c>
    </row>
    <row r="9" spans="2:45" x14ac:dyDescent="0.2">
      <c r="B9" s="9">
        <v>5</v>
      </c>
      <c r="C9" s="2" t="s">
        <v>44</v>
      </c>
      <c r="D9" s="9">
        <v>5.39</v>
      </c>
      <c r="E9" s="27">
        <v>3124</v>
      </c>
      <c r="F9" s="6">
        <v>17.420000000000002</v>
      </c>
      <c r="G9" s="2">
        <v>34.15</v>
      </c>
      <c r="H9" s="2">
        <v>57.07</v>
      </c>
      <c r="I9" s="2">
        <v>95.16</v>
      </c>
      <c r="J9" s="2">
        <v>27.45</v>
      </c>
      <c r="K9" s="2">
        <v>65.92</v>
      </c>
      <c r="L9" s="2">
        <v>233.56</v>
      </c>
      <c r="M9" s="2">
        <v>118.26</v>
      </c>
      <c r="N9" s="2">
        <v>21.33</v>
      </c>
      <c r="O9" s="7">
        <v>190.37</v>
      </c>
      <c r="P9" s="6">
        <v>18.46</v>
      </c>
      <c r="Q9" s="2">
        <v>230.87</v>
      </c>
      <c r="R9" s="2">
        <v>12.88</v>
      </c>
      <c r="S9" s="2">
        <v>750.98</v>
      </c>
      <c r="T9" s="2">
        <v>96.19</v>
      </c>
      <c r="U9" s="2">
        <v>292.58</v>
      </c>
      <c r="V9" s="2">
        <v>136.83000000000001</v>
      </c>
      <c r="W9" s="2">
        <v>63.69</v>
      </c>
      <c r="X9" s="2">
        <v>175.66</v>
      </c>
      <c r="Y9" s="7">
        <v>256.81</v>
      </c>
      <c r="Z9" s="6">
        <v>103.87</v>
      </c>
      <c r="AA9" s="2">
        <v>45.93</v>
      </c>
      <c r="AB9" s="2">
        <v>279.25</v>
      </c>
      <c r="AC9" s="2">
        <v>85.7</v>
      </c>
      <c r="AD9" s="2">
        <v>103.57</v>
      </c>
      <c r="AE9" s="2">
        <v>173.72</v>
      </c>
      <c r="AF9" s="2">
        <v>268.89999999999998</v>
      </c>
      <c r="AG9" s="2">
        <v>353.3</v>
      </c>
      <c r="AH9" s="2">
        <v>397.19</v>
      </c>
      <c r="AI9" s="7">
        <v>842.94</v>
      </c>
      <c r="AJ9" s="6">
        <v>498.11</v>
      </c>
      <c r="AK9" s="2">
        <v>595.04999999999995</v>
      </c>
      <c r="AL9" s="2">
        <v>213.51</v>
      </c>
      <c r="AM9" s="2">
        <v>207.49</v>
      </c>
      <c r="AN9" s="2">
        <v>88.04</v>
      </c>
      <c r="AO9" s="2">
        <v>618.65</v>
      </c>
      <c r="AP9" s="2">
        <v>634.64</v>
      </c>
      <c r="AQ9" s="2">
        <v>116.35</v>
      </c>
      <c r="AR9" s="2">
        <v>16.59</v>
      </c>
      <c r="AS9" s="7">
        <v>523.92999999999995</v>
      </c>
    </row>
    <row r="10" spans="2:45" x14ac:dyDescent="0.2">
      <c r="B10" s="9">
        <v>6</v>
      </c>
      <c r="C10" s="2" t="s">
        <v>50</v>
      </c>
      <c r="D10" s="9">
        <v>4</v>
      </c>
      <c r="E10" s="27">
        <v>4213</v>
      </c>
      <c r="F10" s="6">
        <v>439.97</v>
      </c>
      <c r="G10" s="2">
        <v>216.46</v>
      </c>
      <c r="H10" s="2">
        <v>129.85</v>
      </c>
      <c r="I10" s="2">
        <v>143.07</v>
      </c>
      <c r="J10" s="2">
        <v>246.96</v>
      </c>
      <c r="K10" s="2">
        <v>676.35</v>
      </c>
      <c r="L10" s="2">
        <v>198.64</v>
      </c>
      <c r="M10" s="2">
        <v>480.56</v>
      </c>
      <c r="N10" s="2">
        <v>115.85</v>
      </c>
      <c r="O10" s="7">
        <v>327.88</v>
      </c>
      <c r="P10" s="6">
        <v>284.14999999999998</v>
      </c>
      <c r="Q10" s="2">
        <v>340.23</v>
      </c>
      <c r="R10" s="2">
        <v>370.96</v>
      </c>
      <c r="S10" s="2">
        <v>876.13</v>
      </c>
      <c r="T10" s="2">
        <v>190.18</v>
      </c>
      <c r="U10" s="2">
        <v>400.28</v>
      </c>
      <c r="V10" s="2">
        <v>441.54</v>
      </c>
      <c r="W10" s="2">
        <v>378.86</v>
      </c>
      <c r="X10" s="2">
        <v>109.32</v>
      </c>
      <c r="Y10" s="7">
        <v>510.2</v>
      </c>
      <c r="Z10" s="6">
        <v>648.94000000000005</v>
      </c>
      <c r="AA10" s="2">
        <v>829.25</v>
      </c>
      <c r="AB10" s="2">
        <v>146.30000000000001</v>
      </c>
      <c r="AC10" s="2">
        <v>633.88</v>
      </c>
      <c r="AD10" s="2">
        <v>386.37</v>
      </c>
      <c r="AE10" s="2">
        <v>945.18</v>
      </c>
      <c r="AF10" s="2">
        <v>402.6</v>
      </c>
      <c r="AG10" s="2">
        <v>247.44</v>
      </c>
      <c r="AH10" s="2">
        <v>613.53</v>
      </c>
      <c r="AI10" s="7">
        <v>73.67</v>
      </c>
      <c r="AJ10" s="6">
        <v>496.87</v>
      </c>
      <c r="AK10" s="2">
        <v>81.16</v>
      </c>
      <c r="AL10" s="2">
        <v>230.64</v>
      </c>
      <c r="AM10" s="2">
        <v>483.91</v>
      </c>
      <c r="AN10" s="2">
        <v>435.93</v>
      </c>
      <c r="AO10" s="2">
        <v>88.04</v>
      </c>
      <c r="AP10" s="2">
        <v>76.22</v>
      </c>
      <c r="AQ10" s="2">
        <v>392.52</v>
      </c>
      <c r="AR10" s="2">
        <v>503.5</v>
      </c>
      <c r="AS10" s="7">
        <v>537.57000000000005</v>
      </c>
    </row>
    <row r="11" spans="2:45" x14ac:dyDescent="0.2">
      <c r="B11" s="9">
        <v>7</v>
      </c>
      <c r="C11" s="2" t="s">
        <v>59</v>
      </c>
      <c r="D11" s="9">
        <v>1</v>
      </c>
      <c r="E11" s="27">
        <v>1423</v>
      </c>
      <c r="F11" s="6">
        <v>105.75</v>
      </c>
      <c r="G11" s="2">
        <v>212.15</v>
      </c>
      <c r="H11" s="2">
        <v>287.69</v>
      </c>
      <c r="I11" s="2">
        <v>418.51</v>
      </c>
      <c r="J11" s="2">
        <v>92.81</v>
      </c>
      <c r="K11" s="2">
        <v>351.14</v>
      </c>
      <c r="L11" s="2">
        <v>320.22000000000003</v>
      </c>
      <c r="M11" s="2">
        <v>452.39</v>
      </c>
      <c r="N11" s="2">
        <v>151.80000000000001</v>
      </c>
      <c r="O11" s="7">
        <v>388.35</v>
      </c>
      <c r="P11" s="6">
        <v>259.3</v>
      </c>
      <c r="Q11" s="2">
        <v>218.87</v>
      </c>
      <c r="R11" s="2">
        <v>155.35</v>
      </c>
      <c r="S11" s="2">
        <v>572.55999999999995</v>
      </c>
      <c r="T11" s="2">
        <v>237.29</v>
      </c>
      <c r="U11" s="2">
        <v>373.05</v>
      </c>
      <c r="V11" s="2">
        <v>90.77</v>
      </c>
      <c r="W11" s="2">
        <v>460.67</v>
      </c>
      <c r="X11" s="2">
        <v>145.86000000000001</v>
      </c>
      <c r="Y11" s="7">
        <v>462.72</v>
      </c>
      <c r="Z11" s="6">
        <v>27.15</v>
      </c>
      <c r="AA11" s="2">
        <v>85.13</v>
      </c>
      <c r="AB11" s="2">
        <v>146.12</v>
      </c>
      <c r="AC11" s="2">
        <v>51.77</v>
      </c>
      <c r="AD11" s="2">
        <v>160.19999999999999</v>
      </c>
      <c r="AE11" s="2">
        <v>117.77</v>
      </c>
      <c r="AF11" s="2">
        <v>214.14</v>
      </c>
      <c r="AG11" s="2">
        <v>98.8</v>
      </c>
      <c r="AH11" s="2">
        <v>132.84</v>
      </c>
      <c r="AI11" s="7">
        <v>325.51</v>
      </c>
      <c r="AJ11" s="6">
        <v>254.68</v>
      </c>
      <c r="AK11" s="2">
        <v>231.33</v>
      </c>
      <c r="AL11" s="2">
        <v>297.7</v>
      </c>
      <c r="AM11" s="2">
        <v>189.01</v>
      </c>
      <c r="AN11" s="2">
        <v>115.63</v>
      </c>
      <c r="AO11" s="2">
        <v>706.18</v>
      </c>
      <c r="AP11" s="2">
        <v>135.72</v>
      </c>
      <c r="AQ11" s="2">
        <v>38.4</v>
      </c>
      <c r="AR11" s="2">
        <v>714.81</v>
      </c>
      <c r="AS11" s="7">
        <v>95.38</v>
      </c>
    </row>
    <row r="12" spans="2:45" x14ac:dyDescent="0.2">
      <c r="B12" s="9">
        <v>8</v>
      </c>
      <c r="C12" s="2" t="s">
        <v>60</v>
      </c>
      <c r="D12" s="9">
        <v>1</v>
      </c>
      <c r="E12" s="27">
        <v>2314</v>
      </c>
      <c r="F12" s="6">
        <v>1635.43</v>
      </c>
      <c r="G12" s="2">
        <v>622.39</v>
      </c>
      <c r="H12" s="2">
        <v>219.52</v>
      </c>
      <c r="I12" s="2">
        <v>84.49</v>
      </c>
      <c r="J12" s="2">
        <v>129.69999999999999</v>
      </c>
      <c r="K12" s="2">
        <v>61.4</v>
      </c>
      <c r="L12" s="2">
        <v>18.739999999999998</v>
      </c>
      <c r="M12" s="2">
        <v>115.29</v>
      </c>
      <c r="N12" s="2">
        <v>144.66</v>
      </c>
      <c r="O12" s="7">
        <v>67.84</v>
      </c>
      <c r="P12" s="6">
        <v>930.06</v>
      </c>
      <c r="Q12" s="2">
        <v>552.99</v>
      </c>
      <c r="R12" s="2">
        <v>28.89</v>
      </c>
      <c r="S12" s="2">
        <v>823.82</v>
      </c>
      <c r="T12" s="2">
        <v>96.71</v>
      </c>
      <c r="U12" s="2">
        <v>785.64</v>
      </c>
      <c r="V12" s="2">
        <v>884.85</v>
      </c>
      <c r="W12" s="2">
        <v>69.98</v>
      </c>
      <c r="X12" s="2">
        <v>1087.58</v>
      </c>
      <c r="Y12" s="7">
        <v>867.98</v>
      </c>
      <c r="Z12" s="6">
        <v>71.11</v>
      </c>
      <c r="AA12" s="2">
        <v>2.9</v>
      </c>
      <c r="AB12" s="2">
        <v>272.27999999999997</v>
      </c>
      <c r="AC12" s="2">
        <v>252.98</v>
      </c>
      <c r="AD12" s="2">
        <v>613.32000000000005</v>
      </c>
      <c r="AE12" s="2">
        <v>61.33</v>
      </c>
      <c r="AF12" s="2">
        <v>5.69</v>
      </c>
      <c r="AG12" s="2">
        <v>661.65</v>
      </c>
      <c r="AH12" s="2">
        <v>390.07</v>
      </c>
      <c r="AI12" s="7">
        <v>572.33000000000004</v>
      </c>
      <c r="AJ12" s="6">
        <v>1402.87</v>
      </c>
      <c r="AK12" s="2">
        <v>631.34</v>
      </c>
      <c r="AL12" s="2">
        <v>404.25</v>
      </c>
      <c r="AM12" s="2">
        <v>425.1</v>
      </c>
      <c r="AN12" s="2">
        <v>1324.96</v>
      </c>
      <c r="AO12" s="2">
        <v>503.74</v>
      </c>
      <c r="AP12" s="2">
        <v>19.22</v>
      </c>
      <c r="AQ12" s="2">
        <v>438.53</v>
      </c>
      <c r="AR12" s="2">
        <v>699.71</v>
      </c>
      <c r="AS12" s="7">
        <v>1396.98</v>
      </c>
    </row>
    <row r="13" spans="2:45" x14ac:dyDescent="0.2">
      <c r="B13" s="9">
        <v>9</v>
      </c>
      <c r="C13" s="2" t="s">
        <v>61</v>
      </c>
      <c r="D13" s="9">
        <v>3.83</v>
      </c>
      <c r="E13" s="27">
        <v>3241</v>
      </c>
      <c r="F13" s="6">
        <v>176.89</v>
      </c>
      <c r="G13" s="2">
        <v>239.01</v>
      </c>
      <c r="H13" s="2">
        <v>16.21</v>
      </c>
      <c r="I13" s="2">
        <v>128.44999999999999</v>
      </c>
      <c r="J13" s="2">
        <v>180.45</v>
      </c>
      <c r="K13" s="2">
        <v>15.38</v>
      </c>
      <c r="L13" s="2">
        <v>33.299999999999997</v>
      </c>
      <c r="M13" s="2">
        <v>108.29</v>
      </c>
      <c r="N13" s="2">
        <v>38.229999999999997</v>
      </c>
      <c r="O13" s="7">
        <v>20.54</v>
      </c>
      <c r="P13" s="6">
        <v>93.72</v>
      </c>
      <c r="Q13" s="2">
        <v>370.71</v>
      </c>
      <c r="R13" s="2">
        <v>102.96</v>
      </c>
      <c r="S13" s="2">
        <v>62.85</v>
      </c>
      <c r="T13" s="2">
        <v>77.17</v>
      </c>
      <c r="U13" s="2">
        <v>121.66</v>
      </c>
      <c r="V13" s="2">
        <v>11.18</v>
      </c>
      <c r="W13" s="2">
        <v>12.03</v>
      </c>
      <c r="X13" s="2">
        <v>86.54</v>
      </c>
      <c r="Y13" s="7">
        <v>67.94</v>
      </c>
      <c r="Z13" s="6">
        <v>10.06</v>
      </c>
      <c r="AA13" s="2">
        <v>24.95</v>
      </c>
      <c r="AB13" s="2">
        <v>9.0399999999999991</v>
      </c>
      <c r="AC13" s="2">
        <v>802.46</v>
      </c>
      <c r="AD13" s="2">
        <v>181.45</v>
      </c>
      <c r="AE13" s="2">
        <v>16.260000000000002</v>
      </c>
      <c r="AF13" s="2">
        <v>125.84</v>
      </c>
      <c r="AG13" s="2">
        <v>104.74</v>
      </c>
      <c r="AH13" s="2">
        <v>298.01</v>
      </c>
      <c r="AI13" s="7">
        <v>161.54</v>
      </c>
      <c r="AJ13" s="6">
        <v>60.83</v>
      </c>
      <c r="AK13" s="2">
        <v>319.2</v>
      </c>
      <c r="AL13" s="2">
        <v>22.2</v>
      </c>
      <c r="AM13" s="2">
        <v>115.28</v>
      </c>
      <c r="AN13" s="2">
        <v>10.55</v>
      </c>
      <c r="AO13" s="2">
        <v>3.56</v>
      </c>
      <c r="AP13" s="2">
        <v>45.92</v>
      </c>
      <c r="AQ13" s="2">
        <v>58.28</v>
      </c>
      <c r="AR13" s="2">
        <v>78.91</v>
      </c>
      <c r="AS13" s="7">
        <v>277.99</v>
      </c>
    </row>
    <row r="14" spans="2:45" x14ac:dyDescent="0.2">
      <c r="B14" s="9">
        <v>10</v>
      </c>
      <c r="C14" s="2" t="s">
        <v>62</v>
      </c>
      <c r="D14" s="9">
        <v>4.54</v>
      </c>
      <c r="E14" s="27">
        <v>4132</v>
      </c>
      <c r="F14" s="6">
        <v>71.44</v>
      </c>
      <c r="G14" s="2">
        <v>424.2</v>
      </c>
      <c r="H14" s="2">
        <v>169.37</v>
      </c>
      <c r="I14" s="2">
        <v>284.13</v>
      </c>
      <c r="J14" s="2">
        <v>54.16</v>
      </c>
      <c r="K14" s="2">
        <v>264.87</v>
      </c>
      <c r="L14" s="2">
        <v>116.54</v>
      </c>
      <c r="M14" s="2">
        <v>336.39</v>
      </c>
      <c r="N14" s="2">
        <v>106.02</v>
      </c>
      <c r="O14" s="7">
        <v>89.52</v>
      </c>
      <c r="P14" s="6">
        <v>343.86</v>
      </c>
      <c r="Q14" s="2">
        <v>222.61</v>
      </c>
      <c r="R14" s="2">
        <v>260.98</v>
      </c>
      <c r="S14" s="2">
        <v>276.26</v>
      </c>
      <c r="T14" s="2">
        <v>218.9</v>
      </c>
      <c r="U14" s="2">
        <v>178.34</v>
      </c>
      <c r="V14" s="2">
        <v>20.36</v>
      </c>
      <c r="W14" s="2">
        <v>25.5</v>
      </c>
      <c r="X14" s="2">
        <v>20.84</v>
      </c>
      <c r="Y14" s="7">
        <v>390.63</v>
      </c>
      <c r="Z14" s="6">
        <v>98.1</v>
      </c>
      <c r="AA14" s="2">
        <v>146.02000000000001</v>
      </c>
      <c r="AB14" s="2">
        <v>306.94</v>
      </c>
      <c r="AC14" s="2">
        <v>87.22</v>
      </c>
      <c r="AD14" s="2">
        <v>32.29</v>
      </c>
      <c r="AE14" s="2">
        <v>39.39</v>
      </c>
      <c r="AF14" s="2">
        <v>446.34</v>
      </c>
      <c r="AG14" s="2">
        <v>84.87</v>
      </c>
      <c r="AH14" s="2">
        <v>248.31</v>
      </c>
      <c r="AI14" s="7">
        <v>52.63</v>
      </c>
      <c r="AJ14" s="6">
        <v>76.900000000000006</v>
      </c>
      <c r="AK14" s="2">
        <v>238.32</v>
      </c>
      <c r="AL14" s="2">
        <v>306.87</v>
      </c>
      <c r="AM14" s="2">
        <v>362.99</v>
      </c>
      <c r="AN14" s="2">
        <v>26.27</v>
      </c>
      <c r="AO14" s="2">
        <v>206.31</v>
      </c>
      <c r="AP14" s="2">
        <v>5.67</v>
      </c>
      <c r="AQ14" s="2">
        <v>14.85</v>
      </c>
      <c r="AR14" s="2">
        <v>238.06</v>
      </c>
      <c r="AS14" s="7">
        <v>288.58</v>
      </c>
    </row>
    <row r="15" spans="2:45" x14ac:dyDescent="0.2">
      <c r="B15" s="9">
        <v>11</v>
      </c>
      <c r="C15" s="2" t="s">
        <v>81</v>
      </c>
      <c r="D15" s="9">
        <v>6.54</v>
      </c>
      <c r="E15" s="27">
        <v>1243</v>
      </c>
      <c r="F15" s="6">
        <v>9.6300000000000008</v>
      </c>
      <c r="G15" s="2">
        <v>251.12</v>
      </c>
      <c r="H15" s="2">
        <v>42.24</v>
      </c>
      <c r="I15" s="2">
        <v>227.7</v>
      </c>
      <c r="J15" s="2">
        <v>211.02</v>
      </c>
      <c r="K15" s="2">
        <v>242.81</v>
      </c>
      <c r="L15" s="2">
        <v>112.11</v>
      </c>
      <c r="M15" s="2">
        <v>317.91000000000003</v>
      </c>
      <c r="N15" s="2">
        <v>114.08</v>
      </c>
      <c r="O15" s="7">
        <v>88.91</v>
      </c>
      <c r="P15" s="6">
        <v>21.23</v>
      </c>
      <c r="Q15" s="2">
        <v>151.53</v>
      </c>
      <c r="R15" s="2">
        <v>55.36</v>
      </c>
      <c r="S15" s="2">
        <v>330.83</v>
      </c>
      <c r="T15" s="2">
        <v>97.15</v>
      </c>
      <c r="U15" s="2">
        <v>221.25</v>
      </c>
      <c r="V15" s="2">
        <v>277.82</v>
      </c>
      <c r="W15" s="2">
        <v>126.57</v>
      </c>
      <c r="X15" s="2">
        <v>178.76</v>
      </c>
      <c r="Y15" s="7">
        <v>36.56</v>
      </c>
      <c r="Z15" s="6">
        <v>386.53</v>
      </c>
      <c r="AA15" s="2">
        <v>309.52999999999997</v>
      </c>
      <c r="AB15" s="2">
        <v>490.8</v>
      </c>
      <c r="AC15" s="2">
        <v>897.74</v>
      </c>
      <c r="AD15" s="2">
        <v>50.77</v>
      </c>
      <c r="AE15" s="2">
        <v>353.17</v>
      </c>
      <c r="AF15" s="2">
        <v>115.42</v>
      </c>
      <c r="AG15" s="2">
        <v>240.94</v>
      </c>
      <c r="AH15" s="2">
        <v>389.09</v>
      </c>
      <c r="AI15" s="7">
        <v>187.02</v>
      </c>
      <c r="AJ15" s="6">
        <v>23.72</v>
      </c>
      <c r="AK15" s="2">
        <v>44.61</v>
      </c>
      <c r="AL15" s="2">
        <v>603.94000000000005</v>
      </c>
      <c r="AM15" s="2">
        <v>149.59</v>
      </c>
      <c r="AN15" s="2">
        <v>632.86</v>
      </c>
      <c r="AO15" s="2">
        <v>122.31</v>
      </c>
      <c r="AP15" s="2">
        <v>229.33</v>
      </c>
      <c r="AQ15" s="2">
        <v>113.66</v>
      </c>
      <c r="AR15" s="2">
        <v>144.63</v>
      </c>
      <c r="AS15" s="7">
        <v>475.31</v>
      </c>
    </row>
    <row r="16" spans="2:45" x14ac:dyDescent="0.2">
      <c r="B16" s="9">
        <v>12</v>
      </c>
      <c r="C16" s="2" t="s">
        <v>82</v>
      </c>
      <c r="D16" s="9">
        <v>7</v>
      </c>
      <c r="E16" s="27">
        <v>2134</v>
      </c>
      <c r="F16" s="6">
        <v>31.77</v>
      </c>
      <c r="G16" s="2">
        <v>66.209999999999994</v>
      </c>
      <c r="H16" s="2">
        <v>196.02</v>
      </c>
      <c r="I16" s="2">
        <v>170.41</v>
      </c>
      <c r="J16" s="2">
        <v>42.17</v>
      </c>
      <c r="K16" s="2">
        <v>28</v>
      </c>
      <c r="L16" s="2">
        <v>60.17</v>
      </c>
      <c r="M16" s="2">
        <v>36.15</v>
      </c>
      <c r="N16" s="2">
        <v>23.67</v>
      </c>
      <c r="O16" s="7">
        <v>24.44</v>
      </c>
      <c r="P16" s="6">
        <v>252.35</v>
      </c>
      <c r="Q16" s="2">
        <v>440.5</v>
      </c>
      <c r="R16" s="2">
        <v>95.35</v>
      </c>
      <c r="S16" s="2">
        <v>605.70000000000005</v>
      </c>
      <c r="T16" s="2">
        <v>333.07</v>
      </c>
      <c r="U16" s="2">
        <v>411.44</v>
      </c>
      <c r="V16" s="2">
        <v>46.91</v>
      </c>
      <c r="W16" s="2">
        <v>374.51</v>
      </c>
      <c r="X16" s="2">
        <v>173.18</v>
      </c>
      <c r="Y16" s="7">
        <v>339.07</v>
      </c>
      <c r="Z16" s="6">
        <v>80.739999999999995</v>
      </c>
      <c r="AA16" s="2">
        <v>265.95999999999998</v>
      </c>
      <c r="AB16" s="2">
        <v>171.66</v>
      </c>
      <c r="AC16" s="2">
        <v>236.84</v>
      </c>
      <c r="AD16" s="2">
        <v>146.47</v>
      </c>
      <c r="AE16" s="2">
        <v>28.31</v>
      </c>
      <c r="AF16" s="2">
        <v>91.71</v>
      </c>
      <c r="AG16" s="2">
        <v>115.59</v>
      </c>
      <c r="AH16" s="2">
        <v>176.27</v>
      </c>
      <c r="AI16" s="7">
        <v>10.65</v>
      </c>
      <c r="AJ16" s="6">
        <v>192.2</v>
      </c>
      <c r="AK16" s="2">
        <v>45.31</v>
      </c>
      <c r="AL16" s="2">
        <v>77.19</v>
      </c>
      <c r="AM16" s="2">
        <v>60.1</v>
      </c>
      <c r="AN16" s="2">
        <v>61.8</v>
      </c>
      <c r="AO16" s="2">
        <v>322.44</v>
      </c>
      <c r="AP16" s="2">
        <v>14.85</v>
      </c>
      <c r="AQ16" s="2">
        <v>142.76</v>
      </c>
      <c r="AR16" s="2">
        <v>14.62</v>
      </c>
      <c r="AS16" s="7">
        <v>367.8</v>
      </c>
    </row>
    <row r="17" spans="2:45" x14ac:dyDescent="0.2">
      <c r="B17" s="9">
        <v>13</v>
      </c>
      <c r="C17" s="2" t="s">
        <v>91</v>
      </c>
      <c r="D17" s="9">
        <v>6.8</v>
      </c>
      <c r="E17" s="27">
        <v>3421</v>
      </c>
      <c r="F17" s="6">
        <v>28.87</v>
      </c>
      <c r="G17" s="2">
        <v>4.05</v>
      </c>
      <c r="H17" s="2">
        <v>6.84</v>
      </c>
      <c r="I17" s="2">
        <v>97.96</v>
      </c>
      <c r="J17" s="2">
        <v>29.32</v>
      </c>
      <c r="K17" s="2">
        <v>74.55</v>
      </c>
      <c r="L17" s="2">
        <v>16.239999999999998</v>
      </c>
      <c r="M17" s="2">
        <v>25.95</v>
      </c>
      <c r="N17" s="2">
        <v>13.53</v>
      </c>
      <c r="O17" s="7">
        <v>57.77</v>
      </c>
      <c r="P17" s="6">
        <v>272.39999999999998</v>
      </c>
      <c r="Q17" s="2">
        <v>395.71</v>
      </c>
      <c r="R17" s="2">
        <v>82.44</v>
      </c>
      <c r="S17" s="2">
        <v>49.46</v>
      </c>
      <c r="T17" s="2">
        <v>233.85</v>
      </c>
      <c r="U17" s="2">
        <v>34.29</v>
      </c>
      <c r="V17" s="2">
        <v>72.39</v>
      </c>
      <c r="W17" s="2">
        <v>25.72</v>
      </c>
      <c r="X17" s="2">
        <v>16.23</v>
      </c>
      <c r="Y17" s="7">
        <v>7.8</v>
      </c>
      <c r="Z17" s="6">
        <v>20.62</v>
      </c>
      <c r="AA17" s="2">
        <v>197.13</v>
      </c>
      <c r="AB17" s="2">
        <v>94.81</v>
      </c>
      <c r="AC17" s="2">
        <v>36.35</v>
      </c>
      <c r="AD17" s="2">
        <v>67.72</v>
      </c>
      <c r="AE17" s="2">
        <v>37.869999999999997</v>
      </c>
      <c r="AF17" s="2">
        <v>10.56</v>
      </c>
      <c r="AG17" s="2">
        <v>8.94</v>
      </c>
      <c r="AH17" s="2">
        <v>99.58</v>
      </c>
      <c r="AI17" s="7">
        <v>107.12</v>
      </c>
      <c r="AJ17" s="6">
        <v>10.49</v>
      </c>
      <c r="AK17" s="2">
        <v>31.46</v>
      </c>
      <c r="AL17" s="2">
        <v>91.62</v>
      </c>
      <c r="AM17" s="2">
        <v>27.8</v>
      </c>
      <c r="AN17" s="2">
        <v>30.15</v>
      </c>
      <c r="AO17" s="2">
        <v>138.38999999999999</v>
      </c>
      <c r="AP17" s="2">
        <v>244.5</v>
      </c>
      <c r="AQ17" s="2">
        <v>807.5</v>
      </c>
      <c r="AR17" s="2">
        <v>6.49</v>
      </c>
      <c r="AS17" s="7">
        <v>218.76</v>
      </c>
    </row>
    <row r="18" spans="2:45" x14ac:dyDescent="0.2">
      <c r="B18" s="9">
        <v>14</v>
      </c>
      <c r="C18" s="2" t="s">
        <v>92</v>
      </c>
      <c r="D18" s="9">
        <v>7</v>
      </c>
      <c r="E18" s="27">
        <v>4312</v>
      </c>
      <c r="F18" s="6">
        <v>90.9</v>
      </c>
      <c r="G18" s="2">
        <v>14.11</v>
      </c>
      <c r="H18" s="2">
        <v>11.32</v>
      </c>
      <c r="I18" s="2">
        <v>102.13</v>
      </c>
      <c r="J18" s="2">
        <v>8.85</v>
      </c>
      <c r="K18" s="2">
        <v>25.42</v>
      </c>
      <c r="L18" s="2">
        <v>10.02</v>
      </c>
      <c r="M18" s="2">
        <v>30.05</v>
      </c>
      <c r="N18" s="2">
        <v>44.89</v>
      </c>
      <c r="O18" s="7">
        <v>31.99</v>
      </c>
      <c r="P18" s="6">
        <v>99.03</v>
      </c>
      <c r="Q18" s="2">
        <v>206.35</v>
      </c>
      <c r="R18" s="2">
        <v>20.9</v>
      </c>
      <c r="S18" s="2">
        <v>15.7</v>
      </c>
      <c r="T18" s="2">
        <v>87.39</v>
      </c>
      <c r="U18" s="2">
        <v>115.03</v>
      </c>
      <c r="V18" s="2">
        <v>22.87</v>
      </c>
      <c r="W18" s="2">
        <v>24.7</v>
      </c>
      <c r="X18" s="2">
        <v>18.690000000000001</v>
      </c>
      <c r="Y18" s="7">
        <v>27.63</v>
      </c>
      <c r="Z18" s="6">
        <v>101.5</v>
      </c>
      <c r="AA18" s="2">
        <v>419.75</v>
      </c>
      <c r="AB18" s="2">
        <v>6.91</v>
      </c>
      <c r="AC18" s="2">
        <v>357.1</v>
      </c>
      <c r="AD18" s="2">
        <v>313.88</v>
      </c>
      <c r="AE18" s="2">
        <v>40.57</v>
      </c>
      <c r="AF18" s="2">
        <v>103.12</v>
      </c>
      <c r="AG18" s="2">
        <v>17.53</v>
      </c>
      <c r="AH18" s="2">
        <v>21.64</v>
      </c>
      <c r="AI18" s="7">
        <v>6.86</v>
      </c>
      <c r="AJ18" s="6">
        <v>129.94999999999999</v>
      </c>
      <c r="AK18" s="2">
        <v>84.33</v>
      </c>
      <c r="AL18" s="2">
        <v>75.88</v>
      </c>
      <c r="AM18" s="2">
        <v>232.35</v>
      </c>
      <c r="AN18" s="2">
        <v>175.74</v>
      </c>
      <c r="AO18" s="2">
        <v>12.69</v>
      </c>
      <c r="AP18" s="2">
        <v>185.7</v>
      </c>
      <c r="AQ18" s="2">
        <v>13.17</v>
      </c>
      <c r="AR18" s="2">
        <v>9.2200000000000006</v>
      </c>
      <c r="AS18" s="7">
        <v>249.53</v>
      </c>
    </row>
    <row r="19" spans="2:45" ht="12.75" thickBot="1" x14ac:dyDescent="0.25">
      <c r="B19" s="25"/>
      <c r="C19" s="15"/>
      <c r="D19" s="25"/>
      <c r="E19" s="30">
        <v>1432</v>
      </c>
      <c r="F19" s="14"/>
      <c r="G19" s="15"/>
      <c r="H19" s="15"/>
      <c r="I19" s="15"/>
      <c r="J19" s="15"/>
      <c r="K19" s="15"/>
      <c r="L19" s="15"/>
      <c r="M19" s="15"/>
      <c r="N19" s="15"/>
      <c r="O19" s="16"/>
      <c r="P19" s="14"/>
      <c r="Q19" s="15"/>
      <c r="R19" s="15"/>
      <c r="S19" s="15"/>
      <c r="T19" s="15"/>
      <c r="U19" s="15"/>
      <c r="V19" s="15"/>
      <c r="W19" s="15"/>
      <c r="X19" s="15"/>
      <c r="Y19" s="16"/>
      <c r="Z19" s="14"/>
      <c r="AA19" s="15"/>
      <c r="AB19" s="15"/>
      <c r="AC19" s="15"/>
      <c r="AD19" s="15"/>
      <c r="AE19" s="15"/>
      <c r="AF19" s="15"/>
      <c r="AG19" s="15"/>
      <c r="AH19" s="15"/>
      <c r="AI19" s="16"/>
      <c r="AJ19" s="14"/>
      <c r="AK19" s="15"/>
      <c r="AL19" s="15"/>
      <c r="AM19" s="15"/>
      <c r="AN19" s="15"/>
      <c r="AO19" s="15"/>
      <c r="AP19" s="15"/>
      <c r="AQ19" s="15"/>
      <c r="AR19" s="15"/>
      <c r="AS19" s="16"/>
    </row>
    <row r="21" spans="2:45" s="40" customFormat="1" x14ac:dyDescent="0.2">
      <c r="C21" s="40" t="s">
        <v>47</v>
      </c>
    </row>
    <row r="23" spans="2:45" ht="12.75" thickBot="1" x14ac:dyDescent="0.25"/>
    <row r="24" spans="2:45" ht="12.75" thickBot="1" x14ac:dyDescent="0.25">
      <c r="F24" s="10" t="s">
        <v>56</v>
      </c>
      <c r="G24" s="12"/>
      <c r="H24" s="12"/>
      <c r="I24" s="12"/>
      <c r="J24" s="12"/>
      <c r="K24" s="12"/>
      <c r="L24" s="12"/>
      <c r="M24" s="12"/>
      <c r="N24" s="12"/>
      <c r="O24" s="12"/>
      <c r="P24" s="10" t="s">
        <v>57</v>
      </c>
      <c r="Q24" s="12"/>
      <c r="R24" s="12"/>
      <c r="S24" s="12"/>
      <c r="T24" s="12"/>
      <c r="U24" s="12"/>
      <c r="V24" s="12"/>
      <c r="W24" s="12"/>
      <c r="X24" s="12"/>
      <c r="Y24" s="13"/>
      <c r="Z24" s="12" t="s">
        <v>58</v>
      </c>
      <c r="AA24" s="12"/>
      <c r="AB24" s="12"/>
      <c r="AC24" s="12"/>
      <c r="AD24" s="12"/>
      <c r="AE24" s="12"/>
      <c r="AF24" s="12"/>
      <c r="AG24" s="12"/>
      <c r="AH24" s="12"/>
      <c r="AI24" s="12"/>
      <c r="AJ24" s="10" t="s">
        <v>0</v>
      </c>
      <c r="AK24" s="12"/>
      <c r="AL24" s="12"/>
      <c r="AM24" s="12"/>
      <c r="AN24" s="12"/>
      <c r="AO24" s="12"/>
      <c r="AP24" s="12"/>
      <c r="AQ24" s="12"/>
      <c r="AR24" s="12"/>
      <c r="AS24" s="13"/>
    </row>
    <row r="25" spans="2:45" ht="12.75" thickBot="1" x14ac:dyDescent="0.25">
      <c r="B25" s="8" t="s">
        <v>72</v>
      </c>
      <c r="C25" s="4" t="s">
        <v>17</v>
      </c>
      <c r="D25" s="8" t="s">
        <v>29</v>
      </c>
      <c r="E25" s="3"/>
      <c r="F25" s="10" t="s">
        <v>53</v>
      </c>
      <c r="G25" s="12"/>
      <c r="H25" s="12"/>
      <c r="I25" s="12"/>
      <c r="J25" s="12"/>
      <c r="K25" s="10" t="s">
        <v>54</v>
      </c>
      <c r="L25" s="12"/>
      <c r="M25" s="12"/>
      <c r="N25" s="12"/>
      <c r="O25" s="13"/>
      <c r="P25" s="10" t="s">
        <v>53</v>
      </c>
      <c r="Q25" s="12"/>
      <c r="R25" s="12"/>
      <c r="S25" s="12"/>
      <c r="T25" s="12"/>
      <c r="U25" s="10" t="s">
        <v>54</v>
      </c>
      <c r="V25" s="12"/>
      <c r="W25" s="12"/>
      <c r="X25" s="12"/>
      <c r="Y25" s="13"/>
      <c r="Z25" s="10" t="s">
        <v>53</v>
      </c>
      <c r="AA25" s="12"/>
      <c r="AB25" s="12"/>
      <c r="AC25" s="12"/>
      <c r="AD25" s="12"/>
      <c r="AE25" s="10" t="s">
        <v>54</v>
      </c>
      <c r="AF25" s="12"/>
      <c r="AG25" s="12"/>
      <c r="AH25" s="12"/>
      <c r="AI25" s="13"/>
      <c r="AJ25" s="10" t="s">
        <v>53</v>
      </c>
      <c r="AK25" s="12"/>
      <c r="AL25" s="12"/>
      <c r="AM25" s="12"/>
      <c r="AN25" s="12"/>
      <c r="AO25" s="10" t="s">
        <v>54</v>
      </c>
      <c r="AP25" s="12"/>
      <c r="AQ25" s="12"/>
      <c r="AR25" s="12"/>
      <c r="AS25" s="13"/>
    </row>
    <row r="26" spans="2:45" x14ac:dyDescent="0.2">
      <c r="B26" s="8">
        <v>1</v>
      </c>
      <c r="C26" s="4" t="s">
        <v>32</v>
      </c>
      <c r="D26" s="8">
        <v>5.26</v>
      </c>
      <c r="E26" s="31">
        <v>1234</v>
      </c>
      <c r="F26" s="3">
        <v>1217.17</v>
      </c>
      <c r="G26" s="4">
        <v>412.83</v>
      </c>
      <c r="H26" s="4">
        <v>688.57</v>
      </c>
      <c r="I26" s="4">
        <v>123.62</v>
      </c>
      <c r="J26" s="4">
        <v>1241.79</v>
      </c>
      <c r="K26" s="3">
        <v>790.55</v>
      </c>
      <c r="L26" s="4">
        <v>282.04000000000002</v>
      </c>
      <c r="M26" s="4">
        <v>58.82</v>
      </c>
      <c r="N26" s="4">
        <v>221.98</v>
      </c>
      <c r="O26" s="5">
        <v>127.21</v>
      </c>
      <c r="P26" s="3">
        <v>73.930000000000007</v>
      </c>
      <c r="Q26" s="4">
        <v>53.95</v>
      </c>
      <c r="R26" s="4">
        <v>201.9</v>
      </c>
      <c r="S26" s="4">
        <v>92.92</v>
      </c>
      <c r="T26" s="4">
        <v>46.75</v>
      </c>
      <c r="U26" s="3">
        <v>284.13</v>
      </c>
      <c r="V26" s="4">
        <v>110.37</v>
      </c>
      <c r="W26" s="4">
        <v>32.03</v>
      </c>
      <c r="X26" s="4">
        <v>17.12</v>
      </c>
      <c r="Y26" s="5">
        <v>47.83</v>
      </c>
      <c r="Z26" s="3">
        <v>24.66</v>
      </c>
      <c r="AA26" s="4">
        <v>17.5</v>
      </c>
      <c r="AB26" s="4">
        <v>74.52</v>
      </c>
      <c r="AC26" s="4">
        <v>18.03</v>
      </c>
      <c r="AD26" s="4">
        <v>154.41999999999999</v>
      </c>
      <c r="AE26" s="3">
        <v>60.99</v>
      </c>
      <c r="AF26" s="4">
        <v>112.47</v>
      </c>
      <c r="AG26" s="4">
        <v>76.069999999999993</v>
      </c>
      <c r="AH26" s="4">
        <v>131.81</v>
      </c>
      <c r="AI26" s="5">
        <v>163.71</v>
      </c>
      <c r="AJ26" s="3">
        <v>27.82</v>
      </c>
      <c r="AK26" s="4">
        <v>468.95</v>
      </c>
      <c r="AL26" s="4">
        <v>156.63999999999999</v>
      </c>
      <c r="AM26" s="4">
        <v>15</v>
      </c>
      <c r="AN26" s="4">
        <v>19.57</v>
      </c>
      <c r="AO26" s="3">
        <v>87.62</v>
      </c>
      <c r="AP26" s="4">
        <v>162.80000000000001</v>
      </c>
      <c r="AQ26" s="4">
        <v>856.32</v>
      </c>
      <c r="AR26" s="4">
        <v>15.71</v>
      </c>
      <c r="AS26" s="5">
        <v>526.47</v>
      </c>
    </row>
    <row r="27" spans="2:45" x14ac:dyDescent="0.2">
      <c r="B27" s="9">
        <v>2</v>
      </c>
      <c r="C27" s="2" t="s">
        <v>33</v>
      </c>
      <c r="D27" s="9"/>
      <c r="E27" s="32">
        <v>2143</v>
      </c>
      <c r="F27" s="6">
        <v>286.24</v>
      </c>
      <c r="G27" s="2">
        <v>762.03</v>
      </c>
      <c r="H27" s="2">
        <v>29.66</v>
      </c>
      <c r="I27" s="2">
        <v>84.27</v>
      </c>
      <c r="J27" s="2">
        <v>810.96</v>
      </c>
      <c r="K27" s="6">
        <v>1071.19</v>
      </c>
      <c r="L27" s="2">
        <v>220.03</v>
      </c>
      <c r="M27" s="2">
        <v>587.29999999999995</v>
      </c>
      <c r="N27" s="2">
        <v>9.5500000000000007</v>
      </c>
      <c r="O27" s="7">
        <v>371.88</v>
      </c>
      <c r="P27" s="6">
        <v>37.729999999999997</v>
      </c>
      <c r="Q27" s="2">
        <v>32.58</v>
      </c>
      <c r="R27" s="2">
        <v>56.43</v>
      </c>
      <c r="S27" s="2">
        <v>50.49</v>
      </c>
      <c r="T27" s="2">
        <v>133.19</v>
      </c>
      <c r="U27" s="6">
        <v>7.26</v>
      </c>
      <c r="V27" s="2">
        <v>270.98</v>
      </c>
      <c r="W27" s="2">
        <v>25.29</v>
      </c>
      <c r="X27" s="2">
        <v>57.5</v>
      </c>
      <c r="Y27" s="7">
        <v>363.56</v>
      </c>
      <c r="Z27" s="6">
        <v>130.24</v>
      </c>
      <c r="AA27" s="2">
        <v>67.62</v>
      </c>
      <c r="AB27" s="2">
        <v>341.57</v>
      </c>
      <c r="AC27" s="2">
        <v>7.21</v>
      </c>
      <c r="AD27" s="2">
        <v>72.62</v>
      </c>
      <c r="AE27" s="6">
        <v>77.78</v>
      </c>
      <c r="AF27" s="2">
        <v>35.18</v>
      </c>
      <c r="AG27" s="2">
        <v>46.48</v>
      </c>
      <c r="AH27" s="2">
        <v>32.57</v>
      </c>
      <c r="AI27" s="7">
        <v>284.70999999999998</v>
      </c>
      <c r="AJ27" s="6">
        <v>102.79</v>
      </c>
      <c r="AK27" s="2">
        <v>216.16</v>
      </c>
      <c r="AL27" s="2">
        <v>19.690000000000001</v>
      </c>
      <c r="AM27" s="2">
        <v>366.02</v>
      </c>
      <c r="AN27" s="2">
        <v>135.88999999999999</v>
      </c>
      <c r="AO27" s="6">
        <v>50.04</v>
      </c>
      <c r="AP27" s="2">
        <v>106.45</v>
      </c>
      <c r="AQ27" s="2">
        <v>94.12</v>
      </c>
      <c r="AR27" s="2">
        <v>96.14</v>
      </c>
      <c r="AS27" s="7">
        <v>88.86</v>
      </c>
    </row>
    <row r="28" spans="2:45" x14ac:dyDescent="0.2">
      <c r="B28" s="9">
        <v>3</v>
      </c>
      <c r="C28" s="2" t="s">
        <v>45</v>
      </c>
      <c r="D28" s="9">
        <v>7</v>
      </c>
      <c r="E28" s="32">
        <v>1342</v>
      </c>
      <c r="F28" s="6">
        <v>498.64</v>
      </c>
      <c r="G28" s="2">
        <v>503.69</v>
      </c>
      <c r="H28" s="2">
        <v>111.74</v>
      </c>
      <c r="I28" s="2">
        <v>31.26</v>
      </c>
      <c r="J28" s="2">
        <v>153.22999999999999</v>
      </c>
      <c r="K28" s="6">
        <v>53.02</v>
      </c>
      <c r="L28" s="2">
        <v>32.6</v>
      </c>
      <c r="M28" s="2">
        <v>425.39</v>
      </c>
      <c r="N28" s="2">
        <v>219.32</v>
      </c>
      <c r="O28" s="7">
        <v>355.65</v>
      </c>
      <c r="P28" s="6">
        <v>487.46</v>
      </c>
      <c r="Q28" s="2">
        <v>135.30000000000001</v>
      </c>
      <c r="R28" s="2">
        <v>207.81</v>
      </c>
      <c r="S28" s="2">
        <v>115.62</v>
      </c>
      <c r="T28" s="2">
        <v>317.01</v>
      </c>
      <c r="U28" s="6">
        <v>275.17</v>
      </c>
      <c r="V28" s="2">
        <v>18.37</v>
      </c>
      <c r="W28" s="2">
        <v>372.9</v>
      </c>
      <c r="X28" s="2">
        <v>2.67</v>
      </c>
      <c r="Y28" s="7">
        <v>296.08</v>
      </c>
      <c r="Z28" s="6">
        <v>117.54</v>
      </c>
      <c r="AA28" s="2">
        <v>364.11</v>
      </c>
      <c r="AB28" s="2">
        <v>857.78</v>
      </c>
      <c r="AC28" s="2">
        <v>38.07</v>
      </c>
      <c r="AD28" s="2">
        <v>752.38</v>
      </c>
      <c r="AE28" s="6">
        <v>292.52999999999997</v>
      </c>
      <c r="AF28" s="2">
        <v>264.58</v>
      </c>
      <c r="AG28" s="2">
        <v>43.69</v>
      </c>
      <c r="AH28" s="2">
        <v>166.74</v>
      </c>
      <c r="AI28" s="7">
        <v>14.57</v>
      </c>
      <c r="AJ28" s="6">
        <v>103.78</v>
      </c>
      <c r="AK28" s="2">
        <v>408.56</v>
      </c>
      <c r="AL28" s="2">
        <v>19.55</v>
      </c>
      <c r="AM28" s="2">
        <v>553.1</v>
      </c>
      <c r="AN28" s="2">
        <v>359.64</v>
      </c>
      <c r="AO28" s="6">
        <v>26.47</v>
      </c>
      <c r="AP28" s="2">
        <v>52.82</v>
      </c>
      <c r="AQ28" s="2">
        <v>52.68</v>
      </c>
      <c r="AR28" s="2">
        <v>306.12</v>
      </c>
      <c r="AS28" s="7">
        <v>219.43</v>
      </c>
    </row>
    <row r="29" spans="2:45" x14ac:dyDescent="0.2">
      <c r="B29" s="9">
        <v>4</v>
      </c>
      <c r="C29" s="1" t="s">
        <v>46</v>
      </c>
      <c r="D29" s="9">
        <v>6</v>
      </c>
      <c r="E29" s="32">
        <v>2431</v>
      </c>
      <c r="F29" s="6">
        <v>177.48</v>
      </c>
      <c r="G29" s="2">
        <v>139.76</v>
      </c>
      <c r="H29" s="2">
        <v>559.58000000000004</v>
      </c>
      <c r="I29" s="2">
        <v>42.3</v>
      </c>
      <c r="J29" s="2">
        <v>1032.49</v>
      </c>
      <c r="K29" s="6">
        <v>526.05999999999995</v>
      </c>
      <c r="L29" s="2">
        <v>37.67</v>
      </c>
      <c r="M29" s="2">
        <v>498.33</v>
      </c>
      <c r="N29" s="2">
        <v>4.84</v>
      </c>
      <c r="O29" s="7">
        <v>22.38</v>
      </c>
      <c r="P29" s="6">
        <v>11.54</v>
      </c>
      <c r="Q29" s="2">
        <v>577.54999999999995</v>
      </c>
      <c r="R29" s="2">
        <v>105.3</v>
      </c>
      <c r="S29" s="2">
        <v>525.34</v>
      </c>
      <c r="T29" s="2">
        <v>608.1</v>
      </c>
      <c r="U29" s="6">
        <v>142.74</v>
      </c>
      <c r="V29" s="2">
        <v>24.65</v>
      </c>
      <c r="W29" s="2">
        <v>91.26</v>
      </c>
      <c r="X29" s="2">
        <v>40.159999999999997</v>
      </c>
      <c r="Y29" s="7">
        <v>133.72999999999999</v>
      </c>
      <c r="Z29" s="6">
        <v>325.60000000000002</v>
      </c>
      <c r="AA29" s="2">
        <v>234.04</v>
      </c>
      <c r="AB29" s="2">
        <v>30.39</v>
      </c>
      <c r="AC29" s="2">
        <v>20.93</v>
      </c>
      <c r="AD29" s="2">
        <v>105.84</v>
      </c>
      <c r="AE29" s="6">
        <v>78.989999999999995</v>
      </c>
      <c r="AF29" s="2">
        <v>114.42</v>
      </c>
      <c r="AG29" s="2">
        <v>27.65</v>
      </c>
      <c r="AH29" s="2">
        <v>353.01</v>
      </c>
      <c r="AI29" s="7">
        <v>64.59</v>
      </c>
      <c r="AJ29" s="6">
        <v>256.10000000000002</v>
      </c>
      <c r="AK29" s="2">
        <v>60.02</v>
      </c>
      <c r="AL29" s="2">
        <v>97.03</v>
      </c>
      <c r="AM29" s="2">
        <v>192.28</v>
      </c>
      <c r="AN29" s="2">
        <v>110.74</v>
      </c>
      <c r="AO29" s="6">
        <v>292.52999999999997</v>
      </c>
      <c r="AP29" s="2">
        <v>221.07</v>
      </c>
      <c r="AQ29" s="2">
        <v>389.84</v>
      </c>
      <c r="AR29" s="2">
        <v>170.66</v>
      </c>
      <c r="AS29" s="7">
        <v>354.09</v>
      </c>
    </row>
    <row r="30" spans="2:45" x14ac:dyDescent="0.2">
      <c r="B30" s="9">
        <v>5</v>
      </c>
      <c r="C30" s="2" t="s">
        <v>44</v>
      </c>
      <c r="D30" s="9">
        <v>5.39</v>
      </c>
      <c r="E30" s="32">
        <v>3124</v>
      </c>
      <c r="F30" s="6">
        <v>18.46</v>
      </c>
      <c r="G30" s="2">
        <v>230.87</v>
      </c>
      <c r="H30" s="2">
        <v>12.88</v>
      </c>
      <c r="I30" s="2">
        <v>750.98</v>
      </c>
      <c r="J30" s="2">
        <v>96.19</v>
      </c>
      <c r="K30" s="6">
        <v>292.58</v>
      </c>
      <c r="L30" s="2">
        <v>136.83000000000001</v>
      </c>
      <c r="M30" s="2">
        <v>63.69</v>
      </c>
      <c r="N30" s="2">
        <v>175.66</v>
      </c>
      <c r="O30" s="7">
        <v>256.81</v>
      </c>
      <c r="P30" s="6">
        <v>498.11</v>
      </c>
      <c r="Q30" s="2">
        <v>595.04999999999995</v>
      </c>
      <c r="R30" s="2">
        <v>213.51</v>
      </c>
      <c r="S30" s="2">
        <v>207.49</v>
      </c>
      <c r="T30" s="2">
        <v>88.04</v>
      </c>
      <c r="U30" s="6">
        <v>618.65</v>
      </c>
      <c r="V30" s="2">
        <v>634.64</v>
      </c>
      <c r="W30" s="2">
        <v>116.35</v>
      </c>
      <c r="X30" s="2">
        <v>16.59</v>
      </c>
      <c r="Y30" s="7">
        <v>523.92999999999995</v>
      </c>
      <c r="Z30" s="6">
        <v>17.420000000000002</v>
      </c>
      <c r="AA30" s="2">
        <v>34.15</v>
      </c>
      <c r="AB30" s="2">
        <v>57.07</v>
      </c>
      <c r="AC30" s="2">
        <v>95.16</v>
      </c>
      <c r="AD30" s="2">
        <v>27.45</v>
      </c>
      <c r="AE30" s="6">
        <v>65.92</v>
      </c>
      <c r="AF30" s="2">
        <v>233.56</v>
      </c>
      <c r="AG30" s="2">
        <v>118.26</v>
      </c>
      <c r="AH30" s="2">
        <v>21.33</v>
      </c>
      <c r="AI30" s="7">
        <v>190.37</v>
      </c>
      <c r="AJ30" s="6">
        <v>103.87</v>
      </c>
      <c r="AK30" s="2">
        <v>45.93</v>
      </c>
      <c r="AL30" s="2">
        <v>279.25</v>
      </c>
      <c r="AM30" s="2">
        <v>85.7</v>
      </c>
      <c r="AN30" s="2">
        <v>103.57</v>
      </c>
      <c r="AO30" s="6">
        <v>173.72</v>
      </c>
      <c r="AP30" s="2">
        <v>268.89999999999998</v>
      </c>
      <c r="AQ30" s="2">
        <v>353.3</v>
      </c>
      <c r="AR30" s="2">
        <v>397.19</v>
      </c>
      <c r="AS30" s="7">
        <v>842.94</v>
      </c>
    </row>
    <row r="31" spans="2:45" x14ac:dyDescent="0.2">
      <c r="B31" s="9">
        <v>6</v>
      </c>
      <c r="C31" s="2" t="s">
        <v>50</v>
      </c>
      <c r="D31" s="9">
        <v>4</v>
      </c>
      <c r="E31" s="32">
        <v>4213</v>
      </c>
      <c r="F31" s="6">
        <v>648.94000000000005</v>
      </c>
      <c r="G31" s="2">
        <v>829.25</v>
      </c>
      <c r="H31" s="2">
        <v>146.30000000000001</v>
      </c>
      <c r="I31" s="2">
        <v>633.88</v>
      </c>
      <c r="J31" s="2">
        <v>386.37</v>
      </c>
      <c r="K31" s="6">
        <v>945.18</v>
      </c>
      <c r="L31" s="2">
        <v>402.6</v>
      </c>
      <c r="M31" s="2">
        <v>247.44</v>
      </c>
      <c r="N31" s="2">
        <v>613.53</v>
      </c>
      <c r="O31" s="7">
        <v>73.67</v>
      </c>
      <c r="P31" s="6">
        <v>284.14999999999998</v>
      </c>
      <c r="Q31" s="2">
        <v>340.23</v>
      </c>
      <c r="R31" s="2">
        <v>370.96</v>
      </c>
      <c r="S31" s="2">
        <v>876.13</v>
      </c>
      <c r="T31" s="2">
        <v>190.18</v>
      </c>
      <c r="U31" s="6">
        <v>400.28</v>
      </c>
      <c r="V31" s="2">
        <v>441.54</v>
      </c>
      <c r="W31" s="2">
        <v>378.86</v>
      </c>
      <c r="X31" s="2">
        <v>109.32</v>
      </c>
      <c r="Y31" s="7">
        <v>510.2</v>
      </c>
      <c r="Z31" s="6">
        <v>496.87</v>
      </c>
      <c r="AA31" s="2">
        <v>81.16</v>
      </c>
      <c r="AB31" s="2">
        <v>230.64</v>
      </c>
      <c r="AC31" s="2">
        <v>483.91</v>
      </c>
      <c r="AD31" s="2">
        <v>435.93</v>
      </c>
      <c r="AE31" s="6">
        <v>88.04</v>
      </c>
      <c r="AF31" s="2">
        <v>76.22</v>
      </c>
      <c r="AG31" s="2">
        <v>392.52</v>
      </c>
      <c r="AH31" s="2">
        <v>503.5</v>
      </c>
      <c r="AI31" s="7">
        <v>537.57000000000005</v>
      </c>
      <c r="AJ31" s="6">
        <v>439.97</v>
      </c>
      <c r="AK31" s="2">
        <v>216.46</v>
      </c>
      <c r="AL31" s="2">
        <v>129.85</v>
      </c>
      <c r="AM31" s="2">
        <v>143.07</v>
      </c>
      <c r="AN31" s="2">
        <v>246.96</v>
      </c>
      <c r="AO31" s="6">
        <v>676.35</v>
      </c>
      <c r="AP31" s="2">
        <v>198.64</v>
      </c>
      <c r="AQ31" s="2">
        <v>480.56</v>
      </c>
      <c r="AR31" s="2">
        <v>115.85</v>
      </c>
      <c r="AS31" s="7">
        <v>327.88</v>
      </c>
    </row>
    <row r="32" spans="2:45" x14ac:dyDescent="0.2">
      <c r="B32" s="9">
        <v>7</v>
      </c>
      <c r="C32" s="2" t="s">
        <v>59</v>
      </c>
      <c r="D32" s="9">
        <v>1</v>
      </c>
      <c r="E32" s="32">
        <v>1423</v>
      </c>
      <c r="F32" s="6">
        <v>105.75</v>
      </c>
      <c r="G32" s="2">
        <v>212.15</v>
      </c>
      <c r="H32" s="2">
        <v>287.69</v>
      </c>
      <c r="I32" s="2">
        <v>418.51</v>
      </c>
      <c r="J32" s="2">
        <v>92.81</v>
      </c>
      <c r="K32" s="6">
        <v>351.14</v>
      </c>
      <c r="L32" s="2">
        <v>320.22000000000003</v>
      </c>
      <c r="M32" s="2">
        <v>452.39</v>
      </c>
      <c r="N32" s="2">
        <v>151.80000000000001</v>
      </c>
      <c r="O32" s="7">
        <v>388.35</v>
      </c>
      <c r="P32" s="6">
        <v>27.15</v>
      </c>
      <c r="Q32" s="2">
        <v>85.13</v>
      </c>
      <c r="R32" s="2">
        <v>146.12</v>
      </c>
      <c r="S32" s="2">
        <v>51.77</v>
      </c>
      <c r="T32" s="2">
        <v>160.19999999999999</v>
      </c>
      <c r="U32" s="6">
        <v>117.77</v>
      </c>
      <c r="V32" s="2">
        <v>214.14</v>
      </c>
      <c r="W32" s="2">
        <v>98.8</v>
      </c>
      <c r="X32" s="2">
        <v>132.84</v>
      </c>
      <c r="Y32" s="7">
        <v>325.51</v>
      </c>
      <c r="Z32" s="6">
        <v>254.68</v>
      </c>
      <c r="AA32" s="2">
        <v>231.33</v>
      </c>
      <c r="AB32" s="2">
        <v>297.7</v>
      </c>
      <c r="AC32" s="2">
        <v>189.01</v>
      </c>
      <c r="AD32" s="2">
        <v>115.63</v>
      </c>
      <c r="AE32" s="6">
        <v>706.18</v>
      </c>
      <c r="AF32" s="2">
        <v>135.72</v>
      </c>
      <c r="AG32" s="2">
        <v>38.4</v>
      </c>
      <c r="AH32" s="2">
        <v>714.81</v>
      </c>
      <c r="AI32" s="7">
        <v>95.38</v>
      </c>
      <c r="AJ32" s="6">
        <v>259.3</v>
      </c>
      <c r="AK32" s="2">
        <v>218.87</v>
      </c>
      <c r="AL32" s="2">
        <v>155.35</v>
      </c>
      <c r="AM32" s="2">
        <v>572.55999999999995</v>
      </c>
      <c r="AN32" s="2">
        <v>237.29</v>
      </c>
      <c r="AO32" s="6">
        <v>373.05</v>
      </c>
      <c r="AP32" s="2">
        <v>90.77</v>
      </c>
      <c r="AQ32" s="2">
        <v>460.67</v>
      </c>
      <c r="AR32" s="2">
        <v>145.86000000000001</v>
      </c>
      <c r="AS32" s="7">
        <v>462.72</v>
      </c>
    </row>
    <row r="33" spans="2:45" x14ac:dyDescent="0.2">
      <c r="B33" s="9">
        <v>8</v>
      </c>
      <c r="C33" s="2" t="s">
        <v>60</v>
      </c>
      <c r="D33" s="9">
        <v>1</v>
      </c>
      <c r="E33" s="32">
        <v>2314</v>
      </c>
      <c r="F33" s="6">
        <v>71.11</v>
      </c>
      <c r="G33" s="2">
        <v>2.9</v>
      </c>
      <c r="H33" s="2">
        <v>272.27999999999997</v>
      </c>
      <c r="I33" s="2">
        <v>252.98</v>
      </c>
      <c r="J33" s="2">
        <v>613.32000000000005</v>
      </c>
      <c r="K33" s="6">
        <v>61.33</v>
      </c>
      <c r="L33" s="2">
        <v>5.69</v>
      </c>
      <c r="M33" s="2">
        <v>661.65</v>
      </c>
      <c r="N33" s="2">
        <v>390.07</v>
      </c>
      <c r="O33" s="7">
        <v>572.33000000000004</v>
      </c>
      <c r="P33" s="6">
        <v>1635.43</v>
      </c>
      <c r="Q33" s="2">
        <v>622.39</v>
      </c>
      <c r="R33" s="2">
        <v>219.52</v>
      </c>
      <c r="S33" s="2">
        <v>84.49</v>
      </c>
      <c r="T33" s="2">
        <v>129.69999999999999</v>
      </c>
      <c r="U33" s="6">
        <v>61.4</v>
      </c>
      <c r="V33" s="2">
        <v>18.739999999999998</v>
      </c>
      <c r="W33" s="2">
        <v>115.29</v>
      </c>
      <c r="X33" s="2">
        <v>144.66</v>
      </c>
      <c r="Y33" s="7">
        <v>67.84</v>
      </c>
      <c r="Z33" s="6">
        <v>930.06</v>
      </c>
      <c r="AA33" s="2">
        <v>552.99</v>
      </c>
      <c r="AB33" s="2">
        <v>28.89</v>
      </c>
      <c r="AC33" s="2">
        <v>823.82</v>
      </c>
      <c r="AD33" s="2">
        <v>96.71</v>
      </c>
      <c r="AE33" s="6">
        <v>785.64</v>
      </c>
      <c r="AF33" s="2">
        <v>884.85</v>
      </c>
      <c r="AG33" s="2">
        <v>69.98</v>
      </c>
      <c r="AH33" s="2">
        <v>1087.58</v>
      </c>
      <c r="AI33" s="7">
        <v>867.98</v>
      </c>
      <c r="AJ33" s="6">
        <v>1402.87</v>
      </c>
      <c r="AK33" s="2">
        <v>631.34</v>
      </c>
      <c r="AL33" s="2">
        <v>404.25</v>
      </c>
      <c r="AM33" s="2">
        <v>425.1</v>
      </c>
      <c r="AN33" s="2">
        <v>1324.96</v>
      </c>
      <c r="AO33" s="6">
        <v>503.74</v>
      </c>
      <c r="AP33" s="2">
        <v>19.22</v>
      </c>
      <c r="AQ33" s="2">
        <v>438.53</v>
      </c>
      <c r="AR33" s="2">
        <v>699.71</v>
      </c>
      <c r="AS33" s="7">
        <v>1396.98</v>
      </c>
    </row>
    <row r="34" spans="2:45" x14ac:dyDescent="0.2">
      <c r="B34" s="9">
        <v>9</v>
      </c>
      <c r="C34" s="2" t="s">
        <v>61</v>
      </c>
      <c r="D34" s="9">
        <v>3.83</v>
      </c>
      <c r="E34" s="32">
        <v>3241</v>
      </c>
      <c r="F34" s="6">
        <v>60.83</v>
      </c>
      <c r="G34" s="2">
        <v>319.2</v>
      </c>
      <c r="H34" s="2">
        <v>22.2</v>
      </c>
      <c r="I34" s="2">
        <v>115.28</v>
      </c>
      <c r="J34" s="2">
        <v>10.55</v>
      </c>
      <c r="K34" s="6">
        <v>3.56</v>
      </c>
      <c r="L34" s="2">
        <v>45.92</v>
      </c>
      <c r="M34" s="2">
        <v>58.28</v>
      </c>
      <c r="N34" s="2">
        <v>78.91</v>
      </c>
      <c r="O34" s="7">
        <v>277.99</v>
      </c>
      <c r="P34" s="6">
        <v>93.72</v>
      </c>
      <c r="Q34" s="2">
        <v>370.71</v>
      </c>
      <c r="R34" s="2">
        <v>102.96</v>
      </c>
      <c r="S34" s="2">
        <v>62.85</v>
      </c>
      <c r="T34" s="2">
        <v>77.17</v>
      </c>
      <c r="U34" s="6">
        <v>121.66</v>
      </c>
      <c r="V34" s="2">
        <v>11.18</v>
      </c>
      <c r="W34" s="2">
        <v>12.03</v>
      </c>
      <c r="X34" s="2">
        <v>86.54</v>
      </c>
      <c r="Y34" s="7">
        <v>67.94</v>
      </c>
      <c r="Z34" s="6">
        <v>176.89</v>
      </c>
      <c r="AA34" s="2">
        <v>239.01</v>
      </c>
      <c r="AB34" s="2">
        <v>16.21</v>
      </c>
      <c r="AC34" s="2">
        <v>128.44999999999999</v>
      </c>
      <c r="AD34" s="2">
        <v>180.45</v>
      </c>
      <c r="AE34" s="6">
        <v>15.38</v>
      </c>
      <c r="AF34" s="2">
        <v>33.299999999999997</v>
      </c>
      <c r="AG34" s="2">
        <v>108.29</v>
      </c>
      <c r="AH34" s="2">
        <v>38.229999999999997</v>
      </c>
      <c r="AI34" s="7">
        <v>20.54</v>
      </c>
      <c r="AJ34" s="6">
        <v>10.06</v>
      </c>
      <c r="AK34" s="2">
        <v>24.95</v>
      </c>
      <c r="AL34" s="2">
        <v>9.0399999999999991</v>
      </c>
      <c r="AM34" s="2">
        <v>802.46</v>
      </c>
      <c r="AN34" s="2">
        <v>181.45</v>
      </c>
      <c r="AO34" s="6">
        <v>16.260000000000002</v>
      </c>
      <c r="AP34" s="2">
        <v>125.84</v>
      </c>
      <c r="AQ34" s="2">
        <v>104.74</v>
      </c>
      <c r="AR34" s="2">
        <v>298.01</v>
      </c>
      <c r="AS34" s="7">
        <v>161.54</v>
      </c>
    </row>
    <row r="35" spans="2:45" x14ac:dyDescent="0.2">
      <c r="B35" s="9">
        <v>10</v>
      </c>
      <c r="C35" s="2" t="s">
        <v>62</v>
      </c>
      <c r="D35" s="9">
        <v>4.54</v>
      </c>
      <c r="E35" s="32">
        <v>4132</v>
      </c>
      <c r="F35" s="6">
        <v>343.86</v>
      </c>
      <c r="G35" s="2">
        <v>222.61</v>
      </c>
      <c r="H35" s="2">
        <v>260.98</v>
      </c>
      <c r="I35" s="2">
        <v>276.26</v>
      </c>
      <c r="J35" s="2">
        <v>218.9</v>
      </c>
      <c r="K35" s="6">
        <v>178.34</v>
      </c>
      <c r="L35" s="2">
        <v>20.36</v>
      </c>
      <c r="M35" s="2">
        <v>25.5</v>
      </c>
      <c r="N35" s="2">
        <v>20.84</v>
      </c>
      <c r="O35" s="7">
        <v>390.63</v>
      </c>
      <c r="P35" s="6">
        <v>76.900000000000006</v>
      </c>
      <c r="Q35" s="2">
        <v>238.32</v>
      </c>
      <c r="R35" s="2">
        <v>306.87</v>
      </c>
      <c r="S35" s="2">
        <v>362.99</v>
      </c>
      <c r="T35" s="2">
        <v>26.27</v>
      </c>
      <c r="U35" s="6">
        <v>206.31</v>
      </c>
      <c r="V35" s="2">
        <v>5.67</v>
      </c>
      <c r="W35" s="2">
        <v>14.85</v>
      </c>
      <c r="X35" s="2">
        <v>238.06</v>
      </c>
      <c r="Y35" s="7">
        <v>288.58</v>
      </c>
      <c r="Z35" s="6">
        <v>98.1</v>
      </c>
      <c r="AA35" s="2">
        <v>146.02000000000001</v>
      </c>
      <c r="AB35" s="2">
        <v>306.94</v>
      </c>
      <c r="AC35" s="2">
        <v>87.22</v>
      </c>
      <c r="AD35" s="2">
        <v>32.29</v>
      </c>
      <c r="AE35" s="6">
        <v>39.39</v>
      </c>
      <c r="AF35" s="2">
        <v>446.34</v>
      </c>
      <c r="AG35" s="2">
        <v>84.87</v>
      </c>
      <c r="AH35" s="2">
        <v>248.31</v>
      </c>
      <c r="AI35" s="7">
        <v>52.63</v>
      </c>
      <c r="AJ35" s="6">
        <v>71.44</v>
      </c>
      <c r="AK35" s="2">
        <v>424.2</v>
      </c>
      <c r="AL35" s="2">
        <v>169.37</v>
      </c>
      <c r="AM35" s="2">
        <v>284.13</v>
      </c>
      <c r="AN35" s="2">
        <v>54.16</v>
      </c>
      <c r="AO35" s="6">
        <v>264.87</v>
      </c>
      <c r="AP35" s="2">
        <v>116.54</v>
      </c>
      <c r="AQ35" s="2">
        <v>336.39</v>
      </c>
      <c r="AR35" s="2">
        <v>106.02</v>
      </c>
      <c r="AS35" s="7">
        <v>89.52</v>
      </c>
    </row>
    <row r="36" spans="2:45" x14ac:dyDescent="0.2">
      <c r="B36" s="9">
        <v>11</v>
      </c>
      <c r="C36" s="2" t="s">
        <v>81</v>
      </c>
      <c r="D36" s="9">
        <v>6.54</v>
      </c>
      <c r="E36" s="32">
        <v>1243</v>
      </c>
      <c r="F36" s="6">
        <v>9.6300000000000008</v>
      </c>
      <c r="G36" s="2">
        <v>251.12</v>
      </c>
      <c r="H36" s="2">
        <v>42.24</v>
      </c>
      <c r="I36" s="2">
        <v>227.7</v>
      </c>
      <c r="J36" s="2">
        <v>211.02</v>
      </c>
      <c r="K36" s="6">
        <v>242.81</v>
      </c>
      <c r="L36" s="2">
        <v>112.11</v>
      </c>
      <c r="M36" s="2">
        <v>317.91000000000003</v>
      </c>
      <c r="N36" s="2">
        <v>114.08</v>
      </c>
      <c r="O36" s="7">
        <v>88.91</v>
      </c>
      <c r="P36" s="6">
        <v>21.23</v>
      </c>
      <c r="Q36" s="2">
        <v>151.53</v>
      </c>
      <c r="R36" s="2">
        <v>55.36</v>
      </c>
      <c r="S36" s="2">
        <v>330.83</v>
      </c>
      <c r="T36" s="2">
        <v>97.15</v>
      </c>
      <c r="U36" s="6">
        <v>221.25</v>
      </c>
      <c r="V36" s="2">
        <v>277.82</v>
      </c>
      <c r="W36" s="2">
        <v>126.57</v>
      </c>
      <c r="X36" s="2">
        <v>178.76</v>
      </c>
      <c r="Y36" s="7">
        <v>36.56</v>
      </c>
      <c r="Z36" s="6">
        <v>23.72</v>
      </c>
      <c r="AA36" s="2">
        <v>44.61</v>
      </c>
      <c r="AB36" s="2">
        <v>603.94000000000005</v>
      </c>
      <c r="AC36" s="2">
        <v>149.59</v>
      </c>
      <c r="AD36" s="2">
        <v>632.86</v>
      </c>
      <c r="AE36" s="6">
        <v>122.31</v>
      </c>
      <c r="AF36" s="2">
        <v>229.33</v>
      </c>
      <c r="AG36" s="2">
        <v>113.66</v>
      </c>
      <c r="AH36" s="2">
        <v>144.63</v>
      </c>
      <c r="AI36" s="7">
        <v>475.31</v>
      </c>
      <c r="AJ36" s="6">
        <v>386.53</v>
      </c>
      <c r="AK36" s="2">
        <v>309.52999999999997</v>
      </c>
      <c r="AL36" s="2">
        <v>490.8</v>
      </c>
      <c r="AM36" s="2">
        <v>897.74</v>
      </c>
      <c r="AN36" s="2">
        <v>50.77</v>
      </c>
      <c r="AO36" s="6">
        <v>353.17</v>
      </c>
      <c r="AP36" s="2">
        <v>115.42</v>
      </c>
      <c r="AQ36" s="2">
        <v>240.94</v>
      </c>
      <c r="AR36" s="2">
        <v>389.09</v>
      </c>
      <c r="AS36" s="7">
        <v>187.02</v>
      </c>
    </row>
    <row r="37" spans="2:45" x14ac:dyDescent="0.2">
      <c r="B37" s="9">
        <v>12</v>
      </c>
      <c r="C37" s="2" t="s">
        <v>82</v>
      </c>
      <c r="D37" s="9">
        <v>7</v>
      </c>
      <c r="E37" s="32">
        <v>2134</v>
      </c>
      <c r="F37" s="6">
        <v>252.35</v>
      </c>
      <c r="G37" s="2">
        <v>440.5</v>
      </c>
      <c r="H37" s="2">
        <v>95.35</v>
      </c>
      <c r="I37" s="2">
        <v>605.70000000000005</v>
      </c>
      <c r="J37" s="2">
        <v>333.07</v>
      </c>
      <c r="K37" s="6">
        <v>411.44</v>
      </c>
      <c r="L37" s="2">
        <v>46.91</v>
      </c>
      <c r="M37" s="2">
        <v>374.51</v>
      </c>
      <c r="N37" s="2">
        <v>173.18</v>
      </c>
      <c r="O37" s="7">
        <v>339.07</v>
      </c>
      <c r="P37" s="6">
        <v>31.77</v>
      </c>
      <c r="Q37" s="2">
        <v>66.209999999999994</v>
      </c>
      <c r="R37" s="2">
        <v>196.02</v>
      </c>
      <c r="S37" s="2">
        <v>170.41</v>
      </c>
      <c r="T37" s="2">
        <v>42.17</v>
      </c>
      <c r="U37" s="6">
        <v>28</v>
      </c>
      <c r="V37" s="2">
        <v>60.17</v>
      </c>
      <c r="W37" s="2">
        <v>36.15</v>
      </c>
      <c r="X37" s="2">
        <v>23.67</v>
      </c>
      <c r="Y37" s="7">
        <v>24.44</v>
      </c>
      <c r="Z37" s="6">
        <v>80.739999999999995</v>
      </c>
      <c r="AA37" s="2">
        <v>265.95999999999998</v>
      </c>
      <c r="AB37" s="2">
        <v>171.66</v>
      </c>
      <c r="AC37" s="2">
        <v>236.84</v>
      </c>
      <c r="AD37" s="2">
        <v>146.47</v>
      </c>
      <c r="AE37" s="6">
        <v>28.31</v>
      </c>
      <c r="AF37" s="2">
        <v>91.71</v>
      </c>
      <c r="AG37" s="2">
        <v>115.59</v>
      </c>
      <c r="AH37" s="2">
        <v>176.27</v>
      </c>
      <c r="AI37" s="7">
        <v>10.65</v>
      </c>
      <c r="AJ37" s="6">
        <v>192.2</v>
      </c>
      <c r="AK37" s="2">
        <v>45.31</v>
      </c>
      <c r="AL37" s="2">
        <v>77.19</v>
      </c>
      <c r="AM37" s="2">
        <v>60.1</v>
      </c>
      <c r="AN37" s="2">
        <v>61.8</v>
      </c>
      <c r="AO37" s="6">
        <v>322.44</v>
      </c>
      <c r="AP37" s="2">
        <v>14.85</v>
      </c>
      <c r="AQ37" s="2">
        <v>142.76</v>
      </c>
      <c r="AR37" s="2">
        <v>14.62</v>
      </c>
      <c r="AS37" s="7">
        <v>367.8</v>
      </c>
    </row>
    <row r="38" spans="2:45" x14ac:dyDescent="0.2">
      <c r="B38" s="9">
        <v>13</v>
      </c>
      <c r="C38" s="2" t="s">
        <v>91</v>
      </c>
      <c r="D38" s="9">
        <v>6.8</v>
      </c>
      <c r="E38" s="32">
        <v>3421</v>
      </c>
      <c r="F38" s="6">
        <v>10.49</v>
      </c>
      <c r="G38" s="2">
        <v>31.46</v>
      </c>
      <c r="H38" s="2">
        <v>91.62</v>
      </c>
      <c r="I38" s="2">
        <v>27.8</v>
      </c>
      <c r="J38" s="2">
        <v>30.15</v>
      </c>
      <c r="K38" s="6">
        <v>138.38999999999999</v>
      </c>
      <c r="L38" s="2">
        <v>244.5</v>
      </c>
      <c r="M38" s="2">
        <v>807.5</v>
      </c>
      <c r="N38" s="2">
        <v>6.49</v>
      </c>
      <c r="O38" s="7">
        <v>218.76</v>
      </c>
      <c r="P38" s="6">
        <v>20.62</v>
      </c>
      <c r="Q38" s="2">
        <v>197.13</v>
      </c>
      <c r="R38" s="2">
        <v>94.81</v>
      </c>
      <c r="S38" s="2">
        <v>36.35</v>
      </c>
      <c r="T38" s="2">
        <v>67.72</v>
      </c>
      <c r="U38" s="6">
        <v>37.869999999999997</v>
      </c>
      <c r="V38" s="2">
        <v>10.56</v>
      </c>
      <c r="W38" s="2">
        <v>8.94</v>
      </c>
      <c r="X38" s="2">
        <v>99.58</v>
      </c>
      <c r="Y38" s="7">
        <v>107.12</v>
      </c>
      <c r="Z38" s="6">
        <v>28.87</v>
      </c>
      <c r="AA38" s="2">
        <v>4.05</v>
      </c>
      <c r="AB38" s="2">
        <v>6.84</v>
      </c>
      <c r="AC38" s="2">
        <v>97.96</v>
      </c>
      <c r="AD38" s="2">
        <v>29.32</v>
      </c>
      <c r="AE38" s="6">
        <v>74.55</v>
      </c>
      <c r="AF38" s="2">
        <v>16.239999999999998</v>
      </c>
      <c r="AG38" s="2">
        <v>25.95</v>
      </c>
      <c r="AH38" s="2">
        <v>13.53</v>
      </c>
      <c r="AI38" s="7">
        <v>57.77</v>
      </c>
      <c r="AJ38" s="6">
        <v>272.39999999999998</v>
      </c>
      <c r="AK38" s="2">
        <v>395.71</v>
      </c>
      <c r="AL38" s="2">
        <v>82.44</v>
      </c>
      <c r="AM38" s="2">
        <v>49.46</v>
      </c>
      <c r="AN38" s="2">
        <v>233.85</v>
      </c>
      <c r="AO38" s="6">
        <v>34.29</v>
      </c>
      <c r="AP38" s="2">
        <v>72.39</v>
      </c>
      <c r="AQ38" s="2">
        <v>25.72</v>
      </c>
      <c r="AR38" s="2">
        <v>16.23</v>
      </c>
      <c r="AS38" s="7">
        <v>7.8</v>
      </c>
    </row>
    <row r="39" spans="2:45" x14ac:dyDescent="0.2">
      <c r="B39" s="9">
        <v>14</v>
      </c>
      <c r="C39" s="2" t="s">
        <v>92</v>
      </c>
      <c r="D39" s="9">
        <v>7</v>
      </c>
      <c r="E39" s="32">
        <v>4312</v>
      </c>
      <c r="F39" s="6">
        <v>101.5</v>
      </c>
      <c r="G39" s="2">
        <v>419.75</v>
      </c>
      <c r="H39" s="2">
        <v>6.91</v>
      </c>
      <c r="I39" s="2">
        <v>357.1</v>
      </c>
      <c r="J39" s="2">
        <v>313.88</v>
      </c>
      <c r="K39" s="6">
        <v>40.57</v>
      </c>
      <c r="L39" s="2">
        <v>103.12</v>
      </c>
      <c r="M39" s="2">
        <v>17.53</v>
      </c>
      <c r="N39" s="2">
        <v>21.64</v>
      </c>
      <c r="O39" s="7">
        <v>6.86</v>
      </c>
      <c r="P39" s="6">
        <v>129.94999999999999</v>
      </c>
      <c r="Q39" s="2">
        <v>84.33</v>
      </c>
      <c r="R39" s="2">
        <v>75.88</v>
      </c>
      <c r="S39" s="2">
        <v>232.35</v>
      </c>
      <c r="T39" s="2">
        <v>175.74</v>
      </c>
      <c r="U39" s="6">
        <v>12.69</v>
      </c>
      <c r="V39" s="2">
        <v>185.7</v>
      </c>
      <c r="W39" s="2">
        <v>13.17</v>
      </c>
      <c r="X39" s="2">
        <v>9.2200000000000006</v>
      </c>
      <c r="Y39" s="7">
        <v>249.53</v>
      </c>
      <c r="Z39" s="6">
        <v>99.03</v>
      </c>
      <c r="AA39" s="2">
        <v>206.35</v>
      </c>
      <c r="AB39" s="2">
        <v>20.9</v>
      </c>
      <c r="AC39" s="2">
        <v>15.7</v>
      </c>
      <c r="AD39" s="2">
        <v>87.39</v>
      </c>
      <c r="AE39" s="6">
        <v>115.03</v>
      </c>
      <c r="AF39" s="2">
        <v>22.87</v>
      </c>
      <c r="AG39" s="2">
        <v>24.7</v>
      </c>
      <c r="AH39" s="2">
        <v>18.690000000000001</v>
      </c>
      <c r="AI39" s="7">
        <v>27.63</v>
      </c>
      <c r="AJ39" s="6">
        <v>90.9</v>
      </c>
      <c r="AK39" s="2">
        <v>14.11</v>
      </c>
      <c r="AL39" s="2">
        <v>11.32</v>
      </c>
      <c r="AM39" s="2">
        <v>102.13</v>
      </c>
      <c r="AN39" s="2">
        <v>8.85</v>
      </c>
      <c r="AO39" s="6">
        <v>25.42</v>
      </c>
      <c r="AP39" s="2">
        <v>10.02</v>
      </c>
      <c r="AQ39" s="2">
        <v>30.05</v>
      </c>
      <c r="AR39" s="2">
        <v>44.89</v>
      </c>
      <c r="AS39" s="7">
        <v>31.99</v>
      </c>
    </row>
    <row r="40" spans="2:45" ht="12.75" thickBot="1" x14ac:dyDescent="0.25">
      <c r="B40" s="25"/>
      <c r="C40" s="15"/>
      <c r="D40" s="25"/>
      <c r="E40" s="33">
        <v>1432</v>
      </c>
      <c r="F40" s="14"/>
      <c r="G40" s="15"/>
      <c r="H40" s="15"/>
      <c r="I40" s="15"/>
      <c r="J40" s="15"/>
      <c r="K40" s="14"/>
      <c r="L40" s="15"/>
      <c r="M40" s="15"/>
      <c r="N40" s="15"/>
      <c r="O40" s="16"/>
      <c r="P40" s="14"/>
      <c r="Q40" s="15"/>
      <c r="R40" s="15"/>
      <c r="S40" s="15"/>
      <c r="T40" s="15"/>
      <c r="U40" s="14"/>
      <c r="V40" s="15"/>
      <c r="W40" s="15"/>
      <c r="X40" s="15"/>
      <c r="Y40" s="16"/>
      <c r="Z40" s="14"/>
      <c r="AA40" s="15"/>
      <c r="AB40" s="15"/>
      <c r="AC40" s="15"/>
      <c r="AD40" s="15"/>
      <c r="AE40" s="14"/>
      <c r="AF40" s="15"/>
      <c r="AG40" s="15"/>
      <c r="AH40" s="15"/>
      <c r="AI40" s="16"/>
      <c r="AJ40" s="14"/>
      <c r="AK40" s="15"/>
      <c r="AL40" s="15"/>
      <c r="AM40" s="15"/>
      <c r="AN40" s="15"/>
      <c r="AO40" s="14"/>
      <c r="AP40" s="15"/>
      <c r="AQ40" s="15"/>
      <c r="AR40" s="15"/>
      <c r="AS40" s="16"/>
    </row>
    <row r="41" spans="2:45" x14ac:dyDescent="0.2">
      <c r="B41" s="2"/>
      <c r="C41" s="2"/>
      <c r="D41" s="2"/>
      <c r="E41" s="3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3" spans="2:45" s="39" customFormat="1" x14ac:dyDescent="0.2">
      <c r="C43" s="39" t="s">
        <v>73</v>
      </c>
    </row>
    <row r="45" spans="2:45" x14ac:dyDescent="0.2">
      <c r="C45" s="17" t="s">
        <v>74</v>
      </c>
    </row>
    <row r="46" spans="2:45" x14ac:dyDescent="0.2">
      <c r="C46" s="1" t="s">
        <v>75</v>
      </c>
      <c r="D46" s="1">
        <v>1</v>
      </c>
      <c r="E46" s="1">
        <v>50</v>
      </c>
    </row>
    <row r="47" spans="2:45" x14ac:dyDescent="0.2">
      <c r="C47" s="1" t="s">
        <v>76</v>
      </c>
      <c r="D47" s="1">
        <v>0.5</v>
      </c>
      <c r="E47" s="1">
        <v>100</v>
      </c>
    </row>
    <row r="48" spans="2:45" x14ac:dyDescent="0.2">
      <c r="C48" s="1" t="s">
        <v>77</v>
      </c>
      <c r="D48" s="1">
        <v>0.25</v>
      </c>
      <c r="E48" s="1">
        <v>150</v>
      </c>
    </row>
    <row r="49" spans="2:46" ht="12.75" thickBot="1" x14ac:dyDescent="0.25"/>
    <row r="50" spans="2:46" ht="12.75" thickBot="1" x14ac:dyDescent="0.25">
      <c r="F50" s="10" t="s">
        <v>56</v>
      </c>
      <c r="G50" s="12"/>
      <c r="H50" s="12"/>
      <c r="I50" s="12"/>
      <c r="J50" s="12"/>
      <c r="K50" s="12"/>
      <c r="L50" s="12"/>
      <c r="M50" s="12"/>
      <c r="N50" s="12"/>
      <c r="O50" s="12"/>
      <c r="P50" s="10" t="s">
        <v>57</v>
      </c>
      <c r="Q50" s="12"/>
      <c r="R50" s="12"/>
      <c r="S50" s="12"/>
      <c r="T50" s="12"/>
      <c r="U50" s="12"/>
      <c r="V50" s="12"/>
      <c r="W50" s="12"/>
      <c r="X50" s="12"/>
      <c r="Y50" s="13"/>
      <c r="Z50" s="12" t="s">
        <v>58</v>
      </c>
      <c r="AA50" s="12"/>
      <c r="AB50" s="12"/>
      <c r="AC50" s="12"/>
      <c r="AD50" s="12"/>
      <c r="AE50" s="12"/>
      <c r="AF50" s="12"/>
      <c r="AG50" s="12"/>
      <c r="AH50" s="12"/>
      <c r="AI50" s="12"/>
      <c r="AJ50" s="10" t="s">
        <v>0</v>
      </c>
      <c r="AK50" s="12"/>
      <c r="AL50" s="12"/>
      <c r="AM50" s="12"/>
      <c r="AN50" s="12"/>
      <c r="AO50" s="12"/>
      <c r="AP50" s="12"/>
      <c r="AQ50" s="12"/>
      <c r="AR50" s="12"/>
      <c r="AS50" s="13"/>
    </row>
    <row r="51" spans="2:46" ht="12.75" thickBot="1" x14ac:dyDescent="0.25">
      <c r="B51" s="8" t="s">
        <v>72</v>
      </c>
      <c r="C51" s="4" t="s">
        <v>17</v>
      </c>
      <c r="D51" s="8" t="s">
        <v>29</v>
      </c>
      <c r="E51" s="3"/>
      <c r="F51" s="10" t="s">
        <v>53</v>
      </c>
      <c r="G51" s="12"/>
      <c r="H51" s="12"/>
      <c r="I51" s="12"/>
      <c r="J51" s="12"/>
      <c r="K51" s="10" t="s">
        <v>54</v>
      </c>
      <c r="L51" s="12"/>
      <c r="M51" s="12"/>
      <c r="N51" s="12"/>
      <c r="O51" s="13"/>
      <c r="P51" s="10" t="s">
        <v>53</v>
      </c>
      <c r="Q51" s="12"/>
      <c r="R51" s="12"/>
      <c r="S51" s="12"/>
      <c r="T51" s="12"/>
      <c r="U51" s="10" t="s">
        <v>54</v>
      </c>
      <c r="V51" s="12"/>
      <c r="W51" s="12"/>
      <c r="X51" s="12"/>
      <c r="Y51" s="13"/>
      <c r="Z51" s="10" t="s">
        <v>53</v>
      </c>
      <c r="AA51" s="12"/>
      <c r="AB51" s="12"/>
      <c r="AC51" s="12"/>
      <c r="AD51" s="12"/>
      <c r="AE51" s="10" t="s">
        <v>54</v>
      </c>
      <c r="AF51" s="12"/>
      <c r="AG51" s="12"/>
      <c r="AH51" s="12"/>
      <c r="AI51" s="13"/>
      <c r="AJ51" s="10" t="s">
        <v>53</v>
      </c>
      <c r="AK51" s="12"/>
      <c r="AL51" s="12"/>
      <c r="AM51" s="12"/>
      <c r="AN51" s="12"/>
      <c r="AO51" s="10" t="s">
        <v>54</v>
      </c>
      <c r="AP51" s="12"/>
      <c r="AQ51" s="12"/>
      <c r="AR51" s="12"/>
      <c r="AS51" s="13"/>
    </row>
    <row r="52" spans="2:46" x14ac:dyDescent="0.2">
      <c r="B52" s="8">
        <v>1</v>
      </c>
      <c r="C52" s="4" t="s">
        <v>32</v>
      </c>
      <c r="D52" s="8">
        <v>5.26</v>
      </c>
      <c r="E52" s="31">
        <v>1234</v>
      </c>
      <c r="F52" s="3">
        <f t="shared" ref="F52:AS52" si="0">IF(AND(F26&lt;$E$46),$D$46,IF(AND(F26&lt;$E$47),$D$47,IF(AND(F26&lt;$E$48),$D$48,0)))</f>
        <v>0</v>
      </c>
      <c r="G52" s="4">
        <f t="shared" si="0"/>
        <v>0</v>
      </c>
      <c r="H52" s="4">
        <f t="shared" si="0"/>
        <v>0</v>
      </c>
      <c r="I52" s="4">
        <f t="shared" si="0"/>
        <v>0.25</v>
      </c>
      <c r="J52" s="5">
        <f t="shared" si="0"/>
        <v>0</v>
      </c>
      <c r="K52" s="2">
        <f t="shared" si="0"/>
        <v>0</v>
      </c>
      <c r="L52" s="2">
        <f t="shared" si="0"/>
        <v>0</v>
      </c>
      <c r="M52" s="2">
        <f t="shared" si="0"/>
        <v>0.5</v>
      </c>
      <c r="N52" s="2">
        <f t="shared" si="0"/>
        <v>0</v>
      </c>
      <c r="O52" s="2">
        <f t="shared" si="0"/>
        <v>0.25</v>
      </c>
      <c r="P52" s="3">
        <f t="shared" si="0"/>
        <v>0.5</v>
      </c>
      <c r="Q52" s="4">
        <f t="shared" si="0"/>
        <v>0.5</v>
      </c>
      <c r="R52" s="4">
        <f t="shared" si="0"/>
        <v>0</v>
      </c>
      <c r="S52" s="4">
        <f t="shared" si="0"/>
        <v>0.5</v>
      </c>
      <c r="T52" s="5">
        <f t="shared" si="0"/>
        <v>1</v>
      </c>
      <c r="U52" s="2">
        <f t="shared" si="0"/>
        <v>0</v>
      </c>
      <c r="V52" s="2">
        <f t="shared" si="0"/>
        <v>0.25</v>
      </c>
      <c r="W52" s="2">
        <f t="shared" si="0"/>
        <v>1</v>
      </c>
      <c r="X52" s="2">
        <f t="shared" si="0"/>
        <v>1</v>
      </c>
      <c r="Y52" s="2">
        <f t="shared" si="0"/>
        <v>1</v>
      </c>
      <c r="Z52" s="3">
        <f t="shared" si="0"/>
        <v>1</v>
      </c>
      <c r="AA52" s="4">
        <f t="shared" si="0"/>
        <v>1</v>
      </c>
      <c r="AB52" s="4">
        <f t="shared" si="0"/>
        <v>0.5</v>
      </c>
      <c r="AC52" s="4">
        <f t="shared" si="0"/>
        <v>1</v>
      </c>
      <c r="AD52" s="5">
        <f t="shared" si="0"/>
        <v>0</v>
      </c>
      <c r="AE52" s="2">
        <f t="shared" si="0"/>
        <v>0.5</v>
      </c>
      <c r="AF52" s="2">
        <f t="shared" si="0"/>
        <v>0.25</v>
      </c>
      <c r="AG52" s="2">
        <f t="shared" si="0"/>
        <v>0.5</v>
      </c>
      <c r="AH52" s="2">
        <f t="shared" si="0"/>
        <v>0.25</v>
      </c>
      <c r="AI52" s="2">
        <f t="shared" si="0"/>
        <v>0</v>
      </c>
      <c r="AJ52" s="3">
        <f t="shared" si="0"/>
        <v>1</v>
      </c>
      <c r="AK52" s="4">
        <f t="shared" si="0"/>
        <v>0</v>
      </c>
      <c r="AL52" s="4">
        <f t="shared" si="0"/>
        <v>0</v>
      </c>
      <c r="AM52" s="4">
        <f t="shared" si="0"/>
        <v>1</v>
      </c>
      <c r="AN52" s="5">
        <f t="shared" si="0"/>
        <v>1</v>
      </c>
      <c r="AO52" s="3">
        <f t="shared" si="0"/>
        <v>0.5</v>
      </c>
      <c r="AP52" s="4">
        <f t="shared" si="0"/>
        <v>0</v>
      </c>
      <c r="AQ52" s="4">
        <f t="shared" si="0"/>
        <v>0</v>
      </c>
      <c r="AR52" s="4">
        <f t="shared" si="0"/>
        <v>1</v>
      </c>
      <c r="AS52" s="5">
        <f t="shared" si="0"/>
        <v>0</v>
      </c>
      <c r="AT52" s="1">
        <f>SUM(F52:AS52)</f>
        <v>16.25</v>
      </c>
    </row>
    <row r="53" spans="2:46" x14ac:dyDescent="0.2">
      <c r="B53" s="9">
        <v>2</v>
      </c>
      <c r="C53" s="2" t="s">
        <v>33</v>
      </c>
      <c r="D53" s="9"/>
      <c r="E53" s="32">
        <v>2143</v>
      </c>
      <c r="F53" s="6">
        <f t="shared" ref="F53:AS53" si="1">IF(AND(F27&lt;$E$46),$D$46,IF(AND(F27&lt;$E$47),$D$47,IF(AND(F27&lt;$E$48),$D$48,0)))</f>
        <v>0</v>
      </c>
      <c r="G53" s="2">
        <f t="shared" si="1"/>
        <v>0</v>
      </c>
      <c r="H53" s="2">
        <f t="shared" si="1"/>
        <v>1</v>
      </c>
      <c r="I53" s="2">
        <f t="shared" si="1"/>
        <v>0.5</v>
      </c>
      <c r="J53" s="7">
        <f t="shared" si="1"/>
        <v>0</v>
      </c>
      <c r="K53" s="2">
        <f t="shared" si="1"/>
        <v>0</v>
      </c>
      <c r="L53" s="2">
        <f t="shared" si="1"/>
        <v>0</v>
      </c>
      <c r="M53" s="2">
        <f t="shared" si="1"/>
        <v>0</v>
      </c>
      <c r="N53" s="2">
        <f t="shared" si="1"/>
        <v>1</v>
      </c>
      <c r="O53" s="2">
        <f t="shared" si="1"/>
        <v>0</v>
      </c>
      <c r="P53" s="6">
        <f t="shared" si="1"/>
        <v>1</v>
      </c>
      <c r="Q53" s="2">
        <f t="shared" si="1"/>
        <v>1</v>
      </c>
      <c r="R53" s="2">
        <f t="shared" si="1"/>
        <v>0.5</v>
      </c>
      <c r="S53" s="2">
        <f t="shared" si="1"/>
        <v>0.5</v>
      </c>
      <c r="T53" s="7">
        <f t="shared" si="1"/>
        <v>0.25</v>
      </c>
      <c r="U53" s="2">
        <f t="shared" si="1"/>
        <v>1</v>
      </c>
      <c r="V53" s="2">
        <f t="shared" si="1"/>
        <v>0</v>
      </c>
      <c r="W53" s="2">
        <f t="shared" si="1"/>
        <v>1</v>
      </c>
      <c r="X53" s="2">
        <f t="shared" si="1"/>
        <v>0.5</v>
      </c>
      <c r="Y53" s="2">
        <f t="shared" si="1"/>
        <v>0</v>
      </c>
      <c r="Z53" s="6">
        <f t="shared" si="1"/>
        <v>0.25</v>
      </c>
      <c r="AA53" s="2">
        <f t="shared" si="1"/>
        <v>0.5</v>
      </c>
      <c r="AB53" s="2">
        <f t="shared" si="1"/>
        <v>0</v>
      </c>
      <c r="AC53" s="2">
        <f t="shared" si="1"/>
        <v>1</v>
      </c>
      <c r="AD53" s="7">
        <f t="shared" si="1"/>
        <v>0.5</v>
      </c>
      <c r="AE53" s="2">
        <f t="shared" si="1"/>
        <v>0.5</v>
      </c>
      <c r="AF53" s="2">
        <f t="shared" si="1"/>
        <v>1</v>
      </c>
      <c r="AG53" s="2">
        <f t="shared" si="1"/>
        <v>1</v>
      </c>
      <c r="AH53" s="2">
        <f t="shared" si="1"/>
        <v>1</v>
      </c>
      <c r="AI53" s="2">
        <f t="shared" si="1"/>
        <v>0</v>
      </c>
      <c r="AJ53" s="6">
        <f t="shared" si="1"/>
        <v>0.25</v>
      </c>
      <c r="AK53" s="2">
        <f t="shared" si="1"/>
        <v>0</v>
      </c>
      <c r="AL53" s="2">
        <f t="shared" si="1"/>
        <v>1</v>
      </c>
      <c r="AM53" s="2">
        <f t="shared" si="1"/>
        <v>0</v>
      </c>
      <c r="AN53" s="7">
        <f t="shared" si="1"/>
        <v>0.25</v>
      </c>
      <c r="AO53" s="6">
        <f t="shared" si="1"/>
        <v>0.5</v>
      </c>
      <c r="AP53" s="2">
        <f t="shared" si="1"/>
        <v>0.25</v>
      </c>
      <c r="AQ53" s="2">
        <f t="shared" si="1"/>
        <v>0.5</v>
      </c>
      <c r="AR53" s="2">
        <f t="shared" si="1"/>
        <v>0.5</v>
      </c>
      <c r="AS53" s="7">
        <f t="shared" si="1"/>
        <v>0.5</v>
      </c>
      <c r="AT53" s="1">
        <f t="shared" ref="AT53:AT61" si="2">SUM(F53:AS53)</f>
        <v>17.75</v>
      </c>
    </row>
    <row r="54" spans="2:46" x14ac:dyDescent="0.2">
      <c r="B54" s="9">
        <v>3</v>
      </c>
      <c r="C54" s="2" t="s">
        <v>45</v>
      </c>
      <c r="D54" s="9">
        <v>7</v>
      </c>
      <c r="E54" s="32">
        <v>1342</v>
      </c>
      <c r="F54" s="6">
        <f t="shared" ref="F54:AS54" si="3">IF(AND(F28&lt;$E$46),$D$46,IF(AND(F28&lt;$E$47),$D$47,IF(AND(F28&lt;$E$48),$D$48,0)))</f>
        <v>0</v>
      </c>
      <c r="G54" s="2">
        <f t="shared" si="3"/>
        <v>0</v>
      </c>
      <c r="H54" s="2">
        <f t="shared" si="3"/>
        <v>0.25</v>
      </c>
      <c r="I54" s="2">
        <f t="shared" si="3"/>
        <v>1</v>
      </c>
      <c r="J54" s="7">
        <f t="shared" si="3"/>
        <v>0</v>
      </c>
      <c r="K54" s="2">
        <f t="shared" si="3"/>
        <v>0.5</v>
      </c>
      <c r="L54" s="2">
        <f t="shared" si="3"/>
        <v>1</v>
      </c>
      <c r="M54" s="2">
        <f t="shared" si="3"/>
        <v>0</v>
      </c>
      <c r="N54" s="2">
        <f t="shared" si="3"/>
        <v>0</v>
      </c>
      <c r="O54" s="2">
        <f t="shared" si="3"/>
        <v>0</v>
      </c>
      <c r="P54" s="6">
        <f t="shared" si="3"/>
        <v>0</v>
      </c>
      <c r="Q54" s="2">
        <f t="shared" si="3"/>
        <v>0.25</v>
      </c>
      <c r="R54" s="2">
        <f t="shared" si="3"/>
        <v>0</v>
      </c>
      <c r="S54" s="2">
        <f t="shared" si="3"/>
        <v>0.25</v>
      </c>
      <c r="T54" s="7">
        <f t="shared" si="3"/>
        <v>0</v>
      </c>
      <c r="U54" s="2">
        <f t="shared" si="3"/>
        <v>0</v>
      </c>
      <c r="V54" s="2">
        <f t="shared" si="3"/>
        <v>1</v>
      </c>
      <c r="W54" s="2">
        <f t="shared" si="3"/>
        <v>0</v>
      </c>
      <c r="X54" s="2">
        <f t="shared" si="3"/>
        <v>1</v>
      </c>
      <c r="Y54" s="2">
        <f t="shared" si="3"/>
        <v>0</v>
      </c>
      <c r="Z54" s="6">
        <f t="shared" si="3"/>
        <v>0.25</v>
      </c>
      <c r="AA54" s="2">
        <f t="shared" si="3"/>
        <v>0</v>
      </c>
      <c r="AB54" s="2">
        <f t="shared" si="3"/>
        <v>0</v>
      </c>
      <c r="AC54" s="2">
        <f t="shared" si="3"/>
        <v>1</v>
      </c>
      <c r="AD54" s="7">
        <f t="shared" si="3"/>
        <v>0</v>
      </c>
      <c r="AE54" s="2">
        <f t="shared" si="3"/>
        <v>0</v>
      </c>
      <c r="AF54" s="2">
        <f t="shared" si="3"/>
        <v>0</v>
      </c>
      <c r="AG54" s="2">
        <f t="shared" si="3"/>
        <v>1</v>
      </c>
      <c r="AH54" s="2">
        <f t="shared" si="3"/>
        <v>0</v>
      </c>
      <c r="AI54" s="2">
        <f t="shared" si="3"/>
        <v>1</v>
      </c>
      <c r="AJ54" s="6">
        <f t="shared" si="3"/>
        <v>0.25</v>
      </c>
      <c r="AK54" s="2">
        <f t="shared" si="3"/>
        <v>0</v>
      </c>
      <c r="AL54" s="2">
        <f t="shared" si="3"/>
        <v>1</v>
      </c>
      <c r="AM54" s="2">
        <f t="shared" si="3"/>
        <v>0</v>
      </c>
      <c r="AN54" s="7">
        <f t="shared" si="3"/>
        <v>0</v>
      </c>
      <c r="AO54" s="6">
        <f t="shared" si="3"/>
        <v>1</v>
      </c>
      <c r="AP54" s="2">
        <f t="shared" si="3"/>
        <v>0.5</v>
      </c>
      <c r="AQ54" s="2">
        <f t="shared" si="3"/>
        <v>0.5</v>
      </c>
      <c r="AR54" s="2">
        <f t="shared" si="3"/>
        <v>0</v>
      </c>
      <c r="AS54" s="7">
        <f t="shared" si="3"/>
        <v>0</v>
      </c>
      <c r="AT54" s="1">
        <f t="shared" si="2"/>
        <v>11.75</v>
      </c>
    </row>
    <row r="55" spans="2:46" x14ac:dyDescent="0.2">
      <c r="B55" s="9">
        <v>4</v>
      </c>
      <c r="C55" s="1" t="s">
        <v>46</v>
      </c>
      <c r="D55" s="9">
        <v>6</v>
      </c>
      <c r="E55" s="32">
        <v>2431</v>
      </c>
      <c r="F55" s="6">
        <f t="shared" ref="F55:AS55" si="4">IF(AND(F29&lt;$E$46),$D$46,IF(AND(F29&lt;$E$47),$D$47,IF(AND(F29&lt;$E$48),$D$48,0)))</f>
        <v>0</v>
      </c>
      <c r="G55" s="2">
        <f t="shared" si="4"/>
        <v>0.25</v>
      </c>
      <c r="H55" s="2">
        <f t="shared" si="4"/>
        <v>0</v>
      </c>
      <c r="I55" s="2">
        <f t="shared" si="4"/>
        <v>1</v>
      </c>
      <c r="J55" s="7">
        <f t="shared" si="4"/>
        <v>0</v>
      </c>
      <c r="K55" s="2">
        <f t="shared" si="4"/>
        <v>0</v>
      </c>
      <c r="L55" s="2">
        <f t="shared" si="4"/>
        <v>1</v>
      </c>
      <c r="M55" s="2">
        <f t="shared" si="4"/>
        <v>0</v>
      </c>
      <c r="N55" s="2">
        <f t="shared" si="4"/>
        <v>1</v>
      </c>
      <c r="O55" s="2">
        <f t="shared" si="4"/>
        <v>1</v>
      </c>
      <c r="P55" s="6">
        <f t="shared" si="4"/>
        <v>1</v>
      </c>
      <c r="Q55" s="2">
        <f t="shared" si="4"/>
        <v>0</v>
      </c>
      <c r="R55" s="2">
        <f t="shared" si="4"/>
        <v>0.25</v>
      </c>
      <c r="S55" s="2">
        <f t="shared" si="4"/>
        <v>0</v>
      </c>
      <c r="T55" s="7">
        <f t="shared" si="4"/>
        <v>0</v>
      </c>
      <c r="U55" s="2">
        <f t="shared" si="4"/>
        <v>0.25</v>
      </c>
      <c r="V55" s="2">
        <f t="shared" si="4"/>
        <v>1</v>
      </c>
      <c r="W55" s="2">
        <f t="shared" si="4"/>
        <v>0.5</v>
      </c>
      <c r="X55" s="2">
        <f t="shared" si="4"/>
        <v>1</v>
      </c>
      <c r="Y55" s="2">
        <f t="shared" si="4"/>
        <v>0.25</v>
      </c>
      <c r="Z55" s="6">
        <f t="shared" si="4"/>
        <v>0</v>
      </c>
      <c r="AA55" s="2">
        <f t="shared" si="4"/>
        <v>0</v>
      </c>
      <c r="AB55" s="2">
        <f t="shared" si="4"/>
        <v>1</v>
      </c>
      <c r="AC55" s="2">
        <f t="shared" si="4"/>
        <v>1</v>
      </c>
      <c r="AD55" s="7">
        <f t="shared" si="4"/>
        <v>0.25</v>
      </c>
      <c r="AE55" s="2">
        <f t="shared" si="4"/>
        <v>0.5</v>
      </c>
      <c r="AF55" s="2">
        <f t="shared" si="4"/>
        <v>0.25</v>
      </c>
      <c r="AG55" s="2">
        <f t="shared" si="4"/>
        <v>1</v>
      </c>
      <c r="AH55" s="2">
        <f t="shared" si="4"/>
        <v>0</v>
      </c>
      <c r="AI55" s="2">
        <f t="shared" si="4"/>
        <v>0.5</v>
      </c>
      <c r="AJ55" s="6">
        <f t="shared" si="4"/>
        <v>0</v>
      </c>
      <c r="AK55" s="2">
        <f t="shared" si="4"/>
        <v>0.5</v>
      </c>
      <c r="AL55" s="2">
        <f t="shared" si="4"/>
        <v>0.5</v>
      </c>
      <c r="AM55" s="2">
        <f t="shared" si="4"/>
        <v>0</v>
      </c>
      <c r="AN55" s="7">
        <f t="shared" si="4"/>
        <v>0.25</v>
      </c>
      <c r="AO55" s="6">
        <f t="shared" si="4"/>
        <v>0</v>
      </c>
      <c r="AP55" s="2">
        <f t="shared" si="4"/>
        <v>0</v>
      </c>
      <c r="AQ55" s="2">
        <f t="shared" si="4"/>
        <v>0</v>
      </c>
      <c r="AR55" s="2">
        <f t="shared" si="4"/>
        <v>0</v>
      </c>
      <c r="AS55" s="7">
        <f t="shared" si="4"/>
        <v>0</v>
      </c>
      <c r="AT55" s="1">
        <f t="shared" si="2"/>
        <v>14.25</v>
      </c>
    </row>
    <row r="56" spans="2:46" x14ac:dyDescent="0.2">
      <c r="B56" s="9">
        <v>5</v>
      </c>
      <c r="C56" s="2" t="s">
        <v>44</v>
      </c>
      <c r="D56" s="9">
        <v>5.39</v>
      </c>
      <c r="E56" s="32">
        <v>3124</v>
      </c>
      <c r="F56" s="6">
        <f t="shared" ref="F56:AS56" si="5">IF(AND(F30&lt;$E$46),$D$46,IF(AND(F30&lt;$E$47),$D$47,IF(AND(F30&lt;$E$48),$D$48,0)))</f>
        <v>1</v>
      </c>
      <c r="G56" s="2">
        <f t="shared" si="5"/>
        <v>0</v>
      </c>
      <c r="H56" s="2">
        <f t="shared" si="5"/>
        <v>1</v>
      </c>
      <c r="I56" s="2">
        <f t="shared" si="5"/>
        <v>0</v>
      </c>
      <c r="J56" s="7">
        <f t="shared" si="5"/>
        <v>0.5</v>
      </c>
      <c r="K56" s="2">
        <f t="shared" si="5"/>
        <v>0</v>
      </c>
      <c r="L56" s="2">
        <f t="shared" si="5"/>
        <v>0.25</v>
      </c>
      <c r="M56" s="2">
        <f t="shared" si="5"/>
        <v>0.5</v>
      </c>
      <c r="N56" s="2">
        <f t="shared" si="5"/>
        <v>0</v>
      </c>
      <c r="O56" s="2">
        <f t="shared" si="5"/>
        <v>0</v>
      </c>
      <c r="P56" s="6">
        <f t="shared" si="5"/>
        <v>0</v>
      </c>
      <c r="Q56" s="2">
        <f t="shared" si="5"/>
        <v>0</v>
      </c>
      <c r="R56" s="2">
        <f t="shared" si="5"/>
        <v>0</v>
      </c>
      <c r="S56" s="2">
        <f t="shared" si="5"/>
        <v>0</v>
      </c>
      <c r="T56" s="7">
        <f t="shared" si="5"/>
        <v>0.5</v>
      </c>
      <c r="U56" s="2">
        <f t="shared" si="5"/>
        <v>0</v>
      </c>
      <c r="V56" s="2">
        <f t="shared" si="5"/>
        <v>0</v>
      </c>
      <c r="W56" s="2">
        <f t="shared" si="5"/>
        <v>0.25</v>
      </c>
      <c r="X56" s="2">
        <f t="shared" si="5"/>
        <v>1</v>
      </c>
      <c r="Y56" s="2">
        <f t="shared" si="5"/>
        <v>0</v>
      </c>
      <c r="Z56" s="6">
        <f t="shared" si="5"/>
        <v>1</v>
      </c>
      <c r="AA56" s="2">
        <f t="shared" si="5"/>
        <v>1</v>
      </c>
      <c r="AB56" s="2">
        <f t="shared" si="5"/>
        <v>0.5</v>
      </c>
      <c r="AC56" s="2">
        <f t="shared" si="5"/>
        <v>0.5</v>
      </c>
      <c r="AD56" s="7">
        <f t="shared" si="5"/>
        <v>1</v>
      </c>
      <c r="AE56" s="2">
        <f t="shared" si="5"/>
        <v>0.5</v>
      </c>
      <c r="AF56" s="2">
        <f t="shared" si="5"/>
        <v>0</v>
      </c>
      <c r="AG56" s="2">
        <f t="shared" si="5"/>
        <v>0.25</v>
      </c>
      <c r="AH56" s="2">
        <f t="shared" si="5"/>
        <v>1</v>
      </c>
      <c r="AI56" s="2">
        <f t="shared" si="5"/>
        <v>0</v>
      </c>
      <c r="AJ56" s="6">
        <f t="shared" si="5"/>
        <v>0.25</v>
      </c>
      <c r="AK56" s="2">
        <f t="shared" si="5"/>
        <v>1</v>
      </c>
      <c r="AL56" s="2">
        <f t="shared" si="5"/>
        <v>0</v>
      </c>
      <c r="AM56" s="2">
        <f t="shared" si="5"/>
        <v>0.5</v>
      </c>
      <c r="AN56" s="7">
        <f t="shared" si="5"/>
        <v>0.25</v>
      </c>
      <c r="AO56" s="6">
        <f t="shared" si="5"/>
        <v>0</v>
      </c>
      <c r="AP56" s="2">
        <f t="shared" si="5"/>
        <v>0</v>
      </c>
      <c r="AQ56" s="2">
        <f t="shared" si="5"/>
        <v>0</v>
      </c>
      <c r="AR56" s="2">
        <f t="shared" si="5"/>
        <v>0</v>
      </c>
      <c r="AS56" s="7">
        <f t="shared" si="5"/>
        <v>0</v>
      </c>
      <c r="AT56" s="1">
        <f t="shared" si="2"/>
        <v>12.75</v>
      </c>
    </row>
    <row r="57" spans="2:46" x14ac:dyDescent="0.2">
      <c r="B57" s="9">
        <v>6</v>
      </c>
      <c r="C57" s="2" t="s">
        <v>50</v>
      </c>
      <c r="D57" s="9">
        <v>4</v>
      </c>
      <c r="E57" s="32">
        <v>4213</v>
      </c>
      <c r="F57" s="6">
        <f t="shared" ref="F57:AS57" si="6">IF(AND(F31&lt;$E$46),$D$46,IF(AND(F31&lt;$E$47),$D$47,IF(AND(F31&lt;$E$48),$D$48,0)))</f>
        <v>0</v>
      </c>
      <c r="G57" s="2">
        <f t="shared" si="6"/>
        <v>0</v>
      </c>
      <c r="H57" s="2">
        <f t="shared" si="6"/>
        <v>0.25</v>
      </c>
      <c r="I57" s="2">
        <f t="shared" si="6"/>
        <v>0</v>
      </c>
      <c r="J57" s="7">
        <f t="shared" si="6"/>
        <v>0</v>
      </c>
      <c r="K57" s="2">
        <f t="shared" si="6"/>
        <v>0</v>
      </c>
      <c r="L57" s="2">
        <f t="shared" si="6"/>
        <v>0</v>
      </c>
      <c r="M57" s="2">
        <f t="shared" si="6"/>
        <v>0</v>
      </c>
      <c r="N57" s="2">
        <f t="shared" si="6"/>
        <v>0</v>
      </c>
      <c r="O57" s="2">
        <f t="shared" si="6"/>
        <v>0.5</v>
      </c>
      <c r="P57" s="6">
        <f t="shared" si="6"/>
        <v>0</v>
      </c>
      <c r="Q57" s="2">
        <f t="shared" si="6"/>
        <v>0</v>
      </c>
      <c r="R57" s="2">
        <f t="shared" si="6"/>
        <v>0</v>
      </c>
      <c r="S57" s="2">
        <f t="shared" si="6"/>
        <v>0</v>
      </c>
      <c r="T57" s="7">
        <f t="shared" si="6"/>
        <v>0</v>
      </c>
      <c r="U57" s="2">
        <f t="shared" si="6"/>
        <v>0</v>
      </c>
      <c r="V57" s="2">
        <f t="shared" si="6"/>
        <v>0</v>
      </c>
      <c r="W57" s="2">
        <f t="shared" si="6"/>
        <v>0</v>
      </c>
      <c r="X57" s="2">
        <f t="shared" si="6"/>
        <v>0.25</v>
      </c>
      <c r="Y57" s="2">
        <f t="shared" si="6"/>
        <v>0</v>
      </c>
      <c r="Z57" s="6">
        <f t="shared" si="6"/>
        <v>0</v>
      </c>
      <c r="AA57" s="2">
        <f t="shared" si="6"/>
        <v>0.5</v>
      </c>
      <c r="AB57" s="2">
        <f t="shared" si="6"/>
        <v>0</v>
      </c>
      <c r="AC57" s="2">
        <f t="shared" si="6"/>
        <v>0</v>
      </c>
      <c r="AD57" s="7">
        <f t="shared" si="6"/>
        <v>0</v>
      </c>
      <c r="AE57" s="2">
        <f t="shared" si="6"/>
        <v>0.5</v>
      </c>
      <c r="AF57" s="2">
        <f t="shared" si="6"/>
        <v>0.5</v>
      </c>
      <c r="AG57" s="2">
        <f t="shared" si="6"/>
        <v>0</v>
      </c>
      <c r="AH57" s="2">
        <f t="shared" si="6"/>
        <v>0</v>
      </c>
      <c r="AI57" s="2">
        <f t="shared" si="6"/>
        <v>0</v>
      </c>
      <c r="AJ57" s="6">
        <f t="shared" si="6"/>
        <v>0</v>
      </c>
      <c r="AK57" s="2">
        <f t="shared" si="6"/>
        <v>0</v>
      </c>
      <c r="AL57" s="2">
        <f t="shared" si="6"/>
        <v>0.25</v>
      </c>
      <c r="AM57" s="2">
        <f t="shared" si="6"/>
        <v>0.25</v>
      </c>
      <c r="AN57" s="7">
        <f t="shared" si="6"/>
        <v>0</v>
      </c>
      <c r="AO57" s="6">
        <f t="shared" si="6"/>
        <v>0</v>
      </c>
      <c r="AP57" s="2">
        <f t="shared" si="6"/>
        <v>0</v>
      </c>
      <c r="AQ57" s="2">
        <f t="shared" si="6"/>
        <v>0</v>
      </c>
      <c r="AR57" s="2">
        <f t="shared" si="6"/>
        <v>0.25</v>
      </c>
      <c r="AS57" s="7">
        <f t="shared" si="6"/>
        <v>0</v>
      </c>
      <c r="AT57" s="1">
        <f t="shared" si="2"/>
        <v>3.25</v>
      </c>
    </row>
    <row r="58" spans="2:46" x14ac:dyDescent="0.2">
      <c r="B58" s="9">
        <v>7</v>
      </c>
      <c r="C58" s="2" t="s">
        <v>59</v>
      </c>
      <c r="D58" s="9">
        <v>1</v>
      </c>
      <c r="E58" s="32">
        <v>1423</v>
      </c>
      <c r="F58" s="6">
        <f t="shared" ref="F58:AS58" si="7">IF(AND(F32&lt;$E$46),$D$46,IF(AND(F32&lt;$E$47),$D$47,IF(AND(F32&lt;$E$48),$D$48,0)))</f>
        <v>0.25</v>
      </c>
      <c r="G58" s="2">
        <f t="shared" si="7"/>
        <v>0</v>
      </c>
      <c r="H58" s="2">
        <f t="shared" si="7"/>
        <v>0</v>
      </c>
      <c r="I58" s="2">
        <f t="shared" si="7"/>
        <v>0</v>
      </c>
      <c r="J58" s="7">
        <f t="shared" si="7"/>
        <v>0.5</v>
      </c>
      <c r="K58" s="2">
        <f t="shared" si="7"/>
        <v>0</v>
      </c>
      <c r="L58" s="2">
        <f t="shared" si="7"/>
        <v>0</v>
      </c>
      <c r="M58" s="2">
        <f t="shared" si="7"/>
        <v>0</v>
      </c>
      <c r="N58" s="2">
        <f t="shared" si="7"/>
        <v>0</v>
      </c>
      <c r="O58" s="2">
        <f t="shared" si="7"/>
        <v>0</v>
      </c>
      <c r="P58" s="6">
        <f t="shared" si="7"/>
        <v>1</v>
      </c>
      <c r="Q58" s="2">
        <f t="shared" si="7"/>
        <v>0.5</v>
      </c>
      <c r="R58" s="2">
        <f t="shared" si="7"/>
        <v>0.25</v>
      </c>
      <c r="S58" s="2">
        <f t="shared" si="7"/>
        <v>0.5</v>
      </c>
      <c r="T58" s="7">
        <f t="shared" si="7"/>
        <v>0</v>
      </c>
      <c r="U58" s="2">
        <f t="shared" si="7"/>
        <v>0.25</v>
      </c>
      <c r="V58" s="2">
        <f t="shared" si="7"/>
        <v>0</v>
      </c>
      <c r="W58" s="2">
        <f t="shared" si="7"/>
        <v>0.5</v>
      </c>
      <c r="X58" s="2">
        <f t="shared" si="7"/>
        <v>0.25</v>
      </c>
      <c r="Y58" s="2">
        <f t="shared" si="7"/>
        <v>0</v>
      </c>
      <c r="Z58" s="6">
        <f t="shared" si="7"/>
        <v>0</v>
      </c>
      <c r="AA58" s="2">
        <f t="shared" si="7"/>
        <v>0</v>
      </c>
      <c r="AB58" s="2">
        <f t="shared" si="7"/>
        <v>0</v>
      </c>
      <c r="AC58" s="2">
        <f t="shared" si="7"/>
        <v>0</v>
      </c>
      <c r="AD58" s="7">
        <f t="shared" si="7"/>
        <v>0.25</v>
      </c>
      <c r="AE58" s="2">
        <f t="shared" si="7"/>
        <v>0</v>
      </c>
      <c r="AF58" s="2">
        <f t="shared" si="7"/>
        <v>0.25</v>
      </c>
      <c r="AG58" s="2">
        <f t="shared" si="7"/>
        <v>1</v>
      </c>
      <c r="AH58" s="2">
        <f t="shared" si="7"/>
        <v>0</v>
      </c>
      <c r="AI58" s="2">
        <f t="shared" si="7"/>
        <v>0.5</v>
      </c>
      <c r="AJ58" s="6">
        <f t="shared" si="7"/>
        <v>0</v>
      </c>
      <c r="AK58" s="2">
        <f t="shared" si="7"/>
        <v>0</v>
      </c>
      <c r="AL58" s="2">
        <f t="shared" si="7"/>
        <v>0</v>
      </c>
      <c r="AM58" s="2">
        <f t="shared" si="7"/>
        <v>0</v>
      </c>
      <c r="AN58" s="7">
        <f t="shared" si="7"/>
        <v>0</v>
      </c>
      <c r="AO58" s="6">
        <f t="shared" si="7"/>
        <v>0</v>
      </c>
      <c r="AP58" s="2">
        <f t="shared" si="7"/>
        <v>0.5</v>
      </c>
      <c r="AQ58" s="2">
        <f t="shared" si="7"/>
        <v>0</v>
      </c>
      <c r="AR58" s="2">
        <f t="shared" si="7"/>
        <v>0.25</v>
      </c>
      <c r="AS58" s="7">
        <f t="shared" si="7"/>
        <v>0</v>
      </c>
      <c r="AT58" s="1">
        <f t="shared" si="2"/>
        <v>6.75</v>
      </c>
    </row>
    <row r="59" spans="2:46" x14ac:dyDescent="0.2">
      <c r="B59" s="9">
        <v>8</v>
      </c>
      <c r="C59" s="2" t="s">
        <v>60</v>
      </c>
      <c r="D59" s="9">
        <v>1</v>
      </c>
      <c r="E59" s="32">
        <v>2314</v>
      </c>
      <c r="F59" s="6">
        <f t="shared" ref="F59:AS59" si="8">IF(AND(F33&lt;$E$46),$D$46,IF(AND(F33&lt;$E$47),$D$47,IF(AND(F33&lt;$E$48),$D$48,0)))</f>
        <v>0.5</v>
      </c>
      <c r="G59" s="2">
        <f t="shared" si="8"/>
        <v>1</v>
      </c>
      <c r="H59" s="2">
        <f t="shared" si="8"/>
        <v>0</v>
      </c>
      <c r="I59" s="2">
        <f t="shared" si="8"/>
        <v>0</v>
      </c>
      <c r="J59" s="7">
        <f t="shared" si="8"/>
        <v>0</v>
      </c>
      <c r="K59" s="2">
        <f t="shared" si="8"/>
        <v>0.5</v>
      </c>
      <c r="L59" s="2">
        <f t="shared" si="8"/>
        <v>1</v>
      </c>
      <c r="M59" s="2">
        <f t="shared" si="8"/>
        <v>0</v>
      </c>
      <c r="N59" s="2">
        <f t="shared" si="8"/>
        <v>0</v>
      </c>
      <c r="O59" s="2">
        <f t="shared" si="8"/>
        <v>0</v>
      </c>
      <c r="P59" s="6">
        <f t="shared" si="8"/>
        <v>0</v>
      </c>
      <c r="Q59" s="2">
        <f t="shared" si="8"/>
        <v>0</v>
      </c>
      <c r="R59" s="2">
        <f t="shared" si="8"/>
        <v>0</v>
      </c>
      <c r="S59" s="2">
        <f t="shared" si="8"/>
        <v>0.5</v>
      </c>
      <c r="T59" s="7">
        <f t="shared" si="8"/>
        <v>0.25</v>
      </c>
      <c r="U59" s="2">
        <f t="shared" si="8"/>
        <v>0.5</v>
      </c>
      <c r="V59" s="2">
        <f t="shared" si="8"/>
        <v>1</v>
      </c>
      <c r="W59" s="2">
        <f t="shared" si="8"/>
        <v>0.25</v>
      </c>
      <c r="X59" s="2">
        <f t="shared" si="8"/>
        <v>0.25</v>
      </c>
      <c r="Y59" s="2">
        <f t="shared" si="8"/>
        <v>0.5</v>
      </c>
      <c r="Z59" s="6">
        <f t="shared" si="8"/>
        <v>0</v>
      </c>
      <c r="AA59" s="2">
        <f t="shared" si="8"/>
        <v>0</v>
      </c>
      <c r="AB59" s="2">
        <f t="shared" si="8"/>
        <v>1</v>
      </c>
      <c r="AC59" s="2">
        <f t="shared" si="8"/>
        <v>0</v>
      </c>
      <c r="AD59" s="7">
        <f t="shared" si="8"/>
        <v>0.5</v>
      </c>
      <c r="AE59" s="2">
        <f t="shared" si="8"/>
        <v>0</v>
      </c>
      <c r="AF59" s="2">
        <f t="shared" si="8"/>
        <v>0</v>
      </c>
      <c r="AG59" s="2">
        <f t="shared" si="8"/>
        <v>0.5</v>
      </c>
      <c r="AH59" s="2">
        <f t="shared" si="8"/>
        <v>0</v>
      </c>
      <c r="AI59" s="2">
        <f t="shared" si="8"/>
        <v>0</v>
      </c>
      <c r="AJ59" s="6">
        <f t="shared" si="8"/>
        <v>0</v>
      </c>
      <c r="AK59" s="2">
        <f t="shared" si="8"/>
        <v>0</v>
      </c>
      <c r="AL59" s="2">
        <f t="shared" si="8"/>
        <v>0</v>
      </c>
      <c r="AM59" s="2">
        <f t="shared" si="8"/>
        <v>0</v>
      </c>
      <c r="AN59" s="7">
        <f t="shared" si="8"/>
        <v>0</v>
      </c>
      <c r="AO59" s="6">
        <f t="shared" si="8"/>
        <v>0</v>
      </c>
      <c r="AP59" s="2">
        <f t="shared" si="8"/>
        <v>1</v>
      </c>
      <c r="AQ59" s="2">
        <f t="shared" si="8"/>
        <v>0</v>
      </c>
      <c r="AR59" s="2">
        <f t="shared" si="8"/>
        <v>0</v>
      </c>
      <c r="AS59" s="7">
        <f t="shared" si="8"/>
        <v>0</v>
      </c>
      <c r="AT59" s="1">
        <f t="shared" si="2"/>
        <v>9.25</v>
      </c>
    </row>
    <row r="60" spans="2:46" x14ac:dyDescent="0.2">
      <c r="B60" s="9">
        <v>9</v>
      </c>
      <c r="C60" s="2" t="s">
        <v>61</v>
      </c>
      <c r="D60" s="9">
        <v>3.83</v>
      </c>
      <c r="E60" s="32">
        <v>3241</v>
      </c>
      <c r="F60" s="6">
        <f t="shared" ref="F60:AS60" si="9">IF(AND(F34&lt;$E$46),$D$46,IF(AND(F34&lt;$E$47),$D$47,IF(AND(F34&lt;$E$48),$D$48,0)))</f>
        <v>0.5</v>
      </c>
      <c r="G60" s="2">
        <f t="shared" si="9"/>
        <v>0</v>
      </c>
      <c r="H60" s="2">
        <f t="shared" si="9"/>
        <v>1</v>
      </c>
      <c r="I60" s="2">
        <f t="shared" si="9"/>
        <v>0.25</v>
      </c>
      <c r="J60" s="7">
        <f t="shared" si="9"/>
        <v>1</v>
      </c>
      <c r="K60" s="2">
        <f t="shared" si="9"/>
        <v>1</v>
      </c>
      <c r="L60" s="2">
        <f t="shared" si="9"/>
        <v>1</v>
      </c>
      <c r="M60" s="2">
        <f t="shared" si="9"/>
        <v>0.5</v>
      </c>
      <c r="N60" s="2">
        <f t="shared" si="9"/>
        <v>0.5</v>
      </c>
      <c r="O60" s="2">
        <f t="shared" si="9"/>
        <v>0</v>
      </c>
      <c r="P60" s="6">
        <f t="shared" si="9"/>
        <v>0.5</v>
      </c>
      <c r="Q60" s="2">
        <f t="shared" si="9"/>
        <v>0</v>
      </c>
      <c r="R60" s="2">
        <f t="shared" si="9"/>
        <v>0.25</v>
      </c>
      <c r="S60" s="2">
        <f t="shared" si="9"/>
        <v>0.5</v>
      </c>
      <c r="T60" s="7">
        <f t="shared" si="9"/>
        <v>0.5</v>
      </c>
      <c r="U60" s="2">
        <f t="shared" si="9"/>
        <v>0.25</v>
      </c>
      <c r="V60" s="2">
        <f t="shared" si="9"/>
        <v>1</v>
      </c>
      <c r="W60" s="2">
        <f t="shared" si="9"/>
        <v>1</v>
      </c>
      <c r="X60" s="2">
        <f t="shared" si="9"/>
        <v>0.5</v>
      </c>
      <c r="Y60" s="2">
        <f t="shared" si="9"/>
        <v>0.5</v>
      </c>
      <c r="Z60" s="6">
        <f t="shared" si="9"/>
        <v>0</v>
      </c>
      <c r="AA60" s="2">
        <f t="shared" si="9"/>
        <v>0</v>
      </c>
      <c r="AB60" s="2">
        <f t="shared" si="9"/>
        <v>1</v>
      </c>
      <c r="AC60" s="2">
        <f t="shared" si="9"/>
        <v>0.25</v>
      </c>
      <c r="AD60" s="7">
        <f t="shared" si="9"/>
        <v>0</v>
      </c>
      <c r="AE60" s="2">
        <f t="shared" si="9"/>
        <v>1</v>
      </c>
      <c r="AF60" s="2">
        <f t="shared" si="9"/>
        <v>1</v>
      </c>
      <c r="AG60" s="2">
        <f t="shared" si="9"/>
        <v>0.25</v>
      </c>
      <c r="AH60" s="2">
        <f t="shared" si="9"/>
        <v>1</v>
      </c>
      <c r="AI60" s="2">
        <f t="shared" si="9"/>
        <v>1</v>
      </c>
      <c r="AJ60" s="6">
        <f t="shared" si="9"/>
        <v>1</v>
      </c>
      <c r="AK60" s="2">
        <f t="shared" si="9"/>
        <v>1</v>
      </c>
      <c r="AL60" s="2">
        <f t="shared" si="9"/>
        <v>1</v>
      </c>
      <c r="AM60" s="2">
        <f t="shared" si="9"/>
        <v>0</v>
      </c>
      <c r="AN60" s="7">
        <f t="shared" si="9"/>
        <v>0</v>
      </c>
      <c r="AO60" s="6">
        <f t="shared" si="9"/>
        <v>1</v>
      </c>
      <c r="AP60" s="2">
        <f t="shared" si="9"/>
        <v>0.25</v>
      </c>
      <c r="AQ60" s="2">
        <f t="shared" si="9"/>
        <v>0.25</v>
      </c>
      <c r="AR60" s="2">
        <f t="shared" si="9"/>
        <v>0</v>
      </c>
      <c r="AS60" s="7">
        <f t="shared" si="9"/>
        <v>0</v>
      </c>
      <c r="AT60" s="1">
        <f t="shared" si="2"/>
        <v>20.75</v>
      </c>
    </row>
    <row r="61" spans="2:46" x14ac:dyDescent="0.2">
      <c r="B61" s="9">
        <v>10</v>
      </c>
      <c r="C61" s="2" t="s">
        <v>62</v>
      </c>
      <c r="D61" s="9">
        <v>4.54</v>
      </c>
      <c r="E61" s="32">
        <v>4132</v>
      </c>
      <c r="F61" s="6">
        <f t="shared" ref="F61:AS61" si="10">IF(AND(F35&lt;$E$46),$D$46,IF(AND(F35&lt;$E$47),$D$47,IF(AND(F35&lt;$E$48),$D$48,0)))</f>
        <v>0</v>
      </c>
      <c r="G61" s="2">
        <f t="shared" si="10"/>
        <v>0</v>
      </c>
      <c r="H61" s="2">
        <f t="shared" si="10"/>
        <v>0</v>
      </c>
      <c r="I61" s="2">
        <f t="shared" si="10"/>
        <v>0</v>
      </c>
      <c r="J61" s="7">
        <f t="shared" si="10"/>
        <v>0</v>
      </c>
      <c r="K61" s="2">
        <f t="shared" si="10"/>
        <v>0</v>
      </c>
      <c r="L61" s="2">
        <f t="shared" si="10"/>
        <v>1</v>
      </c>
      <c r="M61" s="2">
        <f t="shared" si="10"/>
        <v>1</v>
      </c>
      <c r="N61" s="2">
        <f t="shared" si="10"/>
        <v>1</v>
      </c>
      <c r="O61" s="2">
        <f t="shared" si="10"/>
        <v>0</v>
      </c>
      <c r="P61" s="6">
        <f t="shared" si="10"/>
        <v>0.5</v>
      </c>
      <c r="Q61" s="2">
        <f t="shared" si="10"/>
        <v>0</v>
      </c>
      <c r="R61" s="2">
        <f t="shared" si="10"/>
        <v>0</v>
      </c>
      <c r="S61" s="2">
        <f t="shared" si="10"/>
        <v>0</v>
      </c>
      <c r="T61" s="7">
        <f t="shared" si="10"/>
        <v>1</v>
      </c>
      <c r="U61" s="2">
        <f t="shared" si="10"/>
        <v>0</v>
      </c>
      <c r="V61" s="2">
        <f t="shared" si="10"/>
        <v>1</v>
      </c>
      <c r="W61" s="2">
        <f t="shared" si="10"/>
        <v>1</v>
      </c>
      <c r="X61" s="2">
        <f t="shared" si="10"/>
        <v>0</v>
      </c>
      <c r="Y61" s="2">
        <f t="shared" si="10"/>
        <v>0</v>
      </c>
      <c r="Z61" s="6">
        <f t="shared" si="10"/>
        <v>0.5</v>
      </c>
      <c r="AA61" s="2">
        <f t="shared" si="10"/>
        <v>0.25</v>
      </c>
      <c r="AB61" s="2">
        <f t="shared" si="10"/>
        <v>0</v>
      </c>
      <c r="AC61" s="2">
        <f t="shared" si="10"/>
        <v>0.5</v>
      </c>
      <c r="AD61" s="7">
        <f t="shared" si="10"/>
        <v>1</v>
      </c>
      <c r="AE61" s="2">
        <f t="shared" si="10"/>
        <v>1</v>
      </c>
      <c r="AF61" s="2">
        <f t="shared" si="10"/>
        <v>0</v>
      </c>
      <c r="AG61" s="2">
        <f t="shared" si="10"/>
        <v>0.5</v>
      </c>
      <c r="AH61" s="2">
        <f t="shared" si="10"/>
        <v>0</v>
      </c>
      <c r="AI61" s="2">
        <f t="shared" si="10"/>
        <v>0.5</v>
      </c>
      <c r="AJ61" s="6">
        <f t="shared" si="10"/>
        <v>0.5</v>
      </c>
      <c r="AK61" s="2">
        <f t="shared" si="10"/>
        <v>0</v>
      </c>
      <c r="AL61" s="2">
        <f t="shared" si="10"/>
        <v>0</v>
      </c>
      <c r="AM61" s="2">
        <f t="shared" si="10"/>
        <v>0</v>
      </c>
      <c r="AN61" s="7">
        <f t="shared" si="10"/>
        <v>0.5</v>
      </c>
      <c r="AO61" s="6">
        <f t="shared" si="10"/>
        <v>0</v>
      </c>
      <c r="AP61" s="2">
        <f t="shared" si="10"/>
        <v>0.25</v>
      </c>
      <c r="AQ61" s="2">
        <f t="shared" si="10"/>
        <v>0</v>
      </c>
      <c r="AR61" s="2">
        <f t="shared" si="10"/>
        <v>0.25</v>
      </c>
      <c r="AS61" s="7">
        <f t="shared" si="10"/>
        <v>0.5</v>
      </c>
      <c r="AT61" s="1">
        <f t="shared" si="2"/>
        <v>12.75</v>
      </c>
    </row>
    <row r="62" spans="2:46" x14ac:dyDescent="0.2">
      <c r="B62" s="9">
        <v>11</v>
      </c>
      <c r="C62" s="2" t="s">
        <v>81</v>
      </c>
      <c r="D62" s="9">
        <v>6.54</v>
      </c>
      <c r="E62" s="32">
        <v>1243</v>
      </c>
      <c r="F62" s="6">
        <f t="shared" ref="F62:AS62" si="11">IF(AND(F36&lt;$E$46),$D$46,IF(AND(F36&lt;$E$47),$D$47,IF(AND(F36&lt;$E$48),$D$48,0)))</f>
        <v>1</v>
      </c>
      <c r="G62" s="2">
        <f t="shared" si="11"/>
        <v>0</v>
      </c>
      <c r="H62" s="2">
        <f t="shared" si="11"/>
        <v>1</v>
      </c>
      <c r="I62" s="2">
        <f t="shared" si="11"/>
        <v>0</v>
      </c>
      <c r="J62" s="7">
        <f t="shared" si="11"/>
        <v>0</v>
      </c>
      <c r="K62" s="2">
        <f t="shared" si="11"/>
        <v>0</v>
      </c>
      <c r="L62" s="2">
        <f t="shared" si="11"/>
        <v>0.25</v>
      </c>
      <c r="M62" s="2">
        <f t="shared" si="11"/>
        <v>0</v>
      </c>
      <c r="N62" s="2">
        <f t="shared" si="11"/>
        <v>0.25</v>
      </c>
      <c r="O62" s="2">
        <f t="shared" si="11"/>
        <v>0.5</v>
      </c>
      <c r="P62" s="6">
        <f t="shared" si="11"/>
        <v>1</v>
      </c>
      <c r="Q62" s="2">
        <f t="shared" si="11"/>
        <v>0</v>
      </c>
      <c r="R62" s="2">
        <f t="shared" si="11"/>
        <v>0.5</v>
      </c>
      <c r="S62" s="2">
        <f t="shared" si="11"/>
        <v>0</v>
      </c>
      <c r="T62" s="7">
        <f t="shared" si="11"/>
        <v>0.5</v>
      </c>
      <c r="U62" s="2">
        <f t="shared" si="11"/>
        <v>0</v>
      </c>
      <c r="V62" s="2">
        <f t="shared" si="11"/>
        <v>0</v>
      </c>
      <c r="W62" s="2">
        <f t="shared" si="11"/>
        <v>0.25</v>
      </c>
      <c r="X62" s="2">
        <f t="shared" si="11"/>
        <v>0</v>
      </c>
      <c r="Y62" s="2">
        <f t="shared" si="11"/>
        <v>1</v>
      </c>
      <c r="Z62" s="6">
        <f t="shared" si="11"/>
        <v>1</v>
      </c>
      <c r="AA62" s="2">
        <f t="shared" si="11"/>
        <v>1</v>
      </c>
      <c r="AB62" s="2">
        <f t="shared" si="11"/>
        <v>0</v>
      </c>
      <c r="AC62" s="2">
        <f t="shared" si="11"/>
        <v>0.25</v>
      </c>
      <c r="AD62" s="7">
        <f t="shared" si="11"/>
        <v>0</v>
      </c>
      <c r="AE62" s="2">
        <f t="shared" si="11"/>
        <v>0.25</v>
      </c>
      <c r="AF62" s="2">
        <f t="shared" si="11"/>
        <v>0</v>
      </c>
      <c r="AG62" s="2">
        <f t="shared" si="11"/>
        <v>0.25</v>
      </c>
      <c r="AH62" s="2">
        <f t="shared" si="11"/>
        <v>0.25</v>
      </c>
      <c r="AI62" s="2">
        <f t="shared" si="11"/>
        <v>0</v>
      </c>
      <c r="AJ62" s="6">
        <f t="shared" si="11"/>
        <v>0</v>
      </c>
      <c r="AK62" s="2">
        <f t="shared" si="11"/>
        <v>0</v>
      </c>
      <c r="AL62" s="2">
        <f t="shared" si="11"/>
        <v>0</v>
      </c>
      <c r="AM62" s="2">
        <f t="shared" si="11"/>
        <v>0</v>
      </c>
      <c r="AN62" s="7">
        <f t="shared" si="11"/>
        <v>0.5</v>
      </c>
      <c r="AO62" s="6">
        <f t="shared" si="11"/>
        <v>0</v>
      </c>
      <c r="AP62" s="2">
        <f t="shared" si="11"/>
        <v>0.25</v>
      </c>
      <c r="AQ62" s="2">
        <f t="shared" si="11"/>
        <v>0</v>
      </c>
      <c r="AR62" s="2">
        <f t="shared" si="11"/>
        <v>0</v>
      </c>
      <c r="AS62" s="7">
        <f t="shared" si="11"/>
        <v>0</v>
      </c>
      <c r="AT62" s="1">
        <f t="shared" ref="AT62:AT63" si="12">SUM(F62:AS62)</f>
        <v>10</v>
      </c>
    </row>
    <row r="63" spans="2:46" x14ac:dyDescent="0.2">
      <c r="B63" s="9">
        <v>12</v>
      </c>
      <c r="C63" s="2" t="s">
        <v>82</v>
      </c>
      <c r="D63" s="9">
        <v>7</v>
      </c>
      <c r="E63" s="32">
        <v>2134</v>
      </c>
      <c r="F63" s="6">
        <f t="shared" ref="F63:AS65" si="13">IF(AND(F37&lt;$E$46),$D$46,IF(AND(F37&lt;$E$47),$D$47,IF(AND(F37&lt;$E$48),$D$48,0)))</f>
        <v>0</v>
      </c>
      <c r="G63" s="2">
        <f t="shared" si="13"/>
        <v>0</v>
      </c>
      <c r="H63" s="2">
        <f t="shared" si="13"/>
        <v>0.5</v>
      </c>
      <c r="I63" s="2">
        <f t="shared" si="13"/>
        <v>0</v>
      </c>
      <c r="J63" s="7">
        <f t="shared" si="13"/>
        <v>0</v>
      </c>
      <c r="K63" s="2">
        <f t="shared" si="13"/>
        <v>0</v>
      </c>
      <c r="L63" s="2">
        <f t="shared" si="13"/>
        <v>1</v>
      </c>
      <c r="M63" s="2">
        <f t="shared" si="13"/>
        <v>0</v>
      </c>
      <c r="N63" s="2">
        <f t="shared" si="13"/>
        <v>0</v>
      </c>
      <c r="O63" s="2">
        <f t="shared" si="13"/>
        <v>0</v>
      </c>
      <c r="P63" s="6">
        <f t="shared" si="13"/>
        <v>1</v>
      </c>
      <c r="Q63" s="2">
        <f t="shared" si="13"/>
        <v>0.5</v>
      </c>
      <c r="R63" s="2">
        <f t="shared" si="13"/>
        <v>0</v>
      </c>
      <c r="S63" s="2">
        <f t="shared" si="13"/>
        <v>0</v>
      </c>
      <c r="T63" s="7">
        <f t="shared" si="13"/>
        <v>1</v>
      </c>
      <c r="U63" s="2">
        <f t="shared" si="13"/>
        <v>1</v>
      </c>
      <c r="V63" s="2">
        <f t="shared" si="13"/>
        <v>0.5</v>
      </c>
      <c r="W63" s="2">
        <f t="shared" si="13"/>
        <v>1</v>
      </c>
      <c r="X63" s="2">
        <f t="shared" si="13"/>
        <v>1</v>
      </c>
      <c r="Y63" s="2">
        <f t="shared" si="13"/>
        <v>1</v>
      </c>
      <c r="Z63" s="6">
        <f t="shared" si="13"/>
        <v>0.5</v>
      </c>
      <c r="AA63" s="2">
        <f t="shared" si="13"/>
        <v>0</v>
      </c>
      <c r="AB63" s="2">
        <f t="shared" si="13"/>
        <v>0</v>
      </c>
      <c r="AC63" s="2">
        <f t="shared" si="13"/>
        <v>0</v>
      </c>
      <c r="AD63" s="7">
        <f t="shared" si="13"/>
        <v>0.25</v>
      </c>
      <c r="AE63" s="2">
        <f t="shared" si="13"/>
        <v>1</v>
      </c>
      <c r="AF63" s="2">
        <f t="shared" si="13"/>
        <v>0.5</v>
      </c>
      <c r="AG63" s="2">
        <f t="shared" si="13"/>
        <v>0.25</v>
      </c>
      <c r="AH63" s="2">
        <f t="shared" si="13"/>
        <v>0</v>
      </c>
      <c r="AI63" s="2">
        <f t="shared" si="13"/>
        <v>1</v>
      </c>
      <c r="AJ63" s="6">
        <f t="shared" si="13"/>
        <v>0</v>
      </c>
      <c r="AK63" s="2">
        <f t="shared" si="13"/>
        <v>1</v>
      </c>
      <c r="AL63" s="2">
        <f t="shared" si="13"/>
        <v>0.5</v>
      </c>
      <c r="AM63" s="2">
        <f t="shared" si="13"/>
        <v>0.5</v>
      </c>
      <c r="AN63" s="7">
        <f t="shared" si="13"/>
        <v>0.5</v>
      </c>
      <c r="AO63" s="6">
        <f t="shared" si="13"/>
        <v>0</v>
      </c>
      <c r="AP63" s="2">
        <f t="shared" si="13"/>
        <v>1</v>
      </c>
      <c r="AQ63" s="2">
        <f t="shared" si="13"/>
        <v>0.25</v>
      </c>
      <c r="AR63" s="2">
        <f t="shared" si="13"/>
        <v>1</v>
      </c>
      <c r="AS63" s="7">
        <f t="shared" si="13"/>
        <v>0</v>
      </c>
      <c r="AT63" s="1">
        <f t="shared" si="12"/>
        <v>16.75</v>
      </c>
    </row>
    <row r="64" spans="2:46" x14ac:dyDescent="0.2">
      <c r="B64" s="9">
        <v>13</v>
      </c>
      <c r="C64" s="2" t="s">
        <v>91</v>
      </c>
      <c r="D64" s="9">
        <v>6.8</v>
      </c>
      <c r="E64" s="32">
        <v>3421</v>
      </c>
      <c r="F64" s="6">
        <f t="shared" si="13"/>
        <v>1</v>
      </c>
      <c r="G64" s="2">
        <f t="shared" si="13"/>
        <v>1</v>
      </c>
      <c r="H64" s="2">
        <f t="shared" si="13"/>
        <v>0.5</v>
      </c>
      <c r="I64" s="2">
        <f t="shared" si="13"/>
        <v>1</v>
      </c>
      <c r="J64" s="7">
        <f t="shared" si="13"/>
        <v>1</v>
      </c>
      <c r="K64" s="2">
        <f t="shared" si="13"/>
        <v>0.25</v>
      </c>
      <c r="L64" s="2">
        <f t="shared" si="13"/>
        <v>0</v>
      </c>
      <c r="M64" s="2">
        <f t="shared" si="13"/>
        <v>0</v>
      </c>
      <c r="N64" s="2">
        <f t="shared" si="13"/>
        <v>1</v>
      </c>
      <c r="O64" s="2">
        <f t="shared" si="13"/>
        <v>0</v>
      </c>
      <c r="P64" s="6">
        <f t="shared" si="13"/>
        <v>1</v>
      </c>
      <c r="Q64" s="2">
        <f t="shared" si="13"/>
        <v>0</v>
      </c>
      <c r="R64" s="2">
        <f t="shared" si="13"/>
        <v>0.5</v>
      </c>
      <c r="S64" s="2">
        <f t="shared" si="13"/>
        <v>1</v>
      </c>
      <c r="T64" s="7">
        <f t="shared" si="13"/>
        <v>0.5</v>
      </c>
      <c r="U64" s="2">
        <f t="shared" si="13"/>
        <v>1</v>
      </c>
      <c r="V64" s="2">
        <f t="shared" si="13"/>
        <v>1</v>
      </c>
      <c r="W64" s="2">
        <f t="shared" si="13"/>
        <v>1</v>
      </c>
      <c r="X64" s="2">
        <f t="shared" si="13"/>
        <v>0.5</v>
      </c>
      <c r="Y64" s="2">
        <f t="shared" si="13"/>
        <v>0.25</v>
      </c>
      <c r="Z64" s="6">
        <f t="shared" si="13"/>
        <v>1</v>
      </c>
      <c r="AA64" s="2">
        <f t="shared" si="13"/>
        <v>1</v>
      </c>
      <c r="AB64" s="2">
        <f t="shared" si="13"/>
        <v>1</v>
      </c>
      <c r="AC64" s="2">
        <f t="shared" si="13"/>
        <v>0.5</v>
      </c>
      <c r="AD64" s="7">
        <f t="shared" si="13"/>
        <v>1</v>
      </c>
      <c r="AE64" s="2">
        <f t="shared" si="13"/>
        <v>0.5</v>
      </c>
      <c r="AF64" s="2">
        <f t="shared" si="13"/>
        <v>1</v>
      </c>
      <c r="AG64" s="2">
        <f t="shared" si="13"/>
        <v>1</v>
      </c>
      <c r="AH64" s="2">
        <f t="shared" si="13"/>
        <v>1</v>
      </c>
      <c r="AI64" s="2">
        <f t="shared" si="13"/>
        <v>0.5</v>
      </c>
      <c r="AJ64" s="6">
        <f t="shared" si="13"/>
        <v>0</v>
      </c>
      <c r="AK64" s="2">
        <f t="shared" si="13"/>
        <v>0</v>
      </c>
      <c r="AL64" s="2">
        <f t="shared" si="13"/>
        <v>0.5</v>
      </c>
      <c r="AM64" s="2">
        <f t="shared" si="13"/>
        <v>1</v>
      </c>
      <c r="AN64" s="7">
        <f t="shared" si="13"/>
        <v>0</v>
      </c>
      <c r="AO64" s="6">
        <f t="shared" si="13"/>
        <v>1</v>
      </c>
      <c r="AP64" s="2">
        <f t="shared" si="13"/>
        <v>0.5</v>
      </c>
      <c r="AQ64" s="2">
        <f t="shared" si="13"/>
        <v>1</v>
      </c>
      <c r="AR64" s="2">
        <f t="shared" si="13"/>
        <v>1</v>
      </c>
      <c r="AS64" s="7">
        <f t="shared" si="13"/>
        <v>1</v>
      </c>
      <c r="AT64" s="1">
        <f t="shared" ref="AT64" si="14">SUM(F64:AS64)</f>
        <v>27</v>
      </c>
    </row>
    <row r="65" spans="2:46" x14ac:dyDescent="0.2">
      <c r="B65" s="9">
        <v>14</v>
      </c>
      <c r="C65" s="2" t="s">
        <v>92</v>
      </c>
      <c r="D65" s="9">
        <v>7</v>
      </c>
      <c r="E65" s="32">
        <v>4312</v>
      </c>
      <c r="F65" s="6">
        <f t="shared" si="13"/>
        <v>0.25</v>
      </c>
      <c r="G65" s="2">
        <f t="shared" si="13"/>
        <v>0</v>
      </c>
      <c r="H65" s="2">
        <f t="shared" si="13"/>
        <v>1</v>
      </c>
      <c r="I65" s="2">
        <f t="shared" si="13"/>
        <v>0</v>
      </c>
      <c r="J65" s="7">
        <f t="shared" si="13"/>
        <v>0</v>
      </c>
      <c r="K65" s="2">
        <f t="shared" si="13"/>
        <v>1</v>
      </c>
      <c r="L65" s="2">
        <f t="shared" si="13"/>
        <v>0.25</v>
      </c>
      <c r="M65" s="2">
        <f t="shared" si="13"/>
        <v>1</v>
      </c>
      <c r="N65" s="2">
        <f t="shared" si="13"/>
        <v>1</v>
      </c>
      <c r="O65" s="2">
        <f t="shared" si="13"/>
        <v>1</v>
      </c>
      <c r="P65" s="6">
        <f t="shared" si="13"/>
        <v>0.25</v>
      </c>
      <c r="Q65" s="2">
        <f t="shared" si="13"/>
        <v>0.5</v>
      </c>
      <c r="R65" s="2">
        <f t="shared" si="13"/>
        <v>0.5</v>
      </c>
      <c r="S65" s="2">
        <f t="shared" si="13"/>
        <v>0</v>
      </c>
      <c r="T65" s="7">
        <f t="shared" si="13"/>
        <v>0</v>
      </c>
      <c r="U65" s="2">
        <f t="shared" si="13"/>
        <v>1</v>
      </c>
      <c r="V65" s="2">
        <f t="shared" si="13"/>
        <v>0</v>
      </c>
      <c r="W65" s="2">
        <f t="shared" si="13"/>
        <v>1</v>
      </c>
      <c r="X65" s="2">
        <f t="shared" si="13"/>
        <v>1</v>
      </c>
      <c r="Y65" s="2">
        <f t="shared" si="13"/>
        <v>0</v>
      </c>
      <c r="Z65" s="6">
        <f t="shared" si="13"/>
        <v>0.5</v>
      </c>
      <c r="AA65" s="2">
        <f t="shared" si="13"/>
        <v>0</v>
      </c>
      <c r="AB65" s="2">
        <f t="shared" si="13"/>
        <v>1</v>
      </c>
      <c r="AC65" s="2">
        <f t="shared" si="13"/>
        <v>1</v>
      </c>
      <c r="AD65" s="7">
        <f t="shared" si="13"/>
        <v>0.5</v>
      </c>
      <c r="AE65" s="2">
        <f t="shared" si="13"/>
        <v>0.25</v>
      </c>
      <c r="AF65" s="2">
        <f t="shared" si="13"/>
        <v>1</v>
      </c>
      <c r="AG65" s="2">
        <f t="shared" si="13"/>
        <v>1</v>
      </c>
      <c r="AH65" s="2">
        <f t="shared" si="13"/>
        <v>1</v>
      </c>
      <c r="AI65" s="2">
        <f t="shared" si="13"/>
        <v>1</v>
      </c>
      <c r="AJ65" s="6">
        <f t="shared" si="13"/>
        <v>0.5</v>
      </c>
      <c r="AK65" s="2">
        <f t="shared" si="13"/>
        <v>1</v>
      </c>
      <c r="AL65" s="2">
        <f t="shared" si="13"/>
        <v>1</v>
      </c>
      <c r="AM65" s="2">
        <f t="shared" si="13"/>
        <v>0.25</v>
      </c>
      <c r="AN65" s="7">
        <f t="shared" si="13"/>
        <v>1</v>
      </c>
      <c r="AO65" s="6">
        <f t="shared" si="13"/>
        <v>1</v>
      </c>
      <c r="AP65" s="2">
        <f t="shared" si="13"/>
        <v>1</v>
      </c>
      <c r="AQ65" s="2">
        <f t="shared" si="13"/>
        <v>1</v>
      </c>
      <c r="AR65" s="2">
        <f t="shared" si="13"/>
        <v>1</v>
      </c>
      <c r="AS65" s="7">
        <f t="shared" si="13"/>
        <v>1</v>
      </c>
      <c r="AT65" s="1">
        <f t="shared" ref="AT65" si="15">SUM(F65:AS65)</f>
        <v>25.75</v>
      </c>
    </row>
    <row r="66" spans="2:46" ht="12.75" thickBot="1" x14ac:dyDescent="0.25">
      <c r="B66" s="25"/>
      <c r="C66" s="15"/>
      <c r="D66" s="25"/>
      <c r="E66" s="33">
        <v>1432</v>
      </c>
      <c r="F66" s="14"/>
      <c r="G66" s="15"/>
      <c r="H66" s="15"/>
      <c r="I66" s="15"/>
      <c r="J66" s="16"/>
      <c r="K66" s="15"/>
      <c r="L66" s="15"/>
      <c r="M66" s="15"/>
      <c r="N66" s="15"/>
      <c r="O66" s="16"/>
      <c r="P66" s="14"/>
      <c r="Q66" s="15"/>
      <c r="R66" s="15"/>
      <c r="S66" s="15"/>
      <c r="T66" s="16"/>
      <c r="U66" s="15"/>
      <c r="V66" s="15"/>
      <c r="W66" s="15"/>
      <c r="X66" s="15"/>
      <c r="Y66" s="16"/>
      <c r="Z66" s="14"/>
      <c r="AA66" s="15"/>
      <c r="AB66" s="15"/>
      <c r="AC66" s="15"/>
      <c r="AD66" s="16"/>
      <c r="AE66" s="15"/>
      <c r="AF66" s="15"/>
      <c r="AG66" s="15"/>
      <c r="AH66" s="15"/>
      <c r="AI66" s="16"/>
      <c r="AJ66" s="14"/>
      <c r="AK66" s="15"/>
      <c r="AL66" s="15"/>
      <c r="AM66" s="15"/>
      <c r="AN66" s="16"/>
      <c r="AO66" s="14"/>
      <c r="AP66" s="15"/>
      <c r="AQ66" s="15"/>
      <c r="AR66" s="15"/>
      <c r="AS66" s="16"/>
    </row>
    <row r="68" spans="2:46" ht="12.75" thickBot="1" x14ac:dyDescent="0.25"/>
    <row r="69" spans="2:46" ht="12.75" thickBot="1" x14ac:dyDescent="0.25">
      <c r="F69" s="3" t="s">
        <v>56</v>
      </c>
      <c r="G69" s="4"/>
      <c r="H69" s="10" t="s">
        <v>57</v>
      </c>
      <c r="I69" s="13"/>
      <c r="J69" s="12" t="s">
        <v>58</v>
      </c>
      <c r="K69" s="13"/>
      <c r="L69" s="10" t="s">
        <v>0</v>
      </c>
      <c r="M69" s="5"/>
    </row>
    <row r="70" spans="2:46" ht="12.75" thickBot="1" x14ac:dyDescent="0.25">
      <c r="B70" s="8" t="s">
        <v>72</v>
      </c>
      <c r="C70" s="4" t="s">
        <v>17</v>
      </c>
      <c r="D70" s="8" t="s">
        <v>29</v>
      </c>
      <c r="E70" s="3"/>
      <c r="F70" s="10" t="s">
        <v>78</v>
      </c>
      <c r="G70" s="13" t="s">
        <v>79</v>
      </c>
      <c r="H70" s="10" t="s">
        <v>78</v>
      </c>
      <c r="I70" s="13" t="s">
        <v>79</v>
      </c>
      <c r="J70" s="10" t="s">
        <v>78</v>
      </c>
      <c r="K70" s="13" t="s">
        <v>79</v>
      </c>
      <c r="L70" s="10" t="s">
        <v>78</v>
      </c>
      <c r="M70" s="13" t="s">
        <v>79</v>
      </c>
    </row>
    <row r="71" spans="2:46" x14ac:dyDescent="0.2">
      <c r="B71" s="8">
        <v>1</v>
      </c>
      <c r="C71" s="4" t="s">
        <v>32</v>
      </c>
      <c r="D71" s="8">
        <v>5.26</v>
      </c>
      <c r="E71" s="31">
        <v>1234</v>
      </c>
      <c r="F71" s="6">
        <f t="shared" ref="F71:F82" si="16">SUM(F52:J52)</f>
        <v>0.25</v>
      </c>
      <c r="G71" s="7">
        <f t="shared" ref="G71:G82" si="17">SUM(K52:O52)</f>
        <v>0.75</v>
      </c>
      <c r="H71" s="6">
        <f t="shared" ref="H71:H82" si="18">SUM(P52:T52)</f>
        <v>2.5</v>
      </c>
      <c r="I71" s="7">
        <f t="shared" ref="I71:I82" si="19">SUM(U52:Y52)</f>
        <v>3.25</v>
      </c>
      <c r="J71" s="2">
        <f t="shared" ref="J71:J82" si="20">SUM(Z52:AD52)</f>
        <v>3.5</v>
      </c>
      <c r="K71" s="2">
        <f t="shared" ref="K71:K82" si="21">SUM(AE52:AI52)</f>
        <v>1.5</v>
      </c>
      <c r="L71" s="6">
        <f t="shared" ref="L71:L82" si="22">SUM(AJ52:AN52)</f>
        <v>3</v>
      </c>
      <c r="M71" s="7">
        <f t="shared" ref="M71:M82" si="23">SUM(AO52:AS52)</f>
        <v>1.5</v>
      </c>
    </row>
    <row r="72" spans="2:46" x14ac:dyDescent="0.2">
      <c r="B72" s="9">
        <v>2</v>
      </c>
      <c r="C72" s="2" t="s">
        <v>33</v>
      </c>
      <c r="D72" s="9"/>
      <c r="E72" s="32">
        <v>2143</v>
      </c>
      <c r="F72" s="6">
        <f t="shared" si="16"/>
        <v>1.5</v>
      </c>
      <c r="G72" s="7">
        <f t="shared" si="17"/>
        <v>1</v>
      </c>
      <c r="H72" s="6">
        <f t="shared" si="18"/>
        <v>3.25</v>
      </c>
      <c r="I72" s="7">
        <f t="shared" si="19"/>
        <v>2.5</v>
      </c>
      <c r="J72" s="2">
        <f t="shared" si="20"/>
        <v>2.25</v>
      </c>
      <c r="K72" s="2">
        <f t="shared" si="21"/>
        <v>3.5</v>
      </c>
      <c r="L72" s="6">
        <f t="shared" si="22"/>
        <v>1.5</v>
      </c>
      <c r="M72" s="7">
        <f t="shared" si="23"/>
        <v>2.25</v>
      </c>
    </row>
    <row r="73" spans="2:46" x14ac:dyDescent="0.2">
      <c r="B73" s="9">
        <v>3</v>
      </c>
      <c r="C73" s="2" t="s">
        <v>45</v>
      </c>
      <c r="D73" s="9">
        <v>7</v>
      </c>
      <c r="E73" s="32">
        <v>1342</v>
      </c>
      <c r="F73" s="6">
        <f t="shared" si="16"/>
        <v>1.25</v>
      </c>
      <c r="G73" s="7">
        <f t="shared" si="17"/>
        <v>1.5</v>
      </c>
      <c r="H73" s="6">
        <f t="shared" si="18"/>
        <v>0.5</v>
      </c>
      <c r="I73" s="7">
        <f t="shared" si="19"/>
        <v>2</v>
      </c>
      <c r="J73" s="2">
        <f t="shared" si="20"/>
        <v>1.25</v>
      </c>
      <c r="K73" s="2">
        <f t="shared" si="21"/>
        <v>2</v>
      </c>
      <c r="L73" s="6">
        <f t="shared" si="22"/>
        <v>1.25</v>
      </c>
      <c r="M73" s="7">
        <f t="shared" si="23"/>
        <v>2</v>
      </c>
    </row>
    <row r="74" spans="2:46" x14ac:dyDescent="0.2">
      <c r="B74" s="9">
        <v>4</v>
      </c>
      <c r="C74" s="1" t="s">
        <v>46</v>
      </c>
      <c r="D74" s="9">
        <v>6</v>
      </c>
      <c r="E74" s="32">
        <v>2431</v>
      </c>
      <c r="F74" s="6">
        <f t="shared" si="16"/>
        <v>1.25</v>
      </c>
      <c r="G74" s="7">
        <f t="shared" si="17"/>
        <v>3</v>
      </c>
      <c r="H74" s="6">
        <f t="shared" si="18"/>
        <v>1.25</v>
      </c>
      <c r="I74" s="7">
        <f t="shared" si="19"/>
        <v>3</v>
      </c>
      <c r="J74" s="2">
        <f t="shared" si="20"/>
        <v>2.25</v>
      </c>
      <c r="K74" s="2">
        <f t="shared" si="21"/>
        <v>2.25</v>
      </c>
      <c r="L74" s="6">
        <f t="shared" si="22"/>
        <v>1.25</v>
      </c>
      <c r="M74" s="7">
        <f t="shared" si="23"/>
        <v>0</v>
      </c>
    </row>
    <row r="75" spans="2:46" x14ac:dyDescent="0.2">
      <c r="B75" s="9">
        <v>5</v>
      </c>
      <c r="C75" s="2" t="s">
        <v>44</v>
      </c>
      <c r="D75" s="9">
        <v>5.39</v>
      </c>
      <c r="E75" s="32">
        <v>3124</v>
      </c>
      <c r="F75" s="6">
        <f t="shared" si="16"/>
        <v>2.5</v>
      </c>
      <c r="G75" s="7">
        <f t="shared" si="17"/>
        <v>0.75</v>
      </c>
      <c r="H75" s="6">
        <f t="shared" si="18"/>
        <v>0.5</v>
      </c>
      <c r="I75" s="7">
        <f t="shared" si="19"/>
        <v>1.25</v>
      </c>
      <c r="J75" s="2">
        <f t="shared" si="20"/>
        <v>4</v>
      </c>
      <c r="K75" s="2">
        <f t="shared" si="21"/>
        <v>1.75</v>
      </c>
      <c r="L75" s="6">
        <f t="shared" si="22"/>
        <v>2</v>
      </c>
      <c r="M75" s="7">
        <f t="shared" si="23"/>
        <v>0</v>
      </c>
    </row>
    <row r="76" spans="2:46" x14ac:dyDescent="0.2">
      <c r="B76" s="9">
        <v>6</v>
      </c>
      <c r="C76" s="2" t="s">
        <v>50</v>
      </c>
      <c r="D76" s="9">
        <v>4</v>
      </c>
      <c r="E76" s="32">
        <v>4213</v>
      </c>
      <c r="F76" s="6">
        <f t="shared" si="16"/>
        <v>0.25</v>
      </c>
      <c r="G76" s="7">
        <f t="shared" si="17"/>
        <v>0.5</v>
      </c>
      <c r="H76" s="6">
        <f t="shared" si="18"/>
        <v>0</v>
      </c>
      <c r="I76" s="7">
        <f t="shared" si="19"/>
        <v>0.25</v>
      </c>
      <c r="J76" s="2">
        <f t="shared" si="20"/>
        <v>0.5</v>
      </c>
      <c r="K76" s="2">
        <f t="shared" si="21"/>
        <v>1</v>
      </c>
      <c r="L76" s="6">
        <f t="shared" si="22"/>
        <v>0.5</v>
      </c>
      <c r="M76" s="7">
        <f t="shared" si="23"/>
        <v>0.25</v>
      </c>
    </row>
    <row r="77" spans="2:46" x14ac:dyDescent="0.2">
      <c r="B77" s="9">
        <v>7</v>
      </c>
      <c r="C77" s="2" t="s">
        <v>59</v>
      </c>
      <c r="D77" s="9">
        <v>1</v>
      </c>
      <c r="E77" s="32">
        <v>1423</v>
      </c>
      <c r="F77" s="6">
        <f t="shared" si="16"/>
        <v>0.75</v>
      </c>
      <c r="G77" s="7">
        <f t="shared" si="17"/>
        <v>0</v>
      </c>
      <c r="H77" s="6">
        <f t="shared" si="18"/>
        <v>2.25</v>
      </c>
      <c r="I77" s="7">
        <f t="shared" si="19"/>
        <v>1</v>
      </c>
      <c r="J77" s="2">
        <f t="shared" si="20"/>
        <v>0.25</v>
      </c>
      <c r="K77" s="2">
        <f t="shared" si="21"/>
        <v>1.75</v>
      </c>
      <c r="L77" s="6">
        <f t="shared" si="22"/>
        <v>0</v>
      </c>
      <c r="M77" s="7">
        <f t="shared" si="23"/>
        <v>0.75</v>
      </c>
    </row>
    <row r="78" spans="2:46" x14ac:dyDescent="0.2">
      <c r="B78" s="9">
        <v>8</v>
      </c>
      <c r="C78" s="2" t="s">
        <v>60</v>
      </c>
      <c r="D78" s="9">
        <v>1</v>
      </c>
      <c r="E78" s="32">
        <v>2314</v>
      </c>
      <c r="F78" s="6">
        <f t="shared" si="16"/>
        <v>1.5</v>
      </c>
      <c r="G78" s="7">
        <f t="shared" si="17"/>
        <v>1.5</v>
      </c>
      <c r="H78" s="6">
        <f t="shared" si="18"/>
        <v>0.75</v>
      </c>
      <c r="I78" s="7">
        <f t="shared" si="19"/>
        <v>2.5</v>
      </c>
      <c r="J78" s="2">
        <f t="shared" si="20"/>
        <v>1.5</v>
      </c>
      <c r="K78" s="2">
        <f t="shared" si="21"/>
        <v>0.5</v>
      </c>
      <c r="L78" s="6">
        <f t="shared" si="22"/>
        <v>0</v>
      </c>
      <c r="M78" s="7">
        <f t="shared" si="23"/>
        <v>1</v>
      </c>
    </row>
    <row r="79" spans="2:46" x14ac:dyDescent="0.2">
      <c r="B79" s="9">
        <v>9</v>
      </c>
      <c r="C79" s="2" t="s">
        <v>61</v>
      </c>
      <c r="D79" s="9">
        <v>3.83</v>
      </c>
      <c r="E79" s="32">
        <v>3241</v>
      </c>
      <c r="F79" s="6">
        <f t="shared" si="16"/>
        <v>2.75</v>
      </c>
      <c r="G79" s="7">
        <f t="shared" si="17"/>
        <v>3</v>
      </c>
      <c r="H79" s="6">
        <f t="shared" si="18"/>
        <v>1.75</v>
      </c>
      <c r="I79" s="7">
        <f t="shared" si="19"/>
        <v>3.25</v>
      </c>
      <c r="J79" s="2">
        <f t="shared" si="20"/>
        <v>1.25</v>
      </c>
      <c r="K79" s="2">
        <f t="shared" si="21"/>
        <v>4.25</v>
      </c>
      <c r="L79" s="6">
        <f t="shared" si="22"/>
        <v>3</v>
      </c>
      <c r="M79" s="7">
        <f t="shared" si="23"/>
        <v>1.5</v>
      </c>
    </row>
    <row r="80" spans="2:46" x14ac:dyDescent="0.2">
      <c r="B80" s="9">
        <v>10</v>
      </c>
      <c r="C80" s="2" t="s">
        <v>62</v>
      </c>
      <c r="D80" s="9">
        <v>4.54</v>
      </c>
      <c r="E80" s="32">
        <v>4132</v>
      </c>
      <c r="F80" s="6">
        <f t="shared" si="16"/>
        <v>0</v>
      </c>
      <c r="G80" s="7">
        <f t="shared" si="17"/>
        <v>3</v>
      </c>
      <c r="H80" s="6">
        <f t="shared" si="18"/>
        <v>1.5</v>
      </c>
      <c r="I80" s="7">
        <f t="shared" si="19"/>
        <v>2</v>
      </c>
      <c r="J80" s="2">
        <f t="shared" si="20"/>
        <v>2.25</v>
      </c>
      <c r="K80" s="2">
        <f t="shared" si="21"/>
        <v>2</v>
      </c>
      <c r="L80" s="6">
        <f t="shared" si="22"/>
        <v>1</v>
      </c>
      <c r="M80" s="7">
        <f t="shared" si="23"/>
        <v>1</v>
      </c>
    </row>
    <row r="81" spans="2:13" x14ac:dyDescent="0.2">
      <c r="B81" s="9">
        <v>11</v>
      </c>
      <c r="C81" s="2" t="s">
        <v>81</v>
      </c>
      <c r="D81" s="9">
        <v>6.54</v>
      </c>
      <c r="E81" s="32">
        <v>1243</v>
      </c>
      <c r="F81" s="6">
        <f t="shared" si="16"/>
        <v>2</v>
      </c>
      <c r="G81" s="7">
        <f t="shared" si="17"/>
        <v>1</v>
      </c>
      <c r="H81" s="6">
        <f t="shared" si="18"/>
        <v>2</v>
      </c>
      <c r="I81" s="7">
        <f t="shared" si="19"/>
        <v>1.25</v>
      </c>
      <c r="J81" s="2">
        <f t="shared" si="20"/>
        <v>2.25</v>
      </c>
      <c r="K81" s="2">
        <f t="shared" si="21"/>
        <v>0.75</v>
      </c>
      <c r="L81" s="6">
        <f t="shared" si="22"/>
        <v>0.5</v>
      </c>
      <c r="M81" s="7">
        <f t="shared" si="23"/>
        <v>0.25</v>
      </c>
    </row>
    <row r="82" spans="2:13" x14ac:dyDescent="0.2">
      <c r="B82" s="9">
        <v>12</v>
      </c>
      <c r="C82" s="2" t="s">
        <v>82</v>
      </c>
      <c r="D82" s="9">
        <v>7</v>
      </c>
      <c r="E82" s="32">
        <v>2134</v>
      </c>
      <c r="F82" s="6">
        <f t="shared" si="16"/>
        <v>0.5</v>
      </c>
      <c r="G82" s="7">
        <f t="shared" si="17"/>
        <v>1</v>
      </c>
      <c r="H82" s="6">
        <f t="shared" si="18"/>
        <v>2.5</v>
      </c>
      <c r="I82" s="7">
        <f t="shared" si="19"/>
        <v>4.5</v>
      </c>
      <c r="J82" s="2">
        <f t="shared" si="20"/>
        <v>0.75</v>
      </c>
      <c r="K82" s="2">
        <f t="shared" si="21"/>
        <v>2.75</v>
      </c>
      <c r="L82" s="6">
        <f t="shared" si="22"/>
        <v>2.5</v>
      </c>
      <c r="M82" s="7">
        <f t="shared" si="23"/>
        <v>2.25</v>
      </c>
    </row>
    <row r="83" spans="2:13" x14ac:dyDescent="0.2">
      <c r="B83" s="9">
        <v>13</v>
      </c>
      <c r="C83" s="2" t="s">
        <v>91</v>
      </c>
      <c r="D83" s="9">
        <v>6.8</v>
      </c>
      <c r="E83" s="32">
        <v>3421</v>
      </c>
      <c r="F83" s="6">
        <f t="shared" ref="F83" si="24">SUM(F64:J64)</f>
        <v>4.5</v>
      </c>
      <c r="G83" s="7">
        <f t="shared" ref="G83" si="25">SUM(K64:O64)</f>
        <v>1.25</v>
      </c>
      <c r="H83" s="6">
        <f t="shared" ref="H83" si="26">SUM(P64:T64)</f>
        <v>3</v>
      </c>
      <c r="I83" s="7">
        <f t="shared" ref="I83" si="27">SUM(U64:Y64)</f>
        <v>3.75</v>
      </c>
      <c r="J83" s="2">
        <f t="shared" ref="J83" si="28">SUM(Z64:AD64)</f>
        <v>4.5</v>
      </c>
      <c r="K83" s="2">
        <f t="shared" ref="K83" si="29">SUM(AE64:AI64)</f>
        <v>4</v>
      </c>
      <c r="L83" s="6">
        <f t="shared" ref="L83" si="30">SUM(AJ64:AN64)</f>
        <v>1.5</v>
      </c>
      <c r="M83" s="7">
        <f t="shared" ref="M83" si="31">SUM(AO64:AS64)</f>
        <v>4.5</v>
      </c>
    </row>
    <row r="84" spans="2:13" x14ac:dyDescent="0.2">
      <c r="B84" s="9">
        <v>14</v>
      </c>
      <c r="C84" s="2" t="s">
        <v>92</v>
      </c>
      <c r="D84" s="9">
        <v>7</v>
      </c>
      <c r="E84" s="32">
        <v>4312</v>
      </c>
      <c r="F84" s="6">
        <f t="shared" ref="F84" si="32">SUM(F65:J65)</f>
        <v>1.25</v>
      </c>
      <c r="G84" s="7">
        <f t="shared" ref="G84" si="33">SUM(K65:O65)</f>
        <v>4.25</v>
      </c>
      <c r="H84" s="6">
        <f t="shared" ref="H84" si="34">SUM(P65:T65)</f>
        <v>1.25</v>
      </c>
      <c r="I84" s="7">
        <f t="shared" ref="I84" si="35">SUM(U65:Y65)</f>
        <v>3</v>
      </c>
      <c r="J84" s="2">
        <f t="shared" ref="J84" si="36">SUM(Z65:AD65)</f>
        <v>3</v>
      </c>
      <c r="K84" s="2">
        <f t="shared" ref="K84" si="37">SUM(AE65:AI65)</f>
        <v>4.25</v>
      </c>
      <c r="L84" s="6">
        <f t="shared" ref="L84" si="38">SUM(AJ65:AN65)</f>
        <v>3.75</v>
      </c>
      <c r="M84" s="7">
        <f t="shared" ref="M84" si="39">SUM(AO65:AS65)</f>
        <v>5</v>
      </c>
    </row>
    <row r="85" spans="2:13" ht="12.75" thickBot="1" x14ac:dyDescent="0.25">
      <c r="B85" s="25"/>
      <c r="C85" s="15"/>
      <c r="D85" s="25"/>
      <c r="E85" s="33">
        <v>1432</v>
      </c>
      <c r="F85" s="14"/>
      <c r="G85" s="16"/>
      <c r="H85" s="14"/>
      <c r="I85" s="16"/>
      <c r="J85" s="15"/>
      <c r="K85" s="15"/>
      <c r="L85" s="14"/>
      <c r="M85" s="16"/>
    </row>
    <row r="86" spans="2:13" x14ac:dyDescent="0.2">
      <c r="C86" s="1" t="s">
        <v>80</v>
      </c>
      <c r="F86" s="1">
        <f>SUM(F71:F85)</f>
        <v>20.25</v>
      </c>
      <c r="G86" s="1">
        <f t="shared" ref="G86:M86" si="40">SUM(G71:G85)</f>
        <v>22.5</v>
      </c>
      <c r="H86" s="1">
        <f t="shared" si="40"/>
        <v>23</v>
      </c>
      <c r="I86" s="1">
        <f t="shared" si="40"/>
        <v>33.5</v>
      </c>
      <c r="J86" s="1">
        <f t="shared" si="40"/>
        <v>29.5</v>
      </c>
      <c r="K86" s="1">
        <f t="shared" si="40"/>
        <v>32.25</v>
      </c>
      <c r="L86" s="1">
        <f t="shared" si="40"/>
        <v>21.75</v>
      </c>
      <c r="M86" s="1">
        <f t="shared" si="40"/>
        <v>22.25</v>
      </c>
    </row>
    <row r="88" spans="2:13" x14ac:dyDescent="0.2">
      <c r="B88" s="1" t="s">
        <v>89</v>
      </c>
      <c r="C88" s="1" t="s">
        <v>86</v>
      </c>
      <c r="F88" s="1">
        <v>7</v>
      </c>
      <c r="G88" s="1">
        <v>7</v>
      </c>
      <c r="H88" s="1">
        <v>9</v>
      </c>
      <c r="I88" s="1">
        <v>9</v>
      </c>
      <c r="J88" s="1">
        <v>8</v>
      </c>
      <c r="K88" s="1">
        <v>9</v>
      </c>
      <c r="L88" s="1">
        <v>8</v>
      </c>
      <c r="M88" s="1">
        <v>7</v>
      </c>
    </row>
    <row r="90" spans="2:13" ht="12.75" thickBot="1" x14ac:dyDescent="0.25"/>
    <row r="91" spans="2:13" ht="12.75" thickBot="1" x14ac:dyDescent="0.25">
      <c r="F91" s="3" t="s">
        <v>56</v>
      </c>
      <c r="G91" s="4"/>
      <c r="H91" s="10" t="s">
        <v>57</v>
      </c>
      <c r="I91" s="13"/>
      <c r="J91" s="12" t="s">
        <v>58</v>
      </c>
      <c r="K91" s="13"/>
      <c r="L91" s="10" t="s">
        <v>0</v>
      </c>
      <c r="M91" s="5"/>
    </row>
    <row r="92" spans="2:13" ht="12.75" thickBot="1" x14ac:dyDescent="0.25">
      <c r="B92" s="8" t="s">
        <v>72</v>
      </c>
      <c r="C92" s="4" t="s">
        <v>17</v>
      </c>
      <c r="D92" s="8" t="s">
        <v>29</v>
      </c>
      <c r="E92" s="3"/>
      <c r="F92" s="10" t="s">
        <v>78</v>
      </c>
      <c r="G92" s="13" t="s">
        <v>79</v>
      </c>
      <c r="H92" s="10" t="s">
        <v>78</v>
      </c>
      <c r="I92" s="13" t="s">
        <v>79</v>
      </c>
      <c r="J92" s="10" t="s">
        <v>78</v>
      </c>
      <c r="K92" s="13" t="s">
        <v>79</v>
      </c>
      <c r="L92" s="10" t="s">
        <v>78</v>
      </c>
      <c r="M92" s="13" t="s">
        <v>79</v>
      </c>
    </row>
    <row r="93" spans="2:13" x14ac:dyDescent="0.2">
      <c r="B93" s="8">
        <v>1</v>
      </c>
      <c r="C93" s="4" t="s">
        <v>32</v>
      </c>
      <c r="D93" s="8">
        <v>5.26</v>
      </c>
      <c r="E93" s="31">
        <v>1234</v>
      </c>
      <c r="F93" s="6">
        <f>F71/5 * 100</f>
        <v>5</v>
      </c>
      <c r="G93" s="7">
        <f t="shared" ref="G93:M93" si="41">G71/5 * 100</f>
        <v>15</v>
      </c>
      <c r="H93" s="6">
        <f t="shared" si="41"/>
        <v>50</v>
      </c>
      <c r="I93" s="7">
        <f t="shared" si="41"/>
        <v>65</v>
      </c>
      <c r="J93" s="2">
        <f t="shared" si="41"/>
        <v>70</v>
      </c>
      <c r="K93" s="2">
        <f t="shared" si="41"/>
        <v>30</v>
      </c>
      <c r="L93" s="6">
        <f t="shared" si="41"/>
        <v>60</v>
      </c>
      <c r="M93" s="7">
        <f t="shared" si="41"/>
        <v>30</v>
      </c>
    </row>
    <row r="94" spans="2:13" x14ac:dyDescent="0.2">
      <c r="B94" s="9">
        <v>2</v>
      </c>
      <c r="C94" s="2" t="s">
        <v>33</v>
      </c>
      <c r="D94" s="9"/>
      <c r="E94" s="32">
        <v>2143</v>
      </c>
      <c r="F94" s="6">
        <f t="shared" ref="F94:M94" si="42">F72/5 * 100</f>
        <v>30</v>
      </c>
      <c r="G94" s="2">
        <f t="shared" si="42"/>
        <v>20</v>
      </c>
      <c r="H94" s="6">
        <f t="shared" si="42"/>
        <v>65</v>
      </c>
      <c r="I94" s="7">
        <f t="shared" si="42"/>
        <v>50</v>
      </c>
      <c r="J94" s="2">
        <f t="shared" si="42"/>
        <v>45</v>
      </c>
      <c r="K94" s="2">
        <f t="shared" si="42"/>
        <v>70</v>
      </c>
      <c r="L94" s="6">
        <f t="shared" si="42"/>
        <v>30</v>
      </c>
      <c r="M94" s="7">
        <f t="shared" si="42"/>
        <v>45</v>
      </c>
    </row>
    <row r="95" spans="2:13" x14ac:dyDescent="0.2">
      <c r="B95" s="9">
        <v>3</v>
      </c>
      <c r="C95" s="2" t="s">
        <v>45</v>
      </c>
      <c r="D95" s="9">
        <v>7</v>
      </c>
      <c r="E95" s="32">
        <v>1342</v>
      </c>
      <c r="F95" s="6">
        <f t="shared" ref="F95:M95" si="43">F73/5 * 100</f>
        <v>25</v>
      </c>
      <c r="G95" s="2">
        <f t="shared" si="43"/>
        <v>30</v>
      </c>
      <c r="H95" s="6">
        <f t="shared" si="43"/>
        <v>10</v>
      </c>
      <c r="I95" s="7">
        <f t="shared" si="43"/>
        <v>40</v>
      </c>
      <c r="J95" s="2">
        <f t="shared" si="43"/>
        <v>25</v>
      </c>
      <c r="K95" s="2">
        <f t="shared" si="43"/>
        <v>40</v>
      </c>
      <c r="L95" s="6">
        <f t="shared" si="43"/>
        <v>25</v>
      </c>
      <c r="M95" s="7">
        <f t="shared" si="43"/>
        <v>40</v>
      </c>
    </row>
    <row r="96" spans="2:13" x14ac:dyDescent="0.2">
      <c r="B96" s="9">
        <v>4</v>
      </c>
      <c r="C96" s="1" t="s">
        <v>46</v>
      </c>
      <c r="D96" s="9">
        <v>6</v>
      </c>
      <c r="E96" s="32">
        <v>2431</v>
      </c>
      <c r="F96" s="6">
        <f t="shared" ref="F96:M96" si="44">F74/5 * 100</f>
        <v>25</v>
      </c>
      <c r="G96" s="2">
        <f t="shared" si="44"/>
        <v>60</v>
      </c>
      <c r="H96" s="6">
        <f t="shared" si="44"/>
        <v>25</v>
      </c>
      <c r="I96" s="7">
        <f t="shared" si="44"/>
        <v>60</v>
      </c>
      <c r="J96" s="2">
        <f t="shared" si="44"/>
        <v>45</v>
      </c>
      <c r="K96" s="2">
        <f t="shared" si="44"/>
        <v>45</v>
      </c>
      <c r="L96" s="6">
        <f t="shared" si="44"/>
        <v>25</v>
      </c>
      <c r="M96" s="7">
        <f t="shared" si="44"/>
        <v>0</v>
      </c>
    </row>
    <row r="97" spans="2:13" x14ac:dyDescent="0.2">
      <c r="B97" s="9">
        <v>5</v>
      </c>
      <c r="C97" s="2" t="s">
        <v>44</v>
      </c>
      <c r="D97" s="9">
        <v>5.39</v>
      </c>
      <c r="E97" s="32">
        <v>3124</v>
      </c>
      <c r="F97" s="6">
        <f t="shared" ref="F97:M97" si="45">F75/5 * 100</f>
        <v>50</v>
      </c>
      <c r="G97" s="2">
        <f t="shared" si="45"/>
        <v>15</v>
      </c>
      <c r="H97" s="6">
        <f t="shared" si="45"/>
        <v>10</v>
      </c>
      <c r="I97" s="7">
        <f t="shared" si="45"/>
        <v>25</v>
      </c>
      <c r="J97" s="2">
        <f t="shared" si="45"/>
        <v>80</v>
      </c>
      <c r="K97" s="2">
        <f t="shared" si="45"/>
        <v>35</v>
      </c>
      <c r="L97" s="6">
        <f t="shared" si="45"/>
        <v>40</v>
      </c>
      <c r="M97" s="7">
        <f t="shared" si="45"/>
        <v>0</v>
      </c>
    </row>
    <row r="98" spans="2:13" x14ac:dyDescent="0.2">
      <c r="B98" s="9">
        <v>6</v>
      </c>
      <c r="C98" s="2" t="s">
        <v>50</v>
      </c>
      <c r="D98" s="9">
        <v>4</v>
      </c>
      <c r="E98" s="32">
        <v>4213</v>
      </c>
      <c r="F98" s="6">
        <f t="shared" ref="F98:M98" si="46">F76/5 * 100</f>
        <v>5</v>
      </c>
      <c r="G98" s="2">
        <f t="shared" si="46"/>
        <v>10</v>
      </c>
      <c r="H98" s="6">
        <f t="shared" si="46"/>
        <v>0</v>
      </c>
      <c r="I98" s="7">
        <f t="shared" si="46"/>
        <v>5</v>
      </c>
      <c r="J98" s="2">
        <f t="shared" si="46"/>
        <v>10</v>
      </c>
      <c r="K98" s="2">
        <f t="shared" si="46"/>
        <v>20</v>
      </c>
      <c r="L98" s="6">
        <f t="shared" si="46"/>
        <v>10</v>
      </c>
      <c r="M98" s="7">
        <f t="shared" si="46"/>
        <v>5</v>
      </c>
    </row>
    <row r="99" spans="2:13" x14ac:dyDescent="0.2">
      <c r="B99" s="9">
        <v>7</v>
      </c>
      <c r="C99" s="2" t="s">
        <v>59</v>
      </c>
      <c r="D99" s="9">
        <v>1</v>
      </c>
      <c r="E99" s="32">
        <v>1423</v>
      </c>
      <c r="F99" s="6">
        <f t="shared" ref="F99:M99" si="47">F77/5 * 100</f>
        <v>15</v>
      </c>
      <c r="G99" s="2">
        <f t="shared" si="47"/>
        <v>0</v>
      </c>
      <c r="H99" s="6">
        <f t="shared" si="47"/>
        <v>45</v>
      </c>
      <c r="I99" s="7">
        <f t="shared" si="47"/>
        <v>20</v>
      </c>
      <c r="J99" s="2">
        <f t="shared" si="47"/>
        <v>5</v>
      </c>
      <c r="K99" s="2">
        <f t="shared" si="47"/>
        <v>35</v>
      </c>
      <c r="L99" s="6">
        <f t="shared" si="47"/>
        <v>0</v>
      </c>
      <c r="M99" s="7">
        <f t="shared" si="47"/>
        <v>15</v>
      </c>
    </row>
    <row r="100" spans="2:13" x14ac:dyDescent="0.2">
      <c r="B100" s="9">
        <v>8</v>
      </c>
      <c r="C100" s="2" t="s">
        <v>60</v>
      </c>
      <c r="D100" s="9">
        <v>1</v>
      </c>
      <c r="E100" s="32">
        <v>2314</v>
      </c>
      <c r="F100" s="6">
        <f t="shared" ref="F100:M100" si="48">F78/5 * 100</f>
        <v>30</v>
      </c>
      <c r="G100" s="2">
        <f t="shared" si="48"/>
        <v>30</v>
      </c>
      <c r="H100" s="6">
        <f t="shared" si="48"/>
        <v>15</v>
      </c>
      <c r="I100" s="7">
        <f t="shared" si="48"/>
        <v>50</v>
      </c>
      <c r="J100" s="2">
        <f t="shared" si="48"/>
        <v>30</v>
      </c>
      <c r="K100" s="2">
        <f t="shared" si="48"/>
        <v>10</v>
      </c>
      <c r="L100" s="6">
        <f t="shared" si="48"/>
        <v>0</v>
      </c>
      <c r="M100" s="7">
        <f t="shared" si="48"/>
        <v>20</v>
      </c>
    </row>
    <row r="101" spans="2:13" x14ac:dyDescent="0.2">
      <c r="B101" s="9">
        <v>9</v>
      </c>
      <c r="C101" s="2" t="s">
        <v>61</v>
      </c>
      <c r="D101" s="9">
        <v>3.83</v>
      </c>
      <c r="E101" s="32">
        <v>3241</v>
      </c>
      <c r="F101" s="6">
        <f t="shared" ref="F101:M101" si="49">F79/5 * 100</f>
        <v>55.000000000000007</v>
      </c>
      <c r="G101" s="2">
        <f t="shared" si="49"/>
        <v>60</v>
      </c>
      <c r="H101" s="6">
        <f t="shared" si="49"/>
        <v>35</v>
      </c>
      <c r="I101" s="7">
        <f t="shared" si="49"/>
        <v>65</v>
      </c>
      <c r="J101" s="2">
        <f t="shared" si="49"/>
        <v>25</v>
      </c>
      <c r="K101" s="2">
        <f t="shared" si="49"/>
        <v>85</v>
      </c>
      <c r="L101" s="6">
        <f t="shared" si="49"/>
        <v>60</v>
      </c>
      <c r="M101" s="7">
        <f t="shared" si="49"/>
        <v>30</v>
      </c>
    </row>
    <row r="102" spans="2:13" x14ac:dyDescent="0.2">
      <c r="B102" s="9">
        <v>10</v>
      </c>
      <c r="C102" s="2" t="s">
        <v>62</v>
      </c>
      <c r="D102" s="9">
        <v>4.54</v>
      </c>
      <c r="E102" s="32">
        <v>4132</v>
      </c>
      <c r="F102" s="6">
        <f t="shared" ref="F102:M102" si="50">F80/5 * 100</f>
        <v>0</v>
      </c>
      <c r="G102" s="2">
        <f t="shared" si="50"/>
        <v>60</v>
      </c>
      <c r="H102" s="6">
        <f t="shared" si="50"/>
        <v>30</v>
      </c>
      <c r="I102" s="7">
        <f t="shared" si="50"/>
        <v>40</v>
      </c>
      <c r="J102" s="2">
        <f t="shared" si="50"/>
        <v>45</v>
      </c>
      <c r="K102" s="2">
        <f t="shared" si="50"/>
        <v>40</v>
      </c>
      <c r="L102" s="6">
        <f t="shared" si="50"/>
        <v>20</v>
      </c>
      <c r="M102" s="7">
        <f t="shared" si="50"/>
        <v>20</v>
      </c>
    </row>
    <row r="103" spans="2:13" x14ac:dyDescent="0.2">
      <c r="B103" s="9">
        <v>11</v>
      </c>
      <c r="C103" s="2" t="s">
        <v>81</v>
      </c>
      <c r="D103" s="9">
        <v>6.54</v>
      </c>
      <c r="E103" s="32">
        <v>1243</v>
      </c>
      <c r="F103" s="6">
        <f t="shared" ref="F103:M106" si="51">F81/5 * 100</f>
        <v>40</v>
      </c>
      <c r="G103" s="2">
        <f t="shared" si="51"/>
        <v>20</v>
      </c>
      <c r="H103" s="6">
        <f t="shared" si="51"/>
        <v>40</v>
      </c>
      <c r="I103" s="7">
        <f t="shared" si="51"/>
        <v>25</v>
      </c>
      <c r="J103" s="2">
        <f t="shared" si="51"/>
        <v>45</v>
      </c>
      <c r="K103" s="2">
        <f t="shared" si="51"/>
        <v>15</v>
      </c>
      <c r="L103" s="6">
        <f t="shared" si="51"/>
        <v>10</v>
      </c>
      <c r="M103" s="7">
        <f t="shared" si="51"/>
        <v>5</v>
      </c>
    </row>
    <row r="104" spans="2:13" x14ac:dyDescent="0.2">
      <c r="B104" s="9">
        <v>12</v>
      </c>
      <c r="C104" s="2" t="s">
        <v>82</v>
      </c>
      <c r="D104" s="9">
        <v>7</v>
      </c>
      <c r="E104" s="32">
        <v>2134</v>
      </c>
      <c r="F104" s="6">
        <f>F82/5 * 100</f>
        <v>10</v>
      </c>
      <c r="G104" s="2">
        <f t="shared" si="51"/>
        <v>20</v>
      </c>
      <c r="H104" s="6">
        <f t="shared" si="51"/>
        <v>50</v>
      </c>
      <c r="I104" s="7">
        <f t="shared" si="51"/>
        <v>90</v>
      </c>
      <c r="J104" s="2">
        <f t="shared" si="51"/>
        <v>15</v>
      </c>
      <c r="K104" s="2">
        <f t="shared" si="51"/>
        <v>55.000000000000007</v>
      </c>
      <c r="L104" s="6">
        <f t="shared" si="51"/>
        <v>50</v>
      </c>
      <c r="M104" s="7">
        <f t="shared" si="51"/>
        <v>45</v>
      </c>
    </row>
    <row r="105" spans="2:13" x14ac:dyDescent="0.2">
      <c r="B105" s="9">
        <v>13</v>
      </c>
      <c r="C105" s="2" t="s">
        <v>91</v>
      </c>
      <c r="D105" s="9">
        <v>6.8</v>
      </c>
      <c r="E105" s="32">
        <v>3421</v>
      </c>
      <c r="F105" s="6">
        <f>F83/5 * 100</f>
        <v>90</v>
      </c>
      <c r="G105" s="2">
        <f t="shared" si="51"/>
        <v>25</v>
      </c>
      <c r="H105" s="6">
        <f t="shared" si="51"/>
        <v>60</v>
      </c>
      <c r="I105" s="7">
        <f t="shared" si="51"/>
        <v>75</v>
      </c>
      <c r="J105" s="2">
        <f t="shared" si="51"/>
        <v>90</v>
      </c>
      <c r="K105" s="2">
        <f t="shared" si="51"/>
        <v>80</v>
      </c>
      <c r="L105" s="6">
        <f t="shared" si="51"/>
        <v>30</v>
      </c>
      <c r="M105" s="7">
        <f t="shared" si="51"/>
        <v>90</v>
      </c>
    </row>
    <row r="106" spans="2:13" x14ac:dyDescent="0.2">
      <c r="B106" s="9">
        <v>14</v>
      </c>
      <c r="C106" s="2" t="s">
        <v>92</v>
      </c>
      <c r="D106" s="9">
        <v>7</v>
      </c>
      <c r="E106" s="32">
        <v>4312</v>
      </c>
      <c r="F106" s="6">
        <f>F84/5 * 100</f>
        <v>25</v>
      </c>
      <c r="G106" s="2">
        <f t="shared" si="51"/>
        <v>85</v>
      </c>
      <c r="H106" s="6">
        <f t="shared" si="51"/>
        <v>25</v>
      </c>
      <c r="I106" s="7">
        <f t="shared" si="51"/>
        <v>60</v>
      </c>
      <c r="J106" s="2">
        <f t="shared" si="51"/>
        <v>60</v>
      </c>
      <c r="K106" s="2">
        <f t="shared" si="51"/>
        <v>85</v>
      </c>
      <c r="L106" s="6">
        <f t="shared" si="51"/>
        <v>75</v>
      </c>
      <c r="M106" s="7">
        <f t="shared" si="51"/>
        <v>100</v>
      </c>
    </row>
    <row r="107" spans="2:13" ht="12.75" thickBot="1" x14ac:dyDescent="0.25">
      <c r="B107" s="25"/>
      <c r="C107" s="15"/>
      <c r="D107" s="25"/>
      <c r="E107" s="33">
        <v>1432</v>
      </c>
      <c r="F107" s="14"/>
      <c r="G107" s="15"/>
      <c r="H107" s="14"/>
      <c r="I107" s="16"/>
      <c r="J107" s="15"/>
      <c r="K107" s="15"/>
      <c r="L107" s="14"/>
      <c r="M107" s="16"/>
    </row>
    <row r="108" spans="2:13" x14ac:dyDescent="0.2">
      <c r="C108" s="1" t="s">
        <v>16</v>
      </c>
      <c r="F108" s="1">
        <f t="shared" ref="F108:M108" si="52">AVERAGE(F93:F107)</f>
        <v>28.928571428571427</v>
      </c>
      <c r="G108" s="1">
        <f t="shared" si="52"/>
        <v>32.142857142857146</v>
      </c>
      <c r="H108" s="1">
        <f t="shared" si="52"/>
        <v>32.857142857142854</v>
      </c>
      <c r="I108" s="1">
        <f t="shared" si="52"/>
        <v>47.857142857142854</v>
      </c>
      <c r="J108" s="1">
        <f t="shared" si="52"/>
        <v>42.142857142857146</v>
      </c>
      <c r="K108" s="1">
        <f t="shared" si="52"/>
        <v>46.071428571428569</v>
      </c>
      <c r="L108" s="1">
        <f t="shared" si="52"/>
        <v>31.071428571428573</v>
      </c>
      <c r="M108" s="1">
        <f t="shared" si="52"/>
        <v>31.785714285714285</v>
      </c>
    </row>
    <row r="109" spans="2:13" x14ac:dyDescent="0.2">
      <c r="C109" s="1" t="s">
        <v>90</v>
      </c>
      <c r="F109" s="1">
        <f>STDEV(F93:F107)</f>
        <v>24.11339967644637</v>
      </c>
      <c r="G109" s="1">
        <f t="shared" ref="G109:M109" si="53">STDEV(G93:G107)</f>
        <v>24.393748073122037</v>
      </c>
      <c r="H109" s="1">
        <f t="shared" si="53"/>
        <v>19.875989159157466</v>
      </c>
      <c r="I109" s="1">
        <f t="shared" si="53"/>
        <v>23.510577465201759</v>
      </c>
      <c r="J109" s="1">
        <f t="shared" si="53"/>
        <v>25.922538879863254</v>
      </c>
      <c r="K109" s="1">
        <f t="shared" si="53"/>
        <v>25.357336324908136</v>
      </c>
      <c r="L109" s="1">
        <f t="shared" si="53"/>
        <v>23.302242499264004</v>
      </c>
      <c r="M109" s="1">
        <f t="shared" si="53"/>
        <v>30.984310102493367</v>
      </c>
    </row>
    <row r="113" spans="2:45" x14ac:dyDescent="0.2">
      <c r="C113" s="1" t="s">
        <v>122</v>
      </c>
      <c r="D113" s="102">
        <v>790000</v>
      </c>
      <c r="E113" s="1">
        <v>3</v>
      </c>
      <c r="F113" s="102">
        <v>263000</v>
      </c>
      <c r="G113" s="1">
        <v>2.3969999999999998</v>
      </c>
      <c r="H113" s="1">
        <v>8.3000000000000004E-2</v>
      </c>
    </row>
    <row r="114" spans="2:45" x14ac:dyDescent="0.2">
      <c r="C114" s="1" t="s">
        <v>121</v>
      </c>
      <c r="D114" s="102">
        <v>126000</v>
      </c>
      <c r="E114" s="1">
        <v>1</v>
      </c>
      <c r="F114" s="102">
        <v>126000</v>
      </c>
      <c r="G114" s="1">
        <v>3.097</v>
      </c>
      <c r="H114" s="1">
        <v>0.10199999999999999</v>
      </c>
    </row>
    <row r="115" spans="2:45" x14ac:dyDescent="0.2">
      <c r="C115" s="1" t="s">
        <v>125</v>
      </c>
      <c r="D115" s="102">
        <v>290000</v>
      </c>
      <c r="E115" s="1">
        <v>4</v>
      </c>
      <c r="F115" s="102">
        <v>72500</v>
      </c>
      <c r="G115" s="1">
        <v>1.841</v>
      </c>
      <c r="H115" s="1">
        <v>0.13500000000000001</v>
      </c>
    </row>
    <row r="116" spans="2:45" x14ac:dyDescent="0.2">
      <c r="C116" s="1" t="s">
        <v>126</v>
      </c>
      <c r="D116" s="102">
        <v>82500</v>
      </c>
      <c r="E116" s="1">
        <v>3</v>
      </c>
      <c r="F116" s="102">
        <v>27500</v>
      </c>
      <c r="G116" s="1">
        <v>0.46899999999999997</v>
      </c>
      <c r="H116" s="1">
        <v>0.70599999999999996</v>
      </c>
    </row>
    <row r="117" spans="2:45" x14ac:dyDescent="0.2">
      <c r="C117" s="1" t="s">
        <v>127</v>
      </c>
      <c r="D117" s="102">
        <v>341000</v>
      </c>
      <c r="E117" s="1">
        <v>12</v>
      </c>
      <c r="F117" s="102">
        <v>28400</v>
      </c>
      <c r="G117" s="1">
        <v>0.52900000000000003</v>
      </c>
      <c r="H117" s="1">
        <v>0.89300000000000002</v>
      </c>
    </row>
    <row r="118" spans="2:45" x14ac:dyDescent="0.2">
      <c r="C118" s="1" t="s">
        <v>128</v>
      </c>
      <c r="D118" s="102">
        <v>349000</v>
      </c>
      <c r="E118" s="1">
        <v>4</v>
      </c>
      <c r="F118" s="102">
        <v>87200</v>
      </c>
      <c r="G118" s="1">
        <v>2.16</v>
      </c>
      <c r="H118" s="1">
        <v>8.5999999999999993E-2</v>
      </c>
    </row>
    <row r="119" spans="2:45" x14ac:dyDescent="0.2">
      <c r="C119" s="1" t="s">
        <v>129</v>
      </c>
      <c r="D119" s="102">
        <v>1150000</v>
      </c>
      <c r="E119" s="1">
        <v>12</v>
      </c>
      <c r="F119" s="102">
        <v>95700</v>
      </c>
      <c r="G119" s="1">
        <v>3.1339999999999999</v>
      </c>
      <c r="H119" s="1" t="s">
        <v>96</v>
      </c>
    </row>
    <row r="122" spans="2:45" x14ac:dyDescent="0.2">
      <c r="B122" s="1" t="s">
        <v>133</v>
      </c>
    </row>
    <row r="123" spans="2:45" ht="12.75" thickBot="1" x14ac:dyDescent="0.25"/>
    <row r="124" spans="2:45" ht="12.75" thickBot="1" x14ac:dyDescent="0.25">
      <c r="F124" s="10" t="s">
        <v>56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0" t="s">
        <v>57</v>
      </c>
      <c r="Q124" s="12"/>
      <c r="R124" s="12"/>
      <c r="S124" s="12"/>
      <c r="T124" s="12"/>
      <c r="U124" s="12"/>
      <c r="V124" s="12"/>
      <c r="W124" s="12"/>
      <c r="X124" s="12"/>
      <c r="Y124" s="13"/>
      <c r="Z124" s="12" t="s">
        <v>58</v>
      </c>
      <c r="AA124" s="12"/>
      <c r="AB124" s="12"/>
      <c r="AC124" s="12"/>
      <c r="AD124" s="12"/>
      <c r="AE124" s="12"/>
      <c r="AF124" s="12"/>
      <c r="AG124" s="12"/>
      <c r="AH124" s="12"/>
      <c r="AI124" s="12"/>
      <c r="AJ124" s="10" t="s">
        <v>0</v>
      </c>
      <c r="AK124" s="12"/>
      <c r="AL124" s="12"/>
      <c r="AM124" s="12"/>
      <c r="AN124" s="12"/>
      <c r="AO124" s="12"/>
      <c r="AP124" s="12"/>
      <c r="AQ124" s="12"/>
      <c r="AR124" s="12"/>
      <c r="AS124" s="13"/>
    </row>
    <row r="125" spans="2:45" ht="12.75" thickBot="1" x14ac:dyDescent="0.25">
      <c r="B125" s="8" t="s">
        <v>72</v>
      </c>
      <c r="C125" s="4" t="s">
        <v>17</v>
      </c>
      <c r="D125" s="8" t="s">
        <v>29</v>
      </c>
      <c r="E125" s="3"/>
      <c r="F125" s="10" t="s">
        <v>53</v>
      </c>
      <c r="G125" s="12"/>
      <c r="H125" s="12"/>
      <c r="I125" s="12"/>
      <c r="J125" s="12"/>
      <c r="K125" s="10" t="s">
        <v>54</v>
      </c>
      <c r="L125" s="12"/>
      <c r="M125" s="12"/>
      <c r="N125" s="12"/>
      <c r="O125" s="13"/>
      <c r="P125" s="10" t="s">
        <v>53</v>
      </c>
      <c r="Q125" s="12"/>
      <c r="R125" s="12"/>
      <c r="S125" s="12"/>
      <c r="T125" s="12"/>
      <c r="U125" s="10" t="s">
        <v>54</v>
      </c>
      <c r="V125" s="12"/>
      <c r="W125" s="12"/>
      <c r="X125" s="12"/>
      <c r="Y125" s="13"/>
      <c r="Z125" s="10" t="s">
        <v>53</v>
      </c>
      <c r="AA125" s="12"/>
      <c r="AB125" s="12"/>
      <c r="AC125" s="12"/>
      <c r="AD125" s="12"/>
      <c r="AE125" s="10" t="s">
        <v>54</v>
      </c>
      <c r="AF125" s="12"/>
      <c r="AG125" s="12"/>
      <c r="AH125" s="12"/>
      <c r="AI125" s="13"/>
      <c r="AJ125" s="10" t="s">
        <v>53</v>
      </c>
      <c r="AK125" s="12"/>
      <c r="AL125" s="12"/>
      <c r="AM125" s="12"/>
      <c r="AN125" s="12"/>
      <c r="AO125" s="10" t="s">
        <v>54</v>
      </c>
      <c r="AP125" s="12"/>
      <c r="AQ125" s="12"/>
      <c r="AR125" s="12"/>
      <c r="AS125" s="13"/>
    </row>
    <row r="126" spans="2:45" x14ac:dyDescent="0.2">
      <c r="B126" s="103">
        <v>1</v>
      </c>
      <c r="C126" s="4" t="s">
        <v>32</v>
      </c>
      <c r="D126" s="8">
        <v>5.26</v>
      </c>
      <c r="E126" s="31">
        <v>1234</v>
      </c>
      <c r="F126" s="3">
        <v>1217.17</v>
      </c>
      <c r="G126" s="4">
        <v>412.83</v>
      </c>
      <c r="H126" s="4">
        <v>688.57</v>
      </c>
      <c r="I126" s="4">
        <v>123.62</v>
      </c>
      <c r="J126" s="4">
        <v>1241.79</v>
      </c>
      <c r="K126" s="3">
        <v>790.55</v>
      </c>
      <c r="L126" s="4">
        <v>282.04000000000002</v>
      </c>
      <c r="M126" s="4">
        <v>58.82</v>
      </c>
      <c r="N126" s="4">
        <v>221.98</v>
      </c>
      <c r="O126" s="5">
        <v>127.21</v>
      </c>
      <c r="P126" s="3">
        <v>73.930000000000007</v>
      </c>
      <c r="Q126" s="4">
        <v>53.95</v>
      </c>
      <c r="R126" s="4">
        <v>201.9</v>
      </c>
      <c r="S126" s="4">
        <v>92.92</v>
      </c>
      <c r="T126" s="4">
        <v>46.75</v>
      </c>
      <c r="U126" s="3">
        <v>284.13</v>
      </c>
      <c r="V126" s="4">
        <v>110.37</v>
      </c>
      <c r="W126" s="4">
        <v>32.03</v>
      </c>
      <c r="X126" s="4">
        <v>17.12</v>
      </c>
      <c r="Y126" s="5">
        <v>47.83</v>
      </c>
      <c r="Z126" s="3">
        <v>24.66</v>
      </c>
      <c r="AA126" s="4">
        <v>17.5</v>
      </c>
      <c r="AB126" s="4">
        <v>74.52</v>
      </c>
      <c r="AC126" s="4">
        <v>18.03</v>
      </c>
      <c r="AD126" s="4">
        <v>154.41999999999999</v>
      </c>
      <c r="AE126" s="3">
        <v>60.99</v>
      </c>
      <c r="AF126" s="4">
        <v>112.47</v>
      </c>
      <c r="AG126" s="4">
        <v>76.069999999999993</v>
      </c>
      <c r="AH126" s="4">
        <v>131.81</v>
      </c>
      <c r="AI126" s="5">
        <v>163.71</v>
      </c>
      <c r="AJ126" s="3">
        <v>27.82</v>
      </c>
      <c r="AK126" s="4">
        <v>468.95</v>
      </c>
      <c r="AL126" s="4">
        <v>156.63999999999999</v>
      </c>
      <c r="AM126" s="4">
        <v>15</v>
      </c>
      <c r="AN126" s="4">
        <v>19.57</v>
      </c>
      <c r="AO126" s="3">
        <v>87.62</v>
      </c>
      <c r="AP126" s="4">
        <v>162.80000000000001</v>
      </c>
      <c r="AQ126" s="4">
        <v>856.32</v>
      </c>
      <c r="AR126" s="4">
        <v>15.71</v>
      </c>
      <c r="AS126" s="5">
        <v>526.47</v>
      </c>
    </row>
    <row r="127" spans="2:45" x14ac:dyDescent="0.2">
      <c r="B127" s="104">
        <v>2</v>
      </c>
      <c r="C127" s="2" t="s">
        <v>33</v>
      </c>
      <c r="D127" s="9"/>
      <c r="E127" s="32">
        <v>2143</v>
      </c>
      <c r="F127" s="6">
        <v>286.24</v>
      </c>
      <c r="G127" s="2">
        <v>762.03</v>
      </c>
      <c r="H127" s="2">
        <v>29.66</v>
      </c>
      <c r="I127" s="2">
        <v>84.27</v>
      </c>
      <c r="J127" s="2">
        <v>810.96</v>
      </c>
      <c r="K127" s="6">
        <v>1071.19</v>
      </c>
      <c r="L127" s="2">
        <v>220.03</v>
      </c>
      <c r="M127" s="2">
        <v>587.29999999999995</v>
      </c>
      <c r="N127" s="2">
        <v>9.5500000000000007</v>
      </c>
      <c r="O127" s="7">
        <v>371.88</v>
      </c>
      <c r="P127" s="6">
        <v>37.729999999999997</v>
      </c>
      <c r="Q127" s="2">
        <v>32.58</v>
      </c>
      <c r="R127" s="2">
        <v>56.43</v>
      </c>
      <c r="S127" s="2">
        <v>50.49</v>
      </c>
      <c r="T127" s="2">
        <v>133.19</v>
      </c>
      <c r="U127" s="6">
        <v>7.26</v>
      </c>
      <c r="V127" s="2">
        <v>270.98</v>
      </c>
      <c r="W127" s="2">
        <v>25.29</v>
      </c>
      <c r="X127" s="2">
        <v>57.5</v>
      </c>
      <c r="Y127" s="7">
        <v>363.56</v>
      </c>
      <c r="Z127" s="6">
        <v>130.24</v>
      </c>
      <c r="AA127" s="2">
        <v>67.62</v>
      </c>
      <c r="AB127" s="2">
        <v>341.57</v>
      </c>
      <c r="AC127" s="2">
        <v>7.21</v>
      </c>
      <c r="AD127" s="2">
        <v>72.62</v>
      </c>
      <c r="AE127" s="6">
        <v>77.78</v>
      </c>
      <c r="AF127" s="2">
        <v>35.18</v>
      </c>
      <c r="AG127" s="2">
        <v>46.48</v>
      </c>
      <c r="AH127" s="2">
        <v>32.57</v>
      </c>
      <c r="AI127" s="7">
        <v>284.70999999999998</v>
      </c>
      <c r="AJ127" s="6">
        <v>102.79</v>
      </c>
      <c r="AK127" s="2">
        <v>216.16</v>
      </c>
      <c r="AL127" s="2">
        <v>19.690000000000001</v>
      </c>
      <c r="AM127" s="2">
        <v>366.02</v>
      </c>
      <c r="AN127" s="2">
        <v>135.88999999999999</v>
      </c>
      <c r="AO127" s="6">
        <v>50.04</v>
      </c>
      <c r="AP127" s="2">
        <v>106.45</v>
      </c>
      <c r="AQ127" s="2">
        <v>94.12</v>
      </c>
      <c r="AR127" s="2">
        <v>96.14</v>
      </c>
      <c r="AS127" s="7">
        <v>88.86</v>
      </c>
    </row>
    <row r="128" spans="2:45" x14ac:dyDescent="0.2">
      <c r="B128" s="105">
        <v>3</v>
      </c>
      <c r="C128" s="2" t="s">
        <v>45</v>
      </c>
      <c r="D128" s="9">
        <v>7</v>
      </c>
      <c r="E128" s="32">
        <v>1342</v>
      </c>
      <c r="F128" s="6">
        <v>498.64</v>
      </c>
      <c r="G128" s="2">
        <v>503.69</v>
      </c>
      <c r="H128" s="2">
        <v>111.74</v>
      </c>
      <c r="I128" s="2">
        <v>31.26</v>
      </c>
      <c r="J128" s="2">
        <v>153.22999999999999</v>
      </c>
      <c r="K128" s="6">
        <v>53.02</v>
      </c>
      <c r="L128" s="2">
        <v>32.6</v>
      </c>
      <c r="M128" s="2">
        <v>425.39</v>
      </c>
      <c r="N128" s="2">
        <v>219.32</v>
      </c>
      <c r="O128" s="7">
        <v>355.65</v>
      </c>
      <c r="P128" s="6">
        <v>487.46</v>
      </c>
      <c r="Q128" s="2">
        <v>135.30000000000001</v>
      </c>
      <c r="R128" s="2">
        <v>207.81</v>
      </c>
      <c r="S128" s="2">
        <v>115.62</v>
      </c>
      <c r="T128" s="2">
        <v>317.01</v>
      </c>
      <c r="U128" s="6">
        <v>275.17</v>
      </c>
      <c r="V128" s="2">
        <v>18.37</v>
      </c>
      <c r="W128" s="2">
        <v>372.9</v>
      </c>
      <c r="X128" s="2">
        <v>2.67</v>
      </c>
      <c r="Y128" s="7">
        <v>296.08</v>
      </c>
      <c r="Z128" s="6">
        <v>117.54</v>
      </c>
      <c r="AA128" s="2">
        <v>364.11</v>
      </c>
      <c r="AB128" s="2">
        <v>857.78</v>
      </c>
      <c r="AC128" s="2">
        <v>38.07</v>
      </c>
      <c r="AD128" s="2">
        <v>752.38</v>
      </c>
      <c r="AE128" s="6">
        <v>292.52999999999997</v>
      </c>
      <c r="AF128" s="2">
        <v>264.58</v>
      </c>
      <c r="AG128" s="2">
        <v>43.69</v>
      </c>
      <c r="AH128" s="2">
        <v>166.74</v>
      </c>
      <c r="AI128" s="7">
        <v>14.57</v>
      </c>
      <c r="AJ128" s="6">
        <v>103.78</v>
      </c>
      <c r="AK128" s="2">
        <v>408.56</v>
      </c>
      <c r="AL128" s="2">
        <v>19.55</v>
      </c>
      <c r="AM128" s="2">
        <v>553.1</v>
      </c>
      <c r="AN128" s="2">
        <v>359.64</v>
      </c>
      <c r="AO128" s="6">
        <v>26.47</v>
      </c>
      <c r="AP128" s="2">
        <v>52.82</v>
      </c>
      <c r="AQ128" s="2">
        <v>52.68</v>
      </c>
      <c r="AR128" s="2">
        <v>306.12</v>
      </c>
      <c r="AS128" s="7">
        <v>219.43</v>
      </c>
    </row>
    <row r="129" spans="2:45" x14ac:dyDescent="0.2">
      <c r="B129" s="105">
        <v>4</v>
      </c>
      <c r="C129" s="1" t="s">
        <v>46</v>
      </c>
      <c r="D129" s="9">
        <v>6</v>
      </c>
      <c r="E129" s="32">
        <v>2431</v>
      </c>
      <c r="F129" s="6">
        <v>177.48</v>
      </c>
      <c r="G129" s="2">
        <v>139.76</v>
      </c>
      <c r="H129" s="2">
        <v>559.58000000000004</v>
      </c>
      <c r="I129" s="2">
        <v>42.3</v>
      </c>
      <c r="J129" s="2">
        <v>1032.49</v>
      </c>
      <c r="K129" s="6">
        <v>526.05999999999995</v>
      </c>
      <c r="L129" s="2">
        <v>37.67</v>
      </c>
      <c r="M129" s="2">
        <v>498.33</v>
      </c>
      <c r="N129" s="2">
        <v>4.84</v>
      </c>
      <c r="O129" s="7">
        <v>22.38</v>
      </c>
      <c r="P129" s="6">
        <v>11.54</v>
      </c>
      <c r="Q129" s="2">
        <v>577.54999999999995</v>
      </c>
      <c r="R129" s="2">
        <v>105.3</v>
      </c>
      <c r="S129" s="2">
        <v>525.34</v>
      </c>
      <c r="T129" s="2">
        <v>608.1</v>
      </c>
      <c r="U129" s="6">
        <v>142.74</v>
      </c>
      <c r="V129" s="2">
        <v>24.65</v>
      </c>
      <c r="W129" s="2">
        <v>91.26</v>
      </c>
      <c r="X129" s="2">
        <v>40.159999999999997</v>
      </c>
      <c r="Y129" s="7">
        <v>133.72999999999999</v>
      </c>
      <c r="Z129" s="6">
        <v>325.60000000000002</v>
      </c>
      <c r="AA129" s="2">
        <v>234.04</v>
      </c>
      <c r="AB129" s="2">
        <v>30.39</v>
      </c>
      <c r="AC129" s="2">
        <v>20.93</v>
      </c>
      <c r="AD129" s="2">
        <v>105.84</v>
      </c>
      <c r="AE129" s="6">
        <v>78.989999999999995</v>
      </c>
      <c r="AF129" s="2">
        <v>114.42</v>
      </c>
      <c r="AG129" s="2">
        <v>27.65</v>
      </c>
      <c r="AH129" s="2">
        <v>353.01</v>
      </c>
      <c r="AI129" s="7">
        <v>64.59</v>
      </c>
      <c r="AJ129" s="6">
        <v>256.10000000000002</v>
      </c>
      <c r="AK129" s="2">
        <v>60.02</v>
      </c>
      <c r="AL129" s="2">
        <v>97.03</v>
      </c>
      <c r="AM129" s="2">
        <v>192.28</v>
      </c>
      <c r="AN129" s="2">
        <v>110.74</v>
      </c>
      <c r="AO129" s="6">
        <v>292.52999999999997</v>
      </c>
      <c r="AP129" s="2">
        <v>221.07</v>
      </c>
      <c r="AQ129" s="2">
        <v>389.84</v>
      </c>
      <c r="AR129" s="2">
        <v>170.66</v>
      </c>
      <c r="AS129" s="7">
        <v>354.09</v>
      </c>
    </row>
    <row r="130" spans="2:45" x14ac:dyDescent="0.2">
      <c r="B130" s="105">
        <v>5</v>
      </c>
      <c r="C130" s="2" t="s">
        <v>44</v>
      </c>
      <c r="D130" s="9">
        <v>5.39</v>
      </c>
      <c r="E130" s="32">
        <v>3124</v>
      </c>
      <c r="F130" s="6">
        <v>18.46</v>
      </c>
      <c r="G130" s="2">
        <v>230.87</v>
      </c>
      <c r="H130" s="2">
        <v>12.88</v>
      </c>
      <c r="I130" s="2">
        <v>750.98</v>
      </c>
      <c r="J130" s="2">
        <v>96.19</v>
      </c>
      <c r="K130" s="6">
        <v>292.58</v>
      </c>
      <c r="L130" s="2">
        <v>136.83000000000001</v>
      </c>
      <c r="M130" s="2">
        <v>63.69</v>
      </c>
      <c r="N130" s="2">
        <v>175.66</v>
      </c>
      <c r="O130" s="7">
        <v>256.81</v>
      </c>
      <c r="P130" s="6">
        <v>498.11</v>
      </c>
      <c r="Q130" s="2">
        <v>595.04999999999995</v>
      </c>
      <c r="R130" s="2">
        <v>213.51</v>
      </c>
      <c r="S130" s="2">
        <v>207.49</v>
      </c>
      <c r="T130" s="2">
        <v>88.04</v>
      </c>
      <c r="U130" s="6">
        <v>618.65</v>
      </c>
      <c r="V130" s="2">
        <v>634.64</v>
      </c>
      <c r="W130" s="2">
        <v>116.35</v>
      </c>
      <c r="X130" s="2">
        <v>16.59</v>
      </c>
      <c r="Y130" s="7">
        <v>523.92999999999995</v>
      </c>
      <c r="Z130" s="6">
        <v>17.420000000000002</v>
      </c>
      <c r="AA130" s="2">
        <v>34.15</v>
      </c>
      <c r="AB130" s="2">
        <v>57.07</v>
      </c>
      <c r="AC130" s="2">
        <v>95.16</v>
      </c>
      <c r="AD130" s="2">
        <v>27.45</v>
      </c>
      <c r="AE130" s="6">
        <v>65.92</v>
      </c>
      <c r="AF130" s="2">
        <v>233.56</v>
      </c>
      <c r="AG130" s="2">
        <v>118.26</v>
      </c>
      <c r="AH130" s="2">
        <v>21.33</v>
      </c>
      <c r="AI130" s="7">
        <v>190.37</v>
      </c>
      <c r="AJ130" s="6">
        <v>103.87</v>
      </c>
      <c r="AK130" s="2">
        <v>45.93</v>
      </c>
      <c r="AL130" s="2">
        <v>279.25</v>
      </c>
      <c r="AM130" s="2">
        <v>85.7</v>
      </c>
      <c r="AN130" s="2">
        <v>103.57</v>
      </c>
      <c r="AO130" s="6">
        <v>173.72</v>
      </c>
      <c r="AP130" s="2">
        <v>268.89999999999998</v>
      </c>
      <c r="AQ130" s="2">
        <v>353.3</v>
      </c>
      <c r="AR130" s="2">
        <v>397.19</v>
      </c>
      <c r="AS130" s="7">
        <v>842.94</v>
      </c>
    </row>
    <row r="131" spans="2:45" x14ac:dyDescent="0.2">
      <c r="B131" s="105">
        <v>6</v>
      </c>
      <c r="C131" s="2" t="s">
        <v>50</v>
      </c>
      <c r="D131" s="9">
        <v>4</v>
      </c>
      <c r="E131" s="32">
        <v>4213</v>
      </c>
      <c r="F131" s="6">
        <v>648.94000000000005</v>
      </c>
      <c r="G131" s="2">
        <v>829.25</v>
      </c>
      <c r="H131" s="2">
        <v>146.30000000000001</v>
      </c>
      <c r="I131" s="2">
        <v>633.88</v>
      </c>
      <c r="J131" s="2">
        <v>386.37</v>
      </c>
      <c r="K131" s="6">
        <v>945.18</v>
      </c>
      <c r="L131" s="2">
        <v>402.6</v>
      </c>
      <c r="M131" s="2">
        <v>247.44</v>
      </c>
      <c r="N131" s="2">
        <v>613.53</v>
      </c>
      <c r="O131" s="7">
        <v>73.67</v>
      </c>
      <c r="P131" s="6">
        <v>284.14999999999998</v>
      </c>
      <c r="Q131" s="2">
        <v>340.23</v>
      </c>
      <c r="R131" s="2">
        <v>370.96</v>
      </c>
      <c r="S131" s="2">
        <v>876.13</v>
      </c>
      <c r="T131" s="2">
        <v>190.18</v>
      </c>
      <c r="U131" s="6">
        <v>400.28</v>
      </c>
      <c r="V131" s="2">
        <v>441.54</v>
      </c>
      <c r="W131" s="2">
        <v>378.86</v>
      </c>
      <c r="X131" s="2">
        <v>109.32</v>
      </c>
      <c r="Y131" s="7">
        <v>510.2</v>
      </c>
      <c r="Z131" s="6">
        <v>496.87</v>
      </c>
      <c r="AA131" s="2">
        <v>81.16</v>
      </c>
      <c r="AB131" s="2">
        <v>230.64</v>
      </c>
      <c r="AC131" s="2">
        <v>483.91</v>
      </c>
      <c r="AD131" s="2">
        <v>435.93</v>
      </c>
      <c r="AE131" s="6">
        <v>88.04</v>
      </c>
      <c r="AF131" s="2">
        <v>76.22</v>
      </c>
      <c r="AG131" s="2">
        <v>392.52</v>
      </c>
      <c r="AH131" s="2">
        <v>503.5</v>
      </c>
      <c r="AI131" s="7">
        <v>537.57000000000005</v>
      </c>
      <c r="AJ131" s="6">
        <v>439.97</v>
      </c>
      <c r="AK131" s="2">
        <v>216.46</v>
      </c>
      <c r="AL131" s="2">
        <v>129.85</v>
      </c>
      <c r="AM131" s="2">
        <v>143.07</v>
      </c>
      <c r="AN131" s="2">
        <v>246.96</v>
      </c>
      <c r="AO131" s="6">
        <v>676.35</v>
      </c>
      <c r="AP131" s="2">
        <v>198.64</v>
      </c>
      <c r="AQ131" s="2">
        <v>480.56</v>
      </c>
      <c r="AR131" s="2">
        <v>115.85</v>
      </c>
      <c r="AS131" s="7">
        <v>327.88</v>
      </c>
    </row>
    <row r="132" spans="2:45" x14ac:dyDescent="0.2">
      <c r="B132" s="104">
        <v>7</v>
      </c>
      <c r="C132" s="2" t="s">
        <v>59</v>
      </c>
      <c r="D132" s="9">
        <v>1</v>
      </c>
      <c r="E132" s="32">
        <v>1423</v>
      </c>
      <c r="F132" s="6">
        <v>105.75</v>
      </c>
      <c r="G132" s="2">
        <v>212.15</v>
      </c>
      <c r="H132" s="2">
        <v>287.69</v>
      </c>
      <c r="I132" s="2">
        <v>418.51</v>
      </c>
      <c r="J132" s="2">
        <v>92.81</v>
      </c>
      <c r="K132" s="6">
        <v>351.14</v>
      </c>
      <c r="L132" s="2">
        <v>320.22000000000003</v>
      </c>
      <c r="M132" s="2">
        <v>452.39</v>
      </c>
      <c r="N132" s="2">
        <v>151.80000000000001</v>
      </c>
      <c r="O132" s="7">
        <v>388.35</v>
      </c>
      <c r="P132" s="6">
        <v>27.15</v>
      </c>
      <c r="Q132" s="2">
        <v>85.13</v>
      </c>
      <c r="R132" s="2">
        <v>146.12</v>
      </c>
      <c r="S132" s="2">
        <v>51.77</v>
      </c>
      <c r="T132" s="2">
        <v>160.19999999999999</v>
      </c>
      <c r="U132" s="6">
        <v>117.77</v>
      </c>
      <c r="V132" s="2">
        <v>214.14</v>
      </c>
      <c r="W132" s="2">
        <v>98.8</v>
      </c>
      <c r="X132" s="2">
        <v>132.84</v>
      </c>
      <c r="Y132" s="7">
        <v>325.51</v>
      </c>
      <c r="Z132" s="6">
        <v>254.68</v>
      </c>
      <c r="AA132" s="2">
        <v>231.33</v>
      </c>
      <c r="AB132" s="2">
        <v>297.7</v>
      </c>
      <c r="AC132" s="2">
        <v>189.01</v>
      </c>
      <c r="AD132" s="2">
        <v>115.63</v>
      </c>
      <c r="AE132" s="6">
        <v>706.18</v>
      </c>
      <c r="AF132" s="2">
        <v>135.72</v>
      </c>
      <c r="AG132" s="2">
        <v>38.4</v>
      </c>
      <c r="AH132" s="2">
        <v>714.81</v>
      </c>
      <c r="AI132" s="7">
        <v>95.38</v>
      </c>
      <c r="AJ132" s="6">
        <v>259.3</v>
      </c>
      <c r="AK132" s="2">
        <v>218.87</v>
      </c>
      <c r="AL132" s="2">
        <v>155.35</v>
      </c>
      <c r="AM132" s="2">
        <v>572.55999999999995</v>
      </c>
      <c r="AN132" s="2">
        <v>237.29</v>
      </c>
      <c r="AO132" s="6">
        <v>373.05</v>
      </c>
      <c r="AP132" s="2">
        <v>90.77</v>
      </c>
      <c r="AQ132" s="2">
        <v>460.67</v>
      </c>
      <c r="AR132" s="2">
        <v>145.86000000000001</v>
      </c>
      <c r="AS132" s="7">
        <v>462.72</v>
      </c>
    </row>
    <row r="133" spans="2:45" x14ac:dyDescent="0.2">
      <c r="B133" s="104">
        <v>8</v>
      </c>
      <c r="C133" s="2" t="s">
        <v>60</v>
      </c>
      <c r="D133" s="9">
        <v>1</v>
      </c>
      <c r="E133" s="32">
        <v>2314</v>
      </c>
      <c r="F133" s="6">
        <v>71.11</v>
      </c>
      <c r="G133" s="2">
        <v>2.9</v>
      </c>
      <c r="H133" s="2">
        <v>272.27999999999997</v>
      </c>
      <c r="I133" s="2">
        <v>252.98</v>
      </c>
      <c r="J133" s="2">
        <v>613.32000000000005</v>
      </c>
      <c r="K133" s="6">
        <v>61.33</v>
      </c>
      <c r="L133" s="2">
        <v>5.69</v>
      </c>
      <c r="M133" s="2">
        <v>661.65</v>
      </c>
      <c r="N133" s="2">
        <v>390.07</v>
      </c>
      <c r="O133" s="7">
        <v>572.33000000000004</v>
      </c>
      <c r="P133" s="6">
        <v>1635.43</v>
      </c>
      <c r="Q133" s="2">
        <v>622.39</v>
      </c>
      <c r="R133" s="2">
        <v>219.52</v>
      </c>
      <c r="S133" s="2">
        <v>84.49</v>
      </c>
      <c r="T133" s="2">
        <v>129.69999999999999</v>
      </c>
      <c r="U133" s="6">
        <v>61.4</v>
      </c>
      <c r="V133" s="2">
        <v>18.739999999999998</v>
      </c>
      <c r="W133" s="2">
        <v>115.29</v>
      </c>
      <c r="X133" s="2">
        <v>144.66</v>
      </c>
      <c r="Y133" s="7">
        <v>67.84</v>
      </c>
      <c r="Z133" s="6">
        <v>930.06</v>
      </c>
      <c r="AA133" s="2">
        <v>552.99</v>
      </c>
      <c r="AB133" s="2">
        <v>28.89</v>
      </c>
      <c r="AC133" s="2">
        <v>823.82</v>
      </c>
      <c r="AD133" s="2">
        <v>96.71</v>
      </c>
      <c r="AE133" s="6">
        <v>785.64</v>
      </c>
      <c r="AF133" s="2">
        <v>884.85</v>
      </c>
      <c r="AG133" s="2">
        <v>69.98</v>
      </c>
      <c r="AH133" s="2">
        <v>1087.58</v>
      </c>
      <c r="AI133" s="7">
        <v>867.98</v>
      </c>
      <c r="AJ133" s="6">
        <v>1402.87</v>
      </c>
      <c r="AK133" s="2">
        <v>631.34</v>
      </c>
      <c r="AL133" s="2">
        <v>404.25</v>
      </c>
      <c r="AM133" s="2">
        <v>425.1</v>
      </c>
      <c r="AN133" s="2">
        <v>1324.96</v>
      </c>
      <c r="AO133" s="6">
        <v>503.74</v>
      </c>
      <c r="AP133" s="2">
        <v>19.22</v>
      </c>
      <c r="AQ133" s="2">
        <v>438.53</v>
      </c>
      <c r="AR133" s="2">
        <v>699.71</v>
      </c>
      <c r="AS133" s="7">
        <v>1396.98</v>
      </c>
    </row>
    <row r="134" spans="2:45" x14ac:dyDescent="0.2">
      <c r="B134" s="104">
        <v>9</v>
      </c>
      <c r="C134" s="2" t="s">
        <v>61</v>
      </c>
      <c r="D134" s="9">
        <v>3.83</v>
      </c>
      <c r="E134" s="32">
        <v>3241</v>
      </c>
      <c r="F134" s="6">
        <v>60.83</v>
      </c>
      <c r="G134" s="2">
        <v>319.2</v>
      </c>
      <c r="H134" s="2">
        <v>22.2</v>
      </c>
      <c r="I134" s="2">
        <v>115.28</v>
      </c>
      <c r="J134" s="2">
        <v>10.55</v>
      </c>
      <c r="K134" s="6">
        <v>3.56</v>
      </c>
      <c r="L134" s="2">
        <v>45.92</v>
      </c>
      <c r="M134" s="2">
        <v>58.28</v>
      </c>
      <c r="N134" s="2">
        <v>78.91</v>
      </c>
      <c r="O134" s="7">
        <v>277.99</v>
      </c>
      <c r="P134" s="6">
        <v>93.72</v>
      </c>
      <c r="Q134" s="2">
        <v>370.71</v>
      </c>
      <c r="R134" s="2">
        <v>102.96</v>
      </c>
      <c r="S134" s="2">
        <v>62.85</v>
      </c>
      <c r="T134" s="2">
        <v>77.17</v>
      </c>
      <c r="U134" s="6">
        <v>121.66</v>
      </c>
      <c r="V134" s="2">
        <v>11.18</v>
      </c>
      <c r="W134" s="2">
        <v>12.03</v>
      </c>
      <c r="X134" s="2">
        <v>86.54</v>
      </c>
      <c r="Y134" s="7">
        <v>67.94</v>
      </c>
      <c r="Z134" s="6">
        <v>176.89</v>
      </c>
      <c r="AA134" s="2">
        <v>239.01</v>
      </c>
      <c r="AB134" s="2">
        <v>16.21</v>
      </c>
      <c r="AC134" s="2">
        <v>128.44999999999999</v>
      </c>
      <c r="AD134" s="2">
        <v>180.45</v>
      </c>
      <c r="AE134" s="6">
        <v>15.38</v>
      </c>
      <c r="AF134" s="2">
        <v>33.299999999999997</v>
      </c>
      <c r="AG134" s="2">
        <v>108.29</v>
      </c>
      <c r="AH134" s="2">
        <v>38.229999999999997</v>
      </c>
      <c r="AI134" s="7">
        <v>20.54</v>
      </c>
      <c r="AJ134" s="6">
        <v>10.06</v>
      </c>
      <c r="AK134" s="2">
        <v>24.95</v>
      </c>
      <c r="AL134" s="2">
        <v>9.0399999999999991</v>
      </c>
      <c r="AM134" s="2">
        <v>802.46</v>
      </c>
      <c r="AN134" s="2">
        <v>181.45</v>
      </c>
      <c r="AO134" s="6">
        <v>16.260000000000002</v>
      </c>
      <c r="AP134" s="2">
        <v>125.84</v>
      </c>
      <c r="AQ134" s="2">
        <v>104.74</v>
      </c>
      <c r="AR134" s="2">
        <v>298.01</v>
      </c>
      <c r="AS134" s="7">
        <v>161.54</v>
      </c>
    </row>
    <row r="135" spans="2:45" x14ac:dyDescent="0.2">
      <c r="B135" s="104">
        <v>10</v>
      </c>
      <c r="C135" s="2" t="s">
        <v>62</v>
      </c>
      <c r="D135" s="9">
        <v>4.54</v>
      </c>
      <c r="E135" s="32">
        <v>4132</v>
      </c>
      <c r="F135" s="6">
        <v>343.86</v>
      </c>
      <c r="G135" s="2">
        <v>222.61</v>
      </c>
      <c r="H135" s="2">
        <v>260.98</v>
      </c>
      <c r="I135" s="2">
        <v>276.26</v>
      </c>
      <c r="J135" s="2">
        <v>218.9</v>
      </c>
      <c r="K135" s="6">
        <v>178.34</v>
      </c>
      <c r="L135" s="2">
        <v>20.36</v>
      </c>
      <c r="M135" s="2">
        <v>25.5</v>
      </c>
      <c r="N135" s="2">
        <v>20.84</v>
      </c>
      <c r="O135" s="7">
        <v>390.63</v>
      </c>
      <c r="P135" s="6">
        <v>76.900000000000006</v>
      </c>
      <c r="Q135" s="2">
        <v>238.32</v>
      </c>
      <c r="R135" s="2">
        <v>306.87</v>
      </c>
      <c r="S135" s="2">
        <v>362.99</v>
      </c>
      <c r="T135" s="2">
        <v>26.27</v>
      </c>
      <c r="U135" s="6">
        <v>206.31</v>
      </c>
      <c r="V135" s="2">
        <v>5.67</v>
      </c>
      <c r="W135" s="2">
        <v>14.85</v>
      </c>
      <c r="X135" s="2">
        <v>238.06</v>
      </c>
      <c r="Y135" s="7">
        <v>288.58</v>
      </c>
      <c r="Z135" s="6">
        <v>98.1</v>
      </c>
      <c r="AA135" s="2">
        <v>146.02000000000001</v>
      </c>
      <c r="AB135" s="2">
        <v>306.94</v>
      </c>
      <c r="AC135" s="2">
        <v>87.22</v>
      </c>
      <c r="AD135" s="2">
        <v>32.29</v>
      </c>
      <c r="AE135" s="6">
        <v>39.39</v>
      </c>
      <c r="AF135" s="2">
        <v>446.34</v>
      </c>
      <c r="AG135" s="2">
        <v>84.87</v>
      </c>
      <c r="AH135" s="2">
        <v>248.31</v>
      </c>
      <c r="AI135" s="7">
        <v>52.63</v>
      </c>
      <c r="AJ135" s="6">
        <v>71.44</v>
      </c>
      <c r="AK135" s="2">
        <v>424.2</v>
      </c>
      <c r="AL135" s="2">
        <v>169.37</v>
      </c>
      <c r="AM135" s="2">
        <v>284.13</v>
      </c>
      <c r="AN135" s="2">
        <v>54.16</v>
      </c>
      <c r="AO135" s="6">
        <v>264.87</v>
      </c>
      <c r="AP135" s="2">
        <v>116.54</v>
      </c>
      <c r="AQ135" s="2">
        <v>336.39</v>
      </c>
      <c r="AR135" s="2">
        <v>106.02</v>
      </c>
      <c r="AS135" s="7">
        <v>89.52</v>
      </c>
    </row>
    <row r="136" spans="2:45" x14ac:dyDescent="0.2">
      <c r="B136" s="105">
        <v>11</v>
      </c>
      <c r="C136" s="2" t="s">
        <v>81</v>
      </c>
      <c r="D136" s="9">
        <v>6.54</v>
      </c>
      <c r="E136" s="32">
        <v>1243</v>
      </c>
      <c r="F136" s="6">
        <v>9.6300000000000008</v>
      </c>
      <c r="G136" s="2">
        <v>251.12</v>
      </c>
      <c r="H136" s="2">
        <v>42.24</v>
      </c>
      <c r="I136" s="2">
        <v>227.7</v>
      </c>
      <c r="J136" s="2">
        <v>211.02</v>
      </c>
      <c r="K136" s="6">
        <v>242.81</v>
      </c>
      <c r="L136" s="2">
        <v>112.11</v>
      </c>
      <c r="M136" s="2">
        <v>317.91000000000003</v>
      </c>
      <c r="N136" s="2">
        <v>114.08</v>
      </c>
      <c r="O136" s="7">
        <v>88.91</v>
      </c>
      <c r="P136" s="6">
        <v>21.23</v>
      </c>
      <c r="Q136" s="2">
        <v>151.53</v>
      </c>
      <c r="R136" s="2">
        <v>55.36</v>
      </c>
      <c r="S136" s="2">
        <v>330.83</v>
      </c>
      <c r="T136" s="2">
        <v>97.15</v>
      </c>
      <c r="U136" s="6">
        <v>221.25</v>
      </c>
      <c r="V136" s="2">
        <v>277.82</v>
      </c>
      <c r="W136" s="2">
        <v>126.57</v>
      </c>
      <c r="X136" s="2">
        <v>178.76</v>
      </c>
      <c r="Y136" s="7">
        <v>36.56</v>
      </c>
      <c r="Z136" s="6">
        <v>23.72</v>
      </c>
      <c r="AA136" s="2">
        <v>44.61</v>
      </c>
      <c r="AB136" s="2">
        <v>603.94000000000005</v>
      </c>
      <c r="AC136" s="2">
        <v>149.59</v>
      </c>
      <c r="AD136" s="2">
        <v>632.86</v>
      </c>
      <c r="AE136" s="6">
        <v>122.31</v>
      </c>
      <c r="AF136" s="2">
        <v>229.33</v>
      </c>
      <c r="AG136" s="2">
        <v>113.66</v>
      </c>
      <c r="AH136" s="2">
        <v>144.63</v>
      </c>
      <c r="AI136" s="7">
        <v>475.31</v>
      </c>
      <c r="AJ136" s="6">
        <v>386.53</v>
      </c>
      <c r="AK136" s="2">
        <v>309.52999999999997</v>
      </c>
      <c r="AL136" s="2">
        <v>490.8</v>
      </c>
      <c r="AM136" s="2">
        <v>897.74</v>
      </c>
      <c r="AN136" s="2">
        <v>50.77</v>
      </c>
      <c r="AO136" s="6">
        <v>353.17</v>
      </c>
      <c r="AP136" s="2">
        <v>115.42</v>
      </c>
      <c r="AQ136" s="2">
        <v>240.94</v>
      </c>
      <c r="AR136" s="2">
        <v>389.09</v>
      </c>
      <c r="AS136" s="7">
        <v>187.02</v>
      </c>
    </row>
    <row r="137" spans="2:45" x14ac:dyDescent="0.2">
      <c r="B137" s="105">
        <v>12</v>
      </c>
      <c r="C137" s="2" t="s">
        <v>82</v>
      </c>
      <c r="D137" s="9">
        <v>7</v>
      </c>
      <c r="E137" s="32">
        <v>2134</v>
      </c>
      <c r="F137" s="6">
        <v>252.35</v>
      </c>
      <c r="G137" s="2">
        <v>440.5</v>
      </c>
      <c r="H137" s="2">
        <v>95.35</v>
      </c>
      <c r="I137" s="2">
        <v>605.70000000000005</v>
      </c>
      <c r="J137" s="2">
        <v>333.07</v>
      </c>
      <c r="K137" s="6">
        <v>411.44</v>
      </c>
      <c r="L137" s="2">
        <v>46.91</v>
      </c>
      <c r="M137" s="2">
        <v>374.51</v>
      </c>
      <c r="N137" s="2">
        <v>173.18</v>
      </c>
      <c r="O137" s="7">
        <v>339.07</v>
      </c>
      <c r="P137" s="6">
        <v>31.77</v>
      </c>
      <c r="Q137" s="2">
        <v>66.209999999999994</v>
      </c>
      <c r="R137" s="2">
        <v>196.02</v>
      </c>
      <c r="S137" s="2">
        <v>170.41</v>
      </c>
      <c r="T137" s="2">
        <v>42.17</v>
      </c>
      <c r="U137" s="6">
        <v>28</v>
      </c>
      <c r="V137" s="2">
        <v>60.17</v>
      </c>
      <c r="W137" s="2">
        <v>36.15</v>
      </c>
      <c r="X137" s="2">
        <v>23.67</v>
      </c>
      <c r="Y137" s="7">
        <v>24.44</v>
      </c>
      <c r="Z137" s="6">
        <v>80.739999999999995</v>
      </c>
      <c r="AA137" s="2">
        <v>265.95999999999998</v>
      </c>
      <c r="AB137" s="2">
        <v>171.66</v>
      </c>
      <c r="AC137" s="2">
        <v>236.84</v>
      </c>
      <c r="AD137" s="2">
        <v>146.47</v>
      </c>
      <c r="AE137" s="6">
        <v>28.31</v>
      </c>
      <c r="AF137" s="2">
        <v>91.71</v>
      </c>
      <c r="AG137" s="2">
        <v>115.59</v>
      </c>
      <c r="AH137" s="2">
        <v>176.27</v>
      </c>
      <c r="AI137" s="7">
        <v>10.65</v>
      </c>
      <c r="AJ137" s="6">
        <v>192.2</v>
      </c>
      <c r="AK137" s="2">
        <v>45.31</v>
      </c>
      <c r="AL137" s="2">
        <v>77.19</v>
      </c>
      <c r="AM137" s="2">
        <v>60.1</v>
      </c>
      <c r="AN137" s="2">
        <v>61.8</v>
      </c>
      <c r="AO137" s="6">
        <v>322.44</v>
      </c>
      <c r="AP137" s="2">
        <v>14.85</v>
      </c>
      <c r="AQ137" s="2">
        <v>142.76</v>
      </c>
      <c r="AR137" s="2">
        <v>14.62</v>
      </c>
      <c r="AS137" s="7">
        <v>367.8</v>
      </c>
    </row>
    <row r="138" spans="2:45" x14ac:dyDescent="0.2">
      <c r="B138" s="105">
        <v>13</v>
      </c>
      <c r="C138" s="2" t="s">
        <v>91</v>
      </c>
      <c r="D138" s="9">
        <v>6.8</v>
      </c>
      <c r="E138" s="32">
        <v>3421</v>
      </c>
      <c r="F138" s="6">
        <v>10.49</v>
      </c>
      <c r="G138" s="2">
        <v>31.46</v>
      </c>
      <c r="H138" s="2">
        <v>91.62</v>
      </c>
      <c r="I138" s="2">
        <v>27.8</v>
      </c>
      <c r="J138" s="2">
        <v>30.15</v>
      </c>
      <c r="K138" s="6">
        <v>138.38999999999999</v>
      </c>
      <c r="L138" s="2">
        <v>244.5</v>
      </c>
      <c r="M138" s="2">
        <v>807.5</v>
      </c>
      <c r="N138" s="2">
        <v>6.49</v>
      </c>
      <c r="O138" s="7">
        <v>218.76</v>
      </c>
      <c r="P138" s="6">
        <v>20.62</v>
      </c>
      <c r="Q138" s="2">
        <v>197.13</v>
      </c>
      <c r="R138" s="2">
        <v>94.81</v>
      </c>
      <c r="S138" s="2">
        <v>36.35</v>
      </c>
      <c r="T138" s="2">
        <v>67.72</v>
      </c>
      <c r="U138" s="6">
        <v>37.869999999999997</v>
      </c>
      <c r="V138" s="2">
        <v>10.56</v>
      </c>
      <c r="W138" s="2">
        <v>8.94</v>
      </c>
      <c r="X138" s="2">
        <v>99.58</v>
      </c>
      <c r="Y138" s="7">
        <v>107.12</v>
      </c>
      <c r="Z138" s="6">
        <v>28.87</v>
      </c>
      <c r="AA138" s="2">
        <v>4.05</v>
      </c>
      <c r="AB138" s="2">
        <v>6.84</v>
      </c>
      <c r="AC138" s="2">
        <v>97.96</v>
      </c>
      <c r="AD138" s="2">
        <v>29.32</v>
      </c>
      <c r="AE138" s="6">
        <v>74.55</v>
      </c>
      <c r="AF138" s="2">
        <v>16.239999999999998</v>
      </c>
      <c r="AG138" s="2">
        <v>25.95</v>
      </c>
      <c r="AH138" s="2">
        <v>13.53</v>
      </c>
      <c r="AI138" s="7">
        <v>57.77</v>
      </c>
      <c r="AJ138" s="6">
        <v>272.39999999999998</v>
      </c>
      <c r="AK138" s="2">
        <v>395.71</v>
      </c>
      <c r="AL138" s="2">
        <v>82.44</v>
      </c>
      <c r="AM138" s="2">
        <v>49.46</v>
      </c>
      <c r="AN138" s="2">
        <v>233.85</v>
      </c>
      <c r="AO138" s="6">
        <v>34.29</v>
      </c>
      <c r="AP138" s="2">
        <v>72.39</v>
      </c>
      <c r="AQ138" s="2">
        <v>25.72</v>
      </c>
      <c r="AR138" s="2">
        <v>16.23</v>
      </c>
      <c r="AS138" s="7">
        <v>7.8</v>
      </c>
    </row>
    <row r="139" spans="2:45" x14ac:dyDescent="0.2">
      <c r="B139" s="105">
        <v>14</v>
      </c>
      <c r="C139" s="2" t="s">
        <v>92</v>
      </c>
      <c r="D139" s="9">
        <v>7</v>
      </c>
      <c r="E139" s="32">
        <v>4312</v>
      </c>
      <c r="F139" s="6">
        <v>101.5</v>
      </c>
      <c r="G139" s="2">
        <v>419.75</v>
      </c>
      <c r="H139" s="2">
        <v>6.91</v>
      </c>
      <c r="I139" s="2">
        <v>357.1</v>
      </c>
      <c r="J139" s="2">
        <v>313.88</v>
      </c>
      <c r="K139" s="6">
        <v>40.57</v>
      </c>
      <c r="L139" s="2">
        <v>103.12</v>
      </c>
      <c r="M139" s="2">
        <v>17.53</v>
      </c>
      <c r="N139" s="2">
        <v>21.64</v>
      </c>
      <c r="O139" s="7">
        <v>6.86</v>
      </c>
      <c r="P139" s="6">
        <v>129.94999999999999</v>
      </c>
      <c r="Q139" s="2">
        <v>84.33</v>
      </c>
      <c r="R139" s="2">
        <v>75.88</v>
      </c>
      <c r="S139" s="2">
        <v>232.35</v>
      </c>
      <c r="T139" s="2">
        <v>175.74</v>
      </c>
      <c r="U139" s="6">
        <v>12.69</v>
      </c>
      <c r="V139" s="2">
        <v>185.7</v>
      </c>
      <c r="W139" s="2">
        <v>13.17</v>
      </c>
      <c r="X139" s="2">
        <v>9.2200000000000006</v>
      </c>
      <c r="Y139" s="7">
        <v>249.53</v>
      </c>
      <c r="Z139" s="6">
        <v>99.03</v>
      </c>
      <c r="AA139" s="2">
        <v>206.35</v>
      </c>
      <c r="AB139" s="2">
        <v>20.9</v>
      </c>
      <c r="AC139" s="2">
        <v>15.7</v>
      </c>
      <c r="AD139" s="2">
        <v>87.39</v>
      </c>
      <c r="AE139" s="6">
        <v>115.03</v>
      </c>
      <c r="AF139" s="2">
        <v>22.87</v>
      </c>
      <c r="AG139" s="2">
        <v>24.7</v>
      </c>
      <c r="AH139" s="2">
        <v>18.690000000000001</v>
      </c>
      <c r="AI139" s="7">
        <v>27.63</v>
      </c>
      <c r="AJ139" s="6">
        <v>90.9</v>
      </c>
      <c r="AK139" s="2">
        <v>14.11</v>
      </c>
      <c r="AL139" s="2">
        <v>11.32</v>
      </c>
      <c r="AM139" s="2">
        <v>102.13</v>
      </c>
      <c r="AN139" s="2">
        <v>8.85</v>
      </c>
      <c r="AO139" s="6">
        <v>25.42</v>
      </c>
      <c r="AP139" s="2">
        <v>10.02</v>
      </c>
      <c r="AQ139" s="2">
        <v>30.05</v>
      </c>
      <c r="AR139" s="2">
        <v>44.89</v>
      </c>
      <c r="AS139" s="7">
        <v>31.99</v>
      </c>
    </row>
    <row r="140" spans="2:45" ht="12.75" thickBot="1" x14ac:dyDescent="0.25">
      <c r="B140" s="25"/>
      <c r="C140" s="15"/>
      <c r="D140" s="25"/>
      <c r="E140" s="33">
        <v>1432</v>
      </c>
      <c r="F140" s="14"/>
      <c r="G140" s="15"/>
      <c r="H140" s="15"/>
      <c r="I140" s="15"/>
      <c r="J140" s="15"/>
      <c r="K140" s="14"/>
      <c r="L140" s="15"/>
      <c r="M140" s="15"/>
      <c r="N140" s="15"/>
      <c r="O140" s="16"/>
      <c r="P140" s="14"/>
      <c r="Q140" s="15"/>
      <c r="R140" s="15"/>
      <c r="S140" s="15"/>
      <c r="T140" s="15"/>
      <c r="U140" s="14"/>
      <c r="V140" s="15"/>
      <c r="W140" s="15"/>
      <c r="X140" s="15"/>
      <c r="Y140" s="16"/>
      <c r="Z140" s="14"/>
      <c r="AA140" s="15"/>
      <c r="AB140" s="15"/>
      <c r="AC140" s="15"/>
      <c r="AD140" s="15"/>
      <c r="AE140" s="14"/>
      <c r="AF140" s="15"/>
      <c r="AG140" s="15"/>
      <c r="AH140" s="15"/>
      <c r="AI140" s="16"/>
      <c r="AJ140" s="14"/>
      <c r="AK140" s="15"/>
      <c r="AL140" s="15"/>
      <c r="AM140" s="15"/>
      <c r="AN140" s="15"/>
      <c r="AO140" s="14"/>
      <c r="AP140" s="15"/>
      <c r="AQ140" s="15"/>
      <c r="AR140" s="15"/>
      <c r="AS140" s="16"/>
    </row>
    <row r="142" spans="2:45" x14ac:dyDescent="0.2">
      <c r="F142" s="1">
        <f>F126</f>
        <v>1217.17</v>
      </c>
      <c r="G142" s="1">
        <v>790.55</v>
      </c>
      <c r="H142" s="1">
        <v>73.930000000000007</v>
      </c>
      <c r="I142" s="1">
        <v>284.13</v>
      </c>
      <c r="J142" s="1">
        <v>24.66</v>
      </c>
      <c r="K142" s="1">
        <v>60.99</v>
      </c>
      <c r="L142" s="1">
        <v>27.82</v>
      </c>
      <c r="M142" s="1">
        <v>87.62</v>
      </c>
    </row>
    <row r="143" spans="2:45" x14ac:dyDescent="0.2">
      <c r="F143" s="1">
        <f t="shared" ref="F143:F155" si="54">F127</f>
        <v>286.24</v>
      </c>
      <c r="G143" s="1">
        <v>1071.19</v>
      </c>
      <c r="H143" s="1">
        <v>37.729999999999997</v>
      </c>
      <c r="I143" s="1">
        <v>7.26</v>
      </c>
      <c r="J143" s="1">
        <v>130.24</v>
      </c>
      <c r="K143" s="1">
        <v>77.78</v>
      </c>
      <c r="L143" s="1">
        <v>102.79</v>
      </c>
      <c r="M143" s="1">
        <v>50.04</v>
      </c>
    </row>
    <row r="144" spans="2:45" x14ac:dyDescent="0.2">
      <c r="F144" s="1">
        <f t="shared" si="54"/>
        <v>498.64</v>
      </c>
      <c r="G144" s="1">
        <v>53.02</v>
      </c>
      <c r="H144" s="1">
        <v>487.46</v>
      </c>
      <c r="I144" s="1">
        <v>275.17</v>
      </c>
      <c r="J144" s="1">
        <v>117.54</v>
      </c>
      <c r="K144" s="1">
        <v>292.52999999999997</v>
      </c>
      <c r="L144" s="1">
        <v>103.78</v>
      </c>
      <c r="M144" s="1">
        <v>26.47</v>
      </c>
    </row>
    <row r="145" spans="6:13" x14ac:dyDescent="0.2">
      <c r="F145" s="1">
        <f t="shared" si="54"/>
        <v>177.48</v>
      </c>
      <c r="G145" s="1">
        <v>526.05999999999995</v>
      </c>
      <c r="H145" s="1">
        <v>11.54</v>
      </c>
      <c r="I145" s="1">
        <v>142.74</v>
      </c>
      <c r="J145" s="1">
        <v>325.60000000000002</v>
      </c>
      <c r="K145" s="1">
        <v>78.989999999999995</v>
      </c>
      <c r="L145" s="1">
        <v>256.10000000000002</v>
      </c>
      <c r="M145" s="1">
        <v>292.52999999999997</v>
      </c>
    </row>
    <row r="146" spans="6:13" x14ac:dyDescent="0.2">
      <c r="F146" s="1">
        <f t="shared" si="54"/>
        <v>18.46</v>
      </c>
      <c r="G146" s="1">
        <v>292.58</v>
      </c>
      <c r="H146" s="1">
        <v>498.11</v>
      </c>
      <c r="I146" s="1">
        <v>618.65</v>
      </c>
      <c r="J146" s="1">
        <v>17.420000000000002</v>
      </c>
      <c r="K146" s="1">
        <v>65.92</v>
      </c>
      <c r="L146" s="1">
        <v>103.87</v>
      </c>
      <c r="M146" s="1">
        <v>173.72</v>
      </c>
    </row>
    <row r="147" spans="6:13" x14ac:dyDescent="0.2">
      <c r="F147" s="1">
        <f t="shared" si="54"/>
        <v>648.94000000000005</v>
      </c>
      <c r="G147" s="1">
        <v>945.18</v>
      </c>
      <c r="H147" s="1">
        <v>284.14999999999998</v>
      </c>
      <c r="I147" s="1">
        <v>400.28</v>
      </c>
      <c r="J147" s="1">
        <v>496.87</v>
      </c>
      <c r="K147" s="1">
        <v>88.04</v>
      </c>
      <c r="L147" s="1">
        <v>439.97</v>
      </c>
      <c r="M147" s="1">
        <v>676.35</v>
      </c>
    </row>
    <row r="148" spans="6:13" x14ac:dyDescent="0.2">
      <c r="F148" s="1">
        <f t="shared" si="54"/>
        <v>105.75</v>
      </c>
      <c r="G148" s="1">
        <v>351.14</v>
      </c>
      <c r="H148" s="1">
        <v>27.15</v>
      </c>
      <c r="I148" s="1">
        <v>117.77</v>
      </c>
      <c r="J148" s="1">
        <v>254.68</v>
      </c>
      <c r="K148" s="1">
        <v>706.18</v>
      </c>
      <c r="L148" s="1">
        <v>259.3</v>
      </c>
      <c r="M148" s="1">
        <v>373.05</v>
      </c>
    </row>
    <row r="149" spans="6:13" x14ac:dyDescent="0.2">
      <c r="F149" s="1">
        <f t="shared" si="54"/>
        <v>71.11</v>
      </c>
      <c r="G149" s="1">
        <v>61.33</v>
      </c>
      <c r="H149" s="1">
        <v>1635.43</v>
      </c>
      <c r="I149" s="1">
        <v>61.4</v>
      </c>
      <c r="J149" s="1">
        <v>930.06</v>
      </c>
      <c r="K149" s="1">
        <v>785.64</v>
      </c>
      <c r="L149" s="1">
        <v>1402.87</v>
      </c>
      <c r="M149" s="1">
        <v>503.74</v>
      </c>
    </row>
    <row r="150" spans="6:13" x14ac:dyDescent="0.2">
      <c r="F150" s="1">
        <f t="shared" si="54"/>
        <v>60.83</v>
      </c>
      <c r="G150" s="1">
        <v>3.56</v>
      </c>
      <c r="H150" s="1">
        <v>93.72</v>
      </c>
      <c r="I150" s="1">
        <v>121.66</v>
      </c>
      <c r="J150" s="1">
        <v>176.89</v>
      </c>
      <c r="K150" s="1">
        <v>15.38</v>
      </c>
      <c r="L150" s="1">
        <v>10.06</v>
      </c>
      <c r="M150" s="1">
        <v>16.260000000000002</v>
      </c>
    </row>
    <row r="151" spans="6:13" x14ac:dyDescent="0.2">
      <c r="F151" s="1">
        <f t="shared" si="54"/>
        <v>343.86</v>
      </c>
      <c r="G151" s="1">
        <v>178.34</v>
      </c>
      <c r="H151" s="1">
        <v>76.900000000000006</v>
      </c>
      <c r="I151" s="1">
        <v>206.31</v>
      </c>
      <c r="J151" s="1">
        <v>98.1</v>
      </c>
      <c r="K151" s="1">
        <v>39.39</v>
      </c>
      <c r="L151" s="1">
        <v>71.44</v>
      </c>
      <c r="M151" s="1">
        <v>264.87</v>
      </c>
    </row>
    <row r="152" spans="6:13" x14ac:dyDescent="0.2">
      <c r="F152" s="1">
        <f t="shared" si="54"/>
        <v>9.6300000000000008</v>
      </c>
      <c r="G152" s="1">
        <v>242.81</v>
      </c>
      <c r="H152" s="1">
        <v>21.23</v>
      </c>
      <c r="I152" s="1">
        <v>221.25</v>
      </c>
      <c r="J152" s="1">
        <v>23.72</v>
      </c>
      <c r="K152" s="1">
        <v>122.31</v>
      </c>
      <c r="L152" s="1">
        <v>386.53</v>
      </c>
      <c r="M152" s="1">
        <v>353.17</v>
      </c>
    </row>
    <row r="153" spans="6:13" x14ac:dyDescent="0.2">
      <c r="F153" s="1">
        <f t="shared" si="54"/>
        <v>252.35</v>
      </c>
      <c r="G153" s="1">
        <v>411.44</v>
      </c>
      <c r="H153" s="1">
        <v>31.77</v>
      </c>
      <c r="I153" s="1">
        <v>28</v>
      </c>
      <c r="J153" s="1">
        <v>80.739999999999995</v>
      </c>
      <c r="K153" s="1">
        <v>28.31</v>
      </c>
      <c r="L153" s="1">
        <v>192.2</v>
      </c>
      <c r="M153" s="1">
        <v>322.44</v>
      </c>
    </row>
    <row r="154" spans="6:13" x14ac:dyDescent="0.2">
      <c r="F154" s="1">
        <f t="shared" si="54"/>
        <v>10.49</v>
      </c>
      <c r="G154" s="1">
        <v>138.38999999999999</v>
      </c>
      <c r="H154" s="1">
        <v>20.62</v>
      </c>
      <c r="I154" s="1">
        <v>37.869999999999997</v>
      </c>
      <c r="J154" s="1">
        <v>28.87</v>
      </c>
      <c r="K154" s="1">
        <v>74.55</v>
      </c>
      <c r="L154" s="1">
        <v>272.39999999999998</v>
      </c>
      <c r="M154" s="1">
        <v>34.29</v>
      </c>
    </row>
    <row r="155" spans="6:13" x14ac:dyDescent="0.2">
      <c r="F155" s="1">
        <f t="shared" si="54"/>
        <v>101.5</v>
      </c>
      <c r="G155" s="1">
        <v>40.57</v>
      </c>
      <c r="H155" s="1">
        <v>129.94999999999999</v>
      </c>
      <c r="I155" s="1">
        <v>12.69</v>
      </c>
      <c r="J155" s="1">
        <v>99.03</v>
      </c>
      <c r="K155" s="1">
        <v>115.03</v>
      </c>
      <c r="L155" s="1">
        <v>90.9</v>
      </c>
      <c r="M155" s="1">
        <v>25.42</v>
      </c>
    </row>
    <row r="156" spans="6:13" x14ac:dyDescent="0.2">
      <c r="F156" s="1">
        <f>G126</f>
        <v>412.83</v>
      </c>
      <c r="G156" s="1">
        <v>282.04000000000002</v>
      </c>
      <c r="H156" s="1">
        <v>53.95</v>
      </c>
      <c r="I156" s="1">
        <v>110.37</v>
      </c>
      <c r="J156" s="1">
        <v>17.5</v>
      </c>
      <c r="K156" s="1">
        <v>112.47</v>
      </c>
      <c r="L156" s="1">
        <v>468.95</v>
      </c>
      <c r="M156" s="1">
        <v>162.80000000000001</v>
      </c>
    </row>
    <row r="157" spans="6:13" x14ac:dyDescent="0.2">
      <c r="F157" s="1">
        <f t="shared" ref="F157:F169" si="55">G127</f>
        <v>762.03</v>
      </c>
      <c r="G157" s="1">
        <v>220.03</v>
      </c>
      <c r="H157" s="1">
        <v>32.58</v>
      </c>
      <c r="I157" s="1">
        <v>270.98</v>
      </c>
      <c r="J157" s="1">
        <v>67.62</v>
      </c>
      <c r="K157" s="1">
        <v>35.18</v>
      </c>
      <c r="L157" s="1">
        <v>216.16</v>
      </c>
      <c r="M157" s="1">
        <v>106.45</v>
      </c>
    </row>
    <row r="158" spans="6:13" x14ac:dyDescent="0.2">
      <c r="F158" s="1">
        <f t="shared" si="55"/>
        <v>503.69</v>
      </c>
      <c r="G158" s="1">
        <v>32.6</v>
      </c>
      <c r="H158" s="1">
        <v>135.30000000000001</v>
      </c>
      <c r="I158" s="1">
        <v>18.37</v>
      </c>
      <c r="J158" s="1">
        <v>364.11</v>
      </c>
      <c r="K158" s="1">
        <v>264.58</v>
      </c>
      <c r="L158" s="1">
        <v>408.56</v>
      </c>
      <c r="M158" s="1">
        <v>52.82</v>
      </c>
    </row>
    <row r="159" spans="6:13" x14ac:dyDescent="0.2">
      <c r="F159" s="1">
        <f t="shared" si="55"/>
        <v>139.76</v>
      </c>
      <c r="G159" s="1">
        <v>37.67</v>
      </c>
      <c r="H159" s="1">
        <v>577.54999999999995</v>
      </c>
      <c r="I159" s="1">
        <v>24.65</v>
      </c>
      <c r="J159" s="1">
        <v>234.04</v>
      </c>
      <c r="K159" s="1">
        <v>114.42</v>
      </c>
      <c r="L159" s="1">
        <v>60.02</v>
      </c>
      <c r="M159" s="1">
        <v>221.07</v>
      </c>
    </row>
    <row r="160" spans="6:13" x14ac:dyDescent="0.2">
      <c r="F160" s="1">
        <f t="shared" si="55"/>
        <v>230.87</v>
      </c>
      <c r="G160" s="1">
        <v>136.83000000000001</v>
      </c>
      <c r="H160" s="1">
        <v>595.04999999999995</v>
      </c>
      <c r="I160" s="1">
        <v>634.64</v>
      </c>
      <c r="J160" s="1">
        <v>34.15</v>
      </c>
      <c r="K160" s="1">
        <v>233.56</v>
      </c>
      <c r="L160" s="1">
        <v>45.93</v>
      </c>
      <c r="M160" s="1">
        <v>268.89999999999998</v>
      </c>
    </row>
    <row r="161" spans="6:13" x14ac:dyDescent="0.2">
      <c r="F161" s="1">
        <f t="shared" si="55"/>
        <v>829.25</v>
      </c>
      <c r="G161" s="1">
        <v>402.6</v>
      </c>
      <c r="H161" s="1">
        <v>340.23</v>
      </c>
      <c r="I161" s="1">
        <v>441.54</v>
      </c>
      <c r="J161" s="1">
        <v>81.16</v>
      </c>
      <c r="K161" s="1">
        <v>76.22</v>
      </c>
      <c r="L161" s="1">
        <v>216.46</v>
      </c>
      <c r="M161" s="1">
        <v>198.64</v>
      </c>
    </row>
    <row r="162" spans="6:13" x14ac:dyDescent="0.2">
      <c r="F162" s="1">
        <f t="shared" si="55"/>
        <v>212.15</v>
      </c>
      <c r="G162" s="1">
        <v>320.22000000000003</v>
      </c>
      <c r="H162" s="1">
        <v>85.13</v>
      </c>
      <c r="I162" s="1">
        <v>214.14</v>
      </c>
      <c r="J162" s="1">
        <v>231.33</v>
      </c>
      <c r="K162" s="1">
        <v>135.72</v>
      </c>
      <c r="L162" s="1">
        <v>218.87</v>
      </c>
      <c r="M162" s="1">
        <v>90.77</v>
      </c>
    </row>
    <row r="163" spans="6:13" x14ac:dyDescent="0.2">
      <c r="F163" s="1">
        <f t="shared" si="55"/>
        <v>2.9</v>
      </c>
      <c r="G163" s="1">
        <v>5.69</v>
      </c>
      <c r="H163" s="1">
        <v>622.39</v>
      </c>
      <c r="I163" s="1">
        <v>18.739999999999998</v>
      </c>
      <c r="J163" s="1">
        <v>552.99</v>
      </c>
      <c r="K163" s="1">
        <v>884.85</v>
      </c>
      <c r="L163" s="1">
        <v>631.34</v>
      </c>
      <c r="M163" s="1">
        <v>19.22</v>
      </c>
    </row>
    <row r="164" spans="6:13" x14ac:dyDescent="0.2">
      <c r="F164" s="1">
        <f t="shared" si="55"/>
        <v>319.2</v>
      </c>
      <c r="G164" s="1">
        <v>45.92</v>
      </c>
      <c r="H164" s="1">
        <v>370.71</v>
      </c>
      <c r="I164" s="1">
        <v>11.18</v>
      </c>
      <c r="J164" s="1">
        <v>239.01</v>
      </c>
      <c r="K164" s="1">
        <v>33.299999999999997</v>
      </c>
      <c r="L164" s="1">
        <v>24.95</v>
      </c>
      <c r="M164" s="1">
        <v>125.84</v>
      </c>
    </row>
    <row r="165" spans="6:13" x14ac:dyDescent="0.2">
      <c r="F165" s="1">
        <f t="shared" si="55"/>
        <v>222.61</v>
      </c>
      <c r="G165" s="1">
        <v>20.36</v>
      </c>
      <c r="H165" s="1">
        <v>238.32</v>
      </c>
      <c r="I165" s="1">
        <v>5.67</v>
      </c>
      <c r="J165" s="1">
        <v>146.02000000000001</v>
      </c>
      <c r="K165" s="1">
        <v>446.34</v>
      </c>
      <c r="L165" s="1">
        <v>424.2</v>
      </c>
      <c r="M165" s="1">
        <v>116.54</v>
      </c>
    </row>
    <row r="166" spans="6:13" x14ac:dyDescent="0.2">
      <c r="F166" s="1">
        <f t="shared" si="55"/>
        <v>251.12</v>
      </c>
      <c r="G166" s="1">
        <v>112.11</v>
      </c>
      <c r="H166" s="1">
        <v>151.53</v>
      </c>
      <c r="I166" s="1">
        <v>277.82</v>
      </c>
      <c r="J166" s="1">
        <v>44.61</v>
      </c>
      <c r="K166" s="1">
        <v>229.33</v>
      </c>
      <c r="L166" s="1">
        <v>309.52999999999997</v>
      </c>
      <c r="M166" s="1">
        <v>115.42</v>
      </c>
    </row>
    <row r="167" spans="6:13" x14ac:dyDescent="0.2">
      <c r="F167" s="1">
        <f t="shared" si="55"/>
        <v>440.5</v>
      </c>
      <c r="G167" s="1">
        <v>46.91</v>
      </c>
      <c r="H167" s="1">
        <v>66.209999999999994</v>
      </c>
      <c r="I167" s="1">
        <v>60.17</v>
      </c>
      <c r="J167" s="1">
        <v>265.95999999999998</v>
      </c>
      <c r="K167" s="1">
        <v>91.71</v>
      </c>
      <c r="L167" s="1">
        <v>45.31</v>
      </c>
      <c r="M167" s="1">
        <v>14.85</v>
      </c>
    </row>
    <row r="168" spans="6:13" x14ac:dyDescent="0.2">
      <c r="F168" s="1">
        <f t="shared" si="55"/>
        <v>31.46</v>
      </c>
      <c r="G168" s="1">
        <v>244.5</v>
      </c>
      <c r="H168" s="1">
        <v>197.13</v>
      </c>
      <c r="I168" s="1">
        <v>10.56</v>
      </c>
      <c r="J168" s="1">
        <v>4.05</v>
      </c>
      <c r="K168" s="1">
        <v>16.239999999999998</v>
      </c>
      <c r="L168" s="1">
        <v>395.71</v>
      </c>
      <c r="M168" s="1">
        <v>72.39</v>
      </c>
    </row>
    <row r="169" spans="6:13" x14ac:dyDescent="0.2">
      <c r="F169" s="1">
        <f t="shared" si="55"/>
        <v>419.75</v>
      </c>
      <c r="G169" s="1">
        <v>103.12</v>
      </c>
      <c r="H169" s="1">
        <v>84.33</v>
      </c>
      <c r="I169" s="1">
        <v>185.7</v>
      </c>
      <c r="J169" s="1">
        <v>206.35</v>
      </c>
      <c r="K169" s="1">
        <v>22.87</v>
      </c>
      <c r="L169" s="1">
        <v>14.11</v>
      </c>
      <c r="M169" s="1">
        <v>10.02</v>
      </c>
    </row>
    <row r="170" spans="6:13" x14ac:dyDescent="0.2">
      <c r="F170" s="1">
        <f>H126</f>
        <v>688.57</v>
      </c>
      <c r="G170" s="1">
        <v>58.82</v>
      </c>
      <c r="H170" s="1">
        <v>201.9</v>
      </c>
      <c r="I170" s="1">
        <v>32.03</v>
      </c>
      <c r="J170" s="1">
        <v>74.52</v>
      </c>
      <c r="K170" s="1">
        <v>76.069999999999993</v>
      </c>
      <c r="L170" s="1">
        <v>156.63999999999999</v>
      </c>
      <c r="M170" s="1">
        <v>856.32</v>
      </c>
    </row>
    <row r="171" spans="6:13" x14ac:dyDescent="0.2">
      <c r="F171" s="1">
        <f t="shared" ref="F171:F183" si="56">H127</f>
        <v>29.66</v>
      </c>
      <c r="G171" s="1">
        <v>587.29999999999995</v>
      </c>
      <c r="H171" s="1">
        <v>56.43</v>
      </c>
      <c r="I171" s="1">
        <v>25.29</v>
      </c>
      <c r="J171" s="1">
        <v>341.57</v>
      </c>
      <c r="K171" s="1">
        <v>46.48</v>
      </c>
      <c r="L171" s="1">
        <v>19.690000000000001</v>
      </c>
      <c r="M171" s="1">
        <v>94.12</v>
      </c>
    </row>
    <row r="172" spans="6:13" x14ac:dyDescent="0.2">
      <c r="F172" s="1">
        <f t="shared" si="56"/>
        <v>111.74</v>
      </c>
      <c r="G172" s="1">
        <v>425.39</v>
      </c>
      <c r="H172" s="1">
        <v>207.81</v>
      </c>
      <c r="I172" s="1">
        <v>372.9</v>
      </c>
      <c r="J172" s="1">
        <v>857.78</v>
      </c>
      <c r="K172" s="1">
        <v>43.69</v>
      </c>
      <c r="L172" s="1">
        <v>19.55</v>
      </c>
      <c r="M172" s="1">
        <v>52.68</v>
      </c>
    </row>
    <row r="173" spans="6:13" x14ac:dyDescent="0.2">
      <c r="F173" s="1">
        <f t="shared" si="56"/>
        <v>559.58000000000004</v>
      </c>
      <c r="G173" s="1">
        <v>498.33</v>
      </c>
      <c r="H173" s="1">
        <v>105.3</v>
      </c>
      <c r="I173" s="1">
        <v>91.26</v>
      </c>
      <c r="J173" s="1">
        <v>30.39</v>
      </c>
      <c r="K173" s="1">
        <v>27.65</v>
      </c>
      <c r="L173" s="1">
        <v>97.03</v>
      </c>
      <c r="M173" s="1">
        <v>389.84</v>
      </c>
    </row>
    <row r="174" spans="6:13" x14ac:dyDescent="0.2">
      <c r="F174" s="1">
        <f t="shared" si="56"/>
        <v>12.88</v>
      </c>
      <c r="G174" s="1">
        <v>63.69</v>
      </c>
      <c r="H174" s="1">
        <v>213.51</v>
      </c>
      <c r="I174" s="1">
        <v>116.35</v>
      </c>
      <c r="J174" s="1">
        <v>57.07</v>
      </c>
      <c r="K174" s="1">
        <v>118.26</v>
      </c>
      <c r="L174" s="1">
        <v>279.25</v>
      </c>
      <c r="M174" s="1">
        <v>353.3</v>
      </c>
    </row>
    <row r="175" spans="6:13" x14ac:dyDescent="0.2">
      <c r="F175" s="1">
        <f t="shared" si="56"/>
        <v>146.30000000000001</v>
      </c>
      <c r="G175" s="1">
        <v>247.44</v>
      </c>
      <c r="H175" s="1">
        <v>370.96</v>
      </c>
      <c r="I175" s="1">
        <v>378.86</v>
      </c>
      <c r="J175" s="1">
        <v>230.64</v>
      </c>
      <c r="K175" s="1">
        <v>392.52</v>
      </c>
      <c r="L175" s="1">
        <v>129.85</v>
      </c>
      <c r="M175" s="1">
        <v>480.56</v>
      </c>
    </row>
    <row r="176" spans="6:13" x14ac:dyDescent="0.2">
      <c r="F176" s="1">
        <f t="shared" si="56"/>
        <v>287.69</v>
      </c>
      <c r="G176" s="1">
        <v>452.39</v>
      </c>
      <c r="H176" s="1">
        <v>146.12</v>
      </c>
      <c r="I176" s="1">
        <v>98.8</v>
      </c>
      <c r="J176" s="1">
        <v>297.7</v>
      </c>
      <c r="K176" s="1">
        <v>38.4</v>
      </c>
      <c r="L176" s="1">
        <v>155.35</v>
      </c>
      <c r="M176" s="1">
        <v>460.67</v>
      </c>
    </row>
    <row r="177" spans="6:13" x14ac:dyDescent="0.2">
      <c r="F177" s="1">
        <f t="shared" si="56"/>
        <v>272.27999999999997</v>
      </c>
      <c r="G177" s="1">
        <v>661.65</v>
      </c>
      <c r="H177" s="1">
        <v>219.52</v>
      </c>
      <c r="I177" s="1">
        <v>115.29</v>
      </c>
      <c r="J177" s="1">
        <v>28.89</v>
      </c>
      <c r="K177" s="1">
        <v>69.98</v>
      </c>
      <c r="L177" s="1">
        <v>404.25</v>
      </c>
      <c r="M177" s="1">
        <v>438.53</v>
      </c>
    </row>
    <row r="178" spans="6:13" x14ac:dyDescent="0.2">
      <c r="F178" s="1">
        <f t="shared" si="56"/>
        <v>22.2</v>
      </c>
      <c r="G178" s="1">
        <v>58.28</v>
      </c>
      <c r="H178" s="1">
        <v>102.96</v>
      </c>
      <c r="I178" s="1">
        <v>12.03</v>
      </c>
      <c r="J178" s="1">
        <v>16.21</v>
      </c>
      <c r="K178" s="1">
        <v>108.29</v>
      </c>
      <c r="L178" s="1">
        <v>9.0399999999999991</v>
      </c>
      <c r="M178" s="1">
        <v>104.74</v>
      </c>
    </row>
    <row r="179" spans="6:13" x14ac:dyDescent="0.2">
      <c r="F179" s="1">
        <f t="shared" si="56"/>
        <v>260.98</v>
      </c>
      <c r="G179" s="1">
        <v>25.5</v>
      </c>
      <c r="H179" s="1">
        <v>306.87</v>
      </c>
      <c r="I179" s="1">
        <v>14.85</v>
      </c>
      <c r="J179" s="1">
        <v>306.94</v>
      </c>
      <c r="K179" s="1">
        <v>84.87</v>
      </c>
      <c r="L179" s="1">
        <v>169.37</v>
      </c>
      <c r="M179" s="1">
        <v>336.39</v>
      </c>
    </row>
    <row r="180" spans="6:13" x14ac:dyDescent="0.2">
      <c r="F180" s="1">
        <f t="shared" si="56"/>
        <v>42.24</v>
      </c>
      <c r="G180" s="1">
        <v>317.91000000000003</v>
      </c>
      <c r="H180" s="1">
        <v>55.36</v>
      </c>
      <c r="I180" s="1">
        <v>126.57</v>
      </c>
      <c r="J180" s="1">
        <v>603.94000000000005</v>
      </c>
      <c r="K180" s="1">
        <v>113.66</v>
      </c>
      <c r="L180" s="1">
        <v>490.8</v>
      </c>
      <c r="M180" s="1">
        <v>240.94</v>
      </c>
    </row>
    <row r="181" spans="6:13" x14ac:dyDescent="0.2">
      <c r="F181" s="1">
        <f t="shared" si="56"/>
        <v>95.35</v>
      </c>
      <c r="G181" s="1">
        <v>374.51</v>
      </c>
      <c r="H181" s="1">
        <v>196.02</v>
      </c>
      <c r="I181" s="1">
        <v>36.15</v>
      </c>
      <c r="J181" s="1">
        <v>171.66</v>
      </c>
      <c r="K181" s="1">
        <v>115.59</v>
      </c>
      <c r="L181" s="1">
        <v>77.19</v>
      </c>
      <c r="M181" s="1">
        <v>142.76</v>
      </c>
    </row>
    <row r="182" spans="6:13" x14ac:dyDescent="0.2">
      <c r="F182" s="1">
        <f t="shared" si="56"/>
        <v>91.62</v>
      </c>
      <c r="G182" s="1">
        <v>807.5</v>
      </c>
      <c r="H182" s="1">
        <v>94.81</v>
      </c>
      <c r="I182" s="1">
        <v>8.94</v>
      </c>
      <c r="J182" s="1">
        <v>6.84</v>
      </c>
      <c r="K182" s="1">
        <v>25.95</v>
      </c>
      <c r="L182" s="1">
        <v>82.44</v>
      </c>
      <c r="M182" s="1">
        <v>25.72</v>
      </c>
    </row>
    <row r="183" spans="6:13" x14ac:dyDescent="0.2">
      <c r="F183" s="1">
        <f t="shared" si="56"/>
        <v>6.91</v>
      </c>
      <c r="G183" s="1">
        <v>17.53</v>
      </c>
      <c r="H183" s="1">
        <v>75.88</v>
      </c>
      <c r="I183" s="1">
        <v>13.17</v>
      </c>
      <c r="J183" s="1">
        <v>20.9</v>
      </c>
      <c r="K183" s="1">
        <v>24.7</v>
      </c>
      <c r="L183" s="1">
        <v>11.32</v>
      </c>
      <c r="M183" s="1">
        <v>30.05</v>
      </c>
    </row>
    <row r="184" spans="6:13" x14ac:dyDescent="0.2">
      <c r="F184" s="1">
        <f>I126</f>
        <v>123.62</v>
      </c>
      <c r="G184" s="1">
        <v>221.98</v>
      </c>
      <c r="H184" s="1">
        <v>92.92</v>
      </c>
      <c r="I184" s="1">
        <v>17.12</v>
      </c>
      <c r="J184" s="1">
        <v>18.03</v>
      </c>
      <c r="K184" s="1">
        <v>131.81</v>
      </c>
      <c r="L184" s="1">
        <v>15</v>
      </c>
      <c r="M184" s="1">
        <v>15.71</v>
      </c>
    </row>
    <row r="185" spans="6:13" x14ac:dyDescent="0.2">
      <c r="F185" s="1">
        <f t="shared" ref="F185:F197" si="57">I127</f>
        <v>84.27</v>
      </c>
      <c r="G185" s="1">
        <v>9.5500000000000007</v>
      </c>
      <c r="H185" s="1">
        <v>50.49</v>
      </c>
      <c r="I185" s="1">
        <v>57.5</v>
      </c>
      <c r="J185" s="1">
        <v>7.21</v>
      </c>
      <c r="K185" s="1">
        <v>32.57</v>
      </c>
      <c r="L185" s="1">
        <v>366.02</v>
      </c>
      <c r="M185" s="1">
        <v>96.14</v>
      </c>
    </row>
    <row r="186" spans="6:13" x14ac:dyDescent="0.2">
      <c r="F186" s="1">
        <f t="shared" si="57"/>
        <v>31.26</v>
      </c>
      <c r="G186" s="1">
        <v>219.32</v>
      </c>
      <c r="H186" s="1">
        <v>115.62</v>
      </c>
      <c r="I186" s="1">
        <v>2.67</v>
      </c>
      <c r="J186" s="1">
        <v>38.07</v>
      </c>
      <c r="K186" s="1">
        <v>166.74</v>
      </c>
      <c r="L186" s="1">
        <v>553.1</v>
      </c>
      <c r="M186" s="1">
        <v>306.12</v>
      </c>
    </row>
    <row r="187" spans="6:13" x14ac:dyDescent="0.2">
      <c r="F187" s="1">
        <f t="shared" si="57"/>
        <v>42.3</v>
      </c>
      <c r="G187" s="1">
        <v>4.84</v>
      </c>
      <c r="H187" s="1">
        <v>525.34</v>
      </c>
      <c r="I187" s="1">
        <v>40.159999999999997</v>
      </c>
      <c r="J187" s="1">
        <v>20.93</v>
      </c>
      <c r="K187" s="1">
        <v>353.01</v>
      </c>
      <c r="L187" s="1">
        <v>192.28</v>
      </c>
      <c r="M187" s="1">
        <v>170.66</v>
      </c>
    </row>
    <row r="188" spans="6:13" x14ac:dyDescent="0.2">
      <c r="F188" s="1">
        <f t="shared" si="57"/>
        <v>750.98</v>
      </c>
      <c r="G188" s="1">
        <v>175.66</v>
      </c>
      <c r="H188" s="1">
        <v>207.49</v>
      </c>
      <c r="I188" s="1">
        <v>16.59</v>
      </c>
      <c r="J188" s="1">
        <v>95.16</v>
      </c>
      <c r="K188" s="1">
        <v>21.33</v>
      </c>
      <c r="L188" s="1">
        <v>85.7</v>
      </c>
      <c r="M188" s="1">
        <v>397.19</v>
      </c>
    </row>
    <row r="189" spans="6:13" x14ac:dyDescent="0.2">
      <c r="F189" s="1">
        <f t="shared" si="57"/>
        <v>633.88</v>
      </c>
      <c r="G189" s="1">
        <v>613.53</v>
      </c>
      <c r="H189" s="1">
        <v>876.13</v>
      </c>
      <c r="I189" s="1">
        <v>109.32</v>
      </c>
      <c r="J189" s="1">
        <v>483.91</v>
      </c>
      <c r="K189" s="1">
        <v>503.5</v>
      </c>
      <c r="L189" s="1">
        <v>143.07</v>
      </c>
      <c r="M189" s="1">
        <v>115.85</v>
      </c>
    </row>
    <row r="190" spans="6:13" x14ac:dyDescent="0.2">
      <c r="F190" s="1">
        <f t="shared" si="57"/>
        <v>418.51</v>
      </c>
      <c r="G190" s="1">
        <v>151.80000000000001</v>
      </c>
      <c r="H190" s="1">
        <v>51.77</v>
      </c>
      <c r="I190" s="1">
        <v>132.84</v>
      </c>
      <c r="J190" s="1">
        <v>189.01</v>
      </c>
      <c r="K190" s="1">
        <v>714.81</v>
      </c>
      <c r="L190" s="1">
        <v>572.55999999999995</v>
      </c>
      <c r="M190" s="1">
        <v>145.86000000000001</v>
      </c>
    </row>
    <row r="191" spans="6:13" x14ac:dyDescent="0.2">
      <c r="F191" s="1">
        <f t="shared" si="57"/>
        <v>252.98</v>
      </c>
      <c r="G191" s="1">
        <v>390.07</v>
      </c>
      <c r="H191" s="1">
        <v>84.49</v>
      </c>
      <c r="I191" s="1">
        <v>144.66</v>
      </c>
      <c r="J191" s="1">
        <v>823.82</v>
      </c>
      <c r="K191" s="1">
        <v>1087.58</v>
      </c>
      <c r="L191" s="1">
        <v>425.1</v>
      </c>
      <c r="M191" s="1">
        <v>699.71</v>
      </c>
    </row>
    <row r="192" spans="6:13" x14ac:dyDescent="0.2">
      <c r="F192" s="1">
        <f t="shared" si="57"/>
        <v>115.28</v>
      </c>
      <c r="G192" s="1">
        <v>78.91</v>
      </c>
      <c r="H192" s="1">
        <v>62.85</v>
      </c>
      <c r="I192" s="1">
        <v>86.54</v>
      </c>
      <c r="J192" s="1">
        <v>128.44999999999999</v>
      </c>
      <c r="K192" s="1">
        <v>38.229999999999997</v>
      </c>
      <c r="L192" s="1">
        <v>802.46</v>
      </c>
      <c r="M192" s="1">
        <v>298.01</v>
      </c>
    </row>
    <row r="193" spans="6:13" x14ac:dyDescent="0.2">
      <c r="F193" s="1">
        <f t="shared" si="57"/>
        <v>276.26</v>
      </c>
      <c r="G193" s="1">
        <v>20.84</v>
      </c>
      <c r="H193" s="1">
        <v>362.99</v>
      </c>
      <c r="I193" s="1">
        <v>238.06</v>
      </c>
      <c r="J193" s="1">
        <v>87.22</v>
      </c>
      <c r="K193" s="1">
        <v>248.31</v>
      </c>
      <c r="L193" s="1">
        <v>284.13</v>
      </c>
      <c r="M193" s="1">
        <v>106.02</v>
      </c>
    </row>
    <row r="194" spans="6:13" x14ac:dyDescent="0.2">
      <c r="F194" s="1">
        <f t="shared" si="57"/>
        <v>227.7</v>
      </c>
      <c r="G194" s="1">
        <v>114.08</v>
      </c>
      <c r="H194" s="1">
        <v>330.83</v>
      </c>
      <c r="I194" s="1">
        <v>178.76</v>
      </c>
      <c r="J194" s="1">
        <v>149.59</v>
      </c>
      <c r="K194" s="1">
        <v>144.63</v>
      </c>
      <c r="L194" s="1">
        <v>897.74</v>
      </c>
      <c r="M194" s="1">
        <v>389.09</v>
      </c>
    </row>
    <row r="195" spans="6:13" x14ac:dyDescent="0.2">
      <c r="F195" s="1">
        <f t="shared" si="57"/>
        <v>605.70000000000005</v>
      </c>
      <c r="G195" s="1">
        <v>173.18</v>
      </c>
      <c r="H195" s="1">
        <v>170.41</v>
      </c>
      <c r="I195" s="1">
        <v>23.67</v>
      </c>
      <c r="J195" s="1">
        <v>236.84</v>
      </c>
      <c r="K195" s="1">
        <v>176.27</v>
      </c>
      <c r="L195" s="1">
        <v>60.1</v>
      </c>
      <c r="M195" s="1">
        <v>14.62</v>
      </c>
    </row>
    <row r="196" spans="6:13" x14ac:dyDescent="0.2">
      <c r="F196" s="1">
        <f t="shared" si="57"/>
        <v>27.8</v>
      </c>
      <c r="G196" s="1">
        <v>6.49</v>
      </c>
      <c r="H196" s="1">
        <v>36.35</v>
      </c>
      <c r="I196" s="1">
        <v>99.58</v>
      </c>
      <c r="J196" s="1">
        <v>97.96</v>
      </c>
      <c r="K196" s="1">
        <v>13.53</v>
      </c>
      <c r="L196" s="1">
        <v>49.46</v>
      </c>
      <c r="M196" s="1">
        <v>16.23</v>
      </c>
    </row>
    <row r="197" spans="6:13" x14ac:dyDescent="0.2">
      <c r="F197" s="1">
        <f t="shared" si="57"/>
        <v>357.1</v>
      </c>
      <c r="G197" s="1">
        <v>21.64</v>
      </c>
      <c r="H197" s="1">
        <v>232.35</v>
      </c>
      <c r="I197" s="1">
        <v>9.2200000000000006</v>
      </c>
      <c r="J197" s="1">
        <v>15.7</v>
      </c>
      <c r="K197" s="1">
        <v>18.690000000000001</v>
      </c>
      <c r="L197" s="1">
        <v>102.13</v>
      </c>
      <c r="M197" s="1">
        <v>44.89</v>
      </c>
    </row>
    <row r="198" spans="6:13" x14ac:dyDescent="0.2">
      <c r="F198" s="1">
        <f>J126</f>
        <v>1241.79</v>
      </c>
      <c r="G198" s="1">
        <v>127.21</v>
      </c>
      <c r="H198" s="1">
        <v>46.75</v>
      </c>
      <c r="I198" s="1">
        <v>47.83</v>
      </c>
      <c r="J198" s="1">
        <v>154.41999999999999</v>
      </c>
      <c r="K198" s="1">
        <v>163.71</v>
      </c>
      <c r="L198" s="1">
        <v>19.57</v>
      </c>
      <c r="M198" s="1">
        <v>526.47</v>
      </c>
    </row>
    <row r="199" spans="6:13" x14ac:dyDescent="0.2">
      <c r="F199" s="1">
        <f t="shared" ref="F199:F211" si="58">J127</f>
        <v>810.96</v>
      </c>
      <c r="G199" s="1">
        <v>371.88</v>
      </c>
      <c r="H199" s="1">
        <v>133.19</v>
      </c>
      <c r="I199" s="1">
        <v>363.56</v>
      </c>
      <c r="J199" s="1">
        <v>72.62</v>
      </c>
      <c r="K199" s="1">
        <v>284.70999999999998</v>
      </c>
      <c r="L199" s="1">
        <v>135.88999999999999</v>
      </c>
      <c r="M199" s="1">
        <v>88.86</v>
      </c>
    </row>
    <row r="200" spans="6:13" x14ac:dyDescent="0.2">
      <c r="F200" s="1">
        <f t="shared" si="58"/>
        <v>153.22999999999999</v>
      </c>
      <c r="G200" s="1">
        <v>355.65</v>
      </c>
      <c r="H200" s="1">
        <v>317.01</v>
      </c>
      <c r="I200" s="1">
        <v>296.08</v>
      </c>
      <c r="J200" s="1">
        <v>752.38</v>
      </c>
      <c r="K200" s="1">
        <v>14.57</v>
      </c>
      <c r="L200" s="1">
        <v>359.64</v>
      </c>
      <c r="M200" s="1">
        <v>219.43</v>
      </c>
    </row>
    <row r="201" spans="6:13" x14ac:dyDescent="0.2">
      <c r="F201" s="1">
        <f t="shared" si="58"/>
        <v>1032.49</v>
      </c>
      <c r="G201" s="1">
        <v>22.38</v>
      </c>
      <c r="H201" s="1">
        <v>608.1</v>
      </c>
      <c r="I201" s="1">
        <v>133.72999999999999</v>
      </c>
      <c r="J201" s="1">
        <v>105.84</v>
      </c>
      <c r="K201" s="1">
        <v>64.59</v>
      </c>
      <c r="L201" s="1">
        <v>110.74</v>
      </c>
      <c r="M201" s="1">
        <v>354.09</v>
      </c>
    </row>
    <row r="202" spans="6:13" x14ac:dyDescent="0.2">
      <c r="F202" s="1">
        <f t="shared" si="58"/>
        <v>96.19</v>
      </c>
      <c r="G202" s="1">
        <v>256.81</v>
      </c>
      <c r="H202" s="1">
        <v>88.04</v>
      </c>
      <c r="I202" s="1">
        <v>523.92999999999995</v>
      </c>
      <c r="J202" s="1">
        <v>27.45</v>
      </c>
      <c r="K202" s="1">
        <v>190.37</v>
      </c>
      <c r="L202" s="1">
        <v>103.57</v>
      </c>
      <c r="M202" s="1">
        <v>842.94</v>
      </c>
    </row>
    <row r="203" spans="6:13" x14ac:dyDescent="0.2">
      <c r="F203" s="1">
        <f t="shared" si="58"/>
        <v>386.37</v>
      </c>
      <c r="G203" s="1">
        <v>73.67</v>
      </c>
      <c r="H203" s="1">
        <v>190.18</v>
      </c>
      <c r="I203" s="1">
        <v>510.2</v>
      </c>
      <c r="J203" s="1">
        <v>435.93</v>
      </c>
      <c r="K203" s="1">
        <v>537.57000000000005</v>
      </c>
      <c r="L203" s="1">
        <v>246.96</v>
      </c>
      <c r="M203" s="1">
        <v>327.88</v>
      </c>
    </row>
    <row r="204" spans="6:13" x14ac:dyDescent="0.2">
      <c r="F204" s="1">
        <f t="shared" si="58"/>
        <v>92.81</v>
      </c>
      <c r="G204" s="1">
        <v>388.35</v>
      </c>
      <c r="H204" s="1">
        <v>160.19999999999999</v>
      </c>
      <c r="I204" s="1">
        <v>325.51</v>
      </c>
      <c r="J204" s="1">
        <v>115.63</v>
      </c>
      <c r="K204" s="1">
        <v>95.38</v>
      </c>
      <c r="L204" s="1">
        <v>237.29</v>
      </c>
      <c r="M204" s="1">
        <v>462.72</v>
      </c>
    </row>
    <row r="205" spans="6:13" x14ac:dyDescent="0.2">
      <c r="F205" s="1">
        <f t="shared" si="58"/>
        <v>613.32000000000005</v>
      </c>
      <c r="G205" s="1">
        <v>572.33000000000004</v>
      </c>
      <c r="H205" s="1">
        <v>129.69999999999999</v>
      </c>
      <c r="I205" s="1">
        <v>67.84</v>
      </c>
      <c r="J205" s="1">
        <v>96.71</v>
      </c>
      <c r="K205" s="1">
        <v>867.98</v>
      </c>
      <c r="L205" s="1">
        <v>1324.96</v>
      </c>
      <c r="M205" s="1">
        <v>1396.98</v>
      </c>
    </row>
    <row r="206" spans="6:13" x14ac:dyDescent="0.2">
      <c r="F206" s="1">
        <f t="shared" si="58"/>
        <v>10.55</v>
      </c>
      <c r="G206" s="1">
        <v>277.99</v>
      </c>
      <c r="H206" s="1">
        <v>77.17</v>
      </c>
      <c r="I206" s="1">
        <v>67.94</v>
      </c>
      <c r="J206" s="1">
        <v>180.45</v>
      </c>
      <c r="K206" s="1">
        <v>20.54</v>
      </c>
      <c r="L206" s="1">
        <v>181.45</v>
      </c>
      <c r="M206" s="1">
        <v>161.54</v>
      </c>
    </row>
    <row r="207" spans="6:13" x14ac:dyDescent="0.2">
      <c r="F207" s="1">
        <f t="shared" si="58"/>
        <v>218.9</v>
      </c>
      <c r="G207" s="1">
        <v>390.63</v>
      </c>
      <c r="H207" s="1">
        <v>26.27</v>
      </c>
      <c r="I207" s="1">
        <v>288.58</v>
      </c>
      <c r="J207" s="1">
        <v>32.29</v>
      </c>
      <c r="K207" s="1">
        <v>52.63</v>
      </c>
      <c r="L207" s="1">
        <v>54.16</v>
      </c>
      <c r="M207" s="1">
        <v>89.52</v>
      </c>
    </row>
    <row r="208" spans="6:13" x14ac:dyDescent="0.2">
      <c r="F208" s="1">
        <f t="shared" si="58"/>
        <v>211.02</v>
      </c>
      <c r="G208" s="1">
        <v>88.91</v>
      </c>
      <c r="H208" s="1">
        <v>97.15</v>
      </c>
      <c r="I208" s="1">
        <v>36.56</v>
      </c>
      <c r="J208" s="1">
        <v>632.86</v>
      </c>
      <c r="K208" s="1">
        <v>475.31</v>
      </c>
      <c r="L208" s="1">
        <v>50.77</v>
      </c>
      <c r="M208" s="1">
        <v>187.02</v>
      </c>
    </row>
    <row r="209" spans="2:45" x14ac:dyDescent="0.2">
      <c r="F209" s="1">
        <f t="shared" si="58"/>
        <v>333.07</v>
      </c>
      <c r="G209" s="1">
        <v>339.07</v>
      </c>
      <c r="H209" s="1">
        <v>42.17</v>
      </c>
      <c r="I209" s="1">
        <v>24.44</v>
      </c>
      <c r="J209" s="1">
        <v>146.47</v>
      </c>
      <c r="K209" s="1">
        <v>10.65</v>
      </c>
      <c r="L209" s="1">
        <v>61.8</v>
      </c>
      <c r="M209" s="1">
        <v>367.8</v>
      </c>
    </row>
    <row r="210" spans="2:45" x14ac:dyDescent="0.2">
      <c r="F210" s="1">
        <f t="shared" si="58"/>
        <v>30.15</v>
      </c>
      <c r="G210" s="1">
        <v>218.76</v>
      </c>
      <c r="H210" s="1">
        <v>67.72</v>
      </c>
      <c r="I210" s="1">
        <v>107.12</v>
      </c>
      <c r="J210" s="1">
        <v>29.32</v>
      </c>
      <c r="K210" s="1">
        <v>57.77</v>
      </c>
      <c r="L210" s="1">
        <v>233.85</v>
      </c>
      <c r="M210" s="1">
        <v>7.8</v>
      </c>
    </row>
    <row r="211" spans="2:45" x14ac:dyDescent="0.2">
      <c r="F211" s="1">
        <f t="shared" si="58"/>
        <v>313.88</v>
      </c>
      <c r="G211" s="1">
        <v>6.86</v>
      </c>
      <c r="H211" s="1">
        <v>175.74</v>
      </c>
      <c r="I211" s="1">
        <v>249.53</v>
      </c>
      <c r="J211" s="1">
        <v>87.39</v>
      </c>
      <c r="K211" s="1">
        <v>27.63</v>
      </c>
      <c r="L211" s="1">
        <v>8.85</v>
      </c>
      <c r="M211" s="1">
        <v>31.99</v>
      </c>
    </row>
    <row r="215" spans="2:45" ht="12.75" thickBot="1" x14ac:dyDescent="0.25"/>
    <row r="216" spans="2:45" ht="12.75" thickBot="1" x14ac:dyDescent="0.25">
      <c r="F216" s="10" t="s">
        <v>56</v>
      </c>
      <c r="G216" s="12"/>
      <c r="H216" s="12"/>
      <c r="I216" s="12"/>
      <c r="J216" s="12"/>
      <c r="K216" s="12"/>
      <c r="L216" s="12"/>
      <c r="M216" s="12"/>
      <c r="N216" s="12"/>
      <c r="O216" s="12"/>
      <c r="P216" s="10" t="s">
        <v>57</v>
      </c>
      <c r="Q216" s="12"/>
      <c r="R216" s="12"/>
      <c r="S216" s="12"/>
      <c r="T216" s="12"/>
      <c r="U216" s="12"/>
      <c r="V216" s="12"/>
      <c r="W216" s="12"/>
      <c r="X216" s="12"/>
      <c r="Y216" s="13"/>
      <c r="Z216" s="12" t="s">
        <v>58</v>
      </c>
      <c r="AA216" s="12"/>
      <c r="AB216" s="12"/>
      <c r="AC216" s="12"/>
      <c r="AD216" s="12"/>
      <c r="AE216" s="12"/>
      <c r="AF216" s="12"/>
      <c r="AG216" s="12"/>
      <c r="AH216" s="12"/>
      <c r="AI216" s="12"/>
      <c r="AJ216" s="10" t="s">
        <v>0</v>
      </c>
      <c r="AK216" s="12"/>
      <c r="AL216" s="12"/>
      <c r="AM216" s="12"/>
      <c r="AN216" s="12"/>
      <c r="AO216" s="12"/>
      <c r="AP216" s="12"/>
      <c r="AQ216" s="12"/>
      <c r="AR216" s="12"/>
      <c r="AS216" s="13"/>
    </row>
    <row r="217" spans="2:45" ht="12.75" thickBot="1" x14ac:dyDescent="0.25">
      <c r="B217" s="8" t="s">
        <v>72</v>
      </c>
      <c r="C217" s="4" t="s">
        <v>17</v>
      </c>
      <c r="D217" s="8" t="s">
        <v>29</v>
      </c>
      <c r="E217" s="3"/>
      <c r="F217" s="10" t="s">
        <v>53</v>
      </c>
      <c r="G217" s="12"/>
      <c r="H217" s="12"/>
      <c r="I217" s="12"/>
      <c r="J217" s="12"/>
      <c r="K217" s="10" t="s">
        <v>54</v>
      </c>
      <c r="L217" s="12"/>
      <c r="M217" s="12"/>
      <c r="N217" s="12"/>
      <c r="O217" s="13"/>
      <c r="P217" s="10" t="s">
        <v>53</v>
      </c>
      <c r="Q217" s="12"/>
      <c r="R217" s="12"/>
      <c r="S217" s="12"/>
      <c r="T217" s="12"/>
      <c r="U217" s="10" t="s">
        <v>54</v>
      </c>
      <c r="V217" s="12"/>
      <c r="W217" s="12"/>
      <c r="X217" s="12"/>
      <c r="Y217" s="13"/>
      <c r="Z217" s="10" t="s">
        <v>53</v>
      </c>
      <c r="AA217" s="12"/>
      <c r="AB217" s="12"/>
      <c r="AC217" s="12"/>
      <c r="AD217" s="12"/>
      <c r="AE217" s="10" t="s">
        <v>54</v>
      </c>
      <c r="AF217" s="12"/>
      <c r="AG217" s="12"/>
      <c r="AH217" s="12"/>
      <c r="AI217" s="13"/>
      <c r="AJ217" s="10" t="s">
        <v>53</v>
      </c>
      <c r="AK217" s="12"/>
      <c r="AL217" s="12"/>
      <c r="AM217" s="12"/>
      <c r="AN217" s="12"/>
      <c r="AO217" s="10" t="s">
        <v>54</v>
      </c>
      <c r="AP217" s="12"/>
      <c r="AQ217" s="12"/>
      <c r="AR217" s="12"/>
      <c r="AS217" s="13"/>
    </row>
    <row r="218" spans="2:45" x14ac:dyDescent="0.2">
      <c r="B218" s="103">
        <v>1</v>
      </c>
      <c r="C218" s="4" t="s">
        <v>32</v>
      </c>
      <c r="D218" s="8">
        <v>5.26</v>
      </c>
      <c r="E218" s="31">
        <v>1234</v>
      </c>
      <c r="F218" s="3">
        <v>1217.17</v>
      </c>
      <c r="G218" s="4">
        <v>412.83</v>
      </c>
      <c r="H218" s="4">
        <v>688.57</v>
      </c>
      <c r="I218" s="4">
        <v>123.62</v>
      </c>
      <c r="J218" s="4">
        <v>1241.79</v>
      </c>
      <c r="K218" s="3">
        <v>790.55</v>
      </c>
      <c r="L218" s="4">
        <v>282.04000000000002</v>
      </c>
      <c r="M218" s="4">
        <v>58.82</v>
      </c>
      <c r="N218" s="4">
        <v>221.98</v>
      </c>
      <c r="O218" s="5">
        <v>127.21</v>
      </c>
      <c r="P218" s="3">
        <v>73.930000000000007</v>
      </c>
      <c r="Q218" s="4">
        <v>53.95</v>
      </c>
      <c r="R218" s="4">
        <v>201.9</v>
      </c>
      <c r="S218" s="4">
        <v>92.92</v>
      </c>
      <c r="T218" s="4">
        <v>46.75</v>
      </c>
      <c r="U218" s="3">
        <v>284.13</v>
      </c>
      <c r="V218" s="4">
        <v>110.37</v>
      </c>
      <c r="W218" s="4">
        <v>32.03</v>
      </c>
      <c r="X218" s="4">
        <v>17.12</v>
      </c>
      <c r="Y218" s="5">
        <v>47.83</v>
      </c>
      <c r="Z218" s="3">
        <v>24.66</v>
      </c>
      <c r="AA218" s="4">
        <v>17.5</v>
      </c>
      <c r="AB218" s="4">
        <v>74.52</v>
      </c>
      <c r="AC218" s="4">
        <v>18.03</v>
      </c>
      <c r="AD218" s="4">
        <v>154.41999999999999</v>
      </c>
      <c r="AE218" s="3">
        <v>60.99</v>
      </c>
      <c r="AF218" s="4">
        <v>112.47</v>
      </c>
      <c r="AG218" s="4">
        <v>76.069999999999993</v>
      </c>
      <c r="AH218" s="4">
        <v>131.81</v>
      </c>
      <c r="AI218" s="5">
        <v>163.71</v>
      </c>
      <c r="AJ218" s="3">
        <v>27.82</v>
      </c>
      <c r="AK218" s="4">
        <v>468.95</v>
      </c>
      <c r="AL218" s="4">
        <v>156.63999999999999</v>
      </c>
      <c r="AM218" s="4">
        <v>15</v>
      </c>
      <c r="AN218" s="4">
        <v>19.57</v>
      </c>
      <c r="AO218" s="3">
        <v>87.62</v>
      </c>
      <c r="AP218" s="4">
        <v>162.80000000000001</v>
      </c>
      <c r="AQ218" s="4">
        <v>856.32</v>
      </c>
      <c r="AR218" s="4">
        <v>15.71</v>
      </c>
      <c r="AS218" s="5">
        <v>526.47</v>
      </c>
    </row>
    <row r="219" spans="2:45" x14ac:dyDescent="0.2">
      <c r="B219" s="104">
        <v>2</v>
      </c>
      <c r="C219" s="2" t="s">
        <v>33</v>
      </c>
      <c r="D219" s="9"/>
      <c r="E219" s="32">
        <v>2143</v>
      </c>
      <c r="F219" s="6">
        <v>286.24</v>
      </c>
      <c r="G219" s="2">
        <v>762.03</v>
      </c>
      <c r="H219" s="2">
        <v>29.66</v>
      </c>
      <c r="I219" s="2">
        <v>84.27</v>
      </c>
      <c r="J219" s="2">
        <v>810.96</v>
      </c>
      <c r="K219" s="6">
        <v>1071.19</v>
      </c>
      <c r="L219" s="2">
        <v>220.03</v>
      </c>
      <c r="M219" s="2">
        <v>587.29999999999995</v>
      </c>
      <c r="N219" s="2">
        <v>9.5500000000000007</v>
      </c>
      <c r="O219" s="7">
        <v>371.88</v>
      </c>
      <c r="P219" s="6">
        <v>37.729999999999997</v>
      </c>
      <c r="Q219" s="2">
        <v>32.58</v>
      </c>
      <c r="R219" s="2">
        <v>56.43</v>
      </c>
      <c r="S219" s="2">
        <v>50.49</v>
      </c>
      <c r="T219" s="2">
        <v>133.19</v>
      </c>
      <c r="U219" s="6">
        <v>7.26</v>
      </c>
      <c r="V219" s="2">
        <v>270.98</v>
      </c>
      <c r="W219" s="2">
        <v>25.29</v>
      </c>
      <c r="X219" s="2">
        <v>57.5</v>
      </c>
      <c r="Y219" s="7">
        <v>363.56</v>
      </c>
      <c r="Z219" s="6">
        <v>130.24</v>
      </c>
      <c r="AA219" s="2">
        <v>67.62</v>
      </c>
      <c r="AB219" s="2">
        <v>341.57</v>
      </c>
      <c r="AC219" s="2">
        <v>7.21</v>
      </c>
      <c r="AD219" s="2">
        <v>72.62</v>
      </c>
      <c r="AE219" s="6">
        <v>77.78</v>
      </c>
      <c r="AF219" s="2">
        <v>35.18</v>
      </c>
      <c r="AG219" s="2">
        <v>46.48</v>
      </c>
      <c r="AH219" s="2">
        <v>32.57</v>
      </c>
      <c r="AI219" s="7">
        <v>284.70999999999998</v>
      </c>
      <c r="AJ219" s="6">
        <v>102.79</v>
      </c>
      <c r="AK219" s="2">
        <v>216.16</v>
      </c>
      <c r="AL219" s="2">
        <v>19.690000000000001</v>
      </c>
      <c r="AM219" s="2">
        <v>366.02</v>
      </c>
      <c r="AN219" s="2">
        <v>135.88999999999999</v>
      </c>
      <c r="AO219" s="6">
        <v>50.04</v>
      </c>
      <c r="AP219" s="2">
        <v>106.45</v>
      </c>
      <c r="AQ219" s="2">
        <v>94.12</v>
      </c>
      <c r="AR219" s="2">
        <v>96.14</v>
      </c>
      <c r="AS219" s="7">
        <v>88.86</v>
      </c>
    </row>
    <row r="220" spans="2:45" x14ac:dyDescent="0.2">
      <c r="B220" s="105">
        <v>3</v>
      </c>
      <c r="C220" s="2" t="s">
        <v>45</v>
      </c>
      <c r="D220" s="9">
        <v>7</v>
      </c>
      <c r="E220" s="32">
        <v>1342</v>
      </c>
      <c r="F220" s="6">
        <v>498.64</v>
      </c>
      <c r="G220" s="2">
        <v>503.69</v>
      </c>
      <c r="H220" s="2">
        <v>111.74</v>
      </c>
      <c r="I220" s="2">
        <v>31.26</v>
      </c>
      <c r="J220" s="2">
        <v>153.22999999999999</v>
      </c>
      <c r="K220" s="6">
        <v>53.02</v>
      </c>
      <c r="L220" s="2">
        <v>32.6</v>
      </c>
      <c r="M220" s="2">
        <v>425.39</v>
      </c>
      <c r="N220" s="2">
        <v>219.32</v>
      </c>
      <c r="O220" s="7">
        <v>355.65</v>
      </c>
      <c r="P220" s="6">
        <v>487.46</v>
      </c>
      <c r="Q220" s="2">
        <v>135.30000000000001</v>
      </c>
      <c r="R220" s="2">
        <v>207.81</v>
      </c>
      <c r="S220" s="2">
        <v>115.62</v>
      </c>
      <c r="T220" s="2">
        <v>317.01</v>
      </c>
      <c r="U220" s="6">
        <v>275.17</v>
      </c>
      <c r="V220" s="2">
        <v>18.37</v>
      </c>
      <c r="W220" s="2">
        <v>372.9</v>
      </c>
      <c r="X220" s="2">
        <v>2.67</v>
      </c>
      <c r="Y220" s="7">
        <v>296.08</v>
      </c>
      <c r="Z220" s="6">
        <v>117.54</v>
      </c>
      <c r="AA220" s="2">
        <v>364.11</v>
      </c>
      <c r="AB220" s="2">
        <v>857.78</v>
      </c>
      <c r="AC220" s="2">
        <v>38.07</v>
      </c>
      <c r="AD220" s="2">
        <v>752.38</v>
      </c>
      <c r="AE220" s="6">
        <v>292.52999999999997</v>
      </c>
      <c r="AF220" s="2">
        <v>264.58</v>
      </c>
      <c r="AG220" s="2">
        <v>43.69</v>
      </c>
      <c r="AH220" s="2">
        <v>166.74</v>
      </c>
      <c r="AI220" s="7">
        <v>14.57</v>
      </c>
      <c r="AJ220" s="6">
        <v>103.78</v>
      </c>
      <c r="AK220" s="2">
        <v>408.56</v>
      </c>
      <c r="AL220" s="2">
        <v>19.55</v>
      </c>
      <c r="AM220" s="2">
        <v>553.1</v>
      </c>
      <c r="AN220" s="2">
        <v>359.64</v>
      </c>
      <c r="AO220" s="6">
        <v>26.47</v>
      </c>
      <c r="AP220" s="2">
        <v>52.82</v>
      </c>
      <c r="AQ220" s="2">
        <v>52.68</v>
      </c>
      <c r="AR220" s="2">
        <v>306.12</v>
      </c>
      <c r="AS220" s="7">
        <v>219.43</v>
      </c>
    </row>
    <row r="221" spans="2:45" x14ac:dyDescent="0.2">
      <c r="B221" s="105">
        <v>4</v>
      </c>
      <c r="C221" s="1" t="s">
        <v>46</v>
      </c>
      <c r="D221" s="9">
        <v>6</v>
      </c>
      <c r="E221" s="32">
        <v>2431</v>
      </c>
      <c r="F221" s="6">
        <v>177.48</v>
      </c>
      <c r="G221" s="2">
        <v>139.76</v>
      </c>
      <c r="H221" s="2">
        <v>559.58000000000004</v>
      </c>
      <c r="I221" s="2">
        <v>42.3</v>
      </c>
      <c r="J221" s="2">
        <v>1032.49</v>
      </c>
      <c r="K221" s="6">
        <v>526.05999999999995</v>
      </c>
      <c r="L221" s="2">
        <v>37.67</v>
      </c>
      <c r="M221" s="2">
        <v>498.33</v>
      </c>
      <c r="N221" s="2">
        <v>4.84</v>
      </c>
      <c r="O221" s="7">
        <v>22.38</v>
      </c>
      <c r="P221" s="6">
        <v>11.54</v>
      </c>
      <c r="Q221" s="2">
        <v>577.54999999999995</v>
      </c>
      <c r="R221" s="2">
        <v>105.3</v>
      </c>
      <c r="S221" s="2">
        <v>525.34</v>
      </c>
      <c r="T221" s="2">
        <v>608.1</v>
      </c>
      <c r="U221" s="6">
        <v>142.74</v>
      </c>
      <c r="V221" s="2">
        <v>24.65</v>
      </c>
      <c r="W221" s="2">
        <v>91.26</v>
      </c>
      <c r="X221" s="2">
        <v>40.159999999999997</v>
      </c>
      <c r="Y221" s="7">
        <v>133.72999999999999</v>
      </c>
      <c r="Z221" s="6">
        <v>325.60000000000002</v>
      </c>
      <c r="AA221" s="2">
        <v>234.04</v>
      </c>
      <c r="AB221" s="2">
        <v>30.39</v>
      </c>
      <c r="AC221" s="2">
        <v>20.93</v>
      </c>
      <c r="AD221" s="2">
        <v>105.84</v>
      </c>
      <c r="AE221" s="6">
        <v>78.989999999999995</v>
      </c>
      <c r="AF221" s="2">
        <v>114.42</v>
      </c>
      <c r="AG221" s="2">
        <v>27.65</v>
      </c>
      <c r="AH221" s="2">
        <v>353.01</v>
      </c>
      <c r="AI221" s="7">
        <v>64.59</v>
      </c>
      <c r="AJ221" s="6">
        <v>256.10000000000002</v>
      </c>
      <c r="AK221" s="2">
        <v>60.02</v>
      </c>
      <c r="AL221" s="2">
        <v>97.03</v>
      </c>
      <c r="AM221" s="2">
        <v>192.28</v>
      </c>
      <c r="AN221" s="2">
        <v>110.74</v>
      </c>
      <c r="AO221" s="6">
        <v>292.52999999999997</v>
      </c>
      <c r="AP221" s="2">
        <v>221.07</v>
      </c>
      <c r="AQ221" s="2">
        <v>389.84</v>
      </c>
      <c r="AR221" s="2">
        <v>170.66</v>
      </c>
      <c r="AS221" s="7">
        <v>354.09</v>
      </c>
    </row>
    <row r="222" spans="2:45" x14ac:dyDescent="0.2">
      <c r="B222" s="105">
        <v>5</v>
      </c>
      <c r="C222" s="2" t="s">
        <v>44</v>
      </c>
      <c r="D222" s="9">
        <v>5.39</v>
      </c>
      <c r="E222" s="32">
        <v>3124</v>
      </c>
      <c r="F222" s="6">
        <v>18.46</v>
      </c>
      <c r="G222" s="2">
        <v>230.87</v>
      </c>
      <c r="H222" s="2">
        <v>12.88</v>
      </c>
      <c r="I222" s="2">
        <v>750.98</v>
      </c>
      <c r="J222" s="2">
        <v>96.19</v>
      </c>
      <c r="K222" s="6">
        <v>292.58</v>
      </c>
      <c r="L222" s="2">
        <v>136.83000000000001</v>
      </c>
      <c r="M222" s="2">
        <v>63.69</v>
      </c>
      <c r="N222" s="2">
        <v>175.66</v>
      </c>
      <c r="O222" s="7">
        <v>256.81</v>
      </c>
      <c r="P222" s="6">
        <v>498.11</v>
      </c>
      <c r="Q222" s="2">
        <v>595.04999999999995</v>
      </c>
      <c r="R222" s="2">
        <v>213.51</v>
      </c>
      <c r="S222" s="2">
        <v>207.49</v>
      </c>
      <c r="T222" s="2">
        <v>88.04</v>
      </c>
      <c r="U222" s="6">
        <v>618.65</v>
      </c>
      <c r="V222" s="2">
        <v>634.64</v>
      </c>
      <c r="W222" s="2">
        <v>116.35</v>
      </c>
      <c r="X222" s="2">
        <v>16.59</v>
      </c>
      <c r="Y222" s="7">
        <v>523.92999999999995</v>
      </c>
      <c r="Z222" s="6">
        <v>17.420000000000002</v>
      </c>
      <c r="AA222" s="2">
        <v>34.15</v>
      </c>
      <c r="AB222" s="2">
        <v>57.07</v>
      </c>
      <c r="AC222" s="2">
        <v>95.16</v>
      </c>
      <c r="AD222" s="2">
        <v>27.45</v>
      </c>
      <c r="AE222" s="6">
        <v>65.92</v>
      </c>
      <c r="AF222" s="2">
        <v>233.56</v>
      </c>
      <c r="AG222" s="2">
        <v>118.26</v>
      </c>
      <c r="AH222" s="2">
        <v>21.33</v>
      </c>
      <c r="AI222" s="7">
        <v>190.37</v>
      </c>
      <c r="AJ222" s="6">
        <v>103.87</v>
      </c>
      <c r="AK222" s="2">
        <v>45.93</v>
      </c>
      <c r="AL222" s="2">
        <v>279.25</v>
      </c>
      <c r="AM222" s="2">
        <v>85.7</v>
      </c>
      <c r="AN222" s="2">
        <v>103.57</v>
      </c>
      <c r="AO222" s="6">
        <v>173.72</v>
      </c>
      <c r="AP222" s="2">
        <v>268.89999999999998</v>
      </c>
      <c r="AQ222" s="2">
        <v>353.3</v>
      </c>
      <c r="AR222" s="2">
        <v>397.19</v>
      </c>
      <c r="AS222" s="7">
        <v>842.94</v>
      </c>
    </row>
    <row r="223" spans="2:45" x14ac:dyDescent="0.2">
      <c r="B223" s="105">
        <v>6</v>
      </c>
      <c r="C223" s="2" t="s">
        <v>50</v>
      </c>
      <c r="D223" s="9">
        <v>4</v>
      </c>
      <c r="E223" s="32">
        <v>4213</v>
      </c>
      <c r="F223" s="6">
        <v>648.94000000000005</v>
      </c>
      <c r="G223" s="2">
        <v>829.25</v>
      </c>
      <c r="H223" s="2">
        <v>146.30000000000001</v>
      </c>
      <c r="I223" s="2">
        <v>633.88</v>
      </c>
      <c r="J223" s="2">
        <v>386.37</v>
      </c>
      <c r="K223" s="6">
        <v>945.18</v>
      </c>
      <c r="L223" s="2">
        <v>402.6</v>
      </c>
      <c r="M223" s="2">
        <v>247.44</v>
      </c>
      <c r="N223" s="2">
        <v>613.53</v>
      </c>
      <c r="O223" s="7">
        <v>73.67</v>
      </c>
      <c r="P223" s="6">
        <v>284.14999999999998</v>
      </c>
      <c r="Q223" s="2">
        <v>340.23</v>
      </c>
      <c r="R223" s="2">
        <v>370.96</v>
      </c>
      <c r="S223" s="2">
        <v>876.13</v>
      </c>
      <c r="T223" s="2">
        <v>190.18</v>
      </c>
      <c r="U223" s="6">
        <v>400.28</v>
      </c>
      <c r="V223" s="2">
        <v>441.54</v>
      </c>
      <c r="W223" s="2">
        <v>378.86</v>
      </c>
      <c r="X223" s="2">
        <v>109.32</v>
      </c>
      <c r="Y223" s="7">
        <v>510.2</v>
      </c>
      <c r="Z223" s="6">
        <v>496.87</v>
      </c>
      <c r="AA223" s="2">
        <v>81.16</v>
      </c>
      <c r="AB223" s="2">
        <v>230.64</v>
      </c>
      <c r="AC223" s="2">
        <v>483.91</v>
      </c>
      <c r="AD223" s="2">
        <v>435.93</v>
      </c>
      <c r="AE223" s="6">
        <v>88.04</v>
      </c>
      <c r="AF223" s="2">
        <v>76.22</v>
      </c>
      <c r="AG223" s="2">
        <v>392.52</v>
      </c>
      <c r="AH223" s="2">
        <v>503.5</v>
      </c>
      <c r="AI223" s="7">
        <v>537.57000000000005</v>
      </c>
      <c r="AJ223" s="6">
        <v>439.97</v>
      </c>
      <c r="AK223" s="2">
        <v>216.46</v>
      </c>
      <c r="AL223" s="2">
        <v>129.85</v>
      </c>
      <c r="AM223" s="2">
        <v>143.07</v>
      </c>
      <c r="AN223" s="2">
        <v>246.96</v>
      </c>
      <c r="AO223" s="6">
        <v>676.35</v>
      </c>
      <c r="AP223" s="2">
        <v>198.64</v>
      </c>
      <c r="AQ223" s="2">
        <v>480.56</v>
      </c>
      <c r="AR223" s="2">
        <v>115.85</v>
      </c>
      <c r="AS223" s="7">
        <v>327.88</v>
      </c>
    </row>
    <row r="224" spans="2:45" x14ac:dyDescent="0.2">
      <c r="B224" s="104">
        <v>7</v>
      </c>
      <c r="C224" s="2" t="s">
        <v>59</v>
      </c>
      <c r="D224" s="9">
        <v>1</v>
      </c>
      <c r="E224" s="32">
        <v>1423</v>
      </c>
      <c r="F224" s="6">
        <v>105.75</v>
      </c>
      <c r="G224" s="2">
        <v>212.15</v>
      </c>
      <c r="H224" s="2">
        <v>287.69</v>
      </c>
      <c r="I224" s="2">
        <v>418.51</v>
      </c>
      <c r="J224" s="2">
        <v>92.81</v>
      </c>
      <c r="K224" s="6">
        <v>351.14</v>
      </c>
      <c r="L224" s="2">
        <v>320.22000000000003</v>
      </c>
      <c r="M224" s="2">
        <v>452.39</v>
      </c>
      <c r="N224" s="2">
        <v>151.80000000000001</v>
      </c>
      <c r="O224" s="7">
        <v>388.35</v>
      </c>
      <c r="P224" s="6">
        <v>27.15</v>
      </c>
      <c r="Q224" s="2">
        <v>85.13</v>
      </c>
      <c r="R224" s="2">
        <v>146.12</v>
      </c>
      <c r="S224" s="2">
        <v>51.77</v>
      </c>
      <c r="T224" s="2">
        <v>160.19999999999999</v>
      </c>
      <c r="U224" s="6">
        <v>117.77</v>
      </c>
      <c r="V224" s="2">
        <v>214.14</v>
      </c>
      <c r="W224" s="2">
        <v>98.8</v>
      </c>
      <c r="X224" s="2">
        <v>132.84</v>
      </c>
      <c r="Y224" s="7">
        <v>325.51</v>
      </c>
      <c r="Z224" s="6">
        <v>254.68</v>
      </c>
      <c r="AA224" s="2">
        <v>231.33</v>
      </c>
      <c r="AB224" s="2">
        <v>297.7</v>
      </c>
      <c r="AC224" s="2">
        <v>189.01</v>
      </c>
      <c r="AD224" s="2">
        <v>115.63</v>
      </c>
      <c r="AE224" s="6">
        <v>706.18</v>
      </c>
      <c r="AF224" s="2">
        <v>135.72</v>
      </c>
      <c r="AG224" s="2">
        <v>38.4</v>
      </c>
      <c r="AH224" s="2">
        <v>714.81</v>
      </c>
      <c r="AI224" s="7">
        <v>95.38</v>
      </c>
      <c r="AJ224" s="6">
        <v>259.3</v>
      </c>
      <c r="AK224" s="2">
        <v>218.87</v>
      </c>
      <c r="AL224" s="2">
        <v>155.35</v>
      </c>
      <c r="AM224" s="2">
        <v>572.55999999999995</v>
      </c>
      <c r="AN224" s="2">
        <v>237.29</v>
      </c>
      <c r="AO224" s="6">
        <v>373.05</v>
      </c>
      <c r="AP224" s="2">
        <v>90.77</v>
      </c>
      <c r="AQ224" s="2">
        <v>460.67</v>
      </c>
      <c r="AR224" s="2">
        <v>145.86000000000001</v>
      </c>
      <c r="AS224" s="7">
        <v>462.72</v>
      </c>
    </row>
    <row r="225" spans="2:45" x14ac:dyDescent="0.2">
      <c r="B225" s="104">
        <v>8</v>
      </c>
      <c r="C225" s="2" t="s">
        <v>60</v>
      </c>
      <c r="D225" s="9">
        <v>1</v>
      </c>
      <c r="E225" s="32">
        <v>2314</v>
      </c>
      <c r="F225" s="6">
        <v>71.11</v>
      </c>
      <c r="G225" s="2">
        <v>2.9</v>
      </c>
      <c r="H225" s="2">
        <v>272.27999999999997</v>
      </c>
      <c r="I225" s="2">
        <v>252.98</v>
      </c>
      <c r="J225" s="2">
        <v>613.32000000000005</v>
      </c>
      <c r="K225" s="6">
        <v>61.33</v>
      </c>
      <c r="L225" s="2">
        <v>5.69</v>
      </c>
      <c r="M225" s="2">
        <v>661.65</v>
      </c>
      <c r="N225" s="2">
        <v>390.07</v>
      </c>
      <c r="O225" s="7">
        <v>572.33000000000004</v>
      </c>
      <c r="P225" s="6">
        <v>1635.43</v>
      </c>
      <c r="Q225" s="2">
        <v>622.39</v>
      </c>
      <c r="R225" s="2">
        <v>219.52</v>
      </c>
      <c r="S225" s="2">
        <v>84.49</v>
      </c>
      <c r="T225" s="2">
        <v>129.69999999999999</v>
      </c>
      <c r="U225" s="6">
        <v>61.4</v>
      </c>
      <c r="V225" s="2">
        <v>18.739999999999998</v>
      </c>
      <c r="W225" s="2">
        <v>115.29</v>
      </c>
      <c r="X225" s="2">
        <v>144.66</v>
      </c>
      <c r="Y225" s="7">
        <v>67.84</v>
      </c>
      <c r="Z225" s="6">
        <v>930.06</v>
      </c>
      <c r="AA225" s="2">
        <v>552.99</v>
      </c>
      <c r="AB225" s="2">
        <v>28.89</v>
      </c>
      <c r="AC225" s="2">
        <v>823.82</v>
      </c>
      <c r="AD225" s="2">
        <v>96.71</v>
      </c>
      <c r="AE225" s="6">
        <v>785.64</v>
      </c>
      <c r="AF225" s="2">
        <v>884.85</v>
      </c>
      <c r="AG225" s="2">
        <v>69.98</v>
      </c>
      <c r="AH225" s="2">
        <v>1087.58</v>
      </c>
      <c r="AI225" s="7">
        <v>867.98</v>
      </c>
      <c r="AJ225" s="6">
        <v>1402.87</v>
      </c>
      <c r="AK225" s="2">
        <v>631.34</v>
      </c>
      <c r="AL225" s="2">
        <v>404.25</v>
      </c>
      <c r="AM225" s="2">
        <v>425.1</v>
      </c>
      <c r="AN225" s="2">
        <v>1324.96</v>
      </c>
      <c r="AO225" s="6">
        <v>503.74</v>
      </c>
      <c r="AP225" s="2">
        <v>19.22</v>
      </c>
      <c r="AQ225" s="2">
        <v>438.53</v>
      </c>
      <c r="AR225" s="2">
        <v>699.71</v>
      </c>
      <c r="AS225" s="7">
        <v>1396.98</v>
      </c>
    </row>
    <row r="226" spans="2:45" x14ac:dyDescent="0.2">
      <c r="B226" s="104">
        <v>9</v>
      </c>
      <c r="C226" s="2" t="s">
        <v>61</v>
      </c>
      <c r="D226" s="9">
        <v>3.83</v>
      </c>
      <c r="E226" s="32">
        <v>3241</v>
      </c>
      <c r="F226" s="6">
        <v>60.83</v>
      </c>
      <c r="G226" s="2">
        <v>319.2</v>
      </c>
      <c r="H226" s="2">
        <v>22.2</v>
      </c>
      <c r="I226" s="2">
        <v>115.28</v>
      </c>
      <c r="J226" s="2">
        <v>10.55</v>
      </c>
      <c r="K226" s="6">
        <v>3.56</v>
      </c>
      <c r="L226" s="2">
        <v>45.92</v>
      </c>
      <c r="M226" s="2">
        <v>58.28</v>
      </c>
      <c r="N226" s="2">
        <v>78.91</v>
      </c>
      <c r="O226" s="7">
        <v>277.99</v>
      </c>
      <c r="P226" s="6">
        <v>93.72</v>
      </c>
      <c r="Q226" s="2">
        <v>370.71</v>
      </c>
      <c r="R226" s="2">
        <v>102.96</v>
      </c>
      <c r="S226" s="2">
        <v>62.85</v>
      </c>
      <c r="T226" s="2">
        <v>77.17</v>
      </c>
      <c r="U226" s="6">
        <v>121.66</v>
      </c>
      <c r="V226" s="2">
        <v>11.18</v>
      </c>
      <c r="W226" s="2">
        <v>12.03</v>
      </c>
      <c r="X226" s="2">
        <v>86.54</v>
      </c>
      <c r="Y226" s="7">
        <v>67.94</v>
      </c>
      <c r="Z226" s="6">
        <v>176.89</v>
      </c>
      <c r="AA226" s="2">
        <v>239.01</v>
      </c>
      <c r="AB226" s="2">
        <v>16.21</v>
      </c>
      <c r="AC226" s="2">
        <v>128.44999999999999</v>
      </c>
      <c r="AD226" s="2">
        <v>180.45</v>
      </c>
      <c r="AE226" s="6">
        <v>15.38</v>
      </c>
      <c r="AF226" s="2">
        <v>33.299999999999997</v>
      </c>
      <c r="AG226" s="2">
        <v>108.29</v>
      </c>
      <c r="AH226" s="2">
        <v>38.229999999999997</v>
      </c>
      <c r="AI226" s="7">
        <v>20.54</v>
      </c>
      <c r="AJ226" s="6">
        <v>10.06</v>
      </c>
      <c r="AK226" s="2">
        <v>24.95</v>
      </c>
      <c r="AL226" s="2">
        <v>9.0399999999999991</v>
      </c>
      <c r="AM226" s="2">
        <v>802.46</v>
      </c>
      <c r="AN226" s="2">
        <v>181.45</v>
      </c>
      <c r="AO226" s="6">
        <v>16.260000000000002</v>
      </c>
      <c r="AP226" s="2">
        <v>125.84</v>
      </c>
      <c r="AQ226" s="2">
        <v>104.74</v>
      </c>
      <c r="AR226" s="2">
        <v>298.01</v>
      </c>
      <c r="AS226" s="7">
        <v>161.54</v>
      </c>
    </row>
    <row r="227" spans="2:45" x14ac:dyDescent="0.2">
      <c r="B227" s="104">
        <v>10</v>
      </c>
      <c r="C227" s="2" t="s">
        <v>62</v>
      </c>
      <c r="D227" s="9">
        <v>4.54</v>
      </c>
      <c r="E227" s="32">
        <v>4132</v>
      </c>
      <c r="F227" s="6">
        <v>343.86</v>
      </c>
      <c r="G227" s="2">
        <v>222.61</v>
      </c>
      <c r="H227" s="2">
        <v>260.98</v>
      </c>
      <c r="I227" s="2">
        <v>276.26</v>
      </c>
      <c r="J227" s="2">
        <v>218.9</v>
      </c>
      <c r="K227" s="6">
        <v>178.34</v>
      </c>
      <c r="L227" s="2">
        <v>20.36</v>
      </c>
      <c r="M227" s="2">
        <v>25.5</v>
      </c>
      <c r="N227" s="2">
        <v>20.84</v>
      </c>
      <c r="O227" s="7">
        <v>390.63</v>
      </c>
      <c r="P227" s="6">
        <v>76.900000000000006</v>
      </c>
      <c r="Q227" s="2">
        <v>238.32</v>
      </c>
      <c r="R227" s="2">
        <v>306.87</v>
      </c>
      <c r="S227" s="2">
        <v>362.99</v>
      </c>
      <c r="T227" s="2">
        <v>26.27</v>
      </c>
      <c r="U227" s="6">
        <v>206.31</v>
      </c>
      <c r="V227" s="2">
        <v>5.67</v>
      </c>
      <c r="W227" s="2">
        <v>14.85</v>
      </c>
      <c r="X227" s="2">
        <v>238.06</v>
      </c>
      <c r="Y227" s="7">
        <v>288.58</v>
      </c>
      <c r="Z227" s="6">
        <v>98.1</v>
      </c>
      <c r="AA227" s="2">
        <v>146.02000000000001</v>
      </c>
      <c r="AB227" s="2">
        <v>306.94</v>
      </c>
      <c r="AC227" s="2">
        <v>87.22</v>
      </c>
      <c r="AD227" s="2">
        <v>32.29</v>
      </c>
      <c r="AE227" s="6">
        <v>39.39</v>
      </c>
      <c r="AF227" s="2">
        <v>446.34</v>
      </c>
      <c r="AG227" s="2">
        <v>84.87</v>
      </c>
      <c r="AH227" s="2">
        <v>248.31</v>
      </c>
      <c r="AI227" s="7">
        <v>52.63</v>
      </c>
      <c r="AJ227" s="6">
        <v>71.44</v>
      </c>
      <c r="AK227" s="2">
        <v>424.2</v>
      </c>
      <c r="AL227" s="2">
        <v>169.37</v>
      </c>
      <c r="AM227" s="2">
        <v>284.13</v>
      </c>
      <c r="AN227" s="2">
        <v>54.16</v>
      </c>
      <c r="AO227" s="6">
        <v>264.87</v>
      </c>
      <c r="AP227" s="2">
        <v>116.54</v>
      </c>
      <c r="AQ227" s="2">
        <v>336.39</v>
      </c>
      <c r="AR227" s="2">
        <v>106.02</v>
      </c>
      <c r="AS227" s="7">
        <v>89.52</v>
      </c>
    </row>
    <row r="228" spans="2:45" x14ac:dyDescent="0.2">
      <c r="B228" s="105">
        <v>11</v>
      </c>
      <c r="C228" s="2" t="s">
        <v>81</v>
      </c>
      <c r="D228" s="9">
        <v>6.54</v>
      </c>
      <c r="E228" s="32">
        <v>1243</v>
      </c>
      <c r="F228" s="6">
        <v>9.6300000000000008</v>
      </c>
      <c r="G228" s="2">
        <v>251.12</v>
      </c>
      <c r="H228" s="2">
        <v>42.24</v>
      </c>
      <c r="I228" s="2">
        <v>227.7</v>
      </c>
      <c r="J228" s="2">
        <v>211.02</v>
      </c>
      <c r="K228" s="6">
        <v>242.81</v>
      </c>
      <c r="L228" s="2">
        <v>112.11</v>
      </c>
      <c r="M228" s="2">
        <v>317.91000000000003</v>
      </c>
      <c r="N228" s="2">
        <v>114.08</v>
      </c>
      <c r="O228" s="7">
        <v>88.91</v>
      </c>
      <c r="P228" s="6">
        <v>21.23</v>
      </c>
      <c r="Q228" s="2">
        <v>151.53</v>
      </c>
      <c r="R228" s="2">
        <v>55.36</v>
      </c>
      <c r="S228" s="2">
        <v>330.83</v>
      </c>
      <c r="T228" s="2">
        <v>97.15</v>
      </c>
      <c r="U228" s="6">
        <v>221.25</v>
      </c>
      <c r="V228" s="2">
        <v>277.82</v>
      </c>
      <c r="W228" s="2">
        <v>126.57</v>
      </c>
      <c r="X228" s="2">
        <v>178.76</v>
      </c>
      <c r="Y228" s="7">
        <v>36.56</v>
      </c>
      <c r="Z228" s="6">
        <v>23.72</v>
      </c>
      <c r="AA228" s="2">
        <v>44.61</v>
      </c>
      <c r="AB228" s="2">
        <v>603.94000000000005</v>
      </c>
      <c r="AC228" s="2">
        <v>149.59</v>
      </c>
      <c r="AD228" s="2">
        <v>632.86</v>
      </c>
      <c r="AE228" s="6">
        <v>122.31</v>
      </c>
      <c r="AF228" s="2">
        <v>229.33</v>
      </c>
      <c r="AG228" s="2">
        <v>113.66</v>
      </c>
      <c r="AH228" s="2">
        <v>144.63</v>
      </c>
      <c r="AI228" s="7">
        <v>475.31</v>
      </c>
      <c r="AJ228" s="6">
        <v>386.53</v>
      </c>
      <c r="AK228" s="2">
        <v>309.52999999999997</v>
      </c>
      <c r="AL228" s="2">
        <v>490.8</v>
      </c>
      <c r="AM228" s="2">
        <v>897.74</v>
      </c>
      <c r="AN228" s="2">
        <v>50.77</v>
      </c>
      <c r="AO228" s="6">
        <v>353.17</v>
      </c>
      <c r="AP228" s="2">
        <v>115.42</v>
      </c>
      <c r="AQ228" s="2">
        <v>240.94</v>
      </c>
      <c r="AR228" s="2">
        <v>389.09</v>
      </c>
      <c r="AS228" s="7">
        <v>187.02</v>
      </c>
    </row>
    <row r="229" spans="2:45" x14ac:dyDescent="0.2">
      <c r="B229" s="105">
        <v>12</v>
      </c>
      <c r="C229" s="2" t="s">
        <v>82</v>
      </c>
      <c r="D229" s="9">
        <v>7</v>
      </c>
      <c r="E229" s="32">
        <v>2134</v>
      </c>
      <c r="F229" s="6">
        <v>252.35</v>
      </c>
      <c r="G229" s="2">
        <v>440.5</v>
      </c>
      <c r="H229" s="2">
        <v>95.35</v>
      </c>
      <c r="I229" s="2">
        <v>605.70000000000005</v>
      </c>
      <c r="J229" s="2">
        <v>333.07</v>
      </c>
      <c r="K229" s="6">
        <v>411.44</v>
      </c>
      <c r="L229" s="2">
        <v>46.91</v>
      </c>
      <c r="M229" s="2">
        <v>374.51</v>
      </c>
      <c r="N229" s="2">
        <v>173.18</v>
      </c>
      <c r="O229" s="7">
        <v>339.07</v>
      </c>
      <c r="P229" s="6">
        <v>31.77</v>
      </c>
      <c r="Q229" s="2">
        <v>66.209999999999994</v>
      </c>
      <c r="R229" s="2">
        <v>196.02</v>
      </c>
      <c r="S229" s="2">
        <v>170.41</v>
      </c>
      <c r="T229" s="2">
        <v>42.17</v>
      </c>
      <c r="U229" s="6">
        <v>28</v>
      </c>
      <c r="V229" s="2">
        <v>60.17</v>
      </c>
      <c r="W229" s="2">
        <v>36.15</v>
      </c>
      <c r="X229" s="2">
        <v>23.67</v>
      </c>
      <c r="Y229" s="7">
        <v>24.44</v>
      </c>
      <c r="Z229" s="6">
        <v>80.739999999999995</v>
      </c>
      <c r="AA229" s="2">
        <v>265.95999999999998</v>
      </c>
      <c r="AB229" s="2">
        <v>171.66</v>
      </c>
      <c r="AC229" s="2">
        <v>236.84</v>
      </c>
      <c r="AD229" s="2">
        <v>146.47</v>
      </c>
      <c r="AE229" s="6">
        <v>28.31</v>
      </c>
      <c r="AF229" s="2">
        <v>91.71</v>
      </c>
      <c r="AG229" s="2">
        <v>115.59</v>
      </c>
      <c r="AH229" s="2">
        <v>176.27</v>
      </c>
      <c r="AI229" s="7">
        <v>10.65</v>
      </c>
      <c r="AJ229" s="6">
        <v>192.2</v>
      </c>
      <c r="AK229" s="2">
        <v>45.31</v>
      </c>
      <c r="AL229" s="2">
        <v>77.19</v>
      </c>
      <c r="AM229" s="2">
        <v>60.1</v>
      </c>
      <c r="AN229" s="2">
        <v>61.8</v>
      </c>
      <c r="AO229" s="6">
        <v>322.44</v>
      </c>
      <c r="AP229" s="2">
        <v>14.85</v>
      </c>
      <c r="AQ229" s="2">
        <v>142.76</v>
      </c>
      <c r="AR229" s="2">
        <v>14.62</v>
      </c>
      <c r="AS229" s="7">
        <v>367.8</v>
      </c>
    </row>
    <row r="230" spans="2:45" x14ac:dyDescent="0.2">
      <c r="B230" s="105">
        <v>13</v>
      </c>
      <c r="C230" s="2" t="s">
        <v>91</v>
      </c>
      <c r="D230" s="9">
        <v>6.8</v>
      </c>
      <c r="E230" s="32">
        <v>3421</v>
      </c>
      <c r="F230" s="6">
        <v>10.49</v>
      </c>
      <c r="G230" s="2">
        <v>31.46</v>
      </c>
      <c r="H230" s="2">
        <v>91.62</v>
      </c>
      <c r="I230" s="2">
        <v>27.8</v>
      </c>
      <c r="J230" s="2">
        <v>30.15</v>
      </c>
      <c r="K230" s="6">
        <v>138.38999999999999</v>
      </c>
      <c r="L230" s="2">
        <v>244.5</v>
      </c>
      <c r="M230" s="2">
        <v>807.5</v>
      </c>
      <c r="N230" s="2">
        <v>6.49</v>
      </c>
      <c r="O230" s="7">
        <v>218.76</v>
      </c>
      <c r="P230" s="6">
        <v>20.62</v>
      </c>
      <c r="Q230" s="2">
        <v>197.13</v>
      </c>
      <c r="R230" s="2">
        <v>94.81</v>
      </c>
      <c r="S230" s="2">
        <v>36.35</v>
      </c>
      <c r="T230" s="2">
        <v>67.72</v>
      </c>
      <c r="U230" s="6">
        <v>37.869999999999997</v>
      </c>
      <c r="V230" s="2">
        <v>10.56</v>
      </c>
      <c r="W230" s="2">
        <v>8.94</v>
      </c>
      <c r="X230" s="2">
        <v>99.58</v>
      </c>
      <c r="Y230" s="7">
        <v>107.12</v>
      </c>
      <c r="Z230" s="6">
        <v>28.87</v>
      </c>
      <c r="AA230" s="2">
        <v>4.05</v>
      </c>
      <c r="AB230" s="2">
        <v>6.84</v>
      </c>
      <c r="AC230" s="2">
        <v>97.96</v>
      </c>
      <c r="AD230" s="2">
        <v>29.32</v>
      </c>
      <c r="AE230" s="6">
        <v>74.55</v>
      </c>
      <c r="AF230" s="2">
        <v>16.239999999999998</v>
      </c>
      <c r="AG230" s="2">
        <v>25.95</v>
      </c>
      <c r="AH230" s="2">
        <v>13.53</v>
      </c>
      <c r="AI230" s="7">
        <v>57.77</v>
      </c>
      <c r="AJ230" s="6">
        <v>272.39999999999998</v>
      </c>
      <c r="AK230" s="2">
        <v>395.71</v>
      </c>
      <c r="AL230" s="2">
        <v>82.44</v>
      </c>
      <c r="AM230" s="2">
        <v>49.46</v>
      </c>
      <c r="AN230" s="2">
        <v>233.85</v>
      </c>
      <c r="AO230" s="6">
        <v>34.29</v>
      </c>
      <c r="AP230" s="2">
        <v>72.39</v>
      </c>
      <c r="AQ230" s="2">
        <v>25.72</v>
      </c>
      <c r="AR230" s="2">
        <v>16.23</v>
      </c>
      <c r="AS230" s="7">
        <v>7.8</v>
      </c>
    </row>
    <row r="231" spans="2:45" x14ac:dyDescent="0.2">
      <c r="B231" s="105">
        <v>14</v>
      </c>
      <c r="C231" s="2" t="s">
        <v>92</v>
      </c>
      <c r="D231" s="9">
        <v>7</v>
      </c>
      <c r="E231" s="32">
        <v>4312</v>
      </c>
      <c r="F231" s="6">
        <v>101.5</v>
      </c>
      <c r="G231" s="2">
        <v>419.75</v>
      </c>
      <c r="H231" s="2">
        <v>6.91</v>
      </c>
      <c r="I231" s="2">
        <v>357.1</v>
      </c>
      <c r="J231" s="2">
        <v>313.88</v>
      </c>
      <c r="K231" s="6">
        <v>40.57</v>
      </c>
      <c r="L231" s="2">
        <v>103.12</v>
      </c>
      <c r="M231" s="2">
        <v>17.53</v>
      </c>
      <c r="N231" s="2">
        <v>21.64</v>
      </c>
      <c r="O231" s="7">
        <v>6.86</v>
      </c>
      <c r="P231" s="6">
        <v>129.94999999999999</v>
      </c>
      <c r="Q231" s="2">
        <v>84.33</v>
      </c>
      <c r="R231" s="2">
        <v>75.88</v>
      </c>
      <c r="S231" s="2">
        <v>232.35</v>
      </c>
      <c r="T231" s="2">
        <v>175.74</v>
      </c>
      <c r="U231" s="6">
        <v>12.69</v>
      </c>
      <c r="V231" s="2">
        <v>185.7</v>
      </c>
      <c r="W231" s="2">
        <v>13.17</v>
      </c>
      <c r="X231" s="2">
        <v>9.2200000000000006</v>
      </c>
      <c r="Y231" s="7">
        <v>249.53</v>
      </c>
      <c r="Z231" s="6">
        <v>99.03</v>
      </c>
      <c r="AA231" s="2">
        <v>206.35</v>
      </c>
      <c r="AB231" s="2">
        <v>20.9</v>
      </c>
      <c r="AC231" s="2">
        <v>15.7</v>
      </c>
      <c r="AD231" s="2">
        <v>87.39</v>
      </c>
      <c r="AE231" s="6">
        <v>115.03</v>
      </c>
      <c r="AF231" s="2">
        <v>22.87</v>
      </c>
      <c r="AG231" s="2">
        <v>24.7</v>
      </c>
      <c r="AH231" s="2">
        <v>18.690000000000001</v>
      </c>
      <c r="AI231" s="7">
        <v>27.63</v>
      </c>
      <c r="AJ231" s="6">
        <v>90.9</v>
      </c>
      <c r="AK231" s="2">
        <v>14.11</v>
      </c>
      <c r="AL231" s="2">
        <v>11.32</v>
      </c>
      <c r="AM231" s="2">
        <v>102.13</v>
      </c>
      <c r="AN231" s="2">
        <v>8.85</v>
      </c>
      <c r="AO231" s="6">
        <v>25.42</v>
      </c>
      <c r="AP231" s="2">
        <v>10.02</v>
      </c>
      <c r="AQ231" s="2">
        <v>30.05</v>
      </c>
      <c r="AR231" s="2">
        <v>44.89</v>
      </c>
      <c r="AS231" s="7">
        <v>31.99</v>
      </c>
    </row>
    <row r="232" spans="2:45" ht="12.75" thickBot="1" x14ac:dyDescent="0.25">
      <c r="B232" s="25"/>
      <c r="C232" s="15"/>
      <c r="D232" s="25"/>
      <c r="E232" s="33">
        <v>1432</v>
      </c>
      <c r="F232" s="14"/>
      <c r="G232" s="15"/>
      <c r="H232" s="15"/>
      <c r="I232" s="15"/>
      <c r="J232" s="15"/>
      <c r="K232" s="14"/>
      <c r="L232" s="15"/>
      <c r="M232" s="15"/>
      <c r="N232" s="15"/>
      <c r="O232" s="16"/>
      <c r="P232" s="14"/>
      <c r="Q232" s="15"/>
      <c r="R232" s="15"/>
      <c r="S232" s="15"/>
      <c r="T232" s="15"/>
      <c r="U232" s="14"/>
      <c r="V232" s="15"/>
      <c r="W232" s="15"/>
      <c r="X232" s="15"/>
      <c r="Y232" s="16"/>
      <c r="Z232" s="14"/>
      <c r="AA232" s="15"/>
      <c r="AB232" s="15"/>
      <c r="AC232" s="15"/>
      <c r="AD232" s="15"/>
      <c r="AE232" s="14"/>
      <c r="AF232" s="15"/>
      <c r="AG232" s="15"/>
      <c r="AH232" s="15"/>
      <c r="AI232" s="16"/>
      <c r="AJ232" s="14"/>
      <c r="AK232" s="15"/>
      <c r="AL232" s="15"/>
      <c r="AM232" s="15"/>
      <c r="AN232" s="15"/>
      <c r="AO232" s="14"/>
      <c r="AP232" s="15"/>
      <c r="AQ232" s="15"/>
      <c r="AR232" s="15"/>
      <c r="AS232" s="16"/>
    </row>
    <row r="234" spans="2:45" x14ac:dyDescent="0.2">
      <c r="C234" s="1" t="s">
        <v>16</v>
      </c>
      <c r="F234" s="1">
        <v>736.79600000000005</v>
      </c>
      <c r="G234" s="1">
        <v>296.12</v>
      </c>
      <c r="H234" s="1">
        <v>93.890000000000015</v>
      </c>
      <c r="I234" s="1">
        <v>98.295999999999992</v>
      </c>
      <c r="J234" s="1">
        <v>57.826000000000001</v>
      </c>
      <c r="K234" s="1">
        <v>109.01000000000002</v>
      </c>
      <c r="L234" s="1">
        <v>137.596</v>
      </c>
      <c r="M234" s="1">
        <v>329.78399999999999</v>
      </c>
      <c r="Q234" s="1" t="s">
        <v>132</v>
      </c>
    </row>
    <row r="235" spans="2:45" x14ac:dyDescent="0.2">
      <c r="F235" s="1">
        <v>394.63200000000001</v>
      </c>
      <c r="G235" s="1">
        <v>451.98999999999995</v>
      </c>
      <c r="H235" s="1">
        <v>62.084000000000003</v>
      </c>
      <c r="I235" s="1">
        <v>144.91800000000001</v>
      </c>
      <c r="J235" s="1">
        <v>123.85200000000002</v>
      </c>
      <c r="K235" s="1">
        <v>95.343999999999994</v>
      </c>
      <c r="L235" s="1">
        <v>168.10999999999999</v>
      </c>
      <c r="M235" s="1">
        <v>87.122</v>
      </c>
    </row>
    <row r="236" spans="2:45" x14ac:dyDescent="0.2">
      <c r="F236" s="1">
        <v>259.71199999999999</v>
      </c>
      <c r="G236" s="1">
        <v>217.196</v>
      </c>
      <c r="H236" s="1">
        <v>252.63999999999996</v>
      </c>
      <c r="I236" s="1">
        <v>193.03800000000001</v>
      </c>
      <c r="J236" s="1">
        <v>425.976</v>
      </c>
      <c r="K236" s="1">
        <v>156.422</v>
      </c>
      <c r="L236" s="1">
        <v>288.92600000000004</v>
      </c>
      <c r="M236" s="1">
        <v>131.50399999999999</v>
      </c>
    </row>
    <row r="237" spans="2:45" x14ac:dyDescent="0.2">
      <c r="F237" s="1">
        <v>390.322</v>
      </c>
      <c r="G237" s="1">
        <v>217.85599999999999</v>
      </c>
      <c r="H237" s="1">
        <v>365.56599999999997</v>
      </c>
      <c r="I237" s="1">
        <v>86.50800000000001</v>
      </c>
      <c r="J237" s="1">
        <v>143.35999999999999</v>
      </c>
      <c r="K237" s="1">
        <v>127.732</v>
      </c>
      <c r="L237" s="1">
        <v>143.23399999999998</v>
      </c>
      <c r="M237" s="1">
        <v>285.63799999999998</v>
      </c>
    </row>
    <row r="238" spans="2:45" x14ac:dyDescent="0.2">
      <c r="F238" s="1">
        <v>221.87600000000003</v>
      </c>
      <c r="G238" s="1">
        <v>185.11399999999998</v>
      </c>
      <c r="H238" s="1">
        <v>320.43999999999994</v>
      </c>
      <c r="I238" s="1">
        <v>382.03199999999998</v>
      </c>
      <c r="J238" s="1">
        <v>46.25</v>
      </c>
      <c r="K238" s="1">
        <v>125.88800000000001</v>
      </c>
      <c r="L238" s="1">
        <v>123.66399999999999</v>
      </c>
      <c r="M238" s="1">
        <v>407.21000000000004</v>
      </c>
    </row>
    <row r="239" spans="2:45" x14ac:dyDescent="0.2">
      <c r="F239" s="1">
        <v>528.94799999999998</v>
      </c>
      <c r="G239" s="1">
        <v>456.48400000000004</v>
      </c>
      <c r="H239" s="1">
        <v>412.32999999999993</v>
      </c>
      <c r="I239" s="1">
        <v>368.03999999999996</v>
      </c>
      <c r="J239" s="1">
        <v>345.702</v>
      </c>
      <c r="K239" s="1">
        <v>319.57</v>
      </c>
      <c r="L239" s="1">
        <v>235.26200000000003</v>
      </c>
      <c r="M239" s="1">
        <v>359.85599999999994</v>
      </c>
    </row>
    <row r="240" spans="2:45" x14ac:dyDescent="0.2">
      <c r="F240" s="1">
        <v>223.38199999999998</v>
      </c>
      <c r="G240" s="1">
        <v>332.78000000000003</v>
      </c>
      <c r="H240" s="1">
        <v>94.073999999999984</v>
      </c>
      <c r="I240" s="1">
        <v>177.81199999999998</v>
      </c>
      <c r="J240" s="1">
        <v>217.67</v>
      </c>
      <c r="K240" s="1">
        <v>338.09799999999996</v>
      </c>
      <c r="L240" s="1">
        <v>288.67399999999998</v>
      </c>
      <c r="M240" s="1">
        <v>306.61399999999998</v>
      </c>
    </row>
    <row r="241" spans="3:17" x14ac:dyDescent="0.2">
      <c r="F241" s="1">
        <v>242.51800000000003</v>
      </c>
      <c r="G241" s="1">
        <v>338.21400000000006</v>
      </c>
      <c r="H241" s="1">
        <v>538.30599999999993</v>
      </c>
      <c r="I241" s="1">
        <v>81.586000000000013</v>
      </c>
      <c r="J241" s="1">
        <v>486.49400000000003</v>
      </c>
      <c r="K241" s="1">
        <v>739.20600000000002</v>
      </c>
      <c r="L241" s="1">
        <v>837.70400000000006</v>
      </c>
      <c r="M241" s="1">
        <v>611.63600000000008</v>
      </c>
    </row>
    <row r="242" spans="3:17" x14ac:dyDescent="0.2">
      <c r="F242" s="1">
        <v>105.61199999999999</v>
      </c>
      <c r="G242" s="1">
        <v>92.932000000000002</v>
      </c>
      <c r="H242" s="1">
        <v>141.482</v>
      </c>
      <c r="I242" s="1">
        <v>59.870000000000005</v>
      </c>
      <c r="J242" s="1">
        <v>148.202</v>
      </c>
      <c r="K242" s="1">
        <v>43.147999999999996</v>
      </c>
      <c r="L242" s="1">
        <v>205.59200000000001</v>
      </c>
      <c r="M242" s="1">
        <v>141.27799999999996</v>
      </c>
    </row>
    <row r="243" spans="3:17" x14ac:dyDescent="0.2">
      <c r="F243" s="1">
        <v>264.52200000000005</v>
      </c>
      <c r="G243" s="1">
        <v>127.13399999999999</v>
      </c>
      <c r="H243" s="1">
        <v>202.27</v>
      </c>
      <c r="I243" s="1">
        <v>150.69400000000002</v>
      </c>
      <c r="J243" s="1">
        <v>134.11399999999998</v>
      </c>
      <c r="K243" s="1">
        <v>174.30799999999996</v>
      </c>
      <c r="L243" s="1">
        <v>200.66</v>
      </c>
      <c r="M243" s="1">
        <v>182.66799999999998</v>
      </c>
    </row>
    <row r="244" spans="3:17" x14ac:dyDescent="0.2">
      <c r="F244" s="1">
        <v>148.34200000000001</v>
      </c>
      <c r="G244" s="1">
        <v>175.16400000000002</v>
      </c>
      <c r="H244" s="1">
        <v>131.22</v>
      </c>
      <c r="I244" s="1">
        <v>168.19200000000001</v>
      </c>
      <c r="J244" s="1">
        <v>290.94400000000007</v>
      </c>
      <c r="K244" s="1">
        <v>217.048</v>
      </c>
      <c r="L244" s="1">
        <v>427.07399999999996</v>
      </c>
      <c r="M244" s="1">
        <v>257.12799999999999</v>
      </c>
    </row>
    <row r="245" spans="3:17" x14ac:dyDescent="0.2">
      <c r="F245" s="1">
        <v>345.39400000000001</v>
      </c>
      <c r="G245" s="1">
        <v>269.02199999999999</v>
      </c>
      <c r="H245" s="1">
        <v>101.316</v>
      </c>
      <c r="I245" s="1">
        <v>34.486000000000004</v>
      </c>
      <c r="J245" s="1">
        <v>180.334</v>
      </c>
      <c r="K245" s="1">
        <v>84.506</v>
      </c>
      <c r="L245" s="1">
        <v>87.320000000000007</v>
      </c>
      <c r="M245" s="1">
        <v>172.494</v>
      </c>
    </row>
    <row r="246" spans="3:17" x14ac:dyDescent="0.2">
      <c r="F246" s="1">
        <v>38.304000000000002</v>
      </c>
      <c r="G246" s="1">
        <v>283.12799999999999</v>
      </c>
      <c r="H246" s="1">
        <v>83.325999999999993</v>
      </c>
      <c r="I246" s="1">
        <v>52.814</v>
      </c>
      <c r="J246" s="1">
        <v>33.408000000000001</v>
      </c>
      <c r="K246" s="1">
        <v>37.607999999999997</v>
      </c>
      <c r="L246" s="1">
        <v>206.77199999999999</v>
      </c>
      <c r="M246" s="1">
        <v>31.286000000000001</v>
      </c>
    </row>
    <row r="247" spans="3:17" x14ac:dyDescent="0.2">
      <c r="F247" s="1">
        <v>239.82799999999997</v>
      </c>
      <c r="G247" s="1">
        <v>37.944000000000003</v>
      </c>
      <c r="H247" s="1">
        <v>139.65</v>
      </c>
      <c r="I247" s="1">
        <v>94.061999999999983</v>
      </c>
      <c r="J247" s="1">
        <v>85.873999999999995</v>
      </c>
      <c r="K247" s="1">
        <v>41.783999999999999</v>
      </c>
      <c r="L247" s="1">
        <v>45.462000000000003</v>
      </c>
      <c r="M247" s="1">
        <v>28.474</v>
      </c>
    </row>
    <row r="249" spans="3:17" x14ac:dyDescent="0.2">
      <c r="C249" s="1" t="s">
        <v>130</v>
      </c>
      <c r="F249" s="1">
        <v>688.57</v>
      </c>
      <c r="G249" s="1">
        <v>221.98</v>
      </c>
      <c r="H249" s="1">
        <v>73.930000000000007</v>
      </c>
      <c r="I249" s="1">
        <v>47.83</v>
      </c>
      <c r="J249" s="1">
        <v>24.66</v>
      </c>
      <c r="K249" s="1">
        <v>112.47</v>
      </c>
      <c r="L249" s="1">
        <v>27.82</v>
      </c>
      <c r="M249" s="1">
        <v>162.80000000000001</v>
      </c>
      <c r="Q249" s="1" t="s">
        <v>131</v>
      </c>
    </row>
    <row r="250" spans="3:17" x14ac:dyDescent="0.2">
      <c r="F250" s="1">
        <v>286.24</v>
      </c>
      <c r="G250" s="1">
        <v>371.88</v>
      </c>
      <c r="H250" s="1">
        <v>50.49</v>
      </c>
      <c r="I250" s="1">
        <v>57.5</v>
      </c>
      <c r="J250" s="1">
        <v>72.62</v>
      </c>
      <c r="K250" s="1">
        <v>46.48</v>
      </c>
      <c r="L250" s="1">
        <v>135.88999999999999</v>
      </c>
      <c r="M250" s="1">
        <v>94.12</v>
      </c>
    </row>
    <row r="251" spans="3:17" x14ac:dyDescent="0.2">
      <c r="F251" s="1">
        <v>153.22999999999999</v>
      </c>
      <c r="G251" s="1">
        <v>219.32</v>
      </c>
      <c r="H251" s="1">
        <v>207.81</v>
      </c>
      <c r="I251" s="1">
        <v>275.17</v>
      </c>
      <c r="J251" s="1">
        <v>364.11</v>
      </c>
      <c r="K251" s="1">
        <v>166.74</v>
      </c>
      <c r="L251" s="1">
        <v>359.64</v>
      </c>
      <c r="M251" s="1">
        <v>52.82</v>
      </c>
    </row>
    <row r="252" spans="3:17" x14ac:dyDescent="0.2">
      <c r="F252" s="1">
        <v>177.48</v>
      </c>
      <c r="G252" s="1">
        <v>37.67</v>
      </c>
      <c r="H252" s="1">
        <v>525.34</v>
      </c>
      <c r="I252" s="1">
        <v>91.26</v>
      </c>
      <c r="J252" s="1">
        <v>105.84</v>
      </c>
      <c r="K252" s="1">
        <v>78.989999999999995</v>
      </c>
      <c r="L252" s="1">
        <v>110.74</v>
      </c>
      <c r="M252" s="1">
        <v>292.52999999999997</v>
      </c>
    </row>
    <row r="253" spans="3:17" x14ac:dyDescent="0.2">
      <c r="F253" s="1">
        <v>96.19</v>
      </c>
      <c r="G253" s="1">
        <v>175.66</v>
      </c>
      <c r="H253" s="1">
        <v>213.51</v>
      </c>
      <c r="I253" s="1">
        <v>523.92999999999995</v>
      </c>
      <c r="J253" s="1">
        <v>34.15</v>
      </c>
      <c r="K253" s="1">
        <v>118.26</v>
      </c>
      <c r="L253" s="1">
        <v>103.57</v>
      </c>
      <c r="M253" s="1">
        <v>353.3</v>
      </c>
    </row>
    <row r="254" spans="3:17" x14ac:dyDescent="0.2">
      <c r="F254" s="1">
        <v>633.88</v>
      </c>
      <c r="G254" s="1">
        <v>402.6</v>
      </c>
      <c r="H254" s="1">
        <v>340.23</v>
      </c>
      <c r="I254" s="1">
        <v>400.28</v>
      </c>
      <c r="J254" s="1">
        <v>435.93</v>
      </c>
      <c r="K254" s="1">
        <v>392.52</v>
      </c>
      <c r="L254" s="1">
        <v>216.46</v>
      </c>
      <c r="M254" s="1">
        <v>327.88</v>
      </c>
    </row>
    <row r="255" spans="3:17" x14ac:dyDescent="0.2">
      <c r="F255" s="1">
        <v>212.15</v>
      </c>
      <c r="G255" s="1">
        <v>351.14</v>
      </c>
      <c r="H255" s="1">
        <v>85.13</v>
      </c>
      <c r="I255" s="1">
        <v>132.84</v>
      </c>
      <c r="J255" s="1">
        <v>231.33</v>
      </c>
      <c r="K255" s="1">
        <v>135.72</v>
      </c>
      <c r="L255" s="1">
        <v>237.29</v>
      </c>
      <c r="M255" s="1">
        <v>373.05</v>
      </c>
    </row>
    <row r="256" spans="3:17" x14ac:dyDescent="0.2">
      <c r="F256" s="1">
        <v>252.98</v>
      </c>
      <c r="G256" s="1">
        <v>390.07</v>
      </c>
      <c r="H256" s="1">
        <v>219.52</v>
      </c>
      <c r="I256" s="1">
        <v>67.84</v>
      </c>
      <c r="J256" s="1">
        <v>552.99</v>
      </c>
      <c r="K256" s="1">
        <v>867.98</v>
      </c>
      <c r="L256" s="1">
        <v>631.34</v>
      </c>
      <c r="M256" s="1">
        <v>503.74</v>
      </c>
    </row>
    <row r="257" spans="6:13" x14ac:dyDescent="0.2">
      <c r="F257" s="1">
        <v>60.83</v>
      </c>
      <c r="G257" s="1">
        <v>58.28</v>
      </c>
      <c r="H257" s="1">
        <v>93.72</v>
      </c>
      <c r="I257" s="1">
        <v>67.94</v>
      </c>
      <c r="J257" s="1">
        <v>176.89</v>
      </c>
      <c r="K257" s="1">
        <v>33.299999999999997</v>
      </c>
      <c r="L257" s="1">
        <v>24.95</v>
      </c>
      <c r="M257" s="1">
        <v>125.84</v>
      </c>
    </row>
    <row r="258" spans="6:13" x14ac:dyDescent="0.2">
      <c r="F258" s="1">
        <v>260.98</v>
      </c>
      <c r="G258" s="1">
        <v>25.5</v>
      </c>
      <c r="H258" s="1">
        <v>238.32</v>
      </c>
      <c r="I258" s="1">
        <v>206.31</v>
      </c>
      <c r="J258" s="1">
        <v>98.1</v>
      </c>
      <c r="K258" s="1">
        <v>84.87</v>
      </c>
      <c r="L258" s="1">
        <v>169.37</v>
      </c>
      <c r="M258" s="1">
        <v>116.54</v>
      </c>
    </row>
    <row r="259" spans="6:13" x14ac:dyDescent="0.2">
      <c r="F259" s="1">
        <v>211.02</v>
      </c>
      <c r="G259" s="1">
        <v>114.08</v>
      </c>
      <c r="H259" s="1">
        <v>97.15</v>
      </c>
      <c r="I259" s="1">
        <v>178.76</v>
      </c>
      <c r="J259" s="1">
        <v>149.59</v>
      </c>
      <c r="K259" s="1">
        <v>144.63</v>
      </c>
      <c r="L259" s="1">
        <v>386.53</v>
      </c>
      <c r="M259" s="1">
        <v>240.94</v>
      </c>
    </row>
    <row r="260" spans="6:13" x14ac:dyDescent="0.2">
      <c r="F260" s="1">
        <v>333.07</v>
      </c>
      <c r="G260" s="1">
        <v>339.07</v>
      </c>
      <c r="H260" s="1">
        <v>66.209999999999994</v>
      </c>
      <c r="I260" s="1">
        <v>28</v>
      </c>
      <c r="J260" s="1">
        <v>171.66</v>
      </c>
      <c r="K260" s="1">
        <v>91.71</v>
      </c>
      <c r="L260" s="1">
        <v>61.8</v>
      </c>
      <c r="M260" s="1">
        <v>142.76</v>
      </c>
    </row>
    <row r="261" spans="6:13" x14ac:dyDescent="0.2">
      <c r="F261" s="1">
        <v>30.15</v>
      </c>
      <c r="G261" s="1">
        <v>218.76</v>
      </c>
      <c r="H261" s="1">
        <v>67.72</v>
      </c>
      <c r="I261" s="1">
        <v>37.869999999999997</v>
      </c>
      <c r="J261" s="1">
        <v>28.87</v>
      </c>
      <c r="K261" s="1">
        <v>25.95</v>
      </c>
      <c r="L261" s="1">
        <v>233.85</v>
      </c>
      <c r="M261" s="1">
        <v>25.72</v>
      </c>
    </row>
    <row r="262" spans="6:13" x14ac:dyDescent="0.2">
      <c r="F262" s="1">
        <v>313.88</v>
      </c>
      <c r="G262" s="1">
        <v>21.64</v>
      </c>
      <c r="H262" s="1">
        <v>129.94999999999999</v>
      </c>
      <c r="I262" s="1">
        <v>13.17</v>
      </c>
      <c r="J262" s="1">
        <v>87.39</v>
      </c>
      <c r="K262" s="1">
        <v>24.7</v>
      </c>
      <c r="L262" s="1">
        <v>14.11</v>
      </c>
      <c r="M262" s="1">
        <v>30.05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88"/>
  <sheetViews>
    <sheetView tabSelected="1" topLeftCell="A59" zoomScaleNormal="100" workbookViewId="0">
      <selection activeCell="AD60" sqref="AD60"/>
    </sheetView>
  </sheetViews>
  <sheetFormatPr defaultRowHeight="12" x14ac:dyDescent="0.2"/>
  <cols>
    <col min="1" max="1" width="4.5703125" style="1" customWidth="1"/>
    <col min="2" max="2" width="6.7109375" style="1" customWidth="1"/>
    <col min="3" max="3" width="14.140625" style="1" customWidth="1"/>
    <col min="4" max="37" width="4.7109375" style="1" customWidth="1"/>
    <col min="38" max="16384" width="9.140625" style="1"/>
  </cols>
  <sheetData>
    <row r="2" spans="2:39" x14ac:dyDescent="0.2">
      <c r="C2" s="68" t="s">
        <v>65</v>
      </c>
      <c r="D2" s="2" t="s">
        <v>8</v>
      </c>
      <c r="E2" s="2" t="s">
        <v>9</v>
      </c>
      <c r="F2" s="2" t="s">
        <v>10</v>
      </c>
      <c r="G2" s="2" t="s">
        <v>12</v>
      </c>
      <c r="H2" s="2" t="s">
        <v>13</v>
      </c>
      <c r="I2" s="2" t="s">
        <v>11</v>
      </c>
    </row>
    <row r="4" spans="2:39" s="60" customFormat="1" ht="15" x14ac:dyDescent="0.25">
      <c r="B4" s="60" t="s">
        <v>66</v>
      </c>
    </row>
    <row r="5" spans="2:39" x14ac:dyDescent="0.2">
      <c r="AG5" s="2"/>
      <c r="AH5" s="2"/>
      <c r="AI5" s="2"/>
      <c r="AJ5" s="2"/>
      <c r="AK5" s="2"/>
      <c r="AL5" s="2"/>
    </row>
    <row r="6" spans="2:39" ht="12.75" thickBot="1" x14ac:dyDescent="0.25">
      <c r="D6" s="2" t="s">
        <v>8</v>
      </c>
      <c r="H6" s="2" t="s">
        <v>9</v>
      </c>
      <c r="L6" s="2" t="s">
        <v>10</v>
      </c>
      <c r="P6" s="2" t="s">
        <v>12</v>
      </c>
      <c r="T6" s="2" t="s">
        <v>13</v>
      </c>
      <c r="X6" s="2" t="s">
        <v>14</v>
      </c>
      <c r="AB6" s="2" t="s">
        <v>11</v>
      </c>
      <c r="AG6" s="2"/>
      <c r="AH6" s="2"/>
      <c r="AI6" s="2"/>
      <c r="AJ6" s="2"/>
      <c r="AK6" s="2"/>
      <c r="AL6" s="2"/>
    </row>
    <row r="7" spans="2:39" ht="12.75" thickBot="1" x14ac:dyDescent="0.25">
      <c r="B7" s="10" t="s">
        <v>7</v>
      </c>
      <c r="C7" s="11" t="s">
        <v>17</v>
      </c>
      <c r="D7" s="12" t="s">
        <v>4</v>
      </c>
      <c r="E7" s="12" t="s">
        <v>2</v>
      </c>
      <c r="F7" s="12" t="s">
        <v>3</v>
      </c>
      <c r="G7" s="12" t="s">
        <v>0</v>
      </c>
      <c r="H7" s="10" t="s">
        <v>4</v>
      </c>
      <c r="I7" s="12" t="s">
        <v>2</v>
      </c>
      <c r="J7" s="12" t="s">
        <v>3</v>
      </c>
      <c r="K7" s="13" t="s">
        <v>0</v>
      </c>
      <c r="L7" s="12" t="s">
        <v>4</v>
      </c>
      <c r="M7" s="12" t="s">
        <v>2</v>
      </c>
      <c r="N7" s="12" t="s">
        <v>3</v>
      </c>
      <c r="O7" s="12" t="s">
        <v>0</v>
      </c>
      <c r="P7" s="10" t="s">
        <v>4</v>
      </c>
      <c r="Q7" s="12" t="s">
        <v>2</v>
      </c>
      <c r="R7" s="12" t="s">
        <v>3</v>
      </c>
      <c r="S7" s="13" t="s">
        <v>0</v>
      </c>
      <c r="T7" s="12" t="s">
        <v>4</v>
      </c>
      <c r="U7" s="12" t="s">
        <v>2</v>
      </c>
      <c r="V7" s="12" t="s">
        <v>3</v>
      </c>
      <c r="W7" s="12" t="s">
        <v>0</v>
      </c>
      <c r="X7" s="10" t="s">
        <v>4</v>
      </c>
      <c r="Y7" s="12" t="s">
        <v>2</v>
      </c>
      <c r="Z7" s="12" t="s">
        <v>3</v>
      </c>
      <c r="AA7" s="13" t="s">
        <v>0</v>
      </c>
      <c r="AB7" s="10" t="s">
        <v>4</v>
      </c>
      <c r="AC7" s="12" t="s">
        <v>2</v>
      </c>
      <c r="AD7" s="12" t="s">
        <v>3</v>
      </c>
      <c r="AE7" s="13" t="s">
        <v>0</v>
      </c>
      <c r="AG7" s="2"/>
      <c r="AH7" s="2"/>
      <c r="AI7" s="2"/>
      <c r="AJ7" s="2"/>
      <c r="AK7" s="2"/>
      <c r="AL7" s="2"/>
    </row>
    <row r="8" spans="2:39" x14ac:dyDescent="0.2">
      <c r="B8" s="64">
        <v>0</v>
      </c>
      <c r="C8" s="9" t="s">
        <v>6</v>
      </c>
      <c r="D8" s="3">
        <v>5.6000000000000005</v>
      </c>
      <c r="E8" s="4">
        <v>1.67</v>
      </c>
      <c r="F8" s="4">
        <v>6.04</v>
      </c>
      <c r="G8" s="4">
        <v>6</v>
      </c>
      <c r="H8" s="3">
        <v>7</v>
      </c>
      <c r="I8" s="4">
        <v>2.57</v>
      </c>
      <c r="J8" s="4">
        <v>7</v>
      </c>
      <c r="K8" s="4">
        <v>7</v>
      </c>
      <c r="L8" s="3">
        <v>4.0999999999999996</v>
      </c>
      <c r="M8" s="4">
        <v>1</v>
      </c>
      <c r="N8" s="4">
        <v>7</v>
      </c>
      <c r="O8" s="5">
        <v>5.81</v>
      </c>
      <c r="P8" s="4">
        <v>3.22</v>
      </c>
      <c r="Q8" s="4">
        <v>1.01</v>
      </c>
      <c r="R8" s="4">
        <v>5.55</v>
      </c>
      <c r="S8" s="4">
        <v>6.67</v>
      </c>
      <c r="T8" s="3">
        <v>3.62</v>
      </c>
      <c r="U8" s="4">
        <v>1.95</v>
      </c>
      <c r="V8" s="4">
        <v>5.12</v>
      </c>
      <c r="W8" s="5">
        <v>6.45</v>
      </c>
      <c r="X8" s="4">
        <v>4</v>
      </c>
      <c r="Y8" s="4">
        <v>1</v>
      </c>
      <c r="Z8" s="4">
        <v>4</v>
      </c>
      <c r="AA8" s="5">
        <v>5.91</v>
      </c>
      <c r="AB8" s="3">
        <v>3.19</v>
      </c>
      <c r="AC8" s="4">
        <v>1</v>
      </c>
      <c r="AD8" s="4">
        <v>5.05</v>
      </c>
      <c r="AE8" s="5">
        <v>7</v>
      </c>
      <c r="AG8" s="2"/>
      <c r="AH8" s="2"/>
      <c r="AI8" s="2"/>
      <c r="AJ8" s="2"/>
      <c r="AK8" s="2"/>
      <c r="AL8" s="2"/>
    </row>
    <row r="9" spans="2:39" x14ac:dyDescent="0.2">
      <c r="B9" s="64">
        <v>1</v>
      </c>
      <c r="C9" s="27" t="s">
        <v>33</v>
      </c>
      <c r="D9" s="32">
        <v>4.58</v>
      </c>
      <c r="E9" s="37">
        <v>1.76</v>
      </c>
      <c r="F9" s="37">
        <v>4.53</v>
      </c>
      <c r="G9" s="63">
        <v>3.2600000000000002</v>
      </c>
      <c r="H9" s="32">
        <v>6.43</v>
      </c>
      <c r="I9" s="37">
        <v>4.42</v>
      </c>
      <c r="J9" s="37">
        <v>2.67</v>
      </c>
      <c r="K9" s="63">
        <v>2.71</v>
      </c>
      <c r="L9" s="32">
        <v>1</v>
      </c>
      <c r="M9" s="37">
        <v>2.98</v>
      </c>
      <c r="N9" s="37">
        <v>4.1399999999999997</v>
      </c>
      <c r="O9" s="63">
        <v>4.17</v>
      </c>
      <c r="P9" s="32">
        <v>2.73</v>
      </c>
      <c r="Q9" s="37">
        <v>3.32</v>
      </c>
      <c r="R9" s="37">
        <v>4</v>
      </c>
      <c r="S9" s="63">
        <v>4</v>
      </c>
      <c r="T9" s="32">
        <v>1.77</v>
      </c>
      <c r="U9" s="37">
        <v>6.09</v>
      </c>
      <c r="V9" s="37">
        <v>3.06</v>
      </c>
      <c r="W9" s="63">
        <v>4</v>
      </c>
      <c r="X9" s="32">
        <v>1</v>
      </c>
      <c r="Y9" s="37">
        <v>5.27</v>
      </c>
      <c r="Z9" s="37">
        <v>2.85</v>
      </c>
      <c r="AA9" s="63">
        <v>3.09</v>
      </c>
      <c r="AB9" s="32">
        <v>3.19</v>
      </c>
      <c r="AC9" s="37">
        <v>2.6</v>
      </c>
      <c r="AD9" s="37">
        <v>4.28</v>
      </c>
      <c r="AE9" s="63">
        <v>4.5599999999999996</v>
      </c>
      <c r="AG9" s="2"/>
      <c r="AH9" s="2"/>
      <c r="AI9" s="2"/>
      <c r="AJ9" s="2"/>
      <c r="AK9" s="2"/>
      <c r="AL9" s="2"/>
      <c r="AM9" s="2"/>
    </row>
    <row r="10" spans="2:39" x14ac:dyDescent="0.2">
      <c r="B10" s="64">
        <v>2</v>
      </c>
      <c r="C10" s="9" t="s">
        <v>5</v>
      </c>
      <c r="D10" s="6">
        <v>5</v>
      </c>
      <c r="E10" s="2">
        <v>2.83</v>
      </c>
      <c r="F10" s="2">
        <v>5.15</v>
      </c>
      <c r="G10" s="2">
        <v>4.07</v>
      </c>
      <c r="H10" s="6">
        <v>4.8899999999999997</v>
      </c>
      <c r="I10" s="2">
        <v>2.66</v>
      </c>
      <c r="J10" s="2">
        <v>5.39</v>
      </c>
      <c r="K10" s="2">
        <v>2.2400000000000002</v>
      </c>
      <c r="L10" s="6">
        <v>3.86</v>
      </c>
      <c r="M10" s="2">
        <v>2.2400000000000002</v>
      </c>
      <c r="N10" s="2">
        <v>3.62</v>
      </c>
      <c r="O10" s="7">
        <v>4.95</v>
      </c>
      <c r="P10" s="2">
        <v>4.87</v>
      </c>
      <c r="Q10" s="2">
        <v>2.82</v>
      </c>
      <c r="R10" s="2">
        <v>4.92</v>
      </c>
      <c r="S10" s="2">
        <v>2.99</v>
      </c>
      <c r="T10" s="6">
        <v>4</v>
      </c>
      <c r="U10" s="2">
        <v>1.74</v>
      </c>
      <c r="V10" s="2">
        <v>4</v>
      </c>
      <c r="W10" s="7">
        <v>5.19</v>
      </c>
      <c r="X10" s="2">
        <v>4</v>
      </c>
      <c r="Y10" s="2">
        <v>5.26</v>
      </c>
      <c r="Z10" s="2">
        <v>4</v>
      </c>
      <c r="AA10" s="7">
        <v>4</v>
      </c>
      <c r="AB10" s="6">
        <v>5.32</v>
      </c>
      <c r="AC10" s="2">
        <v>2.88</v>
      </c>
      <c r="AD10" s="2">
        <v>5.42</v>
      </c>
      <c r="AE10" s="7">
        <v>4</v>
      </c>
      <c r="AG10" s="2"/>
      <c r="AH10" s="2"/>
      <c r="AI10" s="2"/>
      <c r="AJ10" s="2"/>
      <c r="AK10" s="2"/>
      <c r="AL10" s="2"/>
      <c r="AM10" s="2"/>
    </row>
    <row r="11" spans="2:39" x14ac:dyDescent="0.2">
      <c r="B11" s="64">
        <v>3</v>
      </c>
      <c r="C11" s="9" t="s">
        <v>1</v>
      </c>
      <c r="D11" s="6">
        <v>6.44</v>
      </c>
      <c r="E11" s="2">
        <v>1.4000000000000001</v>
      </c>
      <c r="F11" s="2">
        <v>1.87</v>
      </c>
      <c r="G11" s="2">
        <v>1.1599999999999999</v>
      </c>
      <c r="H11" s="6">
        <v>3.28</v>
      </c>
      <c r="I11" s="2">
        <v>5.47</v>
      </c>
      <c r="J11" s="2">
        <v>3.72</v>
      </c>
      <c r="K11" s="2">
        <v>3.08</v>
      </c>
      <c r="L11" s="6">
        <v>6.56</v>
      </c>
      <c r="M11" s="2">
        <v>2.69</v>
      </c>
      <c r="N11" s="2">
        <v>1.1100000000000001</v>
      </c>
      <c r="O11" s="7">
        <v>1.1399999999999999</v>
      </c>
      <c r="P11" s="2">
        <v>5.81</v>
      </c>
      <c r="Q11" s="2">
        <v>1</v>
      </c>
      <c r="R11" s="2">
        <v>2.69</v>
      </c>
      <c r="S11" s="2">
        <v>2.67</v>
      </c>
      <c r="T11" s="6">
        <v>5.76</v>
      </c>
      <c r="U11" s="2">
        <v>1.62</v>
      </c>
      <c r="V11" s="2">
        <v>1.76</v>
      </c>
      <c r="W11" s="7">
        <v>1.1599999999999999</v>
      </c>
      <c r="X11" s="2">
        <v>3.91</v>
      </c>
      <c r="Y11" s="2">
        <v>6.77</v>
      </c>
      <c r="Z11" s="2">
        <v>1.57</v>
      </c>
      <c r="AA11" s="7">
        <v>4</v>
      </c>
      <c r="AB11" s="6">
        <v>5.9</v>
      </c>
      <c r="AC11" s="2">
        <v>1</v>
      </c>
      <c r="AD11" s="2">
        <v>2.58</v>
      </c>
      <c r="AE11" s="7">
        <v>4.55</v>
      </c>
      <c r="AG11" s="2"/>
      <c r="AH11" s="2"/>
      <c r="AI11" s="2"/>
      <c r="AJ11" s="2"/>
      <c r="AK11" s="2"/>
      <c r="AL11" s="2"/>
      <c r="AM11" s="2"/>
    </row>
    <row r="12" spans="2:39" x14ac:dyDescent="0.2">
      <c r="B12" s="65">
        <v>4</v>
      </c>
      <c r="C12" s="9" t="s">
        <v>45</v>
      </c>
      <c r="D12" s="6">
        <v>4.7</v>
      </c>
      <c r="E12" s="2">
        <v>5.79</v>
      </c>
      <c r="F12" s="2">
        <v>3.0700000000000003</v>
      </c>
      <c r="G12" s="2">
        <v>4.5599999999999996</v>
      </c>
      <c r="H12" s="6">
        <v>7</v>
      </c>
      <c r="I12" s="2">
        <v>7</v>
      </c>
      <c r="J12" s="2">
        <v>4.92</v>
      </c>
      <c r="K12" s="2">
        <v>4</v>
      </c>
      <c r="L12" s="6">
        <v>4.87</v>
      </c>
      <c r="M12" s="2">
        <v>7</v>
      </c>
      <c r="N12" s="2">
        <v>4</v>
      </c>
      <c r="O12" s="7">
        <v>5.96</v>
      </c>
      <c r="P12" s="2">
        <v>4</v>
      </c>
      <c r="Q12" s="2">
        <v>7</v>
      </c>
      <c r="R12" s="2">
        <v>4</v>
      </c>
      <c r="S12" s="2">
        <v>6.01</v>
      </c>
      <c r="T12" s="6">
        <v>5.37</v>
      </c>
      <c r="U12" s="2">
        <v>7</v>
      </c>
      <c r="V12" s="2">
        <v>2.25</v>
      </c>
      <c r="W12" s="7">
        <v>3.2</v>
      </c>
      <c r="X12" s="2">
        <v>2.08</v>
      </c>
      <c r="Y12" s="2">
        <v>4</v>
      </c>
      <c r="Z12" s="2">
        <v>1</v>
      </c>
      <c r="AA12" s="7">
        <v>4</v>
      </c>
      <c r="AB12" s="6">
        <v>3.3</v>
      </c>
      <c r="AC12" s="2">
        <v>7</v>
      </c>
      <c r="AD12" s="2">
        <v>1</v>
      </c>
      <c r="AE12" s="7">
        <v>5.26</v>
      </c>
      <c r="AG12" s="2"/>
      <c r="AH12" s="2"/>
      <c r="AI12" s="2"/>
      <c r="AJ12" s="2"/>
      <c r="AK12" s="2"/>
      <c r="AL12" s="2"/>
      <c r="AM12" s="2"/>
    </row>
    <row r="13" spans="2:39" x14ac:dyDescent="0.2">
      <c r="B13" s="65">
        <v>5</v>
      </c>
      <c r="C13" s="9" t="s">
        <v>46</v>
      </c>
      <c r="D13" s="6">
        <v>4.4400000000000004</v>
      </c>
      <c r="E13" s="2">
        <v>6.82</v>
      </c>
      <c r="F13" s="2">
        <v>4</v>
      </c>
      <c r="G13" s="2">
        <v>3</v>
      </c>
      <c r="H13" s="6">
        <v>7</v>
      </c>
      <c r="I13" s="2">
        <v>7</v>
      </c>
      <c r="J13" s="2">
        <v>2.79</v>
      </c>
      <c r="K13" s="2">
        <v>4.38</v>
      </c>
      <c r="L13" s="6">
        <v>6.07</v>
      </c>
      <c r="M13" s="2">
        <v>5.22</v>
      </c>
      <c r="N13" s="2">
        <v>5.82</v>
      </c>
      <c r="O13" s="7">
        <v>1</v>
      </c>
      <c r="P13" s="2">
        <v>1.75</v>
      </c>
      <c r="Q13" s="2">
        <v>7</v>
      </c>
      <c r="R13" s="2">
        <v>5.24</v>
      </c>
      <c r="S13" s="2">
        <v>1.66</v>
      </c>
      <c r="T13" s="6">
        <v>2.38</v>
      </c>
      <c r="U13" s="2">
        <v>5.91</v>
      </c>
      <c r="V13" s="2">
        <v>2.57</v>
      </c>
      <c r="W13" s="7">
        <v>4.72</v>
      </c>
      <c r="X13" s="2">
        <v>4</v>
      </c>
      <c r="Y13" s="2">
        <v>5.15</v>
      </c>
      <c r="Z13" s="2">
        <v>1.93</v>
      </c>
      <c r="AA13" s="7">
        <v>4</v>
      </c>
      <c r="AB13" s="6">
        <v>2.3199999999999998</v>
      </c>
      <c r="AC13" s="2">
        <v>5.68</v>
      </c>
      <c r="AD13" s="2">
        <v>4</v>
      </c>
      <c r="AE13" s="7">
        <v>1</v>
      </c>
      <c r="AG13" s="2"/>
      <c r="AH13" s="2"/>
      <c r="AI13" s="2"/>
      <c r="AJ13" s="2"/>
      <c r="AK13" s="2"/>
      <c r="AL13" s="2"/>
      <c r="AM13" s="2"/>
    </row>
    <row r="14" spans="2:39" x14ac:dyDescent="0.2">
      <c r="B14" s="65">
        <v>6</v>
      </c>
      <c r="C14" s="9" t="s">
        <v>44</v>
      </c>
      <c r="D14" s="6">
        <v>5.61</v>
      </c>
      <c r="E14" s="2">
        <v>6.41</v>
      </c>
      <c r="F14" s="2">
        <v>5.24</v>
      </c>
      <c r="G14" s="2">
        <v>4.0599999999999996</v>
      </c>
      <c r="H14" s="6">
        <v>6.61</v>
      </c>
      <c r="I14" s="2">
        <v>7</v>
      </c>
      <c r="J14" s="2">
        <v>5.94</v>
      </c>
      <c r="K14" s="2">
        <v>5.25</v>
      </c>
      <c r="L14" s="6">
        <v>5.78</v>
      </c>
      <c r="M14" s="2">
        <v>5.76</v>
      </c>
      <c r="N14" s="2">
        <v>5.69</v>
      </c>
      <c r="O14" s="7">
        <v>5.14</v>
      </c>
      <c r="P14" s="2">
        <v>5.77</v>
      </c>
      <c r="Q14" s="2">
        <v>6.19</v>
      </c>
      <c r="R14" s="2">
        <v>5.74</v>
      </c>
      <c r="S14" s="2">
        <v>5.61</v>
      </c>
      <c r="T14" s="6">
        <v>4.09</v>
      </c>
      <c r="U14" s="2">
        <v>7</v>
      </c>
      <c r="V14" s="2">
        <v>2.59</v>
      </c>
      <c r="W14" s="7">
        <v>3.09</v>
      </c>
      <c r="X14" s="2">
        <v>4.0599999999999996</v>
      </c>
      <c r="Y14" s="2">
        <v>3.07</v>
      </c>
      <c r="Z14" s="2">
        <v>3.99</v>
      </c>
      <c r="AA14" s="7">
        <v>3.35</v>
      </c>
      <c r="AB14" s="6">
        <v>5.61</v>
      </c>
      <c r="AC14" s="2">
        <v>7</v>
      </c>
      <c r="AD14" s="2">
        <v>5.29</v>
      </c>
      <c r="AE14" s="7">
        <v>4.21</v>
      </c>
      <c r="AG14" s="2"/>
      <c r="AH14" s="2"/>
      <c r="AI14" s="2"/>
      <c r="AJ14" s="2"/>
      <c r="AK14" s="2"/>
      <c r="AL14" s="2"/>
      <c r="AM14" s="2"/>
    </row>
    <row r="15" spans="2:39" x14ac:dyDescent="0.2">
      <c r="B15" s="65">
        <v>7</v>
      </c>
      <c r="C15" s="9" t="s">
        <v>50</v>
      </c>
      <c r="D15" s="6">
        <v>5.0599999999999996</v>
      </c>
      <c r="E15" s="2">
        <v>5.8500000000000005</v>
      </c>
      <c r="F15" s="2">
        <v>4</v>
      </c>
      <c r="G15" s="2">
        <v>2.97</v>
      </c>
      <c r="H15" s="6">
        <v>7</v>
      </c>
      <c r="I15" s="2">
        <v>7</v>
      </c>
      <c r="J15" s="2">
        <v>6.13</v>
      </c>
      <c r="K15" s="2">
        <v>4.93</v>
      </c>
      <c r="L15" s="6">
        <v>5.96</v>
      </c>
      <c r="M15" s="2">
        <v>7</v>
      </c>
      <c r="N15" s="2">
        <v>5.12</v>
      </c>
      <c r="O15" s="7">
        <v>5.12</v>
      </c>
      <c r="P15" s="2">
        <v>5.25</v>
      </c>
      <c r="Q15" s="2">
        <v>6.97</v>
      </c>
      <c r="R15" s="2">
        <v>4</v>
      </c>
      <c r="S15" s="2">
        <v>5.12</v>
      </c>
      <c r="T15" s="6">
        <v>5.8</v>
      </c>
      <c r="U15" s="2">
        <v>5.85</v>
      </c>
      <c r="V15" s="2">
        <v>2.5</v>
      </c>
      <c r="W15" s="7">
        <v>1.87</v>
      </c>
      <c r="X15" s="2">
        <v>4</v>
      </c>
      <c r="Y15" s="2">
        <v>4</v>
      </c>
      <c r="Z15" s="2">
        <v>2.89</v>
      </c>
      <c r="AA15" s="7">
        <v>5.03</v>
      </c>
      <c r="AB15" s="6">
        <v>4.62</v>
      </c>
      <c r="AC15" s="2">
        <v>6.45</v>
      </c>
      <c r="AD15" s="2">
        <v>4.6500000000000004</v>
      </c>
      <c r="AE15" s="7">
        <v>2.96</v>
      </c>
      <c r="AG15" s="2"/>
      <c r="AH15" s="2"/>
      <c r="AI15" s="2"/>
      <c r="AJ15" s="2"/>
      <c r="AK15" s="2"/>
      <c r="AL15" s="2"/>
      <c r="AM15" s="2"/>
    </row>
    <row r="16" spans="2:39" x14ac:dyDescent="0.2">
      <c r="B16" s="64">
        <v>8</v>
      </c>
      <c r="C16" s="9" t="s">
        <v>59</v>
      </c>
      <c r="D16" s="6">
        <v>6.44</v>
      </c>
      <c r="E16" s="2">
        <v>6.07</v>
      </c>
      <c r="F16" s="2">
        <v>6</v>
      </c>
      <c r="G16" s="2">
        <v>1.61</v>
      </c>
      <c r="H16" s="6">
        <v>6.06</v>
      </c>
      <c r="I16" s="2">
        <v>5.38</v>
      </c>
      <c r="J16" s="2">
        <v>7</v>
      </c>
      <c r="K16" s="2">
        <v>2.66</v>
      </c>
      <c r="L16" s="6">
        <v>7</v>
      </c>
      <c r="M16" s="2">
        <v>7</v>
      </c>
      <c r="N16" s="2">
        <v>5.51</v>
      </c>
      <c r="O16" s="7">
        <v>1</v>
      </c>
      <c r="P16" s="2">
        <v>7</v>
      </c>
      <c r="Q16" s="2">
        <v>6.51</v>
      </c>
      <c r="R16" s="2">
        <v>5.15</v>
      </c>
      <c r="S16" s="2">
        <v>1</v>
      </c>
      <c r="T16" s="6">
        <v>4</v>
      </c>
      <c r="U16" s="2">
        <v>4</v>
      </c>
      <c r="V16" s="2">
        <v>4</v>
      </c>
      <c r="W16" s="7">
        <v>4</v>
      </c>
      <c r="X16" s="2">
        <v>4</v>
      </c>
      <c r="Y16" s="2">
        <v>4</v>
      </c>
      <c r="Z16" s="2">
        <v>4</v>
      </c>
      <c r="AA16" s="7">
        <v>4.8899999999999997</v>
      </c>
      <c r="AB16" s="6">
        <v>5.86</v>
      </c>
      <c r="AC16" s="2">
        <v>5.78</v>
      </c>
      <c r="AD16" s="2">
        <v>7</v>
      </c>
      <c r="AE16" s="7">
        <v>1</v>
      </c>
      <c r="AG16" s="2"/>
      <c r="AH16" s="2"/>
      <c r="AI16" s="2"/>
      <c r="AJ16" s="2"/>
      <c r="AK16" s="2"/>
      <c r="AL16" s="2"/>
      <c r="AM16" s="2"/>
    </row>
    <row r="17" spans="2:39" x14ac:dyDescent="0.2">
      <c r="B17" s="64">
        <v>9</v>
      </c>
      <c r="C17" s="9" t="s">
        <v>60</v>
      </c>
      <c r="D17" s="6">
        <v>6.15</v>
      </c>
      <c r="E17" s="2">
        <v>2.04</v>
      </c>
      <c r="F17" s="2">
        <v>4</v>
      </c>
      <c r="G17" s="2">
        <v>6.17</v>
      </c>
      <c r="H17" s="6">
        <v>6.33</v>
      </c>
      <c r="I17" s="2">
        <v>2.59</v>
      </c>
      <c r="J17" s="2">
        <v>1.73</v>
      </c>
      <c r="K17" s="2">
        <v>5.03</v>
      </c>
      <c r="L17" s="6">
        <v>7</v>
      </c>
      <c r="M17" s="2">
        <v>2.88</v>
      </c>
      <c r="N17" s="2">
        <v>2.89</v>
      </c>
      <c r="O17" s="7">
        <v>6</v>
      </c>
      <c r="P17" s="2">
        <v>7</v>
      </c>
      <c r="Q17" s="2">
        <v>5.0199999999999996</v>
      </c>
      <c r="R17" s="2">
        <v>5</v>
      </c>
      <c r="S17" s="2">
        <v>7</v>
      </c>
      <c r="T17" s="6">
        <v>6.27</v>
      </c>
      <c r="U17" s="2">
        <v>4</v>
      </c>
      <c r="V17" s="2">
        <v>4</v>
      </c>
      <c r="W17" s="7">
        <v>5.26</v>
      </c>
      <c r="X17" s="2">
        <v>2.2000000000000002</v>
      </c>
      <c r="Y17" s="2">
        <v>3.17</v>
      </c>
      <c r="Z17" s="2">
        <v>3.15</v>
      </c>
      <c r="AA17" s="7">
        <v>4.01</v>
      </c>
      <c r="AB17" s="6">
        <v>6.1</v>
      </c>
      <c r="AC17" s="2">
        <v>2.48</v>
      </c>
      <c r="AD17" s="2">
        <v>4</v>
      </c>
      <c r="AE17" s="7">
        <v>7</v>
      </c>
      <c r="AG17" s="2"/>
      <c r="AH17" s="2"/>
      <c r="AI17" s="2"/>
      <c r="AJ17" s="2"/>
      <c r="AK17" s="2"/>
      <c r="AL17" s="2"/>
      <c r="AM17" s="2"/>
    </row>
    <row r="18" spans="2:39" x14ac:dyDescent="0.2">
      <c r="B18" s="64">
        <v>10</v>
      </c>
      <c r="C18" s="9" t="s">
        <v>61</v>
      </c>
      <c r="D18" s="6">
        <v>5.8100000000000005</v>
      </c>
      <c r="E18" s="2">
        <v>4.04</v>
      </c>
      <c r="F18" s="2">
        <v>2.38</v>
      </c>
      <c r="G18" s="2">
        <v>5.9</v>
      </c>
      <c r="H18" s="6">
        <v>6.5</v>
      </c>
      <c r="I18" s="2">
        <v>4</v>
      </c>
      <c r="J18" s="2">
        <v>2</v>
      </c>
      <c r="K18" s="2">
        <v>6</v>
      </c>
      <c r="L18" s="6">
        <v>6</v>
      </c>
      <c r="M18" s="2">
        <v>4</v>
      </c>
      <c r="N18" s="2">
        <v>2</v>
      </c>
      <c r="O18" s="7">
        <v>6</v>
      </c>
      <c r="P18" s="2">
        <v>5</v>
      </c>
      <c r="Q18" s="2">
        <v>7</v>
      </c>
      <c r="R18" s="2">
        <v>2</v>
      </c>
      <c r="S18" s="2">
        <v>7</v>
      </c>
      <c r="T18" s="6">
        <v>5</v>
      </c>
      <c r="U18" s="2">
        <v>5</v>
      </c>
      <c r="V18" s="2">
        <v>3</v>
      </c>
      <c r="W18" s="7">
        <v>6</v>
      </c>
      <c r="X18" s="2">
        <v>5</v>
      </c>
      <c r="Y18" s="2">
        <v>4</v>
      </c>
      <c r="Z18" s="2">
        <v>4</v>
      </c>
      <c r="AA18" s="7">
        <v>5</v>
      </c>
      <c r="AB18" s="6">
        <v>6</v>
      </c>
      <c r="AC18" s="2">
        <v>5</v>
      </c>
      <c r="AD18" s="2">
        <v>1</v>
      </c>
      <c r="AE18" s="7">
        <v>6</v>
      </c>
      <c r="AG18" s="2"/>
      <c r="AH18" s="2"/>
      <c r="AI18" s="2"/>
      <c r="AJ18" s="2"/>
      <c r="AK18" s="2"/>
      <c r="AL18" s="2"/>
      <c r="AM18" s="2"/>
    </row>
    <row r="19" spans="2:39" x14ac:dyDescent="0.2">
      <c r="B19" s="64">
        <v>11</v>
      </c>
      <c r="C19" s="9" t="s">
        <v>62</v>
      </c>
      <c r="D19" s="6">
        <v>6.36</v>
      </c>
      <c r="E19" s="2">
        <v>2.69</v>
      </c>
      <c r="F19" s="2">
        <v>4.6900000000000004</v>
      </c>
      <c r="G19" s="7">
        <v>1.84</v>
      </c>
      <c r="H19" s="6">
        <v>6.67</v>
      </c>
      <c r="I19" s="2">
        <v>3.16</v>
      </c>
      <c r="J19" s="2">
        <v>5.39</v>
      </c>
      <c r="K19" s="7">
        <v>5.76</v>
      </c>
      <c r="L19" s="6">
        <v>5.89</v>
      </c>
      <c r="M19" s="2">
        <v>2.17</v>
      </c>
      <c r="N19" s="2">
        <v>5.21</v>
      </c>
      <c r="O19" s="7">
        <v>2.63</v>
      </c>
      <c r="P19" s="6">
        <v>3.22</v>
      </c>
      <c r="Q19" s="2">
        <v>6.23</v>
      </c>
      <c r="R19" s="2">
        <v>3.28</v>
      </c>
      <c r="S19" s="7">
        <v>4.91</v>
      </c>
      <c r="T19" s="6">
        <v>5.1100000000000003</v>
      </c>
      <c r="U19" s="2">
        <v>1.43</v>
      </c>
      <c r="V19" s="2">
        <v>3.38</v>
      </c>
      <c r="W19" s="7">
        <v>3.35</v>
      </c>
      <c r="X19" s="6">
        <v>4</v>
      </c>
      <c r="Y19" s="2">
        <v>5.43</v>
      </c>
      <c r="Z19" s="2">
        <v>3.01</v>
      </c>
      <c r="AA19" s="7">
        <v>4.4000000000000004</v>
      </c>
      <c r="AB19" s="6">
        <v>6.27</v>
      </c>
      <c r="AC19" s="2">
        <v>4.43</v>
      </c>
      <c r="AD19" s="2">
        <v>5.63</v>
      </c>
      <c r="AE19" s="7">
        <v>4</v>
      </c>
      <c r="AG19" s="2"/>
      <c r="AH19" s="2"/>
      <c r="AI19" s="2"/>
      <c r="AJ19" s="2"/>
      <c r="AK19" s="2"/>
      <c r="AL19" s="2"/>
      <c r="AM19" s="2"/>
    </row>
    <row r="20" spans="2:39" x14ac:dyDescent="0.2">
      <c r="B20" s="65">
        <v>12</v>
      </c>
      <c r="C20" s="9" t="s">
        <v>81</v>
      </c>
      <c r="D20" s="6">
        <v>4.7300000000000004</v>
      </c>
      <c r="E20" s="2">
        <v>2.5499999999999998</v>
      </c>
      <c r="F20" s="2">
        <v>3.45</v>
      </c>
      <c r="G20" s="7">
        <v>6.25</v>
      </c>
      <c r="H20" s="6">
        <v>6.18</v>
      </c>
      <c r="I20" s="2">
        <v>4.9400000000000004</v>
      </c>
      <c r="J20" s="2">
        <v>1.94</v>
      </c>
      <c r="K20" s="7">
        <v>3.1</v>
      </c>
      <c r="L20" s="6">
        <v>3.31</v>
      </c>
      <c r="M20" s="2">
        <v>5.89</v>
      </c>
      <c r="N20" s="2">
        <v>2.14</v>
      </c>
      <c r="O20" s="7">
        <v>6.73</v>
      </c>
      <c r="P20" s="6">
        <v>3.34</v>
      </c>
      <c r="Q20" s="2">
        <v>5.42</v>
      </c>
      <c r="R20" s="2">
        <v>2.2000000000000002</v>
      </c>
      <c r="S20" s="7">
        <v>7</v>
      </c>
      <c r="T20" s="6">
        <v>5.52</v>
      </c>
      <c r="U20" s="2">
        <v>3.64</v>
      </c>
      <c r="V20" s="2">
        <v>2.2400000000000002</v>
      </c>
      <c r="W20" s="7">
        <v>6.9</v>
      </c>
      <c r="X20" s="6">
        <v>4</v>
      </c>
      <c r="Y20" s="2">
        <v>4.59</v>
      </c>
      <c r="Z20" s="2">
        <v>1.1299999999999999</v>
      </c>
      <c r="AA20" s="7">
        <v>5.37</v>
      </c>
      <c r="AB20" s="6">
        <v>4</v>
      </c>
      <c r="AC20" s="2">
        <v>4.91</v>
      </c>
      <c r="AD20" s="2">
        <v>1.83</v>
      </c>
      <c r="AE20" s="7">
        <v>7</v>
      </c>
      <c r="AG20" s="2"/>
      <c r="AH20" s="2"/>
      <c r="AI20" s="2"/>
      <c r="AJ20" s="2"/>
      <c r="AK20" s="2"/>
      <c r="AL20" s="2"/>
      <c r="AM20" s="2"/>
    </row>
    <row r="21" spans="2:39" x14ac:dyDescent="0.2">
      <c r="B21" s="65">
        <v>13</v>
      </c>
      <c r="C21" s="9" t="s">
        <v>82</v>
      </c>
      <c r="D21" s="6">
        <v>6</v>
      </c>
      <c r="E21" s="2">
        <v>5.53</v>
      </c>
      <c r="F21" s="2">
        <v>2.4900000000000002</v>
      </c>
      <c r="G21" s="2">
        <v>6.86</v>
      </c>
      <c r="H21" s="6">
        <v>5.67</v>
      </c>
      <c r="I21" s="2">
        <v>7</v>
      </c>
      <c r="J21" s="2">
        <v>3.19</v>
      </c>
      <c r="K21" s="2">
        <v>5.37</v>
      </c>
      <c r="L21" s="6">
        <v>6.52</v>
      </c>
      <c r="M21" s="2">
        <v>6.09</v>
      </c>
      <c r="N21" s="2">
        <v>2.36</v>
      </c>
      <c r="O21" s="7">
        <v>7</v>
      </c>
      <c r="P21" s="2">
        <v>5.67</v>
      </c>
      <c r="Q21" s="2">
        <v>7</v>
      </c>
      <c r="R21" s="2">
        <v>3.03</v>
      </c>
      <c r="S21" s="2">
        <v>7</v>
      </c>
      <c r="T21" s="6">
        <v>2.87</v>
      </c>
      <c r="U21" s="2">
        <v>6.47</v>
      </c>
      <c r="V21" s="2">
        <v>1.71</v>
      </c>
      <c r="W21" s="7">
        <v>5.79</v>
      </c>
      <c r="X21" s="2">
        <v>4</v>
      </c>
      <c r="Y21" s="2">
        <v>2.46</v>
      </c>
      <c r="Z21" s="2">
        <v>4</v>
      </c>
      <c r="AA21" s="7">
        <v>4.5999999999999996</v>
      </c>
      <c r="AB21" s="6">
        <v>5.66</v>
      </c>
      <c r="AC21" s="2">
        <v>6.36</v>
      </c>
      <c r="AD21" s="2">
        <v>4</v>
      </c>
      <c r="AE21" s="7">
        <v>7</v>
      </c>
      <c r="AG21" s="2"/>
      <c r="AH21" s="2"/>
      <c r="AI21" s="2"/>
      <c r="AJ21" s="2"/>
      <c r="AK21" s="2"/>
      <c r="AL21" s="2"/>
      <c r="AM21" s="2"/>
    </row>
    <row r="22" spans="2:39" x14ac:dyDescent="0.2">
      <c r="B22" s="65">
        <v>14</v>
      </c>
      <c r="C22" s="9" t="s">
        <v>91</v>
      </c>
      <c r="D22" s="6">
        <v>6.99</v>
      </c>
      <c r="E22" s="2">
        <v>5.98</v>
      </c>
      <c r="F22" s="2">
        <v>5.9</v>
      </c>
      <c r="G22" s="2">
        <v>6.09</v>
      </c>
      <c r="H22" s="6">
        <v>7</v>
      </c>
      <c r="I22" s="2">
        <v>4.79</v>
      </c>
      <c r="J22" s="2">
        <v>5.73</v>
      </c>
      <c r="K22" s="2">
        <v>4</v>
      </c>
      <c r="L22" s="6">
        <v>3.25</v>
      </c>
      <c r="M22" s="2">
        <v>5.81</v>
      </c>
      <c r="N22" s="2">
        <v>3.35</v>
      </c>
      <c r="O22" s="7">
        <v>5.41</v>
      </c>
      <c r="P22" s="2">
        <v>3.05</v>
      </c>
      <c r="Q22" s="2">
        <v>5.16</v>
      </c>
      <c r="R22" s="2">
        <v>2.2599999999999998</v>
      </c>
      <c r="S22" s="2">
        <v>6.9</v>
      </c>
      <c r="T22" s="6">
        <v>2.75</v>
      </c>
      <c r="U22" s="2">
        <v>3.22</v>
      </c>
      <c r="V22" s="2">
        <v>1.72</v>
      </c>
      <c r="W22" s="7">
        <v>4</v>
      </c>
      <c r="X22" s="2">
        <v>2.75</v>
      </c>
      <c r="Y22" s="2">
        <v>2.73</v>
      </c>
      <c r="Z22" s="2">
        <v>2.78</v>
      </c>
      <c r="AA22" s="7">
        <v>5.65</v>
      </c>
      <c r="AB22" s="6">
        <v>1.79</v>
      </c>
      <c r="AC22" s="2">
        <v>5.13</v>
      </c>
      <c r="AD22" s="2">
        <v>2.71</v>
      </c>
      <c r="AE22" s="7">
        <v>6.31</v>
      </c>
      <c r="AG22" s="2"/>
      <c r="AH22" s="2"/>
      <c r="AI22" s="2"/>
      <c r="AJ22" s="2"/>
      <c r="AK22" s="2"/>
      <c r="AL22" s="2"/>
      <c r="AM22" s="2"/>
    </row>
    <row r="23" spans="2:39" x14ac:dyDescent="0.2">
      <c r="B23" s="65">
        <v>15</v>
      </c>
      <c r="C23" s="9" t="s">
        <v>92</v>
      </c>
      <c r="D23" s="6">
        <v>7</v>
      </c>
      <c r="E23" s="2">
        <v>5.86</v>
      </c>
      <c r="F23" s="2">
        <v>2.37</v>
      </c>
      <c r="G23" s="2">
        <v>4</v>
      </c>
      <c r="H23" s="6">
        <v>7</v>
      </c>
      <c r="I23" s="2">
        <v>6.27</v>
      </c>
      <c r="J23" s="2">
        <v>4</v>
      </c>
      <c r="K23" s="2">
        <v>4</v>
      </c>
      <c r="L23" s="6">
        <v>6.04</v>
      </c>
      <c r="M23" s="2">
        <v>6.78</v>
      </c>
      <c r="N23" s="2">
        <v>3.04</v>
      </c>
      <c r="O23" s="7">
        <v>6.25</v>
      </c>
      <c r="P23" s="2">
        <v>4</v>
      </c>
      <c r="Q23" s="2">
        <v>7</v>
      </c>
      <c r="R23" s="2">
        <v>1</v>
      </c>
      <c r="S23" s="2">
        <v>6.7</v>
      </c>
      <c r="T23" s="6">
        <v>3.19</v>
      </c>
      <c r="U23" s="2">
        <v>5.47</v>
      </c>
      <c r="V23" s="2">
        <v>1</v>
      </c>
      <c r="W23" s="7">
        <v>7</v>
      </c>
      <c r="X23" s="2">
        <v>2.4500000000000002</v>
      </c>
      <c r="Y23" s="2">
        <v>1</v>
      </c>
      <c r="Z23" s="2">
        <v>1</v>
      </c>
      <c r="AA23" s="7">
        <v>4.2300000000000004</v>
      </c>
      <c r="AB23" s="6">
        <v>4</v>
      </c>
      <c r="AC23" s="2">
        <v>7</v>
      </c>
      <c r="AD23" s="2">
        <v>1.83</v>
      </c>
      <c r="AE23" s="7">
        <v>5.97</v>
      </c>
      <c r="AG23" s="2"/>
      <c r="AH23" s="2"/>
      <c r="AI23" s="2"/>
      <c r="AJ23" s="2"/>
      <c r="AK23" s="2"/>
      <c r="AL23" s="2"/>
      <c r="AM23" s="2"/>
    </row>
    <row r="24" spans="2:39" ht="12.75" thickBot="1" x14ac:dyDescent="0.25">
      <c r="B24" s="65" t="s">
        <v>64</v>
      </c>
      <c r="C24" s="59" t="s">
        <v>63</v>
      </c>
      <c r="D24" s="58">
        <v>3.94</v>
      </c>
      <c r="E24" s="35">
        <v>6.18</v>
      </c>
      <c r="F24" s="35">
        <v>3.86</v>
      </c>
      <c r="G24" s="34">
        <v>5.61</v>
      </c>
      <c r="H24" s="58">
        <v>4.72</v>
      </c>
      <c r="I24" s="35">
        <v>6.74</v>
      </c>
      <c r="J24" s="35">
        <v>3.9</v>
      </c>
      <c r="K24" s="34">
        <v>3.47</v>
      </c>
      <c r="L24" s="58">
        <v>3.48</v>
      </c>
      <c r="M24" s="35">
        <v>6.26</v>
      </c>
      <c r="N24" s="35">
        <v>4.82</v>
      </c>
      <c r="O24" s="34">
        <v>6.47</v>
      </c>
      <c r="P24" s="58">
        <v>2.35</v>
      </c>
      <c r="Q24" s="35">
        <v>6.45</v>
      </c>
      <c r="R24" s="35">
        <v>4.5599999999999996</v>
      </c>
      <c r="S24" s="34">
        <v>6.4</v>
      </c>
      <c r="T24" s="58">
        <v>3.95</v>
      </c>
      <c r="U24" s="35">
        <v>6.34</v>
      </c>
      <c r="V24" s="35">
        <v>2.4700000000000002</v>
      </c>
      <c r="W24" s="34">
        <v>6.39</v>
      </c>
      <c r="X24" s="58">
        <v>2.82</v>
      </c>
      <c r="Y24" s="35">
        <v>4</v>
      </c>
      <c r="Z24" s="35">
        <v>4</v>
      </c>
      <c r="AA24" s="34">
        <v>5.75</v>
      </c>
      <c r="AB24" s="58">
        <v>4.68</v>
      </c>
      <c r="AC24" s="35">
        <v>7</v>
      </c>
      <c r="AD24" s="35">
        <v>6.29</v>
      </c>
      <c r="AE24" s="34">
        <v>7</v>
      </c>
      <c r="AG24" s="2"/>
      <c r="AH24" s="2"/>
      <c r="AI24" s="2"/>
      <c r="AJ24" s="2"/>
      <c r="AK24" s="2"/>
      <c r="AL24" s="2"/>
      <c r="AM24" s="2"/>
    </row>
    <row r="25" spans="2:39" ht="12.75" thickBot="1" x14ac:dyDescent="0.25">
      <c r="B25" s="3"/>
      <c r="C25" s="8" t="s">
        <v>16</v>
      </c>
      <c r="D25" s="4">
        <f>AVERAGE(D8:D24)</f>
        <v>5.579411764705883</v>
      </c>
      <c r="E25" s="4">
        <f t="shared" ref="E25:AE25" si="0">AVERAGE(E8:E24)</f>
        <v>4.3217647058823525</v>
      </c>
      <c r="F25" s="4">
        <f t="shared" si="0"/>
        <v>4.0611764705882356</v>
      </c>
      <c r="G25" s="4">
        <f t="shared" si="0"/>
        <v>4.3182352941176472</v>
      </c>
      <c r="H25" s="10">
        <f t="shared" si="0"/>
        <v>6.1964705882352931</v>
      </c>
      <c r="I25" s="12">
        <f t="shared" si="0"/>
        <v>5.1758823529411764</v>
      </c>
      <c r="J25" s="12">
        <f t="shared" si="0"/>
        <v>4.32</v>
      </c>
      <c r="K25" s="13">
        <f t="shared" si="0"/>
        <v>4.2929411764705874</v>
      </c>
      <c r="L25" s="4">
        <f t="shared" si="0"/>
        <v>5.0994117647058834</v>
      </c>
      <c r="M25" s="4">
        <f t="shared" si="0"/>
        <v>4.751176470588236</v>
      </c>
      <c r="N25" s="4">
        <f t="shared" si="0"/>
        <v>3.9894117647058818</v>
      </c>
      <c r="O25" s="4">
        <f t="shared" si="0"/>
        <v>4.7517647058823531</v>
      </c>
      <c r="P25" s="10">
        <f t="shared" si="0"/>
        <v>4.3547058823529401</v>
      </c>
      <c r="Q25" s="12">
        <f t="shared" si="0"/>
        <v>5.3588235294117652</v>
      </c>
      <c r="R25" s="12">
        <f t="shared" si="0"/>
        <v>3.8011764705882354</v>
      </c>
      <c r="S25" s="13">
        <f t="shared" si="0"/>
        <v>5.2141176470588242</v>
      </c>
      <c r="T25" s="4">
        <f t="shared" si="0"/>
        <v>4.2029411764705884</v>
      </c>
      <c r="U25" s="4">
        <f t="shared" si="0"/>
        <v>4.513529411764706</v>
      </c>
      <c r="V25" s="4">
        <f t="shared" si="0"/>
        <v>2.7864705882352938</v>
      </c>
      <c r="W25" s="4">
        <f t="shared" si="0"/>
        <v>4.6099999999999994</v>
      </c>
      <c r="X25" s="10">
        <f t="shared" si="0"/>
        <v>3.4276470588235295</v>
      </c>
      <c r="Y25" s="12">
        <f t="shared" si="0"/>
        <v>3.8764705882352937</v>
      </c>
      <c r="Z25" s="12">
        <f t="shared" si="0"/>
        <v>2.9</v>
      </c>
      <c r="AA25" s="13">
        <f t="shared" si="0"/>
        <v>4.5458823529411765</v>
      </c>
      <c r="AB25" s="10">
        <f t="shared" si="0"/>
        <v>4.5770588235294118</v>
      </c>
      <c r="AC25" s="12">
        <f t="shared" si="0"/>
        <v>4.8058823529411754</v>
      </c>
      <c r="AD25" s="12">
        <f t="shared" si="0"/>
        <v>3.915294117647059</v>
      </c>
      <c r="AE25" s="13">
        <f t="shared" si="0"/>
        <v>4.9894117647058822</v>
      </c>
      <c r="AG25" s="2"/>
      <c r="AH25" s="2"/>
      <c r="AI25" s="2"/>
      <c r="AJ25" s="2"/>
      <c r="AK25" s="2"/>
      <c r="AL25" s="2"/>
      <c r="AM25" s="2"/>
    </row>
    <row r="26" spans="2:39" ht="12.75" thickBot="1" x14ac:dyDescent="0.25">
      <c r="B26" s="10"/>
      <c r="C26" s="11" t="s">
        <v>15</v>
      </c>
      <c r="D26" s="12">
        <f>STDEV(D8:D24)</f>
        <v>0.92670431225549577</v>
      </c>
      <c r="E26" s="12">
        <f t="shared" ref="E26:AE26" si="1">STDEV(E8:E24)</f>
        <v>1.9940920092053109</v>
      </c>
      <c r="F26" s="12">
        <f t="shared" si="1"/>
        <v>1.3372167099658021</v>
      </c>
      <c r="G26" s="12">
        <f t="shared" si="1"/>
        <v>1.8057797321867572</v>
      </c>
      <c r="H26" s="10">
        <f t="shared" si="1"/>
        <v>1.0344801905816743</v>
      </c>
      <c r="I26" s="12">
        <f t="shared" si="1"/>
        <v>1.7036397023121159</v>
      </c>
      <c r="J26" s="12">
        <f t="shared" si="1"/>
        <v>1.7613418180466847</v>
      </c>
      <c r="K26" s="13">
        <f t="shared" si="1"/>
        <v>1.3379777871188807</v>
      </c>
      <c r="L26" s="12">
        <f t="shared" si="1"/>
        <v>1.6673349640527948</v>
      </c>
      <c r="M26" s="12">
        <f t="shared" si="1"/>
        <v>2.023350817187112</v>
      </c>
      <c r="N26" s="12">
        <f t="shared" si="1"/>
        <v>1.6217100179603468</v>
      </c>
      <c r="O26" s="12">
        <f t="shared" si="1"/>
        <v>2.0410849911692726</v>
      </c>
      <c r="P26" s="10">
        <f t="shared" si="1"/>
        <v>1.5876717137331129</v>
      </c>
      <c r="Q26" s="12">
        <f t="shared" si="1"/>
        <v>2.0721513046618378</v>
      </c>
      <c r="R26" s="12">
        <f t="shared" si="1"/>
        <v>1.4190925020631193</v>
      </c>
      <c r="S26" s="13">
        <f t="shared" si="1"/>
        <v>2.0234378506131838</v>
      </c>
      <c r="T26" s="12">
        <f t="shared" si="1"/>
        <v>1.333640528337201</v>
      </c>
      <c r="U26" s="12">
        <f t="shared" si="1"/>
        <v>1.9686668749958387</v>
      </c>
      <c r="V26" s="12">
        <f t="shared" si="1"/>
        <v>1.0527163742936105</v>
      </c>
      <c r="W26" s="12">
        <f t="shared" si="1"/>
        <v>1.7323791444138334</v>
      </c>
      <c r="X26" s="10">
        <f t="shared" si="1"/>
        <v>1.022451278862254</v>
      </c>
      <c r="Y26" s="12">
        <f t="shared" si="1"/>
        <v>1.5384202172052626</v>
      </c>
      <c r="Z26" s="12">
        <f t="shared" si="1"/>
        <v>1.1619595517917134</v>
      </c>
      <c r="AA26" s="13">
        <f t="shared" si="1"/>
        <v>0.82616628791915614</v>
      </c>
      <c r="AB26" s="10">
        <f t="shared" si="1"/>
        <v>1.4234015803080755</v>
      </c>
      <c r="AC26" s="12">
        <f t="shared" si="1"/>
        <v>2.0817212193985331</v>
      </c>
      <c r="AD26" s="12">
        <f t="shared" si="1"/>
        <v>1.8227935896826701</v>
      </c>
      <c r="AE26" s="13">
        <f t="shared" si="1"/>
        <v>1.9828088365631582</v>
      </c>
      <c r="AG26" s="2"/>
      <c r="AH26" s="2"/>
      <c r="AI26" s="2"/>
      <c r="AJ26" s="2"/>
      <c r="AK26" s="2"/>
      <c r="AL26" s="2"/>
      <c r="AM26" s="2"/>
    </row>
    <row r="27" spans="2:39" x14ac:dyDescent="0.2">
      <c r="AG27" s="2"/>
      <c r="AH27" s="2"/>
      <c r="AI27" s="2"/>
      <c r="AJ27" s="2"/>
      <c r="AK27" s="2"/>
      <c r="AL27" s="2"/>
      <c r="AM27" s="2"/>
    </row>
    <row r="28" spans="2:39" s="61" customFormat="1" ht="15" x14ac:dyDescent="0.25">
      <c r="B28" s="61" t="s">
        <v>67</v>
      </c>
      <c r="C28" s="62"/>
      <c r="AF28" s="62"/>
      <c r="AG28" s="62"/>
      <c r="AH28" s="62"/>
      <c r="AI28" s="62"/>
      <c r="AJ28" s="62"/>
      <c r="AK28" s="62"/>
      <c r="AL28" s="62"/>
    </row>
    <row r="29" spans="2:39" x14ac:dyDescent="0.2">
      <c r="C29" s="2"/>
      <c r="AF29" s="2"/>
      <c r="AG29" s="2"/>
      <c r="AH29" s="2"/>
      <c r="AI29" s="2"/>
      <c r="AJ29" s="2"/>
      <c r="AK29" s="2"/>
      <c r="AL29" s="2"/>
    </row>
    <row r="30" spans="2:39" ht="12.75" thickBot="1" x14ac:dyDescent="0.25">
      <c r="D30" s="2" t="s">
        <v>8</v>
      </c>
      <c r="H30" s="2" t="s">
        <v>9</v>
      </c>
      <c r="L30" s="2" t="s">
        <v>10</v>
      </c>
      <c r="P30" s="2" t="s">
        <v>12</v>
      </c>
      <c r="T30" s="2" t="s">
        <v>13</v>
      </c>
      <c r="X30" s="2" t="s">
        <v>14</v>
      </c>
      <c r="AB30" s="2" t="s">
        <v>11</v>
      </c>
      <c r="AF30" s="2"/>
      <c r="AG30" s="2"/>
      <c r="AH30" s="2"/>
      <c r="AI30" s="2"/>
      <c r="AJ30" s="2"/>
      <c r="AK30" s="2"/>
      <c r="AL30" s="2"/>
    </row>
    <row r="31" spans="2:39" ht="12.75" thickBot="1" x14ac:dyDescent="0.25">
      <c r="B31" s="10" t="s">
        <v>69</v>
      </c>
      <c r="C31" s="11" t="s">
        <v>17</v>
      </c>
      <c r="D31" s="12" t="s">
        <v>4</v>
      </c>
      <c r="E31" s="12" t="s">
        <v>2</v>
      </c>
      <c r="F31" s="12" t="s">
        <v>3</v>
      </c>
      <c r="G31" s="12" t="s">
        <v>0</v>
      </c>
      <c r="H31" s="10" t="s">
        <v>4</v>
      </c>
      <c r="I31" s="12" t="s">
        <v>2</v>
      </c>
      <c r="J31" s="12" t="s">
        <v>3</v>
      </c>
      <c r="K31" s="13" t="s">
        <v>0</v>
      </c>
      <c r="L31" s="12" t="s">
        <v>4</v>
      </c>
      <c r="M31" s="12" t="s">
        <v>2</v>
      </c>
      <c r="N31" s="12" t="s">
        <v>3</v>
      </c>
      <c r="O31" s="12" t="s">
        <v>0</v>
      </c>
      <c r="P31" s="10" t="s">
        <v>4</v>
      </c>
      <c r="Q31" s="12" t="s">
        <v>2</v>
      </c>
      <c r="R31" s="12" t="s">
        <v>3</v>
      </c>
      <c r="S31" s="13" t="s">
        <v>0</v>
      </c>
      <c r="T31" s="12" t="s">
        <v>4</v>
      </c>
      <c r="U31" s="12" t="s">
        <v>2</v>
      </c>
      <c r="V31" s="12" t="s">
        <v>3</v>
      </c>
      <c r="W31" s="12" t="s">
        <v>0</v>
      </c>
      <c r="X31" s="10" t="s">
        <v>4</v>
      </c>
      <c r="Y31" s="12" t="s">
        <v>2</v>
      </c>
      <c r="Z31" s="12" t="s">
        <v>3</v>
      </c>
      <c r="AA31" s="13" t="s">
        <v>0</v>
      </c>
      <c r="AB31" s="10" t="s">
        <v>4</v>
      </c>
      <c r="AC31" s="12" t="s">
        <v>2</v>
      </c>
      <c r="AD31" s="12" t="s">
        <v>3</v>
      </c>
      <c r="AE31" s="13" t="s">
        <v>0</v>
      </c>
      <c r="AF31" s="2"/>
      <c r="AG31" s="2"/>
      <c r="AH31" s="2"/>
      <c r="AI31" s="2"/>
      <c r="AJ31" s="2"/>
      <c r="AK31" s="2"/>
      <c r="AL31" s="2"/>
    </row>
    <row r="32" spans="2:39" x14ac:dyDescent="0.2">
      <c r="B32" s="64">
        <v>1</v>
      </c>
      <c r="C32" s="9" t="s">
        <v>6</v>
      </c>
      <c r="D32" s="1">
        <v>5.6</v>
      </c>
      <c r="E32" s="1">
        <v>1.67</v>
      </c>
      <c r="F32" s="1">
        <v>6.04</v>
      </c>
      <c r="G32" s="1">
        <v>6</v>
      </c>
      <c r="H32" s="3">
        <v>7</v>
      </c>
      <c r="I32" s="4">
        <v>2.57</v>
      </c>
      <c r="J32" s="4">
        <v>7</v>
      </c>
      <c r="K32" s="4">
        <v>7</v>
      </c>
      <c r="L32" s="3">
        <v>4.0999999999999996</v>
      </c>
      <c r="M32" s="4">
        <v>1</v>
      </c>
      <c r="N32" s="4">
        <v>7</v>
      </c>
      <c r="O32" s="5">
        <v>5.81</v>
      </c>
      <c r="P32" s="4">
        <v>3.22</v>
      </c>
      <c r="Q32" s="4">
        <v>1.01</v>
      </c>
      <c r="R32" s="4">
        <v>5.55</v>
      </c>
      <c r="S32" s="4">
        <v>6.67</v>
      </c>
      <c r="T32" s="3">
        <v>3.62</v>
      </c>
      <c r="U32" s="4">
        <v>1.95</v>
      </c>
      <c r="V32" s="4">
        <v>5.12</v>
      </c>
      <c r="W32" s="5">
        <v>6.45</v>
      </c>
      <c r="X32" s="4">
        <v>4</v>
      </c>
      <c r="Y32" s="4">
        <v>1</v>
      </c>
      <c r="Z32" s="4">
        <v>4</v>
      </c>
      <c r="AA32" s="5">
        <v>5.91</v>
      </c>
      <c r="AB32" s="3">
        <v>3.19</v>
      </c>
      <c r="AC32" s="4">
        <v>1</v>
      </c>
      <c r="AD32" s="4">
        <v>5.05</v>
      </c>
      <c r="AE32" s="5">
        <v>7</v>
      </c>
      <c r="AF32" s="2"/>
      <c r="AG32" s="2"/>
      <c r="AH32" s="2"/>
      <c r="AI32" s="2"/>
      <c r="AJ32" s="2"/>
      <c r="AK32" s="2"/>
      <c r="AL32" s="2"/>
    </row>
    <row r="33" spans="2:37" x14ac:dyDescent="0.2">
      <c r="B33" s="64">
        <v>2</v>
      </c>
      <c r="C33" s="9" t="s">
        <v>33</v>
      </c>
      <c r="D33" s="32">
        <v>3.58</v>
      </c>
      <c r="E33" s="37">
        <v>1.76</v>
      </c>
      <c r="F33" s="37">
        <v>4.53</v>
      </c>
      <c r="G33" s="63">
        <v>3.26</v>
      </c>
      <c r="H33" s="32">
        <v>6.43</v>
      </c>
      <c r="I33" s="37">
        <v>4.42</v>
      </c>
      <c r="J33" s="37">
        <v>2.67</v>
      </c>
      <c r="K33" s="63">
        <v>2.71</v>
      </c>
      <c r="L33" s="32">
        <v>1</v>
      </c>
      <c r="M33" s="37">
        <v>2.98</v>
      </c>
      <c r="N33" s="37">
        <v>4.1399999999999997</v>
      </c>
      <c r="O33" s="63">
        <v>4.17</v>
      </c>
      <c r="P33" s="32">
        <v>2.73</v>
      </c>
      <c r="Q33" s="37">
        <v>3.32</v>
      </c>
      <c r="R33" s="37">
        <v>4</v>
      </c>
      <c r="S33" s="63">
        <v>4</v>
      </c>
      <c r="T33" s="32">
        <v>1.77</v>
      </c>
      <c r="U33" s="37">
        <v>6.09</v>
      </c>
      <c r="V33" s="37">
        <v>3.06</v>
      </c>
      <c r="W33" s="63">
        <v>4</v>
      </c>
      <c r="X33" s="32">
        <v>1</v>
      </c>
      <c r="Y33" s="37">
        <v>5.27</v>
      </c>
      <c r="Z33" s="37">
        <v>2.85</v>
      </c>
      <c r="AA33" s="63">
        <v>3.09</v>
      </c>
      <c r="AB33" s="32">
        <v>3.19</v>
      </c>
      <c r="AC33" s="37">
        <v>2.6</v>
      </c>
      <c r="AD33" s="37">
        <v>4.28</v>
      </c>
      <c r="AE33" s="63">
        <v>4.5599999999999996</v>
      </c>
      <c r="AF33" s="2"/>
      <c r="AG33" s="2"/>
      <c r="AH33" s="2"/>
      <c r="AI33" s="2"/>
      <c r="AJ33" s="2"/>
      <c r="AK33" s="2"/>
    </row>
    <row r="34" spans="2:37" x14ac:dyDescent="0.2">
      <c r="B34" s="64">
        <v>3</v>
      </c>
      <c r="C34" s="9" t="s">
        <v>5</v>
      </c>
      <c r="D34" s="1">
        <v>5</v>
      </c>
      <c r="E34" s="1">
        <v>2.83</v>
      </c>
      <c r="F34" s="1">
        <v>5.15</v>
      </c>
      <c r="G34" s="1">
        <v>4.07</v>
      </c>
      <c r="H34" s="6">
        <v>4.8899999999999997</v>
      </c>
      <c r="I34" s="2">
        <v>2.66</v>
      </c>
      <c r="J34" s="2">
        <v>5.39</v>
      </c>
      <c r="K34" s="2">
        <v>2.2400000000000002</v>
      </c>
      <c r="L34" s="6">
        <v>3.86</v>
      </c>
      <c r="M34" s="2">
        <v>2.2400000000000002</v>
      </c>
      <c r="N34" s="2">
        <v>3.62</v>
      </c>
      <c r="O34" s="7">
        <v>4.95</v>
      </c>
      <c r="P34" s="2">
        <v>4.87</v>
      </c>
      <c r="Q34" s="2">
        <v>2.82</v>
      </c>
      <c r="R34" s="2">
        <v>4.92</v>
      </c>
      <c r="S34" s="2">
        <v>2.99</v>
      </c>
      <c r="T34" s="6">
        <v>4</v>
      </c>
      <c r="U34" s="2">
        <v>1.74</v>
      </c>
      <c r="V34" s="2">
        <v>4</v>
      </c>
      <c r="W34" s="7">
        <v>5.19</v>
      </c>
      <c r="X34" s="2">
        <v>4</v>
      </c>
      <c r="Y34" s="2">
        <v>5.26</v>
      </c>
      <c r="Z34" s="2">
        <v>4</v>
      </c>
      <c r="AA34" s="7">
        <v>4</v>
      </c>
      <c r="AB34" s="6">
        <v>5.32</v>
      </c>
      <c r="AC34" s="2">
        <v>2.88</v>
      </c>
      <c r="AD34" s="2">
        <v>5.42</v>
      </c>
      <c r="AE34" s="7">
        <v>4</v>
      </c>
      <c r="AF34" s="2"/>
      <c r="AG34" s="2"/>
      <c r="AH34" s="2"/>
      <c r="AI34" s="2"/>
      <c r="AJ34" s="2"/>
      <c r="AK34" s="2"/>
    </row>
    <row r="35" spans="2:37" x14ac:dyDescent="0.2">
      <c r="B35" s="64">
        <v>4</v>
      </c>
      <c r="C35" s="9" t="s">
        <v>1</v>
      </c>
      <c r="D35" s="1">
        <v>6.44</v>
      </c>
      <c r="E35" s="1">
        <v>1.4</v>
      </c>
      <c r="F35" s="1">
        <v>1.87</v>
      </c>
      <c r="G35" s="1">
        <v>1.1599999999999999</v>
      </c>
      <c r="H35" s="6">
        <v>3.28</v>
      </c>
      <c r="I35" s="2">
        <v>5.47</v>
      </c>
      <c r="J35" s="2">
        <v>3.72</v>
      </c>
      <c r="K35" s="2">
        <v>3.08</v>
      </c>
      <c r="L35" s="6">
        <v>6.56</v>
      </c>
      <c r="M35" s="2">
        <v>2.69</v>
      </c>
      <c r="N35" s="2">
        <v>1.1100000000000001</v>
      </c>
      <c r="O35" s="7">
        <v>1.1399999999999999</v>
      </c>
      <c r="P35" s="2">
        <v>5.81</v>
      </c>
      <c r="Q35" s="2">
        <v>1</v>
      </c>
      <c r="R35" s="2">
        <v>2.69</v>
      </c>
      <c r="S35" s="2">
        <v>2.67</v>
      </c>
      <c r="T35" s="6">
        <v>5.76</v>
      </c>
      <c r="U35" s="2">
        <v>1.62</v>
      </c>
      <c r="V35" s="2">
        <v>1.76</v>
      </c>
      <c r="W35" s="7">
        <v>1.1599999999999999</v>
      </c>
      <c r="X35" s="2">
        <v>3.91</v>
      </c>
      <c r="Y35" s="2">
        <v>6.77</v>
      </c>
      <c r="Z35" s="2">
        <v>1.57</v>
      </c>
      <c r="AA35" s="7">
        <v>4</v>
      </c>
      <c r="AB35" s="6">
        <v>5.9</v>
      </c>
      <c r="AC35" s="2">
        <v>1</v>
      </c>
      <c r="AD35" s="2">
        <v>2.58</v>
      </c>
      <c r="AE35" s="7">
        <v>4.55</v>
      </c>
      <c r="AF35" s="2"/>
      <c r="AG35" s="2"/>
      <c r="AH35" s="2"/>
      <c r="AI35" s="2"/>
      <c r="AJ35" s="2"/>
      <c r="AK35" s="2"/>
    </row>
    <row r="36" spans="2:37" x14ac:dyDescent="0.2">
      <c r="B36" s="64">
        <v>5</v>
      </c>
      <c r="C36" s="9" t="s">
        <v>59</v>
      </c>
      <c r="D36" s="6">
        <v>6.44</v>
      </c>
      <c r="E36" s="2">
        <v>6.07</v>
      </c>
      <c r="F36" s="2">
        <v>7</v>
      </c>
      <c r="G36" s="7">
        <v>1.61</v>
      </c>
      <c r="H36" s="6">
        <v>6.06</v>
      </c>
      <c r="I36" s="2">
        <v>5.38</v>
      </c>
      <c r="J36" s="2">
        <v>7</v>
      </c>
      <c r="K36" s="2">
        <v>2.66</v>
      </c>
      <c r="L36" s="6">
        <v>7</v>
      </c>
      <c r="M36" s="2">
        <v>7</v>
      </c>
      <c r="N36" s="2">
        <v>5.51</v>
      </c>
      <c r="O36" s="7">
        <v>1</v>
      </c>
      <c r="P36" s="2">
        <v>7</v>
      </c>
      <c r="Q36" s="2">
        <v>6.51</v>
      </c>
      <c r="R36" s="2">
        <v>5.15</v>
      </c>
      <c r="S36" s="2">
        <v>1</v>
      </c>
      <c r="T36" s="6">
        <v>4</v>
      </c>
      <c r="U36" s="2">
        <v>4</v>
      </c>
      <c r="V36" s="2">
        <v>4</v>
      </c>
      <c r="W36" s="7">
        <v>4</v>
      </c>
      <c r="X36" s="2">
        <v>4</v>
      </c>
      <c r="Y36" s="2">
        <v>4</v>
      </c>
      <c r="Z36" s="2">
        <v>4</v>
      </c>
      <c r="AA36" s="7">
        <v>4.8899999999999997</v>
      </c>
      <c r="AB36" s="6">
        <v>5.86</v>
      </c>
      <c r="AC36" s="2">
        <v>5.78</v>
      </c>
      <c r="AD36" s="2">
        <v>7</v>
      </c>
      <c r="AE36" s="7">
        <v>1</v>
      </c>
      <c r="AF36" s="2"/>
      <c r="AG36" s="2"/>
      <c r="AH36" s="2"/>
      <c r="AI36" s="2"/>
      <c r="AJ36" s="2"/>
      <c r="AK36" s="2"/>
    </row>
    <row r="37" spans="2:37" x14ac:dyDescent="0.2">
      <c r="B37" s="64">
        <v>6</v>
      </c>
      <c r="C37" s="9" t="s">
        <v>60</v>
      </c>
      <c r="D37" s="6">
        <v>6.15</v>
      </c>
      <c r="E37" s="2">
        <v>2.04</v>
      </c>
      <c r="F37" s="2">
        <v>4</v>
      </c>
      <c r="G37" s="7">
        <v>6.17</v>
      </c>
      <c r="H37" s="6">
        <v>6.33</v>
      </c>
      <c r="I37" s="2">
        <v>2.59</v>
      </c>
      <c r="J37" s="2">
        <v>1.73</v>
      </c>
      <c r="K37" s="2">
        <v>5.03</v>
      </c>
      <c r="L37" s="6">
        <v>7</v>
      </c>
      <c r="M37" s="2">
        <v>2.88</v>
      </c>
      <c r="N37" s="2">
        <v>2.89</v>
      </c>
      <c r="O37" s="7">
        <v>6</v>
      </c>
      <c r="P37" s="2">
        <v>7</v>
      </c>
      <c r="Q37" s="2">
        <v>5.0199999999999996</v>
      </c>
      <c r="R37" s="2">
        <v>5</v>
      </c>
      <c r="S37" s="2">
        <v>7</v>
      </c>
      <c r="T37" s="6">
        <v>6.27</v>
      </c>
      <c r="U37" s="2">
        <v>4</v>
      </c>
      <c r="V37" s="2">
        <v>4</v>
      </c>
      <c r="W37" s="7">
        <v>5.26</v>
      </c>
      <c r="X37" s="2">
        <v>2.2000000000000002</v>
      </c>
      <c r="Y37" s="2">
        <v>3.17</v>
      </c>
      <c r="Z37" s="2">
        <v>3.15</v>
      </c>
      <c r="AA37" s="7">
        <v>4.01</v>
      </c>
      <c r="AB37" s="6">
        <v>6.1</v>
      </c>
      <c r="AC37" s="2">
        <v>2.48</v>
      </c>
      <c r="AD37" s="2">
        <v>4</v>
      </c>
      <c r="AE37" s="7">
        <v>7</v>
      </c>
      <c r="AF37" s="2"/>
      <c r="AG37" s="2"/>
      <c r="AH37" s="2"/>
      <c r="AI37" s="2"/>
      <c r="AJ37" s="2"/>
      <c r="AK37" s="2"/>
    </row>
    <row r="38" spans="2:37" x14ac:dyDescent="0.2">
      <c r="B38" s="64">
        <v>7</v>
      </c>
      <c r="C38" s="9" t="s">
        <v>61</v>
      </c>
      <c r="D38" s="1">
        <v>5.81</v>
      </c>
      <c r="E38" s="1">
        <v>4.04</v>
      </c>
      <c r="F38" s="1">
        <v>2.38</v>
      </c>
      <c r="G38" s="1">
        <v>5.9</v>
      </c>
      <c r="H38" s="6">
        <v>6.5</v>
      </c>
      <c r="I38" s="2">
        <v>4</v>
      </c>
      <c r="J38" s="2">
        <v>2</v>
      </c>
      <c r="K38" s="2">
        <v>6</v>
      </c>
      <c r="L38" s="6">
        <v>6</v>
      </c>
      <c r="M38" s="2">
        <v>4</v>
      </c>
      <c r="N38" s="2">
        <v>2</v>
      </c>
      <c r="O38" s="7">
        <v>6</v>
      </c>
      <c r="P38" s="2">
        <v>5</v>
      </c>
      <c r="Q38" s="2">
        <v>7</v>
      </c>
      <c r="R38" s="2">
        <v>2</v>
      </c>
      <c r="S38" s="2">
        <v>7</v>
      </c>
      <c r="T38" s="6">
        <v>5</v>
      </c>
      <c r="U38" s="2">
        <v>5</v>
      </c>
      <c r="V38" s="2">
        <v>3</v>
      </c>
      <c r="W38" s="7">
        <v>6</v>
      </c>
      <c r="X38" s="2">
        <v>5</v>
      </c>
      <c r="Y38" s="2">
        <v>4</v>
      </c>
      <c r="Z38" s="2">
        <v>4</v>
      </c>
      <c r="AA38" s="7">
        <v>5</v>
      </c>
      <c r="AB38" s="6">
        <v>6</v>
      </c>
      <c r="AC38" s="2">
        <v>5</v>
      </c>
      <c r="AD38" s="2">
        <v>1</v>
      </c>
      <c r="AE38" s="7">
        <v>6</v>
      </c>
      <c r="AF38" s="2"/>
      <c r="AG38" s="2"/>
      <c r="AH38" s="2"/>
      <c r="AI38" s="2"/>
      <c r="AJ38" s="2"/>
      <c r="AK38" s="2"/>
    </row>
    <row r="39" spans="2:37" ht="12.75" thickBot="1" x14ac:dyDescent="0.25">
      <c r="B39" s="64">
        <v>8</v>
      </c>
      <c r="C39" s="9" t="s">
        <v>62</v>
      </c>
      <c r="D39" s="6">
        <v>6.36</v>
      </c>
      <c r="E39" s="2">
        <v>2.69</v>
      </c>
      <c r="F39" s="2">
        <v>4.6900000000000004</v>
      </c>
      <c r="G39" s="7">
        <v>1.84</v>
      </c>
      <c r="H39" s="6">
        <v>6.67</v>
      </c>
      <c r="I39" s="2">
        <v>3.16</v>
      </c>
      <c r="J39" s="2">
        <v>5.39</v>
      </c>
      <c r="K39" s="7">
        <v>5.76</v>
      </c>
      <c r="L39" s="6">
        <v>5.89</v>
      </c>
      <c r="M39" s="2">
        <v>2.17</v>
      </c>
      <c r="N39" s="2">
        <v>5.21</v>
      </c>
      <c r="O39" s="7">
        <v>2.63</v>
      </c>
      <c r="P39" s="6">
        <v>3.22</v>
      </c>
      <c r="Q39" s="2">
        <v>6.23</v>
      </c>
      <c r="R39" s="2">
        <v>3.28</v>
      </c>
      <c r="S39" s="7">
        <v>4.91</v>
      </c>
      <c r="T39" s="6">
        <v>5.1100000000000003</v>
      </c>
      <c r="U39" s="2">
        <v>1.43</v>
      </c>
      <c r="V39" s="2">
        <v>3.38</v>
      </c>
      <c r="W39" s="7">
        <v>3.35</v>
      </c>
      <c r="X39" s="6">
        <v>4</v>
      </c>
      <c r="Y39" s="2">
        <v>5.43</v>
      </c>
      <c r="Z39" s="2">
        <v>3.01</v>
      </c>
      <c r="AA39" s="7">
        <v>4.4000000000000004</v>
      </c>
      <c r="AB39" s="6">
        <v>6.27</v>
      </c>
      <c r="AC39" s="2">
        <v>4.43</v>
      </c>
      <c r="AD39" s="2">
        <v>5.63</v>
      </c>
      <c r="AE39" s="7">
        <v>4</v>
      </c>
      <c r="AF39" s="2"/>
      <c r="AG39" s="2"/>
      <c r="AH39" s="2"/>
      <c r="AI39" s="2"/>
      <c r="AJ39" s="2"/>
      <c r="AK39" s="2"/>
    </row>
    <row r="40" spans="2:37" ht="12.75" thickBot="1" x14ac:dyDescent="0.25">
      <c r="B40" s="3"/>
      <c r="C40" s="8" t="s">
        <v>16</v>
      </c>
      <c r="D40" s="4">
        <f t="shared" ref="D40:AE40" si="2">AVERAGE(D32:D39)</f>
        <v>5.6725000000000003</v>
      </c>
      <c r="E40" s="4">
        <f t="shared" si="2"/>
        <v>2.8125</v>
      </c>
      <c r="F40" s="4">
        <f t="shared" si="2"/>
        <v>4.4574999999999996</v>
      </c>
      <c r="G40" s="4">
        <f t="shared" si="2"/>
        <v>3.7512500000000002</v>
      </c>
      <c r="H40" s="10">
        <f t="shared" si="2"/>
        <v>5.8950000000000005</v>
      </c>
      <c r="I40" s="12">
        <f t="shared" si="2"/>
        <v>3.78125</v>
      </c>
      <c r="J40" s="12">
        <f t="shared" si="2"/>
        <v>4.3624999999999998</v>
      </c>
      <c r="K40" s="13">
        <f t="shared" si="2"/>
        <v>4.3100000000000005</v>
      </c>
      <c r="L40" s="4">
        <f t="shared" si="2"/>
        <v>5.1762499999999996</v>
      </c>
      <c r="M40" s="4">
        <f t="shared" si="2"/>
        <v>3.12</v>
      </c>
      <c r="N40" s="4">
        <f t="shared" si="2"/>
        <v>3.9350000000000005</v>
      </c>
      <c r="O40" s="4">
        <f t="shared" si="2"/>
        <v>3.9624999999999999</v>
      </c>
      <c r="P40" s="10">
        <f t="shared" si="2"/>
        <v>4.8562499999999993</v>
      </c>
      <c r="Q40" s="12">
        <f t="shared" si="2"/>
        <v>4.1137499999999996</v>
      </c>
      <c r="R40" s="12">
        <f t="shared" si="2"/>
        <v>4.0737500000000004</v>
      </c>
      <c r="S40" s="13">
        <f t="shared" si="2"/>
        <v>4.5299999999999994</v>
      </c>
      <c r="T40" s="4">
        <f t="shared" si="2"/>
        <v>4.4412500000000001</v>
      </c>
      <c r="U40" s="4">
        <f t="shared" si="2"/>
        <v>3.2287499999999998</v>
      </c>
      <c r="V40" s="4">
        <f t="shared" si="2"/>
        <v>3.5399999999999996</v>
      </c>
      <c r="W40" s="4">
        <f t="shared" si="2"/>
        <v>4.4262500000000005</v>
      </c>
      <c r="X40" s="10">
        <f t="shared" si="2"/>
        <v>3.5137499999999999</v>
      </c>
      <c r="Y40" s="12">
        <f t="shared" si="2"/>
        <v>4.3624999999999998</v>
      </c>
      <c r="Z40" s="12">
        <f t="shared" si="2"/>
        <v>3.3224999999999998</v>
      </c>
      <c r="AA40" s="13">
        <f t="shared" si="2"/>
        <v>4.4124999999999996</v>
      </c>
      <c r="AB40" s="10">
        <f t="shared" si="2"/>
        <v>5.2287499999999998</v>
      </c>
      <c r="AC40" s="12">
        <f t="shared" si="2"/>
        <v>3.1462500000000002</v>
      </c>
      <c r="AD40" s="12">
        <f t="shared" si="2"/>
        <v>4.37</v>
      </c>
      <c r="AE40" s="13">
        <f t="shared" si="2"/>
        <v>4.7637499999999999</v>
      </c>
      <c r="AF40" s="2"/>
      <c r="AG40" s="2"/>
      <c r="AH40" s="2"/>
      <c r="AI40" s="2"/>
      <c r="AJ40" s="2"/>
      <c r="AK40" s="2"/>
    </row>
    <row r="41" spans="2:37" ht="12.75" thickBot="1" x14ac:dyDescent="0.25">
      <c r="B41" s="10"/>
      <c r="C41" s="11" t="s">
        <v>15</v>
      </c>
      <c r="D41" s="12">
        <f t="shared" ref="D41:AE41" si="3">STDEV(D32:D39)</f>
        <v>0.98079778023518982</v>
      </c>
      <c r="E41" s="12">
        <f t="shared" si="3"/>
        <v>1.5647158573637938</v>
      </c>
      <c r="F41" s="12">
        <f t="shared" si="3"/>
        <v>1.7207950820146254</v>
      </c>
      <c r="G41" s="12">
        <f t="shared" si="3"/>
        <v>2.0982879926263691</v>
      </c>
      <c r="H41" s="10">
        <f t="shared" si="3"/>
        <v>1.2269940039438962</v>
      </c>
      <c r="I41" s="12">
        <f t="shared" si="3"/>
        <v>1.2184936543594664</v>
      </c>
      <c r="J41" s="12">
        <f t="shared" si="3"/>
        <v>2.1318385760384664</v>
      </c>
      <c r="K41" s="13">
        <f t="shared" si="3"/>
        <v>1.8436532056916608</v>
      </c>
      <c r="L41" s="12">
        <f t="shared" si="3"/>
        <v>2.0731889687146228</v>
      </c>
      <c r="M41" s="12">
        <f t="shared" si="3"/>
        <v>1.7833435691740065</v>
      </c>
      <c r="N41" s="12">
        <f t="shared" si="3"/>
        <v>1.944170774392002</v>
      </c>
      <c r="O41" s="12">
        <f t="shared" si="3"/>
        <v>2.1129786017441274</v>
      </c>
      <c r="P41" s="10">
        <f t="shared" si="3"/>
        <v>1.6901981075770827</v>
      </c>
      <c r="Q41" s="12">
        <f t="shared" si="3"/>
        <v>2.4202947724841892</v>
      </c>
      <c r="R41" s="12">
        <f t="shared" si="3"/>
        <v>1.2962797041644083</v>
      </c>
      <c r="S41" s="13">
        <f t="shared" si="3"/>
        <v>2.2519451909087738</v>
      </c>
      <c r="T41" s="12">
        <f t="shared" si="3"/>
        <v>1.4163477932445017</v>
      </c>
      <c r="U41" s="12">
        <f t="shared" si="3"/>
        <v>1.7804047493276838</v>
      </c>
      <c r="V41" s="12">
        <f t="shared" si="3"/>
        <v>0.98902549439912346</v>
      </c>
      <c r="W41" s="12">
        <f t="shared" si="3"/>
        <v>1.6920312180504051</v>
      </c>
      <c r="X41" s="10">
        <f t="shared" si="3"/>
        <v>1.2737227496033598</v>
      </c>
      <c r="Y41" s="12">
        <f t="shared" si="3"/>
        <v>1.7548280339028735</v>
      </c>
      <c r="Z41" s="12">
        <f t="shared" si="3"/>
        <v>0.86668086068962857</v>
      </c>
      <c r="AA41" s="13">
        <f t="shared" si="3"/>
        <v>0.85081053791580374</v>
      </c>
      <c r="AB41" s="10">
        <f t="shared" si="3"/>
        <v>1.2877714692999145</v>
      </c>
      <c r="AC41" s="12">
        <f t="shared" si="3"/>
        <v>1.7747026913985173</v>
      </c>
      <c r="AD41" s="12">
        <f t="shared" si="3"/>
        <v>1.881314130373462</v>
      </c>
      <c r="AE41" s="13">
        <f t="shared" si="3"/>
        <v>1.9621266705869354</v>
      </c>
    </row>
    <row r="42" spans="2:37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4" spans="2:37" s="66" customFormat="1" ht="15" x14ac:dyDescent="0.25">
      <c r="B44" s="66" t="s">
        <v>68</v>
      </c>
      <c r="C44" s="67"/>
    </row>
    <row r="45" spans="2:37" x14ac:dyDescent="0.2">
      <c r="C45" s="2"/>
    </row>
    <row r="46" spans="2:37" ht="12.75" thickBot="1" x14ac:dyDescent="0.25">
      <c r="D46" s="2" t="s">
        <v>8</v>
      </c>
      <c r="H46" s="2" t="s">
        <v>9</v>
      </c>
      <c r="L46" s="2" t="s">
        <v>10</v>
      </c>
      <c r="P46" s="2" t="s">
        <v>12</v>
      </c>
      <c r="T46" s="2" t="s">
        <v>13</v>
      </c>
      <c r="X46" s="2" t="s">
        <v>14</v>
      </c>
      <c r="AB46" s="2" t="s">
        <v>11</v>
      </c>
    </row>
    <row r="47" spans="2:37" ht="12.75" thickBot="1" x14ac:dyDescent="0.25">
      <c r="B47" s="10" t="s">
        <v>69</v>
      </c>
      <c r="C47" s="11" t="s">
        <v>17</v>
      </c>
      <c r="D47" s="12" t="s">
        <v>4</v>
      </c>
      <c r="E47" s="12" t="s">
        <v>2</v>
      </c>
      <c r="F47" s="12" t="s">
        <v>3</v>
      </c>
      <c r="G47" s="12" t="s">
        <v>0</v>
      </c>
      <c r="H47" s="10" t="s">
        <v>4</v>
      </c>
      <c r="I47" s="12" t="s">
        <v>2</v>
      </c>
      <c r="J47" s="12" t="s">
        <v>3</v>
      </c>
      <c r="K47" s="13" t="s">
        <v>0</v>
      </c>
      <c r="L47" s="12" t="s">
        <v>4</v>
      </c>
      <c r="M47" s="12" t="s">
        <v>2</v>
      </c>
      <c r="N47" s="12" t="s">
        <v>3</v>
      </c>
      <c r="O47" s="12" t="s">
        <v>0</v>
      </c>
      <c r="P47" s="10" t="s">
        <v>4</v>
      </c>
      <c r="Q47" s="12" t="s">
        <v>2</v>
      </c>
      <c r="R47" s="12" t="s">
        <v>3</v>
      </c>
      <c r="S47" s="13" t="s">
        <v>0</v>
      </c>
      <c r="T47" s="12" t="s">
        <v>4</v>
      </c>
      <c r="U47" s="12" t="s">
        <v>2</v>
      </c>
      <c r="V47" s="12" t="s">
        <v>3</v>
      </c>
      <c r="W47" s="12" t="s">
        <v>0</v>
      </c>
      <c r="X47" s="10" t="s">
        <v>4</v>
      </c>
      <c r="Y47" s="12" t="s">
        <v>2</v>
      </c>
      <c r="Z47" s="12" t="s">
        <v>3</v>
      </c>
      <c r="AA47" s="13" t="s">
        <v>0</v>
      </c>
      <c r="AB47" s="10" t="s">
        <v>4</v>
      </c>
      <c r="AC47" s="12" t="s">
        <v>2</v>
      </c>
      <c r="AD47" s="12" t="s">
        <v>3</v>
      </c>
      <c r="AE47" s="13" t="s">
        <v>0</v>
      </c>
    </row>
    <row r="48" spans="2:37" x14ac:dyDescent="0.2">
      <c r="B48" s="65">
        <v>1</v>
      </c>
      <c r="C48" s="9" t="s">
        <v>45</v>
      </c>
      <c r="D48" s="6">
        <v>4.7</v>
      </c>
      <c r="E48" s="2">
        <v>5.79</v>
      </c>
      <c r="F48" s="2">
        <v>3.07</v>
      </c>
      <c r="G48" s="2">
        <v>4.5599999999999996</v>
      </c>
      <c r="H48" s="6">
        <v>7</v>
      </c>
      <c r="I48" s="2">
        <v>7</v>
      </c>
      <c r="J48" s="2">
        <v>4.92</v>
      </c>
      <c r="K48" s="2">
        <v>4</v>
      </c>
      <c r="L48" s="6">
        <v>4.87</v>
      </c>
      <c r="M48" s="2">
        <v>7</v>
      </c>
      <c r="N48" s="2">
        <v>4</v>
      </c>
      <c r="O48" s="7">
        <v>5.96</v>
      </c>
      <c r="P48" s="2">
        <v>4</v>
      </c>
      <c r="Q48" s="2">
        <v>7</v>
      </c>
      <c r="R48" s="2">
        <v>4</v>
      </c>
      <c r="S48" s="2">
        <v>6.01</v>
      </c>
      <c r="T48" s="6">
        <v>5.37</v>
      </c>
      <c r="U48" s="2">
        <v>7</v>
      </c>
      <c r="V48" s="2">
        <v>2.25</v>
      </c>
      <c r="W48" s="7">
        <v>3.2</v>
      </c>
      <c r="X48" s="2">
        <v>2.08</v>
      </c>
      <c r="Y48" s="2">
        <v>4</v>
      </c>
      <c r="Z48" s="2">
        <v>1</v>
      </c>
      <c r="AA48" s="7">
        <v>4</v>
      </c>
      <c r="AB48" s="6">
        <v>3.3</v>
      </c>
      <c r="AC48" s="2">
        <v>7</v>
      </c>
      <c r="AD48" s="2">
        <v>1</v>
      </c>
      <c r="AE48" s="7">
        <v>5.26</v>
      </c>
    </row>
    <row r="49" spans="2:31" x14ac:dyDescent="0.2">
      <c r="B49" s="65">
        <v>2</v>
      </c>
      <c r="C49" s="9" t="s">
        <v>46</v>
      </c>
      <c r="D49" s="6">
        <v>3.44</v>
      </c>
      <c r="E49" s="2">
        <v>6.82</v>
      </c>
      <c r="F49" s="2">
        <v>4</v>
      </c>
      <c r="G49" s="2">
        <v>3</v>
      </c>
      <c r="H49" s="6">
        <v>7</v>
      </c>
      <c r="I49" s="2">
        <v>7</v>
      </c>
      <c r="J49" s="2">
        <v>2.79</v>
      </c>
      <c r="K49" s="2">
        <v>4.38</v>
      </c>
      <c r="L49" s="6">
        <v>6.07</v>
      </c>
      <c r="M49" s="2">
        <v>5.22</v>
      </c>
      <c r="N49" s="2">
        <v>5.82</v>
      </c>
      <c r="O49" s="7">
        <v>1</v>
      </c>
      <c r="P49" s="2">
        <v>1.75</v>
      </c>
      <c r="Q49" s="2">
        <v>7</v>
      </c>
      <c r="R49" s="2">
        <v>5.24</v>
      </c>
      <c r="S49" s="2">
        <v>1.66</v>
      </c>
      <c r="T49" s="6">
        <v>2.38</v>
      </c>
      <c r="U49" s="2">
        <v>5.91</v>
      </c>
      <c r="V49" s="2">
        <v>2.57</v>
      </c>
      <c r="W49" s="7">
        <v>4.72</v>
      </c>
      <c r="X49" s="2">
        <v>4</v>
      </c>
      <c r="Y49" s="2">
        <v>5.15</v>
      </c>
      <c r="Z49" s="2">
        <v>1.93</v>
      </c>
      <c r="AA49" s="7">
        <v>4</v>
      </c>
      <c r="AB49" s="6">
        <v>2.3199999999999998</v>
      </c>
      <c r="AC49" s="2">
        <v>5.68</v>
      </c>
      <c r="AD49" s="2">
        <v>4</v>
      </c>
      <c r="AE49" s="7">
        <v>1</v>
      </c>
    </row>
    <row r="50" spans="2:31" x14ac:dyDescent="0.2">
      <c r="B50" s="65">
        <v>3</v>
      </c>
      <c r="C50" s="9" t="s">
        <v>44</v>
      </c>
      <c r="D50" s="6">
        <v>5.61</v>
      </c>
      <c r="E50" s="2">
        <v>6.41</v>
      </c>
      <c r="F50" s="2">
        <v>5.24</v>
      </c>
      <c r="G50" s="2">
        <v>4.0599999999999996</v>
      </c>
      <c r="H50" s="6">
        <v>6.61</v>
      </c>
      <c r="I50" s="2">
        <v>7</v>
      </c>
      <c r="J50" s="2">
        <v>5.94</v>
      </c>
      <c r="K50" s="2">
        <v>5.25</v>
      </c>
      <c r="L50" s="6">
        <v>5.78</v>
      </c>
      <c r="M50" s="2">
        <v>5.76</v>
      </c>
      <c r="N50" s="2">
        <v>5.69</v>
      </c>
      <c r="O50" s="7">
        <v>5.14</v>
      </c>
      <c r="P50" s="2">
        <v>5.77</v>
      </c>
      <c r="Q50" s="2">
        <v>6.19</v>
      </c>
      <c r="R50" s="2">
        <v>5.74</v>
      </c>
      <c r="S50" s="2">
        <v>5.61</v>
      </c>
      <c r="T50" s="6">
        <v>4.09</v>
      </c>
      <c r="U50" s="2">
        <v>7</v>
      </c>
      <c r="V50" s="2">
        <v>2.59</v>
      </c>
      <c r="W50" s="7">
        <v>3.09</v>
      </c>
      <c r="X50" s="2">
        <v>4.0599999999999996</v>
      </c>
      <c r="Y50" s="2">
        <v>3.07</v>
      </c>
      <c r="Z50" s="2">
        <v>3.99</v>
      </c>
      <c r="AA50" s="7">
        <v>3.35</v>
      </c>
      <c r="AB50" s="6">
        <v>5.61</v>
      </c>
      <c r="AC50" s="2">
        <v>7</v>
      </c>
      <c r="AD50" s="2">
        <v>5.29</v>
      </c>
      <c r="AE50" s="7">
        <v>4.21</v>
      </c>
    </row>
    <row r="51" spans="2:31" x14ac:dyDescent="0.2">
      <c r="B51" s="65">
        <v>4</v>
      </c>
      <c r="C51" s="9" t="s">
        <v>50</v>
      </c>
      <c r="D51" s="6">
        <v>5.0599999999999996</v>
      </c>
      <c r="E51" s="2">
        <v>5.85</v>
      </c>
      <c r="F51" s="2">
        <v>4</v>
      </c>
      <c r="G51" s="7">
        <v>2.97</v>
      </c>
      <c r="H51" s="6">
        <v>7</v>
      </c>
      <c r="I51" s="2">
        <v>7</v>
      </c>
      <c r="J51" s="2">
        <v>6.13</v>
      </c>
      <c r="K51" s="2">
        <v>4.93</v>
      </c>
      <c r="L51" s="6">
        <v>5.96</v>
      </c>
      <c r="M51" s="2">
        <v>7</v>
      </c>
      <c r="N51" s="2">
        <v>5.12</v>
      </c>
      <c r="O51" s="7">
        <v>5.12</v>
      </c>
      <c r="P51" s="2">
        <v>5.25</v>
      </c>
      <c r="Q51" s="2">
        <v>6.97</v>
      </c>
      <c r="R51" s="2">
        <v>4</v>
      </c>
      <c r="S51" s="2">
        <v>5.12</v>
      </c>
      <c r="T51" s="6">
        <v>5.8</v>
      </c>
      <c r="U51" s="2">
        <v>5.85</v>
      </c>
      <c r="V51" s="2">
        <v>2.5</v>
      </c>
      <c r="W51" s="7">
        <v>1.87</v>
      </c>
      <c r="X51" s="2">
        <v>4</v>
      </c>
      <c r="Y51" s="2">
        <v>4</v>
      </c>
      <c r="Z51" s="2">
        <v>2.89</v>
      </c>
      <c r="AA51" s="7">
        <v>5.03</v>
      </c>
      <c r="AB51" s="6">
        <v>4.62</v>
      </c>
      <c r="AC51" s="2">
        <v>6.45</v>
      </c>
      <c r="AD51" s="2">
        <v>4.6500000000000004</v>
      </c>
      <c r="AE51" s="7">
        <v>2.96</v>
      </c>
    </row>
    <row r="52" spans="2:31" x14ac:dyDescent="0.2">
      <c r="B52" s="65">
        <v>5</v>
      </c>
      <c r="C52" s="9" t="s">
        <v>81</v>
      </c>
      <c r="D52" s="6">
        <v>4.7300000000000004</v>
      </c>
      <c r="E52" s="2">
        <v>2.5499999999999998</v>
      </c>
      <c r="F52" s="2">
        <v>3.45</v>
      </c>
      <c r="G52" s="7">
        <v>6.25</v>
      </c>
      <c r="H52" s="6">
        <v>6.18</v>
      </c>
      <c r="I52" s="2">
        <v>4.9400000000000004</v>
      </c>
      <c r="J52" s="2">
        <v>1.94</v>
      </c>
      <c r="K52" s="7">
        <v>3.1</v>
      </c>
      <c r="L52" s="6">
        <v>3.31</v>
      </c>
      <c r="M52" s="2">
        <v>5.89</v>
      </c>
      <c r="N52" s="2">
        <v>2.14</v>
      </c>
      <c r="O52" s="7">
        <v>6.73</v>
      </c>
      <c r="P52" s="6">
        <v>3.34</v>
      </c>
      <c r="Q52" s="2">
        <v>5.42</v>
      </c>
      <c r="R52" s="2">
        <v>2.2000000000000002</v>
      </c>
      <c r="S52" s="7">
        <v>7</v>
      </c>
      <c r="T52" s="6">
        <v>5.52</v>
      </c>
      <c r="U52" s="2">
        <v>3.64</v>
      </c>
      <c r="V52" s="2">
        <v>2.2400000000000002</v>
      </c>
      <c r="W52" s="7">
        <v>6.9</v>
      </c>
      <c r="X52" s="6">
        <v>4</v>
      </c>
      <c r="Y52" s="2">
        <v>4.59</v>
      </c>
      <c r="Z52" s="2">
        <v>1.1299999999999999</v>
      </c>
      <c r="AA52" s="7">
        <v>5.37</v>
      </c>
      <c r="AB52" s="6">
        <v>4</v>
      </c>
      <c r="AC52" s="2">
        <v>4.91</v>
      </c>
      <c r="AD52" s="2">
        <v>1.83</v>
      </c>
      <c r="AE52" s="7">
        <v>7</v>
      </c>
    </row>
    <row r="53" spans="2:31" x14ac:dyDescent="0.2">
      <c r="B53" s="65">
        <v>6</v>
      </c>
      <c r="C53" s="9" t="s">
        <v>82</v>
      </c>
      <c r="D53" s="2">
        <v>6</v>
      </c>
      <c r="E53" s="2">
        <v>5.53</v>
      </c>
      <c r="F53" s="2">
        <v>2.4900000000000002</v>
      </c>
      <c r="G53" s="2">
        <v>6.86</v>
      </c>
      <c r="H53" s="6">
        <v>5.67</v>
      </c>
      <c r="I53" s="2">
        <v>7</v>
      </c>
      <c r="J53" s="2">
        <v>3.19</v>
      </c>
      <c r="K53" s="2">
        <v>5.37</v>
      </c>
      <c r="L53" s="6">
        <v>6.52</v>
      </c>
      <c r="M53" s="2">
        <v>6.09</v>
      </c>
      <c r="N53" s="2">
        <v>2.36</v>
      </c>
      <c r="O53" s="7">
        <v>7</v>
      </c>
      <c r="P53" s="2">
        <v>5.67</v>
      </c>
      <c r="Q53" s="2">
        <v>7</v>
      </c>
      <c r="R53" s="2">
        <v>3.03</v>
      </c>
      <c r="S53" s="2">
        <v>7</v>
      </c>
      <c r="T53" s="6">
        <v>2.87</v>
      </c>
      <c r="U53" s="2">
        <v>6.47</v>
      </c>
      <c r="V53" s="2">
        <v>1.71</v>
      </c>
      <c r="W53" s="7">
        <v>5.79</v>
      </c>
      <c r="X53" s="2">
        <v>4</v>
      </c>
      <c r="Y53" s="2">
        <v>2.46</v>
      </c>
      <c r="Z53" s="2">
        <v>4</v>
      </c>
      <c r="AA53" s="7">
        <v>4.5999999999999996</v>
      </c>
      <c r="AB53" s="6">
        <v>5.66</v>
      </c>
      <c r="AC53" s="2">
        <v>6.36</v>
      </c>
      <c r="AD53" s="2">
        <v>4</v>
      </c>
      <c r="AE53" s="7">
        <v>7</v>
      </c>
    </row>
    <row r="54" spans="2:31" x14ac:dyDescent="0.2">
      <c r="B54" s="65">
        <v>7</v>
      </c>
      <c r="C54" s="9" t="s">
        <v>91</v>
      </c>
      <c r="D54" s="2">
        <v>6.99</v>
      </c>
      <c r="E54" s="2">
        <v>5.98</v>
      </c>
      <c r="F54" s="2">
        <v>5.9</v>
      </c>
      <c r="G54" s="2">
        <v>6.09</v>
      </c>
      <c r="H54" s="6">
        <v>7</v>
      </c>
      <c r="I54" s="2">
        <v>4.79</v>
      </c>
      <c r="J54" s="2">
        <v>5.73</v>
      </c>
      <c r="K54" s="2">
        <v>4</v>
      </c>
      <c r="L54" s="6">
        <v>3.25</v>
      </c>
      <c r="M54" s="2">
        <v>5.81</v>
      </c>
      <c r="N54" s="2">
        <v>3.35</v>
      </c>
      <c r="O54" s="7">
        <v>5.41</v>
      </c>
      <c r="P54" s="2">
        <v>3.05</v>
      </c>
      <c r="Q54" s="2">
        <v>5.16</v>
      </c>
      <c r="R54" s="2">
        <v>2.2599999999999998</v>
      </c>
      <c r="S54" s="2">
        <v>6.9</v>
      </c>
      <c r="T54" s="6">
        <v>2.75</v>
      </c>
      <c r="U54" s="2">
        <v>3.22</v>
      </c>
      <c r="V54" s="2">
        <v>1.72</v>
      </c>
      <c r="W54" s="7">
        <v>4</v>
      </c>
      <c r="X54" s="2">
        <v>2.75</v>
      </c>
      <c r="Y54" s="2">
        <v>2.73</v>
      </c>
      <c r="Z54" s="2">
        <v>2.78</v>
      </c>
      <c r="AA54" s="7">
        <v>5.65</v>
      </c>
      <c r="AB54" s="6">
        <v>1.79</v>
      </c>
      <c r="AC54" s="2">
        <v>5.13</v>
      </c>
      <c r="AD54" s="2">
        <v>2.71</v>
      </c>
      <c r="AE54" s="7">
        <v>6.31</v>
      </c>
    </row>
    <row r="55" spans="2:31" x14ac:dyDescent="0.2">
      <c r="B55" s="65">
        <v>8</v>
      </c>
      <c r="C55" s="9" t="s">
        <v>92</v>
      </c>
      <c r="D55" s="2">
        <v>7</v>
      </c>
      <c r="E55" s="2">
        <v>5.86</v>
      </c>
      <c r="F55" s="2">
        <v>2.37</v>
      </c>
      <c r="G55" s="2">
        <v>4</v>
      </c>
      <c r="H55" s="6">
        <v>7</v>
      </c>
      <c r="I55" s="2">
        <v>6.27</v>
      </c>
      <c r="J55" s="2">
        <v>4</v>
      </c>
      <c r="K55" s="2">
        <v>4</v>
      </c>
      <c r="L55" s="6">
        <v>6.04</v>
      </c>
      <c r="M55" s="2">
        <v>6.78</v>
      </c>
      <c r="N55" s="2">
        <v>3.04</v>
      </c>
      <c r="O55" s="7">
        <v>6.25</v>
      </c>
      <c r="P55" s="2">
        <v>4</v>
      </c>
      <c r="Q55" s="2">
        <v>7</v>
      </c>
      <c r="R55" s="2">
        <v>1</v>
      </c>
      <c r="S55" s="2">
        <v>6.7</v>
      </c>
      <c r="T55" s="6">
        <v>3.19</v>
      </c>
      <c r="U55" s="2">
        <v>5.47</v>
      </c>
      <c r="V55" s="2">
        <v>1</v>
      </c>
      <c r="W55" s="7">
        <v>7</v>
      </c>
      <c r="X55" s="2">
        <v>2.4500000000000002</v>
      </c>
      <c r="Y55" s="2">
        <v>1</v>
      </c>
      <c r="Z55" s="2">
        <v>1</v>
      </c>
      <c r="AA55" s="7">
        <v>4.2300000000000004</v>
      </c>
      <c r="AB55" s="6">
        <v>4</v>
      </c>
      <c r="AC55" s="2">
        <v>7</v>
      </c>
      <c r="AD55" s="2">
        <v>1.83</v>
      </c>
      <c r="AE55" s="7">
        <v>5.97</v>
      </c>
    </row>
    <row r="56" spans="2:31" ht="12.75" thickBot="1" x14ac:dyDescent="0.25">
      <c r="B56" s="65">
        <v>9</v>
      </c>
      <c r="C56" s="59" t="s">
        <v>63</v>
      </c>
      <c r="D56" s="58">
        <v>3.94</v>
      </c>
      <c r="E56" s="35">
        <v>6.18</v>
      </c>
      <c r="F56" s="35">
        <v>3.86</v>
      </c>
      <c r="G56" s="34">
        <v>5.61</v>
      </c>
      <c r="H56" s="58">
        <v>4.72</v>
      </c>
      <c r="I56" s="35">
        <v>6.74</v>
      </c>
      <c r="J56" s="35">
        <v>3.9</v>
      </c>
      <c r="K56" s="34">
        <v>3.47</v>
      </c>
      <c r="L56" s="58">
        <v>3.48</v>
      </c>
      <c r="M56" s="35">
        <v>6.26</v>
      </c>
      <c r="N56" s="35">
        <v>4.82</v>
      </c>
      <c r="O56" s="34">
        <v>6.47</v>
      </c>
      <c r="P56" s="58">
        <v>2.35</v>
      </c>
      <c r="Q56" s="35">
        <v>6.45</v>
      </c>
      <c r="R56" s="35">
        <v>4.5599999999999996</v>
      </c>
      <c r="S56" s="34">
        <v>6.4</v>
      </c>
      <c r="T56" s="58">
        <v>3.95</v>
      </c>
      <c r="U56" s="35">
        <v>6.34</v>
      </c>
      <c r="V56" s="35">
        <v>2.4700000000000002</v>
      </c>
      <c r="W56" s="34">
        <v>6.39</v>
      </c>
      <c r="X56" s="58">
        <v>2.82</v>
      </c>
      <c r="Y56" s="35">
        <v>4</v>
      </c>
      <c r="Z56" s="35">
        <v>4</v>
      </c>
      <c r="AA56" s="34">
        <v>5.75</v>
      </c>
      <c r="AB56" s="58">
        <v>4.68</v>
      </c>
      <c r="AC56" s="35">
        <v>7</v>
      </c>
      <c r="AD56" s="35">
        <v>6.29</v>
      </c>
      <c r="AE56" s="34">
        <v>7</v>
      </c>
    </row>
    <row r="57" spans="2:31" ht="12.75" thickBot="1" x14ac:dyDescent="0.25">
      <c r="B57" s="3"/>
      <c r="C57" s="8" t="s">
        <v>16</v>
      </c>
      <c r="D57" s="4">
        <f t="shared" ref="D57:AE57" si="4">AVERAGE(D48:D56)</f>
        <v>5.2744444444444447</v>
      </c>
      <c r="E57" s="4">
        <f t="shared" si="4"/>
        <v>5.6633333333333322</v>
      </c>
      <c r="F57" s="4">
        <f t="shared" si="4"/>
        <v>3.8200000000000003</v>
      </c>
      <c r="G57" s="4">
        <f t="shared" si="4"/>
        <v>4.822222222222222</v>
      </c>
      <c r="H57" s="10">
        <f t="shared" si="4"/>
        <v>6.4644444444444442</v>
      </c>
      <c r="I57" s="12">
        <f t="shared" si="4"/>
        <v>6.4155555555555557</v>
      </c>
      <c r="J57" s="12">
        <f t="shared" si="4"/>
        <v>4.2822222222222219</v>
      </c>
      <c r="K57" s="13">
        <f t="shared" si="4"/>
        <v>4.2777777777777777</v>
      </c>
      <c r="L57" s="4">
        <f t="shared" si="4"/>
        <v>5.0311111111111115</v>
      </c>
      <c r="M57" s="4">
        <f t="shared" si="4"/>
        <v>6.2011111111111106</v>
      </c>
      <c r="N57" s="4">
        <f t="shared" si="4"/>
        <v>4.0377777777777784</v>
      </c>
      <c r="O57" s="4">
        <f t="shared" si="4"/>
        <v>5.4533333333333331</v>
      </c>
      <c r="P57" s="10">
        <f t="shared" si="4"/>
        <v>3.9088888888888889</v>
      </c>
      <c r="Q57" s="12">
        <f t="shared" si="4"/>
        <v>6.4655555555555555</v>
      </c>
      <c r="R57" s="12">
        <f t="shared" si="4"/>
        <v>3.5588888888888892</v>
      </c>
      <c r="S57" s="13">
        <f t="shared" si="4"/>
        <v>5.8222222222222229</v>
      </c>
      <c r="T57" s="4">
        <f t="shared" si="4"/>
        <v>3.9911111111111115</v>
      </c>
      <c r="U57" s="4">
        <f t="shared" si="4"/>
        <v>5.655555555555555</v>
      </c>
      <c r="V57" s="4">
        <f t="shared" si="4"/>
        <v>2.1166666666666663</v>
      </c>
      <c r="W57" s="4">
        <f t="shared" si="4"/>
        <v>4.7733333333333334</v>
      </c>
      <c r="X57" s="10">
        <f t="shared" si="4"/>
        <v>3.3511111111111109</v>
      </c>
      <c r="Y57" s="12">
        <f t="shared" si="4"/>
        <v>3.4444444444444446</v>
      </c>
      <c r="Z57" s="12">
        <f t="shared" si="4"/>
        <v>2.5244444444444447</v>
      </c>
      <c r="AA57" s="13">
        <f t="shared" si="4"/>
        <v>4.6644444444444453</v>
      </c>
      <c r="AB57" s="10">
        <f t="shared" si="4"/>
        <v>3.9977777777777783</v>
      </c>
      <c r="AC57" s="12">
        <f t="shared" si="4"/>
        <v>6.2811111111111115</v>
      </c>
      <c r="AD57" s="12">
        <f t="shared" si="4"/>
        <v>3.5111111111111111</v>
      </c>
      <c r="AE57" s="13">
        <f t="shared" si="4"/>
        <v>5.19</v>
      </c>
    </row>
    <row r="58" spans="2:31" ht="12.75" thickBot="1" x14ac:dyDescent="0.25">
      <c r="B58" s="10"/>
      <c r="C58" s="11" t="s">
        <v>15</v>
      </c>
      <c r="D58" s="12">
        <f t="shared" ref="D58:AE58" si="5">STDEV(D48:D56)</f>
        <v>1.243886159492811</v>
      </c>
      <c r="E58" s="12">
        <f t="shared" si="5"/>
        <v>1.2279454385273065</v>
      </c>
      <c r="F58" s="12">
        <f t="shared" si="5"/>
        <v>1.1715374513859975</v>
      </c>
      <c r="G58" s="12">
        <f t="shared" si="5"/>
        <v>1.4359646389951406</v>
      </c>
      <c r="H58" s="10">
        <f t="shared" si="5"/>
        <v>0.80703331887709528</v>
      </c>
      <c r="I58" s="12">
        <f t="shared" si="5"/>
        <v>0.91200481236546416</v>
      </c>
      <c r="J58" s="12">
        <f t="shared" si="5"/>
        <v>1.4915074402913469</v>
      </c>
      <c r="K58" s="13">
        <f t="shared" si="5"/>
        <v>0.77823161362440185</v>
      </c>
      <c r="L58" s="12">
        <f t="shared" si="5"/>
        <v>1.3371653267682013</v>
      </c>
      <c r="M58" s="12">
        <f t="shared" si="5"/>
        <v>0.61586208773646012</v>
      </c>
      <c r="N58" s="12">
        <f t="shared" si="5"/>
        <v>1.395338469492059</v>
      </c>
      <c r="O58" s="12">
        <f t="shared" si="5"/>
        <v>1.8024427868867303</v>
      </c>
      <c r="P58" s="10">
        <f t="shared" si="5"/>
        <v>1.4375625590252112</v>
      </c>
      <c r="Q58" s="12">
        <f t="shared" si="5"/>
        <v>0.73065229608739424</v>
      </c>
      <c r="R58" s="12">
        <f t="shared" si="5"/>
        <v>1.5546739565295071</v>
      </c>
      <c r="S58" s="13">
        <f t="shared" si="5"/>
        <v>1.6932865807194117</v>
      </c>
      <c r="T58" s="12">
        <f t="shared" si="5"/>
        <v>1.3017818984419429</v>
      </c>
      <c r="U58" s="12">
        <f t="shared" si="5"/>
        <v>1.3637366966455755</v>
      </c>
      <c r="V58" s="12">
        <f t="shared" si="5"/>
        <v>0.53665631459995056</v>
      </c>
      <c r="W58" s="12">
        <f t="shared" si="5"/>
        <v>1.8529436041067204</v>
      </c>
      <c r="X58" s="10">
        <f t="shared" si="5"/>
        <v>0.81070099982121069</v>
      </c>
      <c r="Y58" s="12">
        <f t="shared" si="5"/>
        <v>1.2620530011761708</v>
      </c>
      <c r="Z58" s="12">
        <f t="shared" si="5"/>
        <v>1.3060925609533864</v>
      </c>
      <c r="AA58" s="13">
        <f t="shared" si="5"/>
        <v>0.83552545010775903</v>
      </c>
      <c r="AB58" s="10">
        <f t="shared" si="5"/>
        <v>1.3412193871415812</v>
      </c>
      <c r="AC58" s="12">
        <f t="shared" si="5"/>
        <v>0.84174587086074171</v>
      </c>
      <c r="AD58" s="12">
        <f t="shared" si="5"/>
        <v>1.7769879321793696</v>
      </c>
      <c r="AE58" s="13">
        <f t="shared" si="5"/>
        <v>2.0971826339162725</v>
      </c>
    </row>
    <row r="61" spans="2:31" x14ac:dyDescent="0.2">
      <c r="D61" s="1" t="s">
        <v>98</v>
      </c>
      <c r="E61" s="1" t="s">
        <v>99</v>
      </c>
      <c r="F61" s="1" t="s">
        <v>100</v>
      </c>
      <c r="G61" s="1" t="s">
        <v>101</v>
      </c>
      <c r="H61" s="1" t="s">
        <v>102</v>
      </c>
      <c r="I61" s="1" t="s">
        <v>103</v>
      </c>
    </row>
    <row r="62" spans="2:31" x14ac:dyDescent="0.2">
      <c r="D62" s="1" t="s">
        <v>94</v>
      </c>
      <c r="E62" s="1">
        <v>23.85</v>
      </c>
      <c r="F62" s="1">
        <v>3</v>
      </c>
      <c r="G62" s="1">
        <v>7.9489999999999998</v>
      </c>
      <c r="H62" s="1">
        <v>3.1659999999999999</v>
      </c>
      <c r="I62" s="1" t="s">
        <v>95</v>
      </c>
      <c r="L62" s="1" t="s">
        <v>117</v>
      </c>
    </row>
    <row r="63" spans="2:31" x14ac:dyDescent="0.2">
      <c r="D63" s="1" t="s">
        <v>94</v>
      </c>
      <c r="E63" s="1">
        <v>41.22</v>
      </c>
      <c r="F63" s="1">
        <v>3</v>
      </c>
      <c r="G63" s="1">
        <v>13.74</v>
      </c>
      <c r="H63" s="1">
        <v>6.6920000000000002</v>
      </c>
      <c r="I63" s="1" t="s">
        <v>96</v>
      </c>
      <c r="L63" s="1" t="s">
        <v>118</v>
      </c>
    </row>
    <row r="64" spans="2:31" x14ac:dyDescent="0.2">
      <c r="D64" s="1" t="s">
        <v>94</v>
      </c>
      <c r="E64" s="1">
        <v>11.2</v>
      </c>
      <c r="F64" s="1">
        <v>3</v>
      </c>
      <c r="G64" s="1">
        <v>3.734</v>
      </c>
      <c r="H64" s="1">
        <v>1.0529999999999999</v>
      </c>
      <c r="I64" s="1">
        <v>0.378</v>
      </c>
      <c r="L64" s="1">
        <v>0</v>
      </c>
    </row>
    <row r="65" spans="4:21" x14ac:dyDescent="0.2">
      <c r="D65" s="1" t="s">
        <v>94</v>
      </c>
      <c r="E65" s="1">
        <v>27.61</v>
      </c>
      <c r="F65" s="1">
        <v>3</v>
      </c>
      <c r="G65" s="1">
        <v>9.2040000000000006</v>
      </c>
      <c r="H65" s="1">
        <v>2.718</v>
      </c>
      <c r="I65" s="1">
        <v>5.5E-2</v>
      </c>
      <c r="L65" s="1">
        <v>0</v>
      </c>
    </row>
    <row r="66" spans="4:21" x14ac:dyDescent="0.2">
      <c r="D66" s="1" t="s">
        <v>94</v>
      </c>
      <c r="E66" s="1">
        <v>36.49</v>
      </c>
      <c r="F66" s="1">
        <v>3</v>
      </c>
      <c r="G66" s="1">
        <v>12.16</v>
      </c>
      <c r="H66" s="1">
        <v>4.4820000000000002</v>
      </c>
      <c r="I66" s="1" t="s">
        <v>97</v>
      </c>
      <c r="L66" s="1" t="s">
        <v>119</v>
      </c>
    </row>
    <row r="67" spans="4:21" x14ac:dyDescent="0.2">
      <c r="D67" s="1" t="s">
        <v>94</v>
      </c>
      <c r="E67" s="1">
        <v>24.82</v>
      </c>
      <c r="F67" s="1">
        <v>3</v>
      </c>
      <c r="G67" s="1">
        <v>8.2750000000000004</v>
      </c>
      <c r="H67" s="1">
        <v>6.282</v>
      </c>
      <c r="I67" s="1" t="s">
        <v>96</v>
      </c>
      <c r="L67" s="1" t="s">
        <v>120</v>
      </c>
      <c r="U67" s="1" t="s">
        <v>104</v>
      </c>
    </row>
    <row r="68" spans="4:21" x14ac:dyDescent="0.2">
      <c r="D68" s="1" t="s">
        <v>94</v>
      </c>
      <c r="E68" s="1">
        <v>11.22</v>
      </c>
      <c r="F68" s="1">
        <v>3</v>
      </c>
      <c r="G68" s="1">
        <v>3.7410000000000001</v>
      </c>
      <c r="H68" s="1">
        <v>1.014</v>
      </c>
      <c r="I68" s="1">
        <v>0.39500000000000002</v>
      </c>
      <c r="L68" s="1">
        <v>0</v>
      </c>
    </row>
    <row r="71" spans="4:21" x14ac:dyDescent="0.2">
      <c r="D71" s="1" t="s">
        <v>98</v>
      </c>
      <c r="E71" s="1" t="s">
        <v>99</v>
      </c>
      <c r="F71" s="1" t="s">
        <v>100</v>
      </c>
      <c r="G71" s="1" t="s">
        <v>101</v>
      </c>
      <c r="H71" s="1" t="s">
        <v>102</v>
      </c>
      <c r="I71" s="1" t="s">
        <v>103</v>
      </c>
    </row>
    <row r="72" spans="4:21" x14ac:dyDescent="0.2">
      <c r="D72" s="1" t="s">
        <v>94</v>
      </c>
      <c r="E72" s="1">
        <v>34.869999999999997</v>
      </c>
      <c r="F72" s="1">
        <v>3</v>
      </c>
      <c r="G72" s="1">
        <v>11.62</v>
      </c>
      <c r="H72" s="1">
        <v>4.3890000000000002</v>
      </c>
      <c r="I72" s="1" t="s">
        <v>105</v>
      </c>
      <c r="L72" s="1" t="s">
        <v>116</v>
      </c>
    </row>
    <row r="73" spans="4:21" x14ac:dyDescent="0.2">
      <c r="D73" s="1" t="s">
        <v>94</v>
      </c>
      <c r="E73" s="1">
        <v>19.899999999999999</v>
      </c>
      <c r="F73" s="1">
        <v>3</v>
      </c>
      <c r="G73" s="1">
        <v>6.633</v>
      </c>
      <c r="H73" s="1">
        <v>2.3719999999999999</v>
      </c>
      <c r="I73" s="1">
        <v>9.9000000000000005E-2</v>
      </c>
    </row>
    <row r="74" spans="4:21" x14ac:dyDescent="0.2">
      <c r="D74" s="1" t="s">
        <v>94</v>
      </c>
      <c r="E74" s="1">
        <v>17.23</v>
      </c>
      <c r="F74" s="1">
        <v>3</v>
      </c>
      <c r="G74" s="1">
        <v>5.7450000000000001</v>
      </c>
      <c r="H74" s="1">
        <v>1.3069999999999999</v>
      </c>
      <c r="I74" s="1">
        <v>0.29799999999999999</v>
      </c>
    </row>
    <row r="75" spans="4:21" x14ac:dyDescent="0.2">
      <c r="D75" s="1" t="s">
        <v>94</v>
      </c>
      <c r="E75" s="1">
        <v>3.306</v>
      </c>
      <c r="F75" s="1">
        <v>3</v>
      </c>
      <c r="G75" s="1">
        <v>1.1020000000000001</v>
      </c>
      <c r="H75" s="1">
        <v>0.28199999999999997</v>
      </c>
      <c r="I75" s="1">
        <v>0.83799999999999997</v>
      </c>
    </row>
    <row r="76" spans="4:21" x14ac:dyDescent="0.2">
      <c r="D76" s="1" t="s">
        <v>94</v>
      </c>
      <c r="E76" s="1">
        <v>9.1980000000000004</v>
      </c>
      <c r="F76" s="1">
        <v>3</v>
      </c>
      <c r="G76" s="1">
        <v>3.0659999999999998</v>
      </c>
      <c r="H76" s="1">
        <v>1.3660000000000001</v>
      </c>
      <c r="I76" s="1">
        <v>0.28000000000000003</v>
      </c>
    </row>
    <row r="77" spans="4:21" x14ac:dyDescent="0.2">
      <c r="D77" s="1" t="s">
        <v>94</v>
      </c>
      <c r="E77" s="1">
        <v>7.6740000000000004</v>
      </c>
      <c r="F77" s="1">
        <v>3</v>
      </c>
      <c r="G77" s="1">
        <v>2.5579999999999998</v>
      </c>
      <c r="H77" s="1">
        <v>1.5409999999999999</v>
      </c>
      <c r="I77" s="1">
        <v>0.23300000000000001</v>
      </c>
    </row>
    <row r="78" spans="4:21" x14ac:dyDescent="0.2">
      <c r="D78" s="1" t="s">
        <v>94</v>
      </c>
      <c r="E78" s="1">
        <v>19.12</v>
      </c>
      <c r="F78" s="1">
        <v>3</v>
      </c>
      <c r="G78" s="1">
        <v>6.3730000000000002</v>
      </c>
      <c r="H78" s="1">
        <v>1.77</v>
      </c>
      <c r="I78" s="1">
        <v>0.184</v>
      </c>
    </row>
    <row r="82" spans="4:12" x14ac:dyDescent="0.2">
      <c r="D82" s="1" t="s">
        <v>94</v>
      </c>
      <c r="E82" s="1">
        <v>17.059999999999999</v>
      </c>
      <c r="F82" s="1">
        <v>3</v>
      </c>
      <c r="G82" s="1">
        <v>5.6859999999999999</v>
      </c>
      <c r="H82" s="1">
        <v>3.4830000000000001</v>
      </c>
      <c r="I82" s="1" t="s">
        <v>106</v>
      </c>
      <c r="L82" s="1" t="s">
        <v>115</v>
      </c>
    </row>
    <row r="83" spans="4:12" x14ac:dyDescent="0.2">
      <c r="D83" s="1" t="s">
        <v>94</v>
      </c>
      <c r="E83" s="1">
        <v>42</v>
      </c>
      <c r="F83" s="1">
        <v>3</v>
      </c>
      <c r="G83" s="1">
        <v>14</v>
      </c>
      <c r="H83" s="1">
        <v>17.55</v>
      </c>
      <c r="I83" s="1" t="s">
        <v>107</v>
      </c>
      <c r="L83" s="1" t="s">
        <v>114</v>
      </c>
    </row>
    <row r="84" spans="4:12" x14ac:dyDescent="0.2">
      <c r="D84" s="1" t="s">
        <v>94</v>
      </c>
      <c r="E84" s="1">
        <v>22</v>
      </c>
      <c r="F84" s="1">
        <v>3</v>
      </c>
      <c r="G84" s="1">
        <v>7.3330000000000002</v>
      </c>
      <c r="H84" s="1">
        <v>3.5249999999999999</v>
      </c>
      <c r="I84" s="1" t="s">
        <v>108</v>
      </c>
      <c r="L84" s="1" t="s">
        <v>113</v>
      </c>
    </row>
    <row r="85" spans="4:12" x14ac:dyDescent="0.2">
      <c r="D85" s="1" t="s">
        <v>94</v>
      </c>
      <c r="E85" s="1">
        <v>54.69</v>
      </c>
      <c r="F85" s="1">
        <v>3</v>
      </c>
      <c r="G85" s="1">
        <v>18.23</v>
      </c>
      <c r="H85" s="1">
        <v>8.7479999999999993</v>
      </c>
      <c r="I85" s="1" t="s">
        <v>107</v>
      </c>
      <c r="L85" s="1" t="s">
        <v>112</v>
      </c>
    </row>
    <row r="86" spans="4:12" x14ac:dyDescent="0.2">
      <c r="D86" s="1" t="s">
        <v>94</v>
      </c>
      <c r="E86" s="1">
        <v>61.33</v>
      </c>
      <c r="F86" s="1">
        <v>3</v>
      </c>
      <c r="G86" s="1">
        <v>20.440000000000001</v>
      </c>
      <c r="H86" s="1">
        <v>9.9920000000000009</v>
      </c>
      <c r="I86" s="1" t="s">
        <v>107</v>
      </c>
      <c r="L86" s="1" t="s">
        <v>111</v>
      </c>
    </row>
    <row r="87" spans="4:12" x14ac:dyDescent="0.2">
      <c r="D87" s="1" t="s">
        <v>94</v>
      </c>
      <c r="E87" s="1">
        <v>21</v>
      </c>
      <c r="F87" s="1">
        <v>3</v>
      </c>
      <c r="G87" s="1">
        <v>6.9989999999999997</v>
      </c>
      <c r="H87" s="1">
        <v>6.8479999999999999</v>
      </c>
      <c r="I87" s="1" t="s">
        <v>109</v>
      </c>
    </row>
    <row r="88" spans="4:12" x14ac:dyDescent="0.2">
      <c r="D88" s="1" t="s">
        <v>94</v>
      </c>
      <c r="E88" s="1">
        <v>41.75</v>
      </c>
      <c r="F88" s="1">
        <v>3</v>
      </c>
      <c r="G88" s="1">
        <v>13.92</v>
      </c>
      <c r="H88" s="1">
        <v>6.4379999999999997</v>
      </c>
      <c r="I88" s="1" t="s">
        <v>109</v>
      </c>
      <c r="L88" s="1" t="s">
        <v>110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Results</vt:lpstr>
      <vt:lpstr>Questionnaire</vt:lpstr>
      <vt:lpstr>Cognitive Part</vt:lpstr>
      <vt:lpstr>Questionnaire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</dc:creator>
  <cp:lastModifiedBy>Alien</cp:lastModifiedBy>
  <cp:lastPrinted>2013-09-17T07:37:29Z</cp:lastPrinted>
  <dcterms:created xsi:type="dcterms:W3CDTF">2013-09-12T12:57:17Z</dcterms:created>
  <dcterms:modified xsi:type="dcterms:W3CDTF">2013-09-17T21:07:27Z</dcterms:modified>
</cp:coreProperties>
</file>