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-20" yWindow="460" windowWidth="24580" windowHeight="15540" tabRatio="500"/>
  </bookViews>
  <sheets>
    <sheet name="Log" sheetId="1" r:id="rId1"/>
    <sheet name="InstrumentID" sheetId="4" r:id="rId2"/>
    <sheet name="GenreID" sheetId="3" r:id="rId3"/>
    <sheet name="15.comparison" sheetId="5" r:id="rId4"/>
    <sheet name="15-Series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7" i="1" l="1"/>
  <c r="E128" i="1"/>
  <c r="E129" i="1"/>
  <c r="F127" i="1"/>
  <c r="F128" i="1"/>
  <c r="F129" i="1"/>
  <c r="E115" i="1"/>
  <c r="E116" i="1"/>
  <c r="E117" i="1"/>
  <c r="F115" i="1"/>
  <c r="F116" i="1"/>
  <c r="F117" i="1"/>
  <c r="E118" i="1"/>
  <c r="E119" i="1"/>
  <c r="E120" i="1"/>
  <c r="F118" i="1"/>
  <c r="F119" i="1"/>
  <c r="F120" i="1"/>
  <c r="E121" i="1"/>
  <c r="E122" i="1"/>
  <c r="E123" i="1"/>
  <c r="F121" i="1"/>
  <c r="F122" i="1"/>
  <c r="F123" i="1"/>
  <c r="E124" i="1"/>
  <c r="E125" i="1"/>
  <c r="E126" i="1"/>
  <c r="F124" i="1"/>
  <c r="F125" i="1"/>
  <c r="F126" i="1"/>
  <c r="E109" i="1"/>
  <c r="E110" i="1"/>
  <c r="E111" i="1"/>
  <c r="F109" i="1"/>
  <c r="F110" i="1"/>
  <c r="F111" i="1"/>
  <c r="E112" i="1"/>
  <c r="E113" i="1"/>
  <c r="E114" i="1"/>
  <c r="F112" i="1"/>
  <c r="F113" i="1"/>
  <c r="F114" i="1"/>
  <c r="E106" i="1"/>
  <c r="E107" i="1"/>
  <c r="E108" i="1"/>
  <c r="F107" i="1"/>
  <c r="F108" i="1"/>
  <c r="F106" i="1"/>
  <c r="D6" i="5"/>
  <c r="D7" i="5"/>
  <c r="E7" i="5"/>
  <c r="D8" i="5"/>
  <c r="E8" i="5"/>
  <c r="D9" i="5"/>
  <c r="E9" i="5"/>
  <c r="F9" i="5"/>
  <c r="F8" i="5"/>
  <c r="F7" i="5"/>
  <c r="D4" i="5"/>
  <c r="E4" i="5"/>
  <c r="D5" i="5"/>
  <c r="E5" i="5"/>
  <c r="E6" i="5"/>
  <c r="F6" i="5"/>
  <c r="F5" i="5"/>
  <c r="F4" i="5"/>
  <c r="D1" i="5"/>
  <c r="E1" i="5"/>
  <c r="D2" i="5"/>
  <c r="E2" i="5"/>
  <c r="D3" i="5"/>
  <c r="E3" i="5"/>
  <c r="F3" i="5"/>
  <c r="F2" i="5"/>
  <c r="F1" i="5"/>
  <c r="E23" i="4"/>
  <c r="E24" i="4"/>
  <c r="E25" i="4"/>
  <c r="F25" i="4"/>
  <c r="F24" i="4"/>
  <c r="F23" i="4"/>
  <c r="E20" i="4"/>
  <c r="E21" i="4"/>
  <c r="E22" i="4"/>
  <c r="F22" i="4"/>
  <c r="F21" i="4"/>
  <c r="F20" i="4"/>
  <c r="E32" i="4"/>
  <c r="E33" i="4"/>
  <c r="E34" i="4"/>
  <c r="F34" i="4"/>
  <c r="F33" i="4"/>
  <c r="F32" i="4"/>
  <c r="E29" i="4"/>
  <c r="E30" i="4"/>
  <c r="E31" i="4"/>
  <c r="F31" i="4"/>
  <c r="F30" i="4"/>
  <c r="F29" i="4"/>
  <c r="E26" i="4"/>
  <c r="E27" i="4"/>
  <c r="E28" i="4"/>
  <c r="F28" i="4"/>
  <c r="F27" i="4"/>
  <c r="F26" i="4"/>
  <c r="E17" i="4"/>
  <c r="E18" i="4"/>
  <c r="E19" i="4"/>
  <c r="F19" i="4"/>
  <c r="F18" i="4"/>
  <c r="F17" i="4"/>
  <c r="E14" i="4"/>
  <c r="E15" i="4"/>
  <c r="E16" i="4"/>
  <c r="F16" i="4"/>
  <c r="F15" i="4"/>
  <c r="F14" i="4"/>
  <c r="E11" i="4"/>
  <c r="E12" i="4"/>
  <c r="E13" i="4"/>
  <c r="F13" i="4"/>
  <c r="F12" i="4"/>
  <c r="F11" i="4"/>
  <c r="E8" i="4"/>
  <c r="E9" i="4"/>
  <c r="E10" i="4"/>
  <c r="F10" i="4"/>
  <c r="F9" i="4"/>
  <c r="F8" i="4"/>
  <c r="E5" i="4"/>
  <c r="E6" i="4"/>
  <c r="E7" i="4"/>
  <c r="F7" i="4"/>
  <c r="F6" i="4"/>
  <c r="F5" i="4"/>
  <c r="D2" i="4"/>
  <c r="E2" i="4"/>
  <c r="D3" i="4"/>
  <c r="E3" i="4"/>
  <c r="D4" i="4"/>
  <c r="E4" i="4"/>
  <c r="F4" i="4"/>
  <c r="F3" i="4"/>
  <c r="F2" i="4"/>
  <c r="E103" i="1"/>
  <c r="E104" i="1"/>
  <c r="E105" i="1"/>
  <c r="F103" i="1"/>
  <c r="F104" i="1"/>
  <c r="F105" i="1"/>
  <c r="E100" i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10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106" authorId="0">
      <text>
        <r>
          <rPr>
            <b/>
            <sz val="10"/>
            <color indexed="81"/>
            <rFont val="Calibri"/>
          </rPr>
          <t xml:space="preserve">120.start, 120.minute, 120.mix: </t>
        </r>
        <r>
          <rPr>
            <sz val="10"/>
            <color indexed="81"/>
            <rFont val="Calibri"/>
          </rPr>
          <t xml:space="preserve">Rerunning the 15.comparison series, using a new The120 dataset to prevent overfitting.
</t>
        </r>
      </text>
    </comment>
    <comment ref="B115" authorId="0">
      <text>
        <r>
          <rPr>
            <b/>
            <sz val="10"/>
            <color indexed="81"/>
            <rFont val="Calibri"/>
          </rPr>
          <t xml:space="preserve">120g.start, 120g.minute, 120g.mix: </t>
        </r>
        <r>
          <rPr>
            <sz val="10"/>
            <color indexed="81"/>
            <rFont val="Calibri"/>
          </rPr>
          <t>The same test as above, but using a generator feed rather than a cache, which allows for more mixing throughout, when applicable.</t>
        </r>
      </text>
    </comment>
    <comment ref="B124" authorId="0">
      <text>
        <r>
          <rPr>
            <b/>
            <sz val="10"/>
            <color indexed="81"/>
            <rFont val="Calibri"/>
          </rPr>
          <t xml:space="preserve">20g.start0: </t>
        </r>
        <r>
          <rPr>
            <sz val="10"/>
            <color indexed="81"/>
            <rFont val="Calibri"/>
          </rPr>
          <t>originally was 120g.start, but threw out these results from that group because I changed the dataset.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5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8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11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2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2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26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28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M37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4.xml><?xml version="1.0" encoding="utf-8"?>
<comments xmlns="http://schemas.openxmlformats.org/spreadsheetml/2006/main">
  <authors>
    <author>Grey</author>
  </authors>
  <commentList>
    <comment ref="B1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4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7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comments5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<sst xmlns="http://schemas.openxmlformats.org/spreadsheetml/2006/main" count="807" uniqueCount="244">
  <si>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</si>
  <si>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</si>
  <si>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</si>
  <si>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</si>
  <si>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</si>
  <si>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</si>
  <si>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</si>
  <si>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</si>
  <si>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</si>
  <si>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</si>
  <si>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</si>
  <si>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</si>
  <si>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</si>
  <si>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</si>
  <si>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</si>
  <si>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</si>
  <si>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</si>
  <si>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</si>
  <si>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</si>
  <si>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</si>
  <si>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</si>
  <si>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</si>
  <si>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</si>
  <si>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</si>
  <si>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</si>
  <si>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</si>
  <si>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</si>
  <si>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</si>
  <si>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</si>
  <si>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</si>
  <si>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</si>
  <si>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</si>
  <si>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</si>
  <si>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</si>
  <si>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</si>
  <si>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</si>
  <si>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</si>
  <si>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</si>
  <si>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</si>
  <si>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</si>
  <si>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</si>
  <si>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</si>
  <si>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</si>
  <si>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</si>
  <si>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</si>
  <si>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</si>
  <si>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</si>
  <si>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</si>
  <si>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</si>
  <si>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</si>
  <si>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</si>
  <si>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</si>
  <si>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</si>
  <si>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</si>
  <si>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</si>
  <si>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</si>
  <si>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</si>
  <si>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</si>
  <si>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</si>
  <si>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</si>
  <si>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</si>
  <si>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</si>
  <si>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</si>
  <si>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</si>
  <si>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</si>
  <si>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</si>
  <si>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</si>
  <si>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</si>
  <si>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</si>
  <si>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</si>
  <si>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</si>
  <si>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</si>
  <si>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</si>
  <si>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</si>
  <si>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</si>
  <si>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</si>
  <si>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</si>
  <si>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</si>
  <si>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</si>
  <si>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</si>
  <si>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</si>
  <si>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</si>
  <si>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</si>
  <si>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</si>
  <si>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</si>
  <si>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</si>
  <si>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</si>
  <si>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</si>
  <si>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</si>
  <si>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</si>
  <si>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</si>
  <si>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</si>
  <si>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</si>
  <si>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</si>
  <si>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</si>
  <si>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</si>
  <si>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</si>
  <si>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</si>
  <si>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</si>
  <si>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</si>
  <si>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</si>
  <si>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</si>
  <si>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</si>
  <si>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</si>
  <si>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</si>
  <si>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</si>
  <si>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</si>
  <si>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</si>
  <si>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</si>
  <si>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</si>
  <si>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</si>
  <si>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</si>
  <si>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</si>
  <si>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</si>
  <si>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</si>
  <si>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</si>
  <si>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</si>
  <si>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</si>
  <si>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</si>
  <si>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</si>
  <si>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</si>
  <si>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</si>
  <si>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</si>
  <si>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</si>
  <si>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</si>
  <si>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</si>
  <si>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</si>
  <si>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</si>
  <si>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</si>
  <si>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</si>
  <si>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</si>
  <si>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</si>
  <si>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</si>
  <si>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</si>
  <si>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</si>
  <si>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</si>
  <si>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</si>
  <si>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</si>
  <si>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</si>
  <si>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</si>
  <si>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</si>
  <si>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</si>
  <si>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</si>
  <si>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</si>
  <si>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</si>
  <si>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</si>
  <si>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</si>
  <si>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</si>
  <si>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</si>
  <si>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</si>
  <si>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</si>
  <si>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</si>
  <si>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</si>
  <si>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</si>
  <si>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</si>
  <si>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</si>
  <si>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</si>
  <si>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</si>
  <si>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</si>
  <si>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</si>
  <si>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</si>
  <si>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</si>
  <si>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</si>
  <si>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</si>
  <si>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</si>
  <si>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</si>
  <si>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</si>
  <si>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</si>
  <si>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</si>
  <si>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</si>
  <si>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</si>
  <si>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</si>
  <si>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</si>
  <si>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</si>
  <si>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</si>
  <si>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</si>
  <si>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</si>
  <si>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</si>
  <si>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</si>
  <si>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</si>
  <si>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</si>
  <si>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</si>
  <si>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</si>
  <si>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</si>
  <si>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</si>
  <si>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</si>
  <si>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</si>
  <si>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</si>
  <si>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</si>
  <si>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</si>
  <si>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</si>
  <si>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</si>
  <si>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</si>
  <si>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</si>
  <si>
    <t>SAM2</t>
  </si>
  <si>
    <t>SAM2.0.0</t>
  </si>
  <si>
    <t>SAM2.0.1</t>
  </si>
  <si>
    <t>SAM2.0.2</t>
  </si>
  <si>
    <t>run.txt</t>
  </si>
  <si>
    <t>Start</t>
  </si>
  <si>
    <t>1 Minute</t>
  </si>
  <si>
    <t>Test 1</t>
  </si>
  <si>
    <t>Test 2</t>
  </si>
  <si>
    <t>Test 3</t>
  </si>
  <si>
    <t>FFT</t>
  </si>
  <si>
    <t>Sample</t>
  </si>
  <si>
    <t>Random Points</t>
  </si>
  <si>
    <t>120.start</t>
  </si>
  <si>
    <t>120S.0.0</t>
  </si>
  <si>
    <t>120S.0.1</t>
  </si>
  <si>
    <t>120S.0.2</t>
  </si>
  <si>
    <t>120.minute</t>
  </si>
  <si>
    <t>120.mix</t>
  </si>
  <si>
    <t>120M.0.0</t>
  </si>
  <si>
    <t>120M.0.1</t>
  </si>
  <si>
    <t>120M.0.2</t>
  </si>
  <si>
    <t>120X.0.0</t>
  </si>
  <si>
    <t>120X.0.1</t>
  </si>
  <si>
    <t>120X.0.2</t>
  </si>
  <si>
    <t>08.47.txt</t>
  </si>
  <si>
    <t>08.54.txt</t>
  </si>
  <si>
    <t>120g.start</t>
  </si>
  <si>
    <t>120g.minute</t>
  </si>
  <si>
    <t>120g.mix</t>
  </si>
  <si>
    <t>12gS.0.0</t>
  </si>
  <si>
    <t>12gS.0.1</t>
  </si>
  <si>
    <t>12gS.0.2</t>
  </si>
  <si>
    <t>12gM.0.0</t>
  </si>
  <si>
    <t>12gM.0.1</t>
  </si>
  <si>
    <t>12gM.0.2</t>
  </si>
  <si>
    <t>12gX.0.0</t>
  </si>
  <si>
    <t>12gX.0.1</t>
  </si>
  <si>
    <t>12gX.0.2</t>
  </si>
  <si>
    <t>09.02.txt</t>
  </si>
  <si>
    <t>09.41.txt</t>
  </si>
  <si>
    <t>120g.start0</t>
  </si>
  <si>
    <t>12gS0.0.0</t>
  </si>
  <si>
    <t>12gS0.0.1</t>
  </si>
  <si>
    <t>12gS0.0.2</t>
  </si>
  <si>
    <t>10.02.txt</t>
  </si>
  <si>
    <t>10.26.txt</t>
  </si>
  <si>
    <t>12gX.1.0</t>
  </si>
  <si>
    <t>12gX.1.1</t>
  </si>
  <si>
    <t>12gX.1.2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</si>
</sst>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  <xf numFmtId="9" fontId="0" fillId="2" borderId="0" xfId="1" applyFont="1" applyFill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7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CAF3E"/>
      <color rgb="FF729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InstrumentID!$B$2:$B$34</c:f>
              <c:strCache>
                <c:ptCount val="33"/>
                <c:pt idx="0">
                  <c:v>INS4Titan</c:v>
                </c:pt>
                <c:pt idx="1">
                  <c:v>INS4Titan</c:v>
                </c:pt>
                <c:pt idx="2">
                  <c:v>INS4Titan</c:v>
                </c:pt>
                <c:pt idx="3">
                  <c:v>Instrument5</c:v>
                </c:pt>
                <c:pt idx="4">
                  <c:v>Instrument5</c:v>
                </c:pt>
                <c:pt idx="5">
                  <c:v>Instrument5</c:v>
                </c:pt>
                <c:pt idx="6">
                  <c:v>Instrument6</c:v>
                </c:pt>
                <c:pt idx="7">
                  <c:v>Instrument6</c:v>
                </c:pt>
                <c:pt idx="8">
                  <c:v>Instrument6</c:v>
                </c:pt>
                <c:pt idx="9">
                  <c:v>Instrument7</c:v>
                </c:pt>
                <c:pt idx="10">
                  <c:v>Instrument7</c:v>
                </c:pt>
                <c:pt idx="11">
                  <c:v>Instrument7</c:v>
                </c:pt>
                <c:pt idx="12">
                  <c:v>Instrument8</c:v>
                </c:pt>
                <c:pt idx="13">
                  <c:v>Instrument8</c:v>
                </c:pt>
                <c:pt idx="14">
                  <c:v>Instrument8</c:v>
                </c:pt>
                <c:pt idx="15">
                  <c:v>Instrument9</c:v>
                </c:pt>
                <c:pt idx="16">
                  <c:v>Instrument9</c:v>
                </c:pt>
                <c:pt idx="17">
                  <c:v>Instrument9</c:v>
                </c:pt>
                <c:pt idx="18">
                  <c:v>SAM1</c:v>
                </c:pt>
                <c:pt idx="19">
                  <c:v>SAM1</c:v>
                </c:pt>
                <c:pt idx="20">
                  <c:v>SAM1</c:v>
                </c:pt>
                <c:pt idx="21">
                  <c:v>SAM2</c:v>
                </c:pt>
                <c:pt idx="22">
                  <c:v>SAM2</c:v>
                </c:pt>
                <c:pt idx="23">
                  <c:v>SAM2</c:v>
                </c:pt>
                <c:pt idx="24">
                  <c:v>FFT1</c:v>
                </c:pt>
                <c:pt idx="25">
                  <c:v>FFT1</c:v>
                </c:pt>
                <c:pt idx="26">
                  <c:v>FFT1</c:v>
                </c:pt>
                <c:pt idx="27">
                  <c:v>FFT2</c:v>
                </c:pt>
                <c:pt idx="28">
                  <c:v>FFT2</c:v>
                </c:pt>
                <c:pt idx="29">
                  <c:v>FFT2</c:v>
                </c:pt>
                <c:pt idx="30">
                  <c:v>dFT1</c:v>
                </c:pt>
                <c:pt idx="31">
                  <c:v>dFT1</c:v>
                </c:pt>
                <c:pt idx="32">
                  <c:v>dFT1</c:v>
                </c:pt>
              </c:strCache>
            </c:strRef>
          </c:cat>
          <c:val>
            <c:numRef>
              <c:f>InstrumentID!$C$2:$C$34</c:f>
              <c:numCache>
                <c:formatCode>0%</c:formatCode>
                <c:ptCount val="33"/>
                <c:pt idx="0">
                  <c:v>0.33</c:v>
                </c:pt>
                <c:pt idx="1">
                  <c:v>0.324</c:v>
                </c:pt>
                <c:pt idx="2">
                  <c:v>0.37</c:v>
                </c:pt>
                <c:pt idx="3">
                  <c:v>0.382</c:v>
                </c:pt>
                <c:pt idx="4">
                  <c:v>0.344</c:v>
                </c:pt>
                <c:pt idx="5">
                  <c:v>0.368</c:v>
                </c:pt>
                <c:pt idx="6">
                  <c:v>0.302</c:v>
                </c:pt>
                <c:pt idx="7">
                  <c:v>0.344</c:v>
                </c:pt>
                <c:pt idx="8">
                  <c:v>0.316</c:v>
                </c:pt>
                <c:pt idx="9">
                  <c:v>0.376</c:v>
                </c:pt>
                <c:pt idx="10">
                  <c:v>0.338</c:v>
                </c:pt>
                <c:pt idx="11">
                  <c:v>0.35</c:v>
                </c:pt>
                <c:pt idx="12">
                  <c:v>0.34</c:v>
                </c:pt>
                <c:pt idx="13">
                  <c:v>0.35</c:v>
                </c:pt>
                <c:pt idx="14">
                  <c:v>0.354</c:v>
                </c:pt>
                <c:pt idx="15">
                  <c:v>0.288</c:v>
                </c:pt>
                <c:pt idx="16">
                  <c:v>0.11</c:v>
                </c:pt>
                <c:pt idx="17">
                  <c:v>0.264</c:v>
                </c:pt>
                <c:pt idx="18">
                  <c:v>0.356</c:v>
                </c:pt>
                <c:pt idx="19">
                  <c:v>0.45</c:v>
                </c:pt>
                <c:pt idx="20">
                  <c:v>0.386</c:v>
                </c:pt>
                <c:pt idx="21">
                  <c:v>0.218</c:v>
                </c:pt>
                <c:pt idx="22">
                  <c:v>0.166</c:v>
                </c:pt>
                <c:pt idx="23">
                  <c:v>0.176</c:v>
                </c:pt>
                <c:pt idx="24">
                  <c:v>0.152</c:v>
                </c:pt>
                <c:pt idx="25">
                  <c:v>0.216</c:v>
                </c:pt>
                <c:pt idx="26">
                  <c:v>0.0</c:v>
                </c:pt>
                <c:pt idx="27">
                  <c:v>0.236</c:v>
                </c:pt>
                <c:pt idx="28">
                  <c:v>0.268</c:v>
                </c:pt>
                <c:pt idx="29">
                  <c:v>0.472</c:v>
                </c:pt>
                <c:pt idx="30">
                  <c:v>0.25</c:v>
                </c:pt>
                <c:pt idx="31">
                  <c:v>0.252</c:v>
                </c:pt>
                <c:pt idx="32">
                  <c:v>0.252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043216"/>
        <c:axId val="2129064016"/>
      </c:barChart>
      <c:catAx>
        <c:axId val="21290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64016"/>
        <c:crosses val="autoZero"/>
        <c:auto val="1"/>
        <c:lblAlgn val="ctr"/>
        <c:lblOffset val="100"/>
        <c:noMultiLvlLbl val="0"/>
      </c:catAx>
      <c:valAx>
        <c:axId val="21290640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and</a:t>
            </a:r>
            <a:r>
              <a:rPr lang="en-US" baseline="0"/>
              <a:t> Sample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InstrumentID!$K$36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InstrumentID!$K$37:$K$44</c:f>
              <c:numCache>
                <c:formatCode>0%</c:formatCode>
                <c:ptCount val="8"/>
                <c:pt idx="0">
                  <c:v>0.152</c:v>
                </c:pt>
                <c:pt idx="1">
                  <c:v>0.236</c:v>
                </c:pt>
                <c:pt idx="2">
                  <c:v>0.25</c:v>
                </c:pt>
                <c:pt idx="3">
                  <c:v>0.382</c:v>
                </c:pt>
                <c:pt idx="4">
                  <c:v>0.302</c:v>
                </c:pt>
                <c:pt idx="5">
                  <c:v>0.376</c:v>
                </c:pt>
                <c:pt idx="6">
                  <c:v>0.34</c:v>
                </c:pt>
                <c:pt idx="7">
                  <c:v>0.288</c:v>
                </c:pt>
              </c:numCache>
            </c:numRef>
          </c:val>
        </c:ser>
        <c:ser>
          <c:idx val="1"/>
          <c:order val="1"/>
          <c:tx>
            <c:strRef>
              <c:f>InstrumentID!$L$36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InstrumentID!$L$37:$L$44</c:f>
              <c:numCache>
                <c:formatCode>0%</c:formatCode>
                <c:ptCount val="8"/>
                <c:pt idx="0">
                  <c:v>0.216</c:v>
                </c:pt>
                <c:pt idx="1">
                  <c:v>0.268</c:v>
                </c:pt>
                <c:pt idx="2">
                  <c:v>0.25</c:v>
                </c:pt>
                <c:pt idx="3">
                  <c:v>0.344</c:v>
                </c:pt>
                <c:pt idx="4">
                  <c:v>0.344</c:v>
                </c:pt>
                <c:pt idx="5">
                  <c:v>0.338</c:v>
                </c:pt>
                <c:pt idx="6">
                  <c:v>0.35</c:v>
                </c:pt>
                <c:pt idx="7">
                  <c:v>0.11</c:v>
                </c:pt>
              </c:numCache>
            </c:numRef>
          </c:val>
        </c:ser>
        <c:ser>
          <c:idx val="2"/>
          <c:order val="2"/>
          <c:tx>
            <c:strRef>
              <c:f>InstrumentID!$M$36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InstrumentID!$M$37:$M$44</c:f>
              <c:numCache>
                <c:formatCode>0%</c:formatCode>
                <c:ptCount val="8"/>
                <c:pt idx="0">
                  <c:v>0.0</c:v>
                </c:pt>
                <c:pt idx="1">
                  <c:v>0.472</c:v>
                </c:pt>
                <c:pt idx="2">
                  <c:v>0.25</c:v>
                </c:pt>
                <c:pt idx="3">
                  <c:v>0.368</c:v>
                </c:pt>
                <c:pt idx="4">
                  <c:v>0.316</c:v>
                </c:pt>
                <c:pt idx="5">
                  <c:v>0.35</c:v>
                </c:pt>
                <c:pt idx="6">
                  <c:v>0.354</c:v>
                </c:pt>
                <c:pt idx="7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138304"/>
        <c:axId val="2129141792"/>
      </c:barChart>
      <c:catAx>
        <c:axId val="21291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41792"/>
        <c:crosses val="autoZero"/>
        <c:auto val="1"/>
        <c:lblAlgn val="ctr"/>
        <c:lblOffset val="100"/>
        <c:noMultiLvlLbl val="0"/>
      </c:catAx>
      <c:valAx>
        <c:axId val="21291417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FFT vs. Sample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InstrumentID!$K$55:$K$56</c:f>
              <c:numCache>
                <c:formatCode>0%</c:formatCode>
                <c:ptCount val="2"/>
                <c:pt idx="1">
                  <c:v>0.382</c:v>
                </c:pt>
              </c:numCache>
            </c:numRef>
          </c:val>
        </c:ser>
        <c:ser>
          <c:idx val="1"/>
          <c:order val="1"/>
          <c:tx>
            <c:strRef>
              <c:f>InstrumentID!$L$54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InstrumentID!$L$55:$L$56</c:f>
              <c:numCache>
                <c:formatCode>0%</c:formatCode>
                <c:ptCount val="2"/>
                <c:pt idx="1">
                  <c:v>0.344</c:v>
                </c:pt>
              </c:numCache>
            </c:numRef>
          </c:val>
        </c:ser>
        <c:ser>
          <c:idx val="2"/>
          <c:order val="2"/>
          <c:tx>
            <c:strRef>
              <c:f>InstrumentID!$M$54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InstrumentID!$M$55:$M$56</c:f>
              <c:numCache>
                <c:formatCode>0%</c:formatCode>
                <c:ptCount val="2"/>
                <c:pt idx="1">
                  <c:v>0.368</c:v>
                </c:pt>
              </c:numCache>
            </c:numRef>
          </c:val>
        </c:ser>
        <c:ser>
          <c:idx val="3"/>
          <c:order val="3"/>
          <c:tx>
            <c:strRef>
              <c:f>InstrumentID!$N$54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InstrumentID!$N$55:$N$56</c:f>
              <c:numCache>
                <c:formatCode>0%</c:formatCode>
                <c:ptCount val="2"/>
                <c:pt idx="0">
                  <c:v>0.152</c:v>
                </c:pt>
                <c:pt idx="1">
                  <c:v>0.302</c:v>
                </c:pt>
              </c:numCache>
            </c:numRef>
          </c:val>
        </c:ser>
        <c:ser>
          <c:idx val="4"/>
          <c:order val="4"/>
          <c:tx>
            <c:strRef>
              <c:f>InstrumentID!$O$54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InstrumentID!$O$55:$O$56</c:f>
              <c:numCache>
                <c:formatCode>0%</c:formatCode>
                <c:ptCount val="2"/>
                <c:pt idx="0">
                  <c:v>0.216</c:v>
                </c:pt>
                <c:pt idx="1">
                  <c:v>0.344</c:v>
                </c:pt>
              </c:numCache>
            </c:numRef>
          </c:val>
        </c:ser>
        <c:ser>
          <c:idx val="5"/>
          <c:order val="5"/>
          <c:tx>
            <c:strRef>
              <c:f>InstrumentID!$P$54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InstrumentID!$P$55:$P$56</c:f>
              <c:numCache>
                <c:formatCode>0%</c:formatCode>
                <c:ptCount val="2"/>
                <c:pt idx="0">
                  <c:v>0.236</c:v>
                </c:pt>
                <c:pt idx="1">
                  <c:v>0.316</c:v>
                </c:pt>
              </c:numCache>
            </c:numRef>
          </c:val>
        </c:ser>
        <c:ser>
          <c:idx val="6"/>
          <c:order val="6"/>
          <c:tx>
            <c:strRef>
              <c:f>InstrumentID!$Q$54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InstrumentID!$Q$55:$Q$56</c:f>
              <c:numCache>
                <c:formatCode>0%</c:formatCode>
                <c:ptCount val="2"/>
                <c:pt idx="0">
                  <c:v>0.268</c:v>
                </c:pt>
                <c:pt idx="1">
                  <c:v>0.376</c:v>
                </c:pt>
              </c:numCache>
            </c:numRef>
          </c:val>
        </c:ser>
        <c:ser>
          <c:idx val="7"/>
          <c:order val="7"/>
          <c:tx>
            <c:strRef>
              <c:f>InstrumentID!$R$54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InstrumentID!$R$55:$R$56</c:f>
              <c:numCache>
                <c:formatCode>0%</c:formatCode>
                <c:ptCount val="2"/>
                <c:pt idx="0">
                  <c:v>0.472</c:v>
                </c:pt>
                <c:pt idx="1">
                  <c:v>0.338</c:v>
                </c:pt>
              </c:numCache>
            </c:numRef>
          </c:val>
        </c:ser>
        <c:ser>
          <c:idx val="8"/>
          <c:order val="8"/>
          <c:tx>
            <c:strRef>
              <c:f>InstrumentID!$S$54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InstrumentID!$S$55:$S$56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9"/>
          <c:order val="9"/>
          <c:tx>
            <c:strRef>
              <c:f>InstrumentID!$T$54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InstrumentID!$T$55:$T$56</c:f>
              <c:numCache>
                <c:formatCode>0%</c:formatCode>
                <c:ptCount val="2"/>
                <c:pt idx="0">
                  <c:v>0.25</c:v>
                </c:pt>
                <c:pt idx="1">
                  <c:v>0.34</c:v>
                </c:pt>
              </c:numCache>
            </c:numRef>
          </c:val>
        </c:ser>
        <c:ser>
          <c:idx val="10"/>
          <c:order val="10"/>
          <c:tx>
            <c:strRef>
              <c:f>InstrumentID!$U$54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InstrumentID!$U$55:$U$56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11"/>
          <c:order val="11"/>
          <c:tx>
            <c:strRef>
              <c:f>InstrumentID!$V$54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InstrumentID!$V$55:$V$56</c:f>
              <c:numCache>
                <c:formatCode>0%</c:formatCode>
                <c:ptCount val="2"/>
                <c:pt idx="1">
                  <c:v>0.354</c:v>
                </c:pt>
              </c:numCache>
            </c:numRef>
          </c:val>
        </c:ser>
        <c:ser>
          <c:idx val="12"/>
          <c:order val="12"/>
          <c:tx>
            <c:strRef>
              <c:f>InstrumentID!$W$54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InstrumentID!$W$55:$W$56</c:f>
              <c:numCache>
                <c:formatCode>0%</c:formatCode>
                <c:ptCount val="2"/>
                <c:pt idx="1">
                  <c:v>0.288</c:v>
                </c:pt>
              </c:numCache>
            </c:numRef>
          </c:val>
        </c:ser>
        <c:ser>
          <c:idx val="13"/>
          <c:order val="13"/>
          <c:tx>
            <c:strRef>
              <c:f>InstrumentID!$X$54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InstrumentID!$X$55:$X$56</c:f>
              <c:numCache>
                <c:formatCode>0%</c:formatCode>
                <c:ptCount val="2"/>
                <c:pt idx="1">
                  <c:v>0.11</c:v>
                </c:pt>
              </c:numCache>
            </c:numRef>
          </c:val>
        </c:ser>
        <c:ser>
          <c:idx val="14"/>
          <c:order val="14"/>
          <c:tx>
            <c:strRef>
              <c:f>InstrumentID!$Y$54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InstrumentID!$Y$55:$Y$56</c:f>
              <c:numCache>
                <c:formatCode>0%</c:formatCode>
                <c:ptCount val="2"/>
                <c:pt idx="1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64400"/>
        <c:axId val="2129267824"/>
      </c:barChart>
      <c:catAx>
        <c:axId val="21292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267824"/>
        <c:crosses val="autoZero"/>
        <c:auto val="1"/>
        <c:lblAlgn val="ctr"/>
        <c:lblOffset val="100"/>
        <c:noMultiLvlLbl val="0"/>
      </c:catAx>
      <c:valAx>
        <c:axId val="212926782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2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434256"/>
        <c:axId val="2127437936"/>
      </c:barChart>
      <c:catAx>
        <c:axId val="21274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37936"/>
        <c:crosses val="autoZero"/>
        <c:auto val="1"/>
        <c:lblAlgn val="ctr"/>
        <c:lblOffset val="100"/>
        <c:noMultiLvlLbl val="0"/>
      </c:catAx>
      <c:valAx>
        <c:axId val="21274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4000">
                <a:latin typeface="Avenir Book" charset="0"/>
                <a:ea typeface="Avenir Book" charset="0"/>
                <a:cs typeface="Avenir Book" charset="0"/>
              </a:rPr>
              <a:t>Accuracy of Tests at Varying</a:t>
            </a:r>
            <a:r>
              <a:rPr lang="en-US" sz="4000" baseline="0">
                <a:latin typeface="Avenir Book" charset="0"/>
                <a:ea typeface="Avenir Book" charset="0"/>
                <a:cs typeface="Avenir Book" charset="0"/>
              </a:rPr>
              <a:t> Sample Locations</a:t>
            </a:r>
            <a:endParaRPr lang="en-US" sz="4000">
              <a:latin typeface="Avenir Book" charset="0"/>
              <a:ea typeface="Avenir Book" charset="0"/>
              <a:cs typeface="Avenir Book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'15.comparison'!$C$13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'15.comparison'!$C$14:$C$16</c:f>
              <c:numCache>
                <c:formatCode>0.00%</c:formatCode>
                <c:ptCount val="3"/>
                <c:pt idx="0">
                  <c:v>0.7265625</c:v>
                </c:pt>
                <c:pt idx="1">
                  <c:v>0.72265625</c:v>
                </c:pt>
                <c:pt idx="2">
                  <c:v>0.8125</c:v>
                </c:pt>
              </c:numCache>
            </c:numRef>
          </c:val>
        </c:ser>
        <c:ser>
          <c:idx val="1"/>
          <c:order val="1"/>
          <c:tx>
            <c:strRef>
              <c:f>'15.comparison'!$D$13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'15.comparison'!$D$14:$D$16</c:f>
              <c:numCache>
                <c:formatCode>0.00%</c:formatCode>
                <c:ptCount val="3"/>
                <c:pt idx="0">
                  <c:v>0.74609375</c:v>
                </c:pt>
                <c:pt idx="1">
                  <c:v>0.73828125</c:v>
                </c:pt>
                <c:pt idx="2">
                  <c:v>0.70703125</c:v>
                </c:pt>
              </c:numCache>
            </c:numRef>
          </c:val>
        </c:ser>
        <c:ser>
          <c:idx val="2"/>
          <c:order val="2"/>
          <c:tx>
            <c:strRef>
              <c:f>'15.comparison'!$E$13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'15.comparison'!$E$14:$E$16</c:f>
              <c:numCache>
                <c:formatCode>0.00%</c:formatCode>
                <c:ptCount val="3"/>
                <c:pt idx="0">
                  <c:v>0.76953125</c:v>
                </c:pt>
                <c:pt idx="1">
                  <c:v>0.7734375</c:v>
                </c:pt>
                <c:pt idx="2">
                  <c:v>0.8125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166416"/>
        <c:axId val="2129187760"/>
      </c:barChart>
      <c:catAx>
        <c:axId val="2129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187760"/>
        <c:crosses val="autoZero"/>
        <c:auto val="1"/>
        <c:lblAlgn val="ctr"/>
        <c:lblOffset val="100"/>
        <c:noMultiLvlLbl val="0"/>
      </c:catAx>
      <c:valAx>
        <c:axId val="2129187760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622298</xdr:colOff>
      <xdr:row>5</xdr:row>
      <xdr:rowOff>190500</xdr:rowOff>
    </xdr:from>
    <xdr:to>
      <xdr:col>19</xdr:col>
      <xdr:colOff>749300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273049</xdr:colOff>
      <xdr:row>23</xdr:row>
      <xdr:rowOff>0</xdr:rowOff>
    </xdr:from>
    <xdr:to>
      <xdr:col>25</xdr:col>
      <xdr:colOff>40216</xdr:colOff>
      <xdr:row>51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629556</xdr:colOff>
      <xdr:row>47</xdr:row>
      <xdr:rowOff>192315</xdr:rowOff>
    </xdr:from>
    <xdr:to>
      <xdr:col>42</xdr:col>
      <xdr:colOff>269723</xdr:colOff>
      <xdr:row>88</xdr:row>
      <xdr:rowOff>68943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268817</xdr:colOff>
      <xdr:row>2</xdr:row>
      <xdr:rowOff>25400</xdr:rowOff>
    </xdr:from>
    <xdr:to>
      <xdr:col>20</xdr:col>
      <xdr:colOff>205317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218130</xdr:colOff>
      <xdr:row>3</xdr:row>
      <xdr:rowOff>38100</xdr:rowOff>
    </xdr:from>
    <xdr:to>
      <xdr:col>21</xdr:col>
      <xdr:colOff>703735</xdr:colOff>
      <xdr:row>42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9"/>
  <sheetViews>
    <sheetView tabSelected="1" topLeftCell="A98" workbookViewId="0">
      <selection activeCell="G129" sqref="G129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2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  <row r="103" spans="1:8" x14ac:dyDescent="0.2">
      <c r="A103" t="s">
        <v>195</v>
      </c>
      <c r="B103" t="s">
        <v>194</v>
      </c>
      <c r="C103" s="1">
        <v>0.218</v>
      </c>
      <c r="D103" s="1">
        <v>0.25</v>
      </c>
      <c r="E103" s="3">
        <f t="shared" ref="E103:E108" si="44">C103/D103</f>
        <v>0.872</v>
      </c>
      <c r="F103" s="3">
        <f t="shared" ref="F103:F109" si="45">AVERAGEIF(B:B,B103,E:E)</f>
        <v>0.7466666666666667</v>
      </c>
      <c r="G103" s="5">
        <v>42564</v>
      </c>
      <c r="H103" s="5" t="s">
        <v>198</v>
      </c>
    </row>
    <row r="104" spans="1:8" x14ac:dyDescent="0.2">
      <c r="A104" t="s">
        <v>196</v>
      </c>
      <c r="B104" t="s">
        <v>194</v>
      </c>
      <c r="C104" s="1">
        <v>0.16600000000000001</v>
      </c>
      <c r="D104" s="1">
        <v>0.25</v>
      </c>
      <c r="E104" s="3">
        <f t="shared" si="44"/>
        <v>0.66400000000000003</v>
      </c>
      <c r="F104" s="3">
        <f t="shared" si="45"/>
        <v>0.7466666666666667</v>
      </c>
      <c r="G104" s="5">
        <v>42564</v>
      </c>
      <c r="H104" s="5" t="s">
        <v>198</v>
      </c>
    </row>
    <row r="105" spans="1:8" x14ac:dyDescent="0.2">
      <c r="A105" t="s">
        <v>197</v>
      </c>
      <c r="B105" t="s">
        <v>194</v>
      </c>
      <c r="C105" s="1">
        <v>0.17599999999999999</v>
      </c>
      <c r="D105" s="1">
        <v>0.25</v>
      </c>
      <c r="E105" s="3">
        <f t="shared" si="44"/>
        <v>0.70399999999999996</v>
      </c>
      <c r="F105" s="3">
        <f t="shared" si="45"/>
        <v>0.7466666666666667</v>
      </c>
      <c r="G105" s="5">
        <v>42564</v>
      </c>
      <c r="H105" s="5" t="s">
        <v>198</v>
      </c>
    </row>
    <row r="106" spans="1:8" x14ac:dyDescent="0.2">
      <c r="A106" t="s">
        <v>208</v>
      </c>
      <c r="B106" t="s">
        <v>207</v>
      </c>
      <c r="C106" s="1">
        <v>0.26666666766007702</v>
      </c>
      <c r="D106" s="1">
        <v>0.33</v>
      </c>
      <c r="E106" s="3">
        <f t="shared" si="44"/>
        <v>0.80808081109114249</v>
      </c>
      <c r="F106" s="3">
        <f t="shared" si="45"/>
        <v>0.90909091912535944</v>
      </c>
      <c r="G106" s="5">
        <v>42572</v>
      </c>
      <c r="H106" s="5" t="s">
        <v>219</v>
      </c>
    </row>
    <row r="107" spans="1:8" x14ac:dyDescent="0.2">
      <c r="A107" t="s">
        <v>209</v>
      </c>
      <c r="B107" t="s">
        <v>207</v>
      </c>
      <c r="C107" s="1">
        <v>0.30000000298023199</v>
      </c>
      <c r="D107" s="1">
        <v>0.33</v>
      </c>
      <c r="E107" s="3">
        <f t="shared" si="44"/>
        <v>0.90909091812191511</v>
      </c>
      <c r="F107" s="3">
        <f t="shared" si="45"/>
        <v>0.90909091912535944</v>
      </c>
      <c r="G107" s="5">
        <v>42572</v>
      </c>
      <c r="H107" s="5" t="s">
        <v>219</v>
      </c>
    </row>
    <row r="108" spans="1:8" x14ac:dyDescent="0.2">
      <c r="A108" t="s">
        <v>210</v>
      </c>
      <c r="B108" t="s">
        <v>207</v>
      </c>
      <c r="C108" s="1">
        <v>0.33333333929379699</v>
      </c>
      <c r="D108" s="1">
        <v>0.33</v>
      </c>
      <c r="E108" s="3">
        <f t="shared" si="44"/>
        <v>1.0101010281630212</v>
      </c>
      <c r="F108" s="3">
        <f t="shared" si="45"/>
        <v>0.90909091912535944</v>
      </c>
      <c r="G108" s="5">
        <v>42572</v>
      </c>
      <c r="H108" s="5" t="s">
        <v>219</v>
      </c>
    </row>
    <row r="109" spans="1:8" x14ac:dyDescent="0.2">
      <c r="A109" t="s">
        <v>213</v>
      </c>
      <c r="B109" t="s">
        <v>211</v>
      </c>
      <c r="C109" s="1">
        <v>0.51724139164233995</v>
      </c>
      <c r="D109" s="1">
        <v>0.33</v>
      </c>
      <c r="E109" s="3">
        <f t="shared" ref="E109:E114" si="46">C109/D109</f>
        <v>1.5673981564919393</v>
      </c>
      <c r="F109" s="3">
        <f t="shared" ref="F109:F115" si="47">AVERAGEIF(B:B,B109,E:E)</f>
        <v>0.97701150986311802</v>
      </c>
      <c r="G109" s="5">
        <v>42572</v>
      </c>
      <c r="H109" s="5" t="s">
        <v>220</v>
      </c>
    </row>
    <row r="110" spans="1:8" x14ac:dyDescent="0.2">
      <c r="A110" t="s">
        <v>214</v>
      </c>
      <c r="B110" t="s">
        <v>211</v>
      </c>
      <c r="C110" s="1">
        <v>0.20000000099341</v>
      </c>
      <c r="D110" s="1">
        <v>0.33</v>
      </c>
      <c r="E110" s="3">
        <f t="shared" si="46"/>
        <v>0.60606060907093939</v>
      </c>
      <c r="F110" s="3">
        <f t="shared" si="47"/>
        <v>0.97701150986311802</v>
      </c>
      <c r="G110" s="5">
        <v>42572</v>
      </c>
      <c r="H110" s="5" t="s">
        <v>220</v>
      </c>
    </row>
    <row r="111" spans="1:8" x14ac:dyDescent="0.2">
      <c r="A111" t="s">
        <v>215</v>
      </c>
      <c r="B111" t="s">
        <v>211</v>
      </c>
      <c r="C111" s="1">
        <v>0.25000000212873702</v>
      </c>
      <c r="D111" s="1">
        <v>0.33</v>
      </c>
      <c r="E111" s="3">
        <f t="shared" si="46"/>
        <v>0.75757576402647575</v>
      </c>
      <c r="F111" s="3">
        <f t="shared" si="47"/>
        <v>0.97701150986311802</v>
      </c>
      <c r="G111" s="5">
        <v>42572</v>
      </c>
      <c r="H111" s="5" t="s">
        <v>220</v>
      </c>
    </row>
    <row r="112" spans="1:8" x14ac:dyDescent="0.2">
      <c r="A112" t="s">
        <v>216</v>
      </c>
      <c r="B112" t="s">
        <v>212</v>
      </c>
      <c r="C112" s="1">
        <v>0.23333333929379699</v>
      </c>
      <c r="D112" s="1">
        <v>0.33</v>
      </c>
      <c r="E112" s="3">
        <f t="shared" si="46"/>
        <v>0.70707072513271807</v>
      </c>
      <c r="F112" s="3">
        <f t="shared" si="47"/>
        <v>1.0437710578192749</v>
      </c>
      <c r="G112" s="5">
        <v>42572</v>
      </c>
      <c r="H112" s="5" t="s">
        <v>233</v>
      </c>
    </row>
    <row r="113" spans="1:8" x14ac:dyDescent="0.2">
      <c r="A113" t="s">
        <v>217</v>
      </c>
      <c r="B113" t="s">
        <v>212</v>
      </c>
      <c r="C113" s="1">
        <v>0.36666666865348801</v>
      </c>
      <c r="D113" s="1">
        <v>0.33</v>
      </c>
      <c r="E113" s="3">
        <f t="shared" si="46"/>
        <v>1.1111111171317818</v>
      </c>
      <c r="F113" s="3">
        <f t="shared" si="47"/>
        <v>1.0437710578192749</v>
      </c>
      <c r="G113" s="5">
        <v>42572</v>
      </c>
      <c r="H113" s="5" t="s">
        <v>233</v>
      </c>
    </row>
    <row r="114" spans="1:8" x14ac:dyDescent="0.2">
      <c r="A114" t="s">
        <v>218</v>
      </c>
      <c r="B114" t="s">
        <v>212</v>
      </c>
      <c r="C114" s="1">
        <v>0.43333333929379703</v>
      </c>
      <c r="D114" s="1">
        <v>0.33</v>
      </c>
      <c r="E114" s="3">
        <f t="shared" si="46"/>
        <v>1.3131313311933244</v>
      </c>
      <c r="F114" s="3">
        <f t="shared" si="47"/>
        <v>1.0437710578192749</v>
      </c>
      <c r="G114" s="5">
        <v>42572</v>
      </c>
      <c r="H114" s="5" t="s">
        <v>233</v>
      </c>
    </row>
    <row r="115" spans="1:8" x14ac:dyDescent="0.2">
      <c r="A115" t="s">
        <v>224</v>
      </c>
      <c r="B115" t="s">
        <v>221</v>
      </c>
      <c r="C115" s="1">
        <v>0.46666666666666601</v>
      </c>
      <c r="D115" s="1">
        <v>0.33</v>
      </c>
      <c r="E115" s="3">
        <f t="shared" ref="E115:E126" si="48">C115/D115</f>
        <v>1.4141414141414121</v>
      </c>
      <c r="F115" s="3">
        <f t="shared" ref="F115:F126" si="49">AVERAGEIF(B:B,B115,E:E)</f>
        <v>1.0101010156199575</v>
      </c>
      <c r="G115" s="5">
        <v>42572</v>
      </c>
      <c r="H115" s="5" t="s">
        <v>239</v>
      </c>
    </row>
    <row r="116" spans="1:8" x14ac:dyDescent="0.2">
      <c r="A116" t="s">
        <v>225</v>
      </c>
      <c r="B116" t="s">
        <v>221</v>
      </c>
      <c r="C116" s="1">
        <v>0.33333333730697601</v>
      </c>
      <c r="D116" s="1">
        <v>0.33</v>
      </c>
      <c r="E116" s="3">
        <f t="shared" si="48"/>
        <v>1.0101010221423514</v>
      </c>
      <c r="F116" s="3">
        <f t="shared" si="49"/>
        <v>1.0101010156199575</v>
      </c>
      <c r="G116" s="5">
        <v>42572</v>
      </c>
      <c r="H116" s="5" t="s">
        <v>239</v>
      </c>
    </row>
    <row r="117" spans="1:8" x14ac:dyDescent="0.2">
      <c r="A117" t="s">
        <v>226</v>
      </c>
      <c r="B117" t="s">
        <v>221</v>
      </c>
      <c r="C117" s="1">
        <v>0.20000000149011599</v>
      </c>
      <c r="D117" s="1">
        <v>0.33</v>
      </c>
      <c r="E117" s="3">
        <f t="shared" si="48"/>
        <v>0.60606061057610905</v>
      </c>
      <c r="F117" s="3">
        <f t="shared" si="49"/>
        <v>1.0101010156199575</v>
      </c>
      <c r="G117" s="5">
        <v>42572</v>
      </c>
      <c r="H117" s="5" t="s">
        <v>239</v>
      </c>
    </row>
    <row r="118" spans="1:8" x14ac:dyDescent="0.2">
      <c r="A118" t="s">
        <v>227</v>
      </c>
      <c r="B118" t="s">
        <v>222</v>
      </c>
      <c r="C118" s="1">
        <v>0.36666666766007699</v>
      </c>
      <c r="D118" s="1">
        <v>0.33</v>
      </c>
      <c r="E118" s="3">
        <f t="shared" si="48"/>
        <v>1.1111111141214454</v>
      </c>
      <c r="F118" s="3">
        <f t="shared" si="49"/>
        <v>1.0101010201354603</v>
      </c>
      <c r="G118" s="5">
        <v>42572</v>
      </c>
      <c r="H118" s="5" t="s">
        <v>77</v>
      </c>
    </row>
    <row r="119" spans="1:8" x14ac:dyDescent="0.2">
      <c r="A119" t="s">
        <v>228</v>
      </c>
      <c r="B119" t="s">
        <v>222</v>
      </c>
      <c r="C119" s="1">
        <v>0.300000005960464</v>
      </c>
      <c r="D119" s="1">
        <v>0.33</v>
      </c>
      <c r="E119" s="3">
        <f t="shared" si="48"/>
        <v>0.90909092715292117</v>
      </c>
      <c r="F119" s="3">
        <f t="shared" si="49"/>
        <v>1.0101010201354603</v>
      </c>
      <c r="G119" s="5">
        <v>42572</v>
      </c>
      <c r="H119" s="5" t="s">
        <v>77</v>
      </c>
    </row>
    <row r="120" spans="1:8" x14ac:dyDescent="0.2">
      <c r="A120" t="s">
        <v>229</v>
      </c>
      <c r="B120" t="s">
        <v>222</v>
      </c>
      <c r="C120" s="1">
        <v>0.33333333631356499</v>
      </c>
      <c r="D120" s="1">
        <v>0.33</v>
      </c>
      <c r="E120" s="3">
        <f t="shared" si="48"/>
        <v>1.010101019132015</v>
      </c>
      <c r="F120" s="3">
        <f t="shared" si="49"/>
        <v>1.0101010201354603</v>
      </c>
      <c r="G120" s="5">
        <v>42572</v>
      </c>
      <c r="H120" s="5" t="s">
        <v>77</v>
      </c>
    </row>
    <row r="121" spans="1:8" x14ac:dyDescent="0.2">
      <c r="A121" t="s">
        <v>230</v>
      </c>
      <c r="B121" t="s">
        <v>223</v>
      </c>
      <c r="C121" s="1">
        <v>0.46666666666666601</v>
      </c>
      <c r="D121" s="1">
        <v>0.33</v>
      </c>
      <c r="E121" s="3">
        <f t="shared" si="48"/>
        <v>1.4141414141414121</v>
      </c>
      <c r="F121" s="3">
        <f t="shared" si="49"/>
        <v>0.52188552389241161</v>
      </c>
      <c r="G121" s="5">
        <v>42572</v>
      </c>
      <c r="H121" s="5" t="s">
        <v>240</v>
      </c>
    </row>
    <row r="122" spans="1:8" x14ac:dyDescent="0.2">
      <c r="A122" t="s">
        <v>231</v>
      </c>
      <c r="B122" t="s">
        <v>223</v>
      </c>
      <c r="C122" s="1">
        <v>0.333333334326744</v>
      </c>
      <c r="D122" s="1">
        <v>0.33</v>
      </c>
      <c r="E122" s="3">
        <f t="shared" si="48"/>
        <v>1.0101010131113455</v>
      </c>
      <c r="F122" s="3">
        <f t="shared" si="49"/>
        <v>0.52188552389241161</v>
      </c>
      <c r="G122" s="5">
        <v>42572</v>
      </c>
      <c r="H122" s="5" t="s">
        <v>240</v>
      </c>
    </row>
    <row r="123" spans="1:8" x14ac:dyDescent="0.2">
      <c r="A123" t="s">
        <v>232</v>
      </c>
      <c r="B123" t="s">
        <v>223</v>
      </c>
      <c r="C123" s="1">
        <v>0.23333333631356501</v>
      </c>
      <c r="D123" s="1">
        <v>0.33</v>
      </c>
      <c r="E123" s="3">
        <f t="shared" si="48"/>
        <v>0.70707071610171213</v>
      </c>
      <c r="F123" s="3">
        <f t="shared" si="49"/>
        <v>0.52188552389241161</v>
      </c>
      <c r="G123" s="5">
        <v>42572</v>
      </c>
      <c r="H123" s="5" t="s">
        <v>240</v>
      </c>
    </row>
    <row r="124" spans="1:8" x14ac:dyDescent="0.2">
      <c r="A124" t="s">
        <v>236</v>
      </c>
      <c r="B124" t="s">
        <v>235</v>
      </c>
      <c r="C124" s="1">
        <v>0.266666669646898</v>
      </c>
      <c r="D124" s="1">
        <v>0.33</v>
      </c>
      <c r="E124" s="3">
        <f t="shared" si="48"/>
        <v>0.80808081711181212</v>
      </c>
      <c r="F124" s="3">
        <f t="shared" si="49"/>
        <v>1.1111111301765677</v>
      </c>
      <c r="G124" s="5">
        <v>42572</v>
      </c>
      <c r="H124" s="5" t="s">
        <v>234</v>
      </c>
    </row>
    <row r="125" spans="1:8" x14ac:dyDescent="0.2">
      <c r="A125" t="s">
        <v>237</v>
      </c>
      <c r="B125" t="s">
        <v>235</v>
      </c>
      <c r="C125" s="1">
        <v>0.26666667064030902</v>
      </c>
      <c r="D125" s="1">
        <v>0.33</v>
      </c>
      <c r="E125" s="3">
        <f t="shared" si="48"/>
        <v>0.80808082012214855</v>
      </c>
      <c r="F125" s="3">
        <f t="shared" si="49"/>
        <v>1.1111111301765677</v>
      </c>
      <c r="G125" s="5">
        <v>42572</v>
      </c>
      <c r="H125" s="5" t="s">
        <v>234</v>
      </c>
    </row>
    <row r="126" spans="1:8" x14ac:dyDescent="0.2">
      <c r="A126" t="s">
        <v>238</v>
      </c>
      <c r="B126" t="s">
        <v>235</v>
      </c>
      <c r="C126" s="1">
        <v>0.56666667858759501</v>
      </c>
      <c r="D126" s="1">
        <v>0.33</v>
      </c>
      <c r="E126" s="3">
        <f t="shared" si="48"/>
        <v>1.7171717532957425</v>
      </c>
      <c r="F126" s="3">
        <f t="shared" si="49"/>
        <v>1.1111111301765677</v>
      </c>
      <c r="G126" s="5">
        <v>42572</v>
      </c>
      <c r="H126" s="5" t="s">
        <v>234</v>
      </c>
    </row>
    <row r="127" spans="1:8" x14ac:dyDescent="0.2">
      <c r="A127" t="s">
        <v>241</v>
      </c>
      <c r="B127" t="s">
        <v>223</v>
      </c>
      <c r="D127" s="1">
        <v>0.33</v>
      </c>
      <c r="E127" s="3">
        <f t="shared" ref="E127:E129" si="50">C127/D127</f>
        <v>0</v>
      </c>
      <c r="F127" s="3">
        <f t="shared" ref="F127:F129" si="51">AVERAGEIF(B:B,B127,E:E)</f>
        <v>0.52188552389241161</v>
      </c>
      <c r="G127" s="5">
        <v>42572</v>
      </c>
    </row>
    <row r="128" spans="1:8" x14ac:dyDescent="0.2">
      <c r="A128" t="s">
        <v>242</v>
      </c>
      <c r="B128" t="s">
        <v>223</v>
      </c>
      <c r="D128" s="1">
        <v>0.33</v>
      </c>
      <c r="E128" s="3">
        <f t="shared" si="50"/>
        <v>0</v>
      </c>
      <c r="F128" s="3">
        <f t="shared" si="51"/>
        <v>0.52188552389241161</v>
      </c>
      <c r="G128" s="5">
        <v>42572</v>
      </c>
    </row>
    <row r="129" spans="1:7" x14ac:dyDescent="0.2">
      <c r="A129" t="s">
        <v>243</v>
      </c>
      <c r="B129" t="s">
        <v>223</v>
      </c>
      <c r="D129" s="1">
        <v>0.33</v>
      </c>
      <c r="E129" s="3">
        <f t="shared" si="50"/>
        <v>0</v>
      </c>
      <c r="F129" s="3">
        <f t="shared" si="51"/>
        <v>0.52188552389241161</v>
      </c>
      <c r="G129" s="5">
        <v>42572</v>
      </c>
    </row>
  </sheetData>
  <conditionalFormatting sqref="E1:E1048576">
    <cfRule type="top10" dxfId="69" priority="4" percent="1" rank="10"/>
  </conditionalFormatting>
  <conditionalFormatting sqref="F1:F1048576">
    <cfRule type="top10" dxfId="68" priority="3" percent="1" rank="10"/>
  </conditionalFormatting>
  <conditionalFormatting sqref="C1:C114 C118:C1048576">
    <cfRule type="top10" dxfId="67" priority="1" percent="1" rank="10"/>
    <cfRule type="cellIs" dxfId="66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opLeftCell="T43" zoomScale="70" zoomScaleNormal="70" zoomScalePageLayoutView="70" workbookViewId="0">
      <selection activeCell="AB47" sqref="AB4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9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8" x14ac:dyDescent="0.2">
      <c r="A1" t="s">
        <v>63</v>
      </c>
      <c r="B1" t="s">
        <v>0</v>
      </c>
      <c r="C1" s="8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146</v>
      </c>
      <c r="B2" t="s">
        <v>149</v>
      </c>
      <c r="C2" s="9">
        <v>0.33</v>
      </c>
      <c r="D2" s="1">
        <f t="shared" ref="D2:D4" si="0">1/3</f>
        <v>0.33333333333333331</v>
      </c>
      <c r="E2" s="3">
        <f t="shared" ref="E2:E25" si="1">C2/D2</f>
        <v>0.9900000000000001</v>
      </c>
      <c r="F2" s="3">
        <f t="shared" ref="F2:F34" si="2">AVERAGEIF(B:B,B2,E:E)</f>
        <v>1.024</v>
      </c>
      <c r="G2" s="5">
        <v>42557</v>
      </c>
      <c r="H2" s="5" t="s">
        <v>150</v>
      </c>
    </row>
    <row r="3" spans="1:8" x14ac:dyDescent="0.2">
      <c r="A3" t="s">
        <v>147</v>
      </c>
      <c r="B3" t="s">
        <v>149</v>
      </c>
      <c r="C3" s="9">
        <v>0.32400000000000001</v>
      </c>
      <c r="D3" s="1">
        <f t="shared" si="0"/>
        <v>0.33333333333333331</v>
      </c>
      <c r="E3" s="3">
        <f t="shared" si="1"/>
        <v>0.97200000000000009</v>
      </c>
      <c r="F3" s="3">
        <f t="shared" si="2"/>
        <v>1.024</v>
      </c>
      <c r="G3" s="5">
        <v>42557</v>
      </c>
      <c r="H3" s="5" t="s">
        <v>150</v>
      </c>
    </row>
    <row r="4" spans="1:8" x14ac:dyDescent="0.2">
      <c r="A4" t="s">
        <v>148</v>
      </c>
      <c r="B4" t="s">
        <v>149</v>
      </c>
      <c r="C4" s="9">
        <v>0.37</v>
      </c>
      <c r="D4" s="1">
        <f t="shared" si="0"/>
        <v>0.33333333333333331</v>
      </c>
      <c r="E4" s="3">
        <f t="shared" si="1"/>
        <v>1.1100000000000001</v>
      </c>
      <c r="F4" s="3">
        <f t="shared" si="2"/>
        <v>1.024</v>
      </c>
      <c r="G4" s="5">
        <v>42557</v>
      </c>
      <c r="H4" s="5" t="s">
        <v>150</v>
      </c>
    </row>
    <row r="5" spans="1:8" x14ac:dyDescent="0.2">
      <c r="A5" t="s">
        <v>152</v>
      </c>
      <c r="B5" t="s">
        <v>151</v>
      </c>
      <c r="C5" s="9">
        <v>0.38200000000000001</v>
      </c>
      <c r="D5" s="1">
        <v>0.25</v>
      </c>
      <c r="E5" s="3">
        <f t="shared" si="1"/>
        <v>1.528</v>
      </c>
      <c r="F5" s="3">
        <f t="shared" si="2"/>
        <v>1.4586666666666666</v>
      </c>
      <c r="G5" s="5">
        <v>42557</v>
      </c>
      <c r="H5" s="5" t="s">
        <v>155</v>
      </c>
    </row>
    <row r="6" spans="1:8" x14ac:dyDescent="0.2">
      <c r="A6" t="s">
        <v>153</v>
      </c>
      <c r="B6" t="s">
        <v>151</v>
      </c>
      <c r="C6" s="9">
        <v>0.34399999999999997</v>
      </c>
      <c r="D6" s="1">
        <v>0.25</v>
      </c>
      <c r="E6" s="3">
        <f t="shared" si="1"/>
        <v>1.3759999999999999</v>
      </c>
      <c r="F6" s="3">
        <f t="shared" si="2"/>
        <v>1.4586666666666666</v>
      </c>
      <c r="G6" s="5">
        <v>42557</v>
      </c>
      <c r="H6" s="5" t="s">
        <v>155</v>
      </c>
    </row>
    <row r="7" spans="1:8" x14ac:dyDescent="0.2">
      <c r="A7" t="s">
        <v>154</v>
      </c>
      <c r="B7" t="s">
        <v>151</v>
      </c>
      <c r="C7" s="9">
        <v>0.36799999999999999</v>
      </c>
      <c r="D7" s="1">
        <v>0.25</v>
      </c>
      <c r="E7" s="3">
        <f t="shared" si="1"/>
        <v>1.472</v>
      </c>
      <c r="F7" s="3">
        <f t="shared" si="2"/>
        <v>1.4586666666666666</v>
      </c>
      <c r="G7" s="5">
        <v>42557</v>
      </c>
      <c r="H7" s="5" t="s">
        <v>155</v>
      </c>
    </row>
    <row r="8" spans="1:8" x14ac:dyDescent="0.2">
      <c r="A8" t="s">
        <v>157</v>
      </c>
      <c r="B8" t="s">
        <v>156</v>
      </c>
      <c r="C8" s="9">
        <v>0.30199999999999999</v>
      </c>
      <c r="D8" s="1">
        <v>0.25</v>
      </c>
      <c r="E8" s="3">
        <f t="shared" si="1"/>
        <v>1.208</v>
      </c>
      <c r="F8" s="3">
        <f t="shared" si="2"/>
        <v>1.2826666666666666</v>
      </c>
      <c r="G8" s="5">
        <v>42558</v>
      </c>
      <c r="H8" s="5" t="s">
        <v>160</v>
      </c>
    </row>
    <row r="9" spans="1:8" x14ac:dyDescent="0.2">
      <c r="A9" t="s">
        <v>158</v>
      </c>
      <c r="B9" t="s">
        <v>156</v>
      </c>
      <c r="C9" s="9">
        <v>0.34399999999999997</v>
      </c>
      <c r="D9" s="1">
        <v>0.25</v>
      </c>
      <c r="E9" s="3">
        <f t="shared" si="1"/>
        <v>1.3759999999999999</v>
      </c>
      <c r="F9" s="3">
        <f t="shared" si="2"/>
        <v>1.2826666666666666</v>
      </c>
      <c r="G9" s="5">
        <v>42558</v>
      </c>
      <c r="H9" s="5" t="s">
        <v>160</v>
      </c>
    </row>
    <row r="10" spans="1:8" x14ac:dyDescent="0.2">
      <c r="A10" t="s">
        <v>159</v>
      </c>
      <c r="B10" t="s">
        <v>156</v>
      </c>
      <c r="C10" s="9">
        <v>0.316</v>
      </c>
      <c r="D10" s="1">
        <v>0.25</v>
      </c>
      <c r="E10" s="3">
        <f t="shared" si="1"/>
        <v>1.264</v>
      </c>
      <c r="F10" s="3">
        <f t="shared" si="2"/>
        <v>1.2826666666666666</v>
      </c>
      <c r="G10" s="5">
        <v>42558</v>
      </c>
      <c r="H10" s="5" t="s">
        <v>160</v>
      </c>
    </row>
    <row r="11" spans="1:8" x14ac:dyDescent="0.2">
      <c r="A11" t="s">
        <v>162</v>
      </c>
      <c r="B11" t="s">
        <v>161</v>
      </c>
      <c r="C11" s="9">
        <v>0.376</v>
      </c>
      <c r="D11" s="1">
        <v>0.25</v>
      </c>
      <c r="E11" s="3">
        <f t="shared" si="1"/>
        <v>1.504</v>
      </c>
      <c r="F11" s="3">
        <f t="shared" si="2"/>
        <v>1.4186666666666667</v>
      </c>
      <c r="G11" s="5">
        <v>42558</v>
      </c>
      <c r="H11" s="5" t="s">
        <v>165</v>
      </c>
    </row>
    <row r="12" spans="1:8" x14ac:dyDescent="0.2">
      <c r="A12" t="s">
        <v>163</v>
      </c>
      <c r="B12" t="s">
        <v>161</v>
      </c>
      <c r="C12" s="9">
        <v>0.33800000000000002</v>
      </c>
      <c r="D12" s="1">
        <v>0.25</v>
      </c>
      <c r="E12" s="3">
        <f t="shared" si="1"/>
        <v>1.3520000000000001</v>
      </c>
      <c r="F12" s="3">
        <f t="shared" si="2"/>
        <v>1.4186666666666667</v>
      </c>
      <c r="G12" s="5">
        <v>42558</v>
      </c>
      <c r="H12" s="5" t="s">
        <v>165</v>
      </c>
    </row>
    <row r="13" spans="1:8" x14ac:dyDescent="0.2">
      <c r="A13" t="s">
        <v>164</v>
      </c>
      <c r="B13" t="s">
        <v>161</v>
      </c>
      <c r="C13" s="9">
        <v>0.35</v>
      </c>
      <c r="D13" s="1">
        <v>0.25</v>
      </c>
      <c r="E13" s="3">
        <f t="shared" si="1"/>
        <v>1.4</v>
      </c>
      <c r="F13" s="3">
        <f t="shared" si="2"/>
        <v>1.4186666666666667</v>
      </c>
      <c r="G13" s="5">
        <v>42558</v>
      </c>
      <c r="H13" s="5" t="s">
        <v>165</v>
      </c>
    </row>
    <row r="14" spans="1:8" x14ac:dyDescent="0.2">
      <c r="A14" t="s">
        <v>166</v>
      </c>
      <c r="B14" t="s">
        <v>167</v>
      </c>
      <c r="C14" s="9">
        <v>0.34</v>
      </c>
      <c r="D14" s="1">
        <v>0.25</v>
      </c>
      <c r="E14" s="3">
        <f t="shared" si="1"/>
        <v>1.36</v>
      </c>
      <c r="F14" s="3">
        <f t="shared" si="2"/>
        <v>1.3920000000000001</v>
      </c>
      <c r="G14" s="5">
        <v>42559</v>
      </c>
      <c r="H14" s="5" t="s">
        <v>170</v>
      </c>
    </row>
    <row r="15" spans="1:8" x14ac:dyDescent="0.2">
      <c r="A15" t="s">
        <v>168</v>
      </c>
      <c r="B15" t="s">
        <v>167</v>
      </c>
      <c r="C15" s="9">
        <v>0.35</v>
      </c>
      <c r="D15" s="1">
        <v>0.25</v>
      </c>
      <c r="E15" s="3">
        <f t="shared" si="1"/>
        <v>1.4</v>
      </c>
      <c r="F15" s="3">
        <f t="shared" si="2"/>
        <v>1.3920000000000001</v>
      </c>
      <c r="G15" s="5">
        <v>42559</v>
      </c>
      <c r="H15" s="5" t="s">
        <v>170</v>
      </c>
    </row>
    <row r="16" spans="1:8" x14ac:dyDescent="0.2">
      <c r="A16" t="s">
        <v>169</v>
      </c>
      <c r="B16" t="s">
        <v>167</v>
      </c>
      <c r="C16" s="9">
        <v>0.35399999999999998</v>
      </c>
      <c r="D16" s="1">
        <v>0.25</v>
      </c>
      <c r="E16" s="3">
        <f t="shared" si="1"/>
        <v>1.4159999999999999</v>
      </c>
      <c r="F16" s="3">
        <f t="shared" si="2"/>
        <v>1.3920000000000001</v>
      </c>
      <c r="G16" s="5">
        <v>42559</v>
      </c>
      <c r="H16" s="5" t="s">
        <v>170</v>
      </c>
    </row>
    <row r="17" spans="1:8" x14ac:dyDescent="0.2">
      <c r="A17" t="s">
        <v>172</v>
      </c>
      <c r="B17" t="s">
        <v>171</v>
      </c>
      <c r="C17" s="9">
        <v>0.28799999999999998</v>
      </c>
      <c r="D17" s="1">
        <v>0.25</v>
      </c>
      <c r="E17" s="3">
        <f t="shared" si="1"/>
        <v>1.1519999999999999</v>
      </c>
      <c r="F17" s="3">
        <f t="shared" si="2"/>
        <v>0.8826666666666666</v>
      </c>
      <c r="G17" s="5">
        <v>42562</v>
      </c>
      <c r="H17" s="5" t="s">
        <v>175</v>
      </c>
    </row>
    <row r="18" spans="1:8" x14ac:dyDescent="0.2">
      <c r="A18" t="s">
        <v>173</v>
      </c>
      <c r="B18" t="s">
        <v>171</v>
      </c>
      <c r="C18" s="9">
        <v>0.11</v>
      </c>
      <c r="D18" s="1">
        <v>0.25</v>
      </c>
      <c r="E18" s="3">
        <f t="shared" si="1"/>
        <v>0.44</v>
      </c>
      <c r="F18" s="3">
        <f t="shared" si="2"/>
        <v>0.8826666666666666</v>
      </c>
      <c r="G18" s="5">
        <v>42562</v>
      </c>
      <c r="H18" s="5" t="s">
        <v>175</v>
      </c>
    </row>
    <row r="19" spans="1:8" x14ac:dyDescent="0.2">
      <c r="A19" t="s">
        <v>174</v>
      </c>
      <c r="B19" t="s">
        <v>171</v>
      </c>
      <c r="C19" s="9">
        <v>0.26400000000000001</v>
      </c>
      <c r="D19" s="1">
        <v>0.25</v>
      </c>
      <c r="E19" s="3">
        <f t="shared" si="1"/>
        <v>1.056</v>
      </c>
      <c r="F19" s="3">
        <f t="shared" si="2"/>
        <v>0.8826666666666666</v>
      </c>
      <c r="G19" s="5">
        <v>42562</v>
      </c>
      <c r="H19" s="5" t="s">
        <v>175</v>
      </c>
    </row>
    <row r="20" spans="1:8" x14ac:dyDescent="0.2">
      <c r="A20" t="s">
        <v>190</v>
      </c>
      <c r="B20" t="s">
        <v>189</v>
      </c>
      <c r="C20" s="9">
        <v>0.35599999999999998</v>
      </c>
      <c r="D20" s="1">
        <v>0.25</v>
      </c>
      <c r="E20" s="3">
        <f t="shared" si="1"/>
        <v>1.4239999999999999</v>
      </c>
      <c r="F20" s="3">
        <f t="shared" si="2"/>
        <v>1.5893333333333335</v>
      </c>
      <c r="G20" s="5">
        <v>42564</v>
      </c>
      <c r="H20" s="5" t="s">
        <v>193</v>
      </c>
    </row>
    <row r="21" spans="1:8" x14ac:dyDescent="0.2">
      <c r="A21" t="s">
        <v>191</v>
      </c>
      <c r="B21" t="s">
        <v>189</v>
      </c>
      <c r="C21" s="9">
        <v>0.45</v>
      </c>
      <c r="D21" s="1">
        <v>0.25</v>
      </c>
      <c r="E21" s="3">
        <f t="shared" si="1"/>
        <v>1.8</v>
      </c>
      <c r="F21" s="3">
        <f t="shared" si="2"/>
        <v>1.5893333333333335</v>
      </c>
      <c r="G21" s="5">
        <v>42564</v>
      </c>
      <c r="H21" s="5" t="s">
        <v>193</v>
      </c>
    </row>
    <row r="22" spans="1:8" x14ac:dyDescent="0.2">
      <c r="A22" t="s">
        <v>192</v>
      </c>
      <c r="B22" t="s">
        <v>189</v>
      </c>
      <c r="C22" s="9">
        <v>0.38600000000000001</v>
      </c>
      <c r="D22" s="1">
        <v>0.25</v>
      </c>
      <c r="E22" s="3">
        <f t="shared" si="1"/>
        <v>1.544</v>
      </c>
      <c r="F22" s="3">
        <f t="shared" si="2"/>
        <v>1.5893333333333335</v>
      </c>
      <c r="G22" s="5">
        <v>42564</v>
      </c>
      <c r="H22" s="5" t="s">
        <v>193</v>
      </c>
    </row>
    <row r="23" spans="1:8" x14ac:dyDescent="0.2">
      <c r="A23" t="s">
        <v>195</v>
      </c>
      <c r="B23" t="s">
        <v>194</v>
      </c>
      <c r="C23" s="9">
        <v>0.218</v>
      </c>
      <c r="D23" s="1">
        <v>0.25</v>
      </c>
      <c r="E23" s="3">
        <f t="shared" si="1"/>
        <v>0.872</v>
      </c>
      <c r="F23" s="3">
        <f t="shared" si="2"/>
        <v>0.7466666666666667</v>
      </c>
      <c r="G23" s="5">
        <v>42564</v>
      </c>
      <c r="H23" s="5" t="s">
        <v>198</v>
      </c>
    </row>
    <row r="24" spans="1:8" x14ac:dyDescent="0.2">
      <c r="A24" t="s">
        <v>196</v>
      </c>
      <c r="B24" t="s">
        <v>194</v>
      </c>
      <c r="C24" s="9">
        <v>0.16600000000000001</v>
      </c>
      <c r="D24" s="1">
        <v>0.25</v>
      </c>
      <c r="E24" s="3">
        <f t="shared" si="1"/>
        <v>0.66400000000000003</v>
      </c>
      <c r="F24" s="3">
        <f t="shared" si="2"/>
        <v>0.7466666666666667</v>
      </c>
      <c r="G24" s="5">
        <v>42564</v>
      </c>
      <c r="H24" s="5" t="s">
        <v>198</v>
      </c>
    </row>
    <row r="25" spans="1:8" x14ac:dyDescent="0.2">
      <c r="A25" t="s">
        <v>197</v>
      </c>
      <c r="B25" t="s">
        <v>194</v>
      </c>
      <c r="C25" s="9">
        <v>0.17599999999999999</v>
      </c>
      <c r="D25" s="1">
        <v>0.25</v>
      </c>
      <c r="E25" s="3">
        <f t="shared" si="1"/>
        <v>0.70399999999999996</v>
      </c>
      <c r="F25" s="3">
        <f t="shared" si="2"/>
        <v>0.7466666666666667</v>
      </c>
      <c r="G25" s="5">
        <v>42564</v>
      </c>
      <c r="H25" s="5" t="s">
        <v>198</v>
      </c>
    </row>
    <row r="26" spans="1:8" x14ac:dyDescent="0.2">
      <c r="A26" t="s">
        <v>176</v>
      </c>
      <c r="B26" t="s">
        <v>177</v>
      </c>
      <c r="C26" s="9">
        <v>0.152</v>
      </c>
      <c r="D26" s="1">
        <v>0.25</v>
      </c>
      <c r="E26" s="3">
        <f t="shared" ref="E26:E34" si="3">C26/D26</f>
        <v>0.60799999999999998</v>
      </c>
      <c r="F26" s="3">
        <f t="shared" si="2"/>
        <v>0.49066666666666664</v>
      </c>
      <c r="G26" s="5">
        <v>42562</v>
      </c>
      <c r="H26" s="5" t="s">
        <v>43</v>
      </c>
    </row>
    <row r="27" spans="1:8" x14ac:dyDescent="0.2">
      <c r="A27" t="s">
        <v>178</v>
      </c>
      <c r="B27" t="s">
        <v>177</v>
      </c>
      <c r="C27" s="9">
        <v>0.216</v>
      </c>
      <c r="D27" s="1">
        <v>0.25</v>
      </c>
      <c r="E27" s="3">
        <f t="shared" si="3"/>
        <v>0.86399999999999999</v>
      </c>
      <c r="F27" s="3">
        <f t="shared" si="2"/>
        <v>0.49066666666666664</v>
      </c>
      <c r="G27" s="5">
        <v>42562</v>
      </c>
      <c r="H27" s="5" t="s">
        <v>43</v>
      </c>
    </row>
    <row r="28" spans="1:8" x14ac:dyDescent="0.2">
      <c r="A28" t="s">
        <v>179</v>
      </c>
      <c r="B28" t="s">
        <v>177</v>
      </c>
      <c r="C28" s="9">
        <v>0</v>
      </c>
      <c r="D28" s="1">
        <v>0.25</v>
      </c>
      <c r="E28" s="3">
        <f t="shared" si="3"/>
        <v>0</v>
      </c>
      <c r="F28" s="3">
        <f t="shared" si="2"/>
        <v>0.49066666666666664</v>
      </c>
      <c r="G28" s="5">
        <v>42562</v>
      </c>
      <c r="H28" s="5" t="s">
        <v>43</v>
      </c>
    </row>
    <row r="29" spans="1:8" x14ac:dyDescent="0.2">
      <c r="A29" t="s">
        <v>181</v>
      </c>
      <c r="B29" t="s">
        <v>180</v>
      </c>
      <c r="C29" s="9">
        <v>0.23599999999999999</v>
      </c>
      <c r="D29" s="1">
        <v>0.25</v>
      </c>
      <c r="E29" s="3">
        <f t="shared" si="3"/>
        <v>0.94399999999999995</v>
      </c>
      <c r="F29" s="3">
        <f t="shared" si="2"/>
        <v>1.3013333333333332</v>
      </c>
      <c r="G29" s="5">
        <v>42563</v>
      </c>
      <c r="H29" s="5" t="s">
        <v>78</v>
      </c>
    </row>
    <row r="30" spans="1:8" x14ac:dyDescent="0.2">
      <c r="A30" t="s">
        <v>182</v>
      </c>
      <c r="B30" t="s">
        <v>180</v>
      </c>
      <c r="C30" s="9">
        <v>0.26800000000000002</v>
      </c>
      <c r="D30" s="1">
        <v>0.25</v>
      </c>
      <c r="E30" s="3">
        <f t="shared" si="3"/>
        <v>1.0720000000000001</v>
      </c>
      <c r="F30" s="3">
        <f t="shared" si="2"/>
        <v>1.3013333333333332</v>
      </c>
      <c r="G30" s="5">
        <v>42563</v>
      </c>
      <c r="H30" s="5" t="s">
        <v>78</v>
      </c>
    </row>
    <row r="31" spans="1:8" x14ac:dyDescent="0.2">
      <c r="A31" t="s">
        <v>183</v>
      </c>
      <c r="B31" t="s">
        <v>180</v>
      </c>
      <c r="C31" s="9">
        <v>0.47199999999999998</v>
      </c>
      <c r="D31" s="1">
        <v>0.25</v>
      </c>
      <c r="E31" s="3">
        <f t="shared" si="3"/>
        <v>1.8879999999999999</v>
      </c>
      <c r="F31" s="3">
        <f t="shared" si="2"/>
        <v>1.3013333333333332</v>
      </c>
      <c r="G31" s="5">
        <v>42563</v>
      </c>
      <c r="H31" s="5" t="s">
        <v>78</v>
      </c>
    </row>
    <row r="32" spans="1:8" x14ac:dyDescent="0.2">
      <c r="A32" t="s">
        <v>184</v>
      </c>
      <c r="B32" t="s">
        <v>185</v>
      </c>
      <c r="C32" s="9">
        <v>0.25</v>
      </c>
      <c r="D32" s="1">
        <v>0.25</v>
      </c>
      <c r="E32" s="3">
        <f t="shared" si="3"/>
        <v>1</v>
      </c>
      <c r="F32" s="3">
        <f t="shared" si="2"/>
        <v>1.0053333333333334</v>
      </c>
      <c r="G32" s="5">
        <v>42563</v>
      </c>
      <c r="H32" s="5" t="s">
        <v>188</v>
      </c>
    </row>
    <row r="33" spans="1:13" x14ac:dyDescent="0.2">
      <c r="A33" t="s">
        <v>186</v>
      </c>
      <c r="B33" t="s">
        <v>185</v>
      </c>
      <c r="C33" s="9">
        <v>0.252</v>
      </c>
      <c r="D33" s="1">
        <v>0.25</v>
      </c>
      <c r="E33" s="3">
        <f t="shared" si="3"/>
        <v>1.008</v>
      </c>
      <c r="F33" s="3">
        <f t="shared" si="2"/>
        <v>1.0053333333333334</v>
      </c>
      <c r="G33" s="5">
        <v>42563</v>
      </c>
      <c r="H33" s="5" t="s">
        <v>188</v>
      </c>
    </row>
    <row r="34" spans="1:13" x14ac:dyDescent="0.2">
      <c r="A34" t="s">
        <v>187</v>
      </c>
      <c r="B34" t="s">
        <v>185</v>
      </c>
      <c r="C34" s="9">
        <v>0.252</v>
      </c>
      <c r="D34" s="1">
        <v>0.25</v>
      </c>
      <c r="E34" s="3">
        <f t="shared" si="3"/>
        <v>1.008</v>
      </c>
      <c r="F34" s="3">
        <f t="shared" si="2"/>
        <v>1.0053333333333334</v>
      </c>
      <c r="G34" s="5">
        <v>42563</v>
      </c>
      <c r="H34" s="5" t="s">
        <v>188</v>
      </c>
    </row>
    <row r="36" spans="1:13" x14ac:dyDescent="0.2">
      <c r="K36" t="s">
        <v>201</v>
      </c>
      <c r="L36" t="s">
        <v>202</v>
      </c>
      <c r="M36" t="s">
        <v>203</v>
      </c>
    </row>
    <row r="37" spans="1:13" x14ac:dyDescent="0.2">
      <c r="I37" t="s">
        <v>204</v>
      </c>
      <c r="J37" t="s">
        <v>177</v>
      </c>
      <c r="K37" s="9">
        <v>0.152</v>
      </c>
      <c r="L37" s="9">
        <v>0.216</v>
      </c>
      <c r="M37" s="9">
        <v>0</v>
      </c>
    </row>
    <row r="38" spans="1:13" x14ac:dyDescent="0.2">
      <c r="I38" t="s">
        <v>204</v>
      </c>
      <c r="J38" t="s">
        <v>180</v>
      </c>
      <c r="K38" s="9">
        <v>0.23599999999999999</v>
      </c>
      <c r="L38" s="9">
        <v>0.26800000000000002</v>
      </c>
      <c r="M38" s="9">
        <v>0.47199999999999998</v>
      </c>
    </row>
    <row r="39" spans="1:13" x14ac:dyDescent="0.2">
      <c r="I39" t="s">
        <v>204</v>
      </c>
      <c r="J39" t="s">
        <v>185</v>
      </c>
      <c r="K39" s="9">
        <v>0.25</v>
      </c>
      <c r="L39" s="9">
        <v>0.25</v>
      </c>
      <c r="M39" s="9">
        <v>0.25</v>
      </c>
    </row>
    <row r="40" spans="1:13" x14ac:dyDescent="0.2">
      <c r="I40" t="s">
        <v>205</v>
      </c>
      <c r="J40" t="s">
        <v>151</v>
      </c>
      <c r="K40" s="9">
        <v>0.38200000000000001</v>
      </c>
      <c r="L40" s="9">
        <v>0.34399999999999997</v>
      </c>
      <c r="M40" s="9">
        <v>0.36799999999999999</v>
      </c>
    </row>
    <row r="41" spans="1:13" x14ac:dyDescent="0.2">
      <c r="I41" t="s">
        <v>205</v>
      </c>
      <c r="J41" t="s">
        <v>156</v>
      </c>
      <c r="K41" s="9">
        <v>0.30199999999999999</v>
      </c>
      <c r="L41" s="9">
        <v>0.34399999999999997</v>
      </c>
      <c r="M41" s="9">
        <v>0.316</v>
      </c>
    </row>
    <row r="42" spans="1:13" x14ac:dyDescent="0.2">
      <c r="I42" t="s">
        <v>205</v>
      </c>
      <c r="J42" t="s">
        <v>161</v>
      </c>
      <c r="K42" s="9">
        <v>0.376</v>
      </c>
      <c r="L42" s="9">
        <v>0.33800000000000002</v>
      </c>
      <c r="M42" s="9">
        <v>0.35</v>
      </c>
    </row>
    <row r="43" spans="1:13" x14ac:dyDescent="0.2">
      <c r="I43" t="s">
        <v>205</v>
      </c>
      <c r="J43" t="s">
        <v>167</v>
      </c>
      <c r="K43" s="9">
        <v>0.34</v>
      </c>
      <c r="L43" s="9">
        <v>0.35</v>
      </c>
      <c r="M43" s="9">
        <v>0.35399999999999998</v>
      </c>
    </row>
    <row r="44" spans="1:13" x14ac:dyDescent="0.2">
      <c r="I44" t="s">
        <v>205</v>
      </c>
      <c r="J44" t="s">
        <v>171</v>
      </c>
      <c r="K44" s="9">
        <v>0.28799999999999998</v>
      </c>
      <c r="L44" s="9">
        <v>0.11</v>
      </c>
      <c r="M44" s="9">
        <v>0.26400000000000001</v>
      </c>
    </row>
    <row r="55" spans="10:25" x14ac:dyDescent="0.2">
      <c r="J55" t="s">
        <v>204</v>
      </c>
      <c r="N55" s="9">
        <v>0.152</v>
      </c>
      <c r="O55" s="9">
        <v>0.216</v>
      </c>
      <c r="P55" s="9">
        <v>0.23599999999999999</v>
      </c>
      <c r="Q55" s="9">
        <v>0.26800000000000002</v>
      </c>
      <c r="R55" s="9">
        <v>0.47199999999999998</v>
      </c>
      <c r="S55" s="9">
        <v>0.25</v>
      </c>
      <c r="T55" s="9">
        <v>0.25</v>
      </c>
      <c r="U55" s="9">
        <v>0.25</v>
      </c>
    </row>
    <row r="56" spans="10:25" x14ac:dyDescent="0.2">
      <c r="J56" t="s">
        <v>205</v>
      </c>
      <c r="K56" s="9">
        <v>0.38200000000000001</v>
      </c>
      <c r="L56" s="9">
        <v>0.34399999999999997</v>
      </c>
      <c r="M56" s="9">
        <v>0.36799999999999999</v>
      </c>
      <c r="N56" s="9">
        <v>0.30199999999999999</v>
      </c>
      <c r="O56" s="9">
        <v>0.34399999999999997</v>
      </c>
      <c r="P56" s="9">
        <v>0.316</v>
      </c>
      <c r="Q56" s="9">
        <v>0.376</v>
      </c>
      <c r="R56" s="9">
        <v>0.33800000000000002</v>
      </c>
      <c r="S56" s="9">
        <v>0.35</v>
      </c>
      <c r="T56" s="9">
        <v>0.34</v>
      </c>
      <c r="U56" s="9">
        <v>0.35</v>
      </c>
      <c r="V56" s="9">
        <v>0.35399999999999998</v>
      </c>
      <c r="W56" s="9">
        <v>0.28799999999999998</v>
      </c>
      <c r="X56" s="9">
        <v>0.11</v>
      </c>
      <c r="Y56" s="9">
        <v>0.26400000000000001</v>
      </c>
    </row>
  </sheetData>
  <conditionalFormatting sqref="E1:E1048576">
    <cfRule type="top10" dxfId="65" priority="32" percent="1" rank="10"/>
  </conditionalFormatting>
  <conditionalFormatting sqref="F1:F1048576">
    <cfRule type="top10" dxfId="64" priority="31" percent="1" rank="10"/>
  </conditionalFormatting>
  <conditionalFormatting sqref="C1:C1048576">
    <cfRule type="top10" dxfId="63" priority="29" percent="1" rank="10"/>
    <cfRule type="cellIs" dxfId="62" priority="30" operator="greaterThan">
      <formula>95</formula>
    </cfRule>
  </conditionalFormatting>
  <conditionalFormatting sqref="K37:M37">
    <cfRule type="top10" dxfId="61" priority="27" percent="1" rank="10"/>
    <cfRule type="cellIs" dxfId="60" priority="28" operator="greaterThan">
      <formula>95</formula>
    </cfRule>
  </conditionalFormatting>
  <conditionalFormatting sqref="K38:M38">
    <cfRule type="top10" dxfId="59" priority="25" percent="1" rank="10"/>
    <cfRule type="cellIs" dxfId="58" priority="26" operator="greaterThan">
      <formula>95</formula>
    </cfRule>
  </conditionalFormatting>
  <conditionalFormatting sqref="K40:M40">
    <cfRule type="top10" dxfId="57" priority="23" percent="1" rank="10"/>
    <cfRule type="cellIs" dxfId="56" priority="24" operator="greaterThan">
      <formula>95</formula>
    </cfRule>
  </conditionalFormatting>
  <conditionalFormatting sqref="K41:M41">
    <cfRule type="top10" dxfId="55" priority="21" percent="1" rank="10"/>
    <cfRule type="cellIs" dxfId="54" priority="22" operator="greaterThan">
      <formula>95</formula>
    </cfRule>
  </conditionalFormatting>
  <conditionalFormatting sqref="K42:M42">
    <cfRule type="top10" dxfId="53" priority="19" percent="1" rank="10"/>
    <cfRule type="cellIs" dxfId="52" priority="20" operator="greaterThan">
      <formula>95</formula>
    </cfRule>
  </conditionalFormatting>
  <conditionalFormatting sqref="K43:M43">
    <cfRule type="top10" dxfId="51" priority="17" percent="1" rank="10"/>
    <cfRule type="cellIs" dxfId="50" priority="18" operator="greaterThan">
      <formula>95</formula>
    </cfRule>
  </conditionalFormatting>
  <conditionalFormatting sqref="K44:M44">
    <cfRule type="top10" dxfId="49" priority="15" percent="1" rank="10"/>
    <cfRule type="cellIs" dxfId="48" priority="16" operator="greaterThan">
      <formula>95</formula>
    </cfRule>
  </conditionalFormatting>
  <conditionalFormatting sqref="N55:O55">
    <cfRule type="top10" dxfId="47" priority="13" percent="1" rank="10"/>
    <cfRule type="cellIs" dxfId="46" priority="14" operator="greaterThan">
      <formula>95</formula>
    </cfRule>
  </conditionalFormatting>
  <conditionalFormatting sqref="P55:R55">
    <cfRule type="top10" dxfId="45" priority="11" percent="1" rank="10"/>
    <cfRule type="cellIs" dxfId="44" priority="12" operator="greaterThan">
      <formula>95</formula>
    </cfRule>
  </conditionalFormatting>
  <conditionalFormatting sqref="K56:M56">
    <cfRule type="top10" dxfId="43" priority="9" percent="1" rank="10"/>
    <cfRule type="cellIs" dxfId="42" priority="10" operator="greaterThan">
      <formula>95</formula>
    </cfRule>
  </conditionalFormatting>
  <conditionalFormatting sqref="N56:P56">
    <cfRule type="top10" dxfId="41" priority="7" percent="1" rank="10"/>
    <cfRule type="cellIs" dxfId="40" priority="8" operator="greaterThan">
      <formula>95</formula>
    </cfRule>
  </conditionalFormatting>
  <conditionalFormatting sqref="Q56:S56">
    <cfRule type="top10" dxfId="39" priority="5" percent="1" rank="10"/>
    <cfRule type="cellIs" dxfId="38" priority="6" operator="greaterThan">
      <formula>95</formula>
    </cfRule>
  </conditionalFormatting>
  <conditionalFormatting sqref="T56:V56">
    <cfRule type="top10" dxfId="37" priority="3" percent="1" rank="10"/>
    <cfRule type="cellIs" dxfId="36" priority="4" operator="greaterThan">
      <formula>95</formula>
    </cfRule>
  </conditionalFormatting>
  <conditionalFormatting sqref="W56:Y56">
    <cfRule type="top10" dxfId="35" priority="1" percent="1" rank="10"/>
    <cfRule type="cellIs" dxfId="34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12" activePane="bottomLeft" state="frozen"/>
      <selection pane="bottomLeft" activeCell="A20" sqref="A20:H2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33" priority="4" percent="1" rank="10"/>
  </conditionalFormatting>
  <conditionalFormatting sqref="F1:F71">
    <cfRule type="top10" dxfId="32" priority="3" percent="1" rank="10"/>
  </conditionalFormatting>
  <conditionalFormatting sqref="C1:C71">
    <cfRule type="top10" dxfId="31" priority="1" percent="1" rank="10"/>
    <cfRule type="cellIs" dxfId="30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opLeftCell="B9" workbookViewId="0">
      <selection activeCell="B17" sqref="B17"/>
    </sheetView>
  </sheetViews>
  <sheetFormatPr baseColWidth="10" defaultRowHeight="16" x14ac:dyDescent="0.2"/>
  <sheetData>
    <row r="1" spans="1:8" x14ac:dyDescent="0.2">
      <c r="A1" t="s">
        <v>53</v>
      </c>
      <c r="B1" t="s">
        <v>50</v>
      </c>
      <c r="C1" s="1">
        <v>0.7265625</v>
      </c>
      <c r="D1" s="1">
        <f t="shared" ref="D1:D9" si="0">1/3</f>
        <v>0.33333333333333331</v>
      </c>
      <c r="E1" s="3">
        <f t="shared" ref="E1:E9" si="1">C1/D1</f>
        <v>2.1796875</v>
      </c>
      <c r="F1" s="3">
        <f t="shared" ref="F1:F9" si="2">AVERAGEIF(B:B,B1,E:E)</f>
        <v>2.2421875</v>
      </c>
      <c r="G1" s="5">
        <v>42538</v>
      </c>
      <c r="H1" s="5" t="s">
        <v>62</v>
      </c>
    </row>
    <row r="2" spans="1:8" x14ac:dyDescent="0.2">
      <c r="A2" t="s">
        <v>54</v>
      </c>
      <c r="B2" t="s">
        <v>50</v>
      </c>
      <c r="C2" s="1">
        <v>0.74609375</v>
      </c>
      <c r="D2" s="1">
        <f t="shared" si="0"/>
        <v>0.33333333333333331</v>
      </c>
      <c r="E2" s="3">
        <f t="shared" si="1"/>
        <v>2.23828125</v>
      </c>
      <c r="F2" s="3">
        <f t="shared" si="2"/>
        <v>2.2421875</v>
      </c>
      <c r="G2" s="5">
        <v>42538</v>
      </c>
      <c r="H2" s="5" t="s">
        <v>64</v>
      </c>
    </row>
    <row r="3" spans="1:8" x14ac:dyDescent="0.2">
      <c r="A3" t="s">
        <v>55</v>
      </c>
      <c r="B3" t="s">
        <v>50</v>
      </c>
      <c r="C3" s="1">
        <v>0.76953125</v>
      </c>
      <c r="D3" s="1">
        <f t="shared" si="0"/>
        <v>0.33333333333333331</v>
      </c>
      <c r="E3" s="3">
        <f t="shared" si="1"/>
        <v>2.30859375</v>
      </c>
      <c r="F3" s="3">
        <f t="shared" si="2"/>
        <v>2.2421875</v>
      </c>
      <c r="G3" s="6">
        <v>42538</v>
      </c>
      <c r="H3" s="5" t="s">
        <v>65</v>
      </c>
    </row>
    <row r="4" spans="1:8" x14ac:dyDescent="0.2">
      <c r="A4" t="s">
        <v>56</v>
      </c>
      <c r="B4" t="s">
        <v>51</v>
      </c>
      <c r="C4" s="1">
        <v>0.72265625</v>
      </c>
      <c r="D4" s="1">
        <f t="shared" si="0"/>
        <v>0.33333333333333331</v>
      </c>
      <c r="E4" s="3">
        <f t="shared" si="1"/>
        <v>2.16796875</v>
      </c>
      <c r="F4" s="3">
        <f t="shared" si="2"/>
        <v>2.234375</v>
      </c>
      <c r="G4" s="5">
        <v>42538</v>
      </c>
      <c r="H4" s="5" t="s">
        <v>66</v>
      </c>
    </row>
    <row r="5" spans="1:8" x14ac:dyDescent="0.2">
      <c r="A5" t="s">
        <v>57</v>
      </c>
      <c r="B5" t="s">
        <v>51</v>
      </c>
      <c r="C5" s="1">
        <v>0.73828125</v>
      </c>
      <c r="D5" s="1">
        <f t="shared" si="0"/>
        <v>0.33333333333333331</v>
      </c>
      <c r="E5" s="3">
        <f t="shared" si="1"/>
        <v>2.21484375</v>
      </c>
      <c r="F5" s="3">
        <f t="shared" si="2"/>
        <v>2.234375</v>
      </c>
      <c r="G5" s="5">
        <v>42538</v>
      </c>
      <c r="H5" s="5" t="s">
        <v>67</v>
      </c>
    </row>
    <row r="6" spans="1:8" x14ac:dyDescent="0.2">
      <c r="A6" t="s">
        <v>58</v>
      </c>
      <c r="B6" t="s">
        <v>51</v>
      </c>
      <c r="C6" s="1">
        <v>0.7734375</v>
      </c>
      <c r="D6" s="1">
        <f>1/3</f>
        <v>0.33333333333333331</v>
      </c>
      <c r="E6" s="3">
        <f t="shared" si="1"/>
        <v>2.3203125</v>
      </c>
      <c r="F6" s="3">
        <f t="shared" si="2"/>
        <v>2.234375</v>
      </c>
      <c r="G6" s="5">
        <v>42538</v>
      </c>
      <c r="H6" s="5" t="s">
        <v>68</v>
      </c>
    </row>
    <row r="7" spans="1:8" x14ac:dyDescent="0.2">
      <c r="A7" t="s">
        <v>59</v>
      </c>
      <c r="B7" t="s">
        <v>52</v>
      </c>
      <c r="C7" s="1">
        <v>0.8125</v>
      </c>
      <c r="D7" s="1">
        <f t="shared" si="0"/>
        <v>0.33333333333333331</v>
      </c>
      <c r="E7" s="3">
        <f t="shared" si="1"/>
        <v>2.4375</v>
      </c>
      <c r="F7" s="3">
        <f t="shared" si="2"/>
        <v>2.33203125</v>
      </c>
      <c r="G7" s="5">
        <v>42538</v>
      </c>
      <c r="H7" s="5" t="s">
        <v>69</v>
      </c>
    </row>
    <row r="8" spans="1:8" x14ac:dyDescent="0.2">
      <c r="A8" t="s">
        <v>60</v>
      </c>
      <c r="B8" t="s">
        <v>52</v>
      </c>
      <c r="C8" s="1">
        <v>0.70703125</v>
      </c>
      <c r="D8" s="1">
        <f t="shared" si="0"/>
        <v>0.33333333333333331</v>
      </c>
      <c r="E8" s="3">
        <f t="shared" si="1"/>
        <v>2.12109375</v>
      </c>
      <c r="F8" s="3">
        <f t="shared" si="2"/>
        <v>2.33203125</v>
      </c>
      <c r="G8" s="5">
        <v>42538</v>
      </c>
      <c r="H8" s="5" t="s">
        <v>70</v>
      </c>
    </row>
    <row r="9" spans="1:8" x14ac:dyDescent="0.2">
      <c r="A9" t="s">
        <v>61</v>
      </c>
      <c r="B9" t="s">
        <v>52</v>
      </c>
      <c r="C9" s="1">
        <v>0.8125</v>
      </c>
      <c r="D9" s="1">
        <f t="shared" si="0"/>
        <v>0.33333333333333331</v>
      </c>
      <c r="E9" s="3">
        <f t="shared" si="1"/>
        <v>2.4375</v>
      </c>
      <c r="F9" s="3">
        <f t="shared" si="2"/>
        <v>2.33203125</v>
      </c>
      <c r="G9" s="5">
        <v>42538</v>
      </c>
      <c r="H9" s="5" t="s">
        <v>71</v>
      </c>
    </row>
    <row r="13" spans="1:8" x14ac:dyDescent="0.2">
      <c r="C13" t="s">
        <v>201</v>
      </c>
      <c r="D13" t="s">
        <v>202</v>
      </c>
      <c r="E13" t="s">
        <v>203</v>
      </c>
    </row>
    <row r="14" spans="1:8" x14ac:dyDescent="0.2">
      <c r="B14" t="s">
        <v>199</v>
      </c>
      <c r="C14" s="1">
        <v>0.7265625</v>
      </c>
      <c r="D14" s="1">
        <v>0.74609375</v>
      </c>
      <c r="E14" s="1">
        <v>0.76953125</v>
      </c>
    </row>
    <row r="15" spans="1:8" x14ac:dyDescent="0.2">
      <c r="B15" t="s">
        <v>200</v>
      </c>
      <c r="C15" s="1">
        <v>0.72265625</v>
      </c>
      <c r="D15" s="1">
        <v>0.73828125</v>
      </c>
      <c r="E15" s="1">
        <v>0.7734375</v>
      </c>
    </row>
    <row r="16" spans="1:8" x14ac:dyDescent="0.2">
      <c r="B16" t="s">
        <v>206</v>
      </c>
      <c r="C16" s="1">
        <v>0.8125</v>
      </c>
      <c r="D16" s="1">
        <v>0.70703125</v>
      </c>
      <c r="E16" s="1">
        <v>0.8125</v>
      </c>
    </row>
    <row r="17" spans="4:5" x14ac:dyDescent="0.2">
      <c r="D17" s="1"/>
      <c r="E17" s="1"/>
    </row>
  </sheetData>
  <conditionalFormatting sqref="E1:E9">
    <cfRule type="top10" dxfId="29" priority="20" percent="1" rank="10"/>
  </conditionalFormatting>
  <conditionalFormatting sqref="F1:F9">
    <cfRule type="top10" dxfId="28" priority="19" percent="1" rank="10"/>
  </conditionalFormatting>
  <conditionalFormatting sqref="C1:C9">
    <cfRule type="top10" dxfId="27" priority="17" percent="1" rank="10"/>
    <cfRule type="cellIs" dxfId="26" priority="18" operator="greaterThan">
      <formula>95</formula>
    </cfRule>
  </conditionalFormatting>
  <conditionalFormatting sqref="C14">
    <cfRule type="top10" dxfId="25" priority="15" percent="1" rank="10"/>
    <cfRule type="cellIs" dxfId="24" priority="16" operator="greaterThan">
      <formula>95</formula>
    </cfRule>
  </conditionalFormatting>
  <conditionalFormatting sqref="D14">
    <cfRule type="top10" dxfId="23" priority="13" percent="1" rank="10"/>
    <cfRule type="cellIs" dxfId="22" priority="14" operator="greaterThan">
      <formula>95</formula>
    </cfRule>
  </conditionalFormatting>
  <conditionalFormatting sqref="E14">
    <cfRule type="top10" dxfId="21" priority="11" percent="1" rank="10"/>
    <cfRule type="cellIs" dxfId="20" priority="12" operator="greaterThan">
      <formula>95</formula>
    </cfRule>
  </conditionalFormatting>
  <conditionalFormatting sqref="C15">
    <cfRule type="top10" dxfId="19" priority="9" percent="1" rank="10"/>
    <cfRule type="cellIs" dxfId="18" priority="10" operator="greaterThan">
      <formula>95</formula>
    </cfRule>
  </conditionalFormatting>
  <conditionalFormatting sqref="D15">
    <cfRule type="top10" dxfId="17" priority="7" percent="1" rank="10"/>
    <cfRule type="cellIs" dxfId="16" priority="8" operator="greaterThan">
      <formula>95</formula>
    </cfRule>
  </conditionalFormatting>
  <conditionalFormatting sqref="E15">
    <cfRule type="top10" dxfId="15" priority="5" percent="1" rank="10"/>
    <cfRule type="cellIs" dxfId="14" priority="6" operator="greaterThan">
      <formula>95</formula>
    </cfRule>
  </conditionalFormatting>
  <conditionalFormatting sqref="C16">
    <cfRule type="top10" dxfId="13" priority="3" percent="1" rank="10"/>
    <cfRule type="cellIs" dxfId="12" priority="4" operator="greaterThan">
      <formula>95</formula>
    </cfRule>
  </conditionalFormatting>
  <conditionalFormatting sqref="D16:E17">
    <cfRule type="top10" dxfId="11" priority="1" percent="1" rank="10"/>
    <cfRule type="cellIs" dxfId="10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9" priority="6" percent="1" rank="10"/>
  </conditionalFormatting>
  <conditionalFormatting sqref="F1:F1048576">
    <cfRule type="top10" dxfId="8" priority="5" percent="1" rank="10"/>
  </conditionalFormatting>
  <conditionalFormatting sqref="C1:C7 C10:C1048576">
    <cfRule type="top10" dxfId="7" priority="3" percent="1" rank="10"/>
    <cfRule type="cellIs" dxfId="6" priority="4" operator="greaterThan">
      <formula>95</formula>
    </cfRule>
  </conditionalFormatting>
  <conditionalFormatting sqref="C8:C9">
    <cfRule type="top10" dxfId="5" priority="1" percent="1" rank="10"/>
    <cfRule type="cellIs" dxfId="4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InstrumentID</vt:lpstr>
      <vt:lpstr>GenreID</vt:lpstr>
      <vt:lpstr>15.comparison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2016-07-21T15:30:33Z</dcterms:modified>
</cp:coreProperties>
</file>