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20" yWindow="460" windowWidth="24580" windowHeight="15540" tabRatio="500"/>
  </bookViews>
  <sheets>
    <sheet name="Log" sheetId="1" r:id="rId1"/>
    <sheet name="GenreID" sheetId="3" r:id="rId2"/>
    <sheet name="15-Series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8" i="1" l="1"/>
  <c r="F89" i="1"/>
  <c r="F90" i="1"/>
  <c r="D88" i="1"/>
  <c r="D89" i="1"/>
  <c r="E89" i="1"/>
  <c r="D90" i="1"/>
  <c r="E90" i="1"/>
  <c r="F88" i="1"/>
  <c r="D66" i="3"/>
  <c r="E66" i="3"/>
  <c r="D67" i="3"/>
  <c r="E67" i="3"/>
  <c r="D68" i="3"/>
  <c r="E68" i="3"/>
  <c r="D69" i="3"/>
  <c r="E69" i="3"/>
  <c r="D2" i="3"/>
  <c r="E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70" i="3"/>
  <c r="E70" i="3"/>
  <c r="D71" i="3"/>
  <c r="E71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D85" i="1"/>
  <c r="E85" i="1"/>
  <c r="D86" i="1"/>
  <c r="E86" i="1"/>
  <c r="D87" i="1"/>
  <c r="E87" i="1"/>
  <c r="F85" i="1"/>
  <c r="F86" i="1"/>
  <c r="F87" i="1"/>
  <c r="D82" i="1"/>
  <c r="E82" i="1"/>
  <c r="D83" i="1"/>
  <c r="E83" i="1"/>
  <c r="D84" i="1"/>
  <c r="E84" i="1"/>
  <c r="F82" i="1"/>
  <c r="F83" i="1"/>
  <c r="F84" i="1"/>
  <c r="E79" i="1"/>
  <c r="E80" i="1"/>
  <c r="E81" i="1"/>
  <c r="F79" i="1"/>
  <c r="F80" i="1"/>
  <c r="F81" i="1"/>
  <c r="D81" i="1"/>
  <c r="D80" i="1"/>
  <c r="D79" i="1"/>
  <c r="E76" i="1"/>
  <c r="E77" i="1"/>
  <c r="E78" i="1"/>
  <c r="F77" i="1"/>
  <c r="F78" i="1"/>
  <c r="D76" i="1"/>
  <c r="D77" i="1"/>
  <c r="D78" i="1"/>
  <c r="F76" i="1"/>
  <c r="E73" i="1"/>
  <c r="E74" i="1"/>
  <c r="E75" i="1"/>
  <c r="F74" i="1"/>
  <c r="F75" i="1"/>
  <c r="F73" i="1"/>
  <c r="D75" i="1"/>
  <c r="D74" i="1"/>
  <c r="D73" i="1"/>
  <c r="D72" i="1"/>
  <c r="E72" i="1"/>
  <c r="D69" i="1"/>
  <c r="E69" i="1"/>
  <c r="D70" i="1"/>
  <c r="E70" i="1"/>
  <c r="D71" i="1"/>
  <c r="E71" i="1"/>
  <c r="F69" i="1"/>
  <c r="F70" i="1"/>
  <c r="F71" i="1"/>
  <c r="E66" i="1"/>
  <c r="E67" i="1"/>
  <c r="E68" i="1"/>
  <c r="F67" i="1"/>
  <c r="F68" i="1"/>
  <c r="D66" i="1"/>
  <c r="D67" i="1"/>
  <c r="D68" i="1"/>
  <c r="F66" i="1"/>
  <c r="D64" i="1"/>
  <c r="E64" i="1"/>
  <c r="E63" i="1"/>
  <c r="E65" i="1"/>
  <c r="F64" i="1"/>
  <c r="D65" i="1"/>
  <c r="F65" i="1"/>
  <c r="D63" i="1"/>
  <c r="F63" i="1"/>
  <c r="D60" i="1"/>
  <c r="E60" i="1"/>
  <c r="D61" i="1"/>
  <c r="E61" i="1"/>
  <c r="D62" i="1"/>
  <c r="E62" i="1"/>
  <c r="F60" i="1"/>
  <c r="F61" i="1"/>
  <c r="F62" i="1"/>
  <c r="D59" i="1"/>
  <c r="E59" i="1"/>
  <c r="E57" i="1"/>
  <c r="E58" i="1"/>
  <c r="F59" i="1"/>
  <c r="E56" i="1"/>
  <c r="F56" i="1"/>
  <c r="F57" i="1"/>
  <c r="F58" i="1"/>
  <c r="D56" i="1"/>
  <c r="D57" i="1"/>
  <c r="D58" i="1"/>
  <c r="E53" i="1"/>
  <c r="E54" i="1"/>
  <c r="E55" i="1"/>
  <c r="F54" i="1"/>
  <c r="F55" i="1"/>
  <c r="D53" i="1"/>
  <c r="D54" i="1"/>
  <c r="D55" i="1"/>
  <c r="F53" i="1"/>
  <c r="E50" i="1"/>
  <c r="E51" i="1"/>
  <c r="E52" i="1"/>
  <c r="F50" i="1"/>
  <c r="F51" i="1"/>
  <c r="F52" i="1"/>
  <c r="D50" i="1"/>
  <c r="D51" i="1"/>
  <c r="D52" i="1"/>
  <c r="E47" i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  <comment ref="B72" authorId="0">
      <text>
        <r>
          <rPr>
            <b/>
            <sz val="10"/>
            <color indexed="81"/>
            <rFont val="Calibri"/>
          </rPr>
          <t xml:space="preserve">BitrateTest:
</t>
        </r>
        <r>
          <rPr>
            <sz val="10"/>
            <color indexed="81"/>
            <rFont val="Calibri"/>
          </rPr>
          <t>Test training towards identifying the bitrate of a song, rather than picking out the meta-genre.</t>
        </r>
      </text>
    </comment>
    <comment ref="B73" authorId="0">
      <text>
        <r>
          <rPr>
            <b/>
            <sz val="10"/>
            <color indexed="81"/>
            <rFont val="Calibri"/>
          </rPr>
          <t xml:space="preserve">INS4Titan:
</t>
        </r>
        <r>
          <rPr>
            <sz val="10"/>
            <color indexed="81"/>
            <rFont val="Calibri"/>
          </rPr>
          <t>The 4th in a series of non-logged experiments, training for instrument identification on windows. Named because this one was run on Titan.
Note: as this run doesn't have evaluation code implemented, the logged accuracy is the final validation accuracy reported by the training phase.</t>
        </r>
      </text>
    </comment>
    <comment ref="B76" authorId="0">
      <text>
        <r>
          <rPr>
            <b/>
            <sz val="10"/>
            <color indexed="81"/>
            <rFont val="Calibri"/>
          </rPr>
          <t>Instrument5:</t>
        </r>
        <r>
          <rPr>
            <sz val="10"/>
            <color indexed="81"/>
            <rFont val="Calibri"/>
          </rPr>
          <t xml:space="preserve">
Instrument identification still, using a larger neural network.
</t>
        </r>
      </text>
    </comment>
    <comment ref="B79" authorId="0">
      <text>
        <r>
          <rPr>
            <b/>
            <sz val="10"/>
            <color indexed="81"/>
            <rFont val="Calibri"/>
          </rPr>
          <t xml:space="preserve">Instrument6:
</t>
        </r>
        <r>
          <rPr>
            <sz val="10"/>
            <color indexed="81"/>
            <rFont val="Calibri"/>
          </rPr>
          <t>Looking at different neural network shapes for the Instrument series.</t>
        </r>
      </text>
    </comment>
    <comment ref="B82" authorId="0">
      <text>
        <r>
          <rPr>
            <b/>
            <sz val="10"/>
            <color indexed="81"/>
            <rFont val="Calibri"/>
          </rPr>
          <t xml:space="preserve">Instrument7:
</t>
        </r>
        <r>
          <rPr>
            <sz val="10"/>
            <color indexed="81"/>
            <rFont val="Calibri"/>
          </rPr>
          <t>More tweaks of neural network shape. This one is a series of layers of decreasing powers of two neurons.</t>
        </r>
      </text>
    </comment>
    <comment ref="B85" authorId="0">
      <text>
        <r>
          <rPr>
            <b/>
            <sz val="10"/>
            <color indexed="81"/>
            <rFont val="Calibri"/>
          </rPr>
          <t xml:space="preserve">Instrument8:
</t>
        </r>
        <r>
          <rPr>
            <sz val="10"/>
            <color indexed="81"/>
            <rFont val="Calibri"/>
          </rPr>
          <t xml:space="preserve">Testing the Instrument series using the same network shape as </t>
        </r>
        <r>
          <rPr>
            <b/>
            <sz val="10"/>
            <color indexed="81"/>
            <rFont val="Calibri"/>
          </rPr>
          <t>Instrument7</t>
        </r>
        <r>
          <rPr>
            <sz val="10"/>
            <color indexed="81"/>
            <rFont val="Calibri"/>
          </rPr>
          <t xml:space="preserve">, but with an input window of twice the size.
</t>
        </r>
      </text>
    </comment>
    <comment ref="B88" authorId="0">
      <text>
        <r>
          <rPr>
            <b/>
            <sz val="10"/>
            <color indexed="81"/>
            <rFont val="Calibri"/>
          </rPr>
          <t xml:space="preserve">Instrument9:
</t>
        </r>
        <r>
          <rPr>
            <sz val="10"/>
            <color indexed="81"/>
            <rFont val="Calibri"/>
          </rPr>
          <t>No changes from Instrument8, just using a more filled-out dataset.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</commentList>
</comments>
</file>

<file path=xl/comments3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<sst xmlns="http://schemas.openxmlformats.org/spreadsheetml/2006/main" count="529" uniqueCount="175">
  <si>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</si>
  <si>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</si>
  <si>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</si>
  <si>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</si>
  <si>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</si>
  <si>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</si>
  <si>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</si>
  <si>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</si>
  <si>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</si>
  <si>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</si>
  <si>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</si>
  <si>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</si>
  <si>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</si>
  <si>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</si>
  <si>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</si>
  <si>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</si>
  <si>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</si>
  <si>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</si>
  <si>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</si>
  <si>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</si>
  <si>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</si>
  <si>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</si>
  <si>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</si>
  <si>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</si>
  <si>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</si>
  <si>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</si>
  <si>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</si>
  <si>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</si>
  <si>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</si>
  <si>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</si>
  <si>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</si>
  <si>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</si>
  <si>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</si>
  <si>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</si>
  <si>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</si>
  <si>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</si>
  <si>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</si>
  <si>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</si>
  <si>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</si>
  <si>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</si>
  <si>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</si>
  <si>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</si>
  <si>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</si>
  <si>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</si>
  <si>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</si>
  <si>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</si>
  <si>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</si>
  <si>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</si>
  <si>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</si>
  <si>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</si>
  <si>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</si>
  <si>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</si>
  <si>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</si>
  <si>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</si>
  <si>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</si>
  <si>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</si>
  <si>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</si>
  <si>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</si>
  <si>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</si>
  <si>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</si>
  <si>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</si>
  <si>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</si>
  <si>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</si>
  <si>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</si>
  <si>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</si>
  <si>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</si>
  <si>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</si>
  <si>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</si>
  <si>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</si>
  <si>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</si>
  <si>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</si>
  <si>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</si>
  <si>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</si>
  <si>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</si>
  <si>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</si>
  <si>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</si>
  <si>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</si>
  <si>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</si>
  <si>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</si>
  <si>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</si>
  <si>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</si>
  <si>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</si>
  <si>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</si>
  <si>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</si>
  <si>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</si>
  <si>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</si>
  <si>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</si>
  <si>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</si>
  <si>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</si>
  <si>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</si>
  <si>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</si>
  <si>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</si>
  <si>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</si>
  <si>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</si>
  <si>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</si>
  <si>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</si>
  <si>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</si>
  <si>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</si>
  <si>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</si>
  <si>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</si>
  <si>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</si>
  <si>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</si>
  <si>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</si>
  <si>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</si>
  <si>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</si>
  <si>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</si>
  <si>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</si>
  <si>
    <t>newDataSet</t>
  </si>
  <si>
    <t>10.31.txt</t>
  </si>
  <si>
    <t>newDataSet.1</t>
  </si>
  <si>
    <t>nDS.0.0</t>
  </si>
  <si>
    <t>nDS.1.0</t>
  </si>
  <si>
    <t>nDS.2.0</t>
  </si>
  <si>
    <t>nDS.0.1</t>
  </si>
  <si>
    <t>nDS.1.1</t>
  </si>
  <si>
    <t>nDS.2.1</t>
  </si>
  <si>
    <t>20.19.txt</t>
  </si>
  <si>
    <t>20Sec1Minute</t>
  </si>
  <si>
    <t>2S1M.0.0</t>
  </si>
  <si>
    <t>2S1M.0.1</t>
  </si>
  <si>
    <t>2S1M.0.2</t>
  </si>
  <si>
    <t>12.10.txt</t>
  </si>
  <si>
    <t>2S1Mo.0.0</t>
  </si>
  <si>
    <t>14.37.txt</t>
  </si>
  <si>
    <t>BiggerNN</t>
  </si>
  <si>
    <t>BGNN.0.0</t>
  </si>
  <si>
    <t>BGNN.0.1</t>
  </si>
  <si>
    <t>BGNN.0.2</t>
  </si>
  <si>
    <t>10.54.txt</t>
  </si>
  <si>
    <t>The120</t>
  </si>
  <si>
    <t>T120.0.0</t>
  </si>
  <si>
    <t>T120.0.1</t>
  </si>
  <si>
    <t>T120.0.2</t>
  </si>
  <si>
    <t>The120Repeat</t>
  </si>
  <si>
    <t>120R.0.0</t>
  </si>
  <si>
    <t>120R.0.1</t>
  </si>
  <si>
    <t>120R.0.2</t>
  </si>
  <si>
    <t>08.51.txt</t>
  </si>
  <si>
    <t>120R.1.0</t>
  </si>
  <si>
    <t>120R.1.1</t>
  </si>
  <si>
    <t>120R.1.2</t>
  </si>
  <si>
    <t>09.46.txt</t>
  </si>
  <si>
    <t>BitrateTest</t>
  </si>
  <si>
    <t>BRTT.0.0</t>
  </si>
  <si>
    <t>N/A</t>
  </si>
  <si>
    <t>20.27.txt</t>
  </si>
  <si>
    <t>INS4.titan.0.0</t>
  </si>
  <si>
    <t>INS4.titan.0.1</t>
  </si>
  <si>
    <t>INS4.titan.0.2</t>
  </si>
  <si>
    <t>INS4Titan</t>
  </si>
  <si>
    <t>13.41.txt</t>
  </si>
  <si>
    <t>Instrument5</t>
  </si>
  <si>
    <t>INS5.0.0</t>
  </si>
  <si>
    <t>INS5.0.1</t>
  </si>
  <si>
    <t>INS5.0.2</t>
  </si>
  <si>
    <t>16.29.txt</t>
  </si>
  <si>
    <t>Instrument6</t>
  </si>
  <si>
    <t>INS6.0.0</t>
  </si>
  <si>
    <t>INS6.0.1</t>
  </si>
  <si>
    <t>INS6.0.2</t>
  </si>
  <si>
    <t>12.30.txt</t>
  </si>
  <si>
    <t>Instrument7</t>
  </si>
  <si>
    <t>INS7.0.0</t>
  </si>
  <si>
    <t>INS7.0.1</t>
  </si>
  <si>
    <t>INS7.0.2</t>
  </si>
  <si>
    <t>14.28.txt</t>
  </si>
  <si>
    <t>INS8.0.0</t>
  </si>
  <si>
    <t>Instrument8</t>
  </si>
  <si>
    <t>INS8.0.1</t>
  </si>
  <si>
    <t>INS8.0.2</t>
  </si>
  <si>
    <t>12.21.txt</t>
  </si>
  <si>
    <t>Instrument9</t>
  </si>
  <si>
    <t>INS9.0.0</t>
  </si>
  <si>
    <t>INS9.0.1</t>
  </si>
  <si>
    <t>INS9.0.2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</si>
</sst>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  <xf numFmtId="10" fontId="0" fillId="0" borderId="0" xfId="0" applyNumberForma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GenreID!$C$1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GenreID!$B$2:$B$71</c:f>
              <c:strCache>
                <c:ptCount val="70"/>
                <c:pt idx="0">
                  <c:v>Midpoint 3</c:v>
                </c:pt>
                <c:pt idx="1">
                  <c:v>Midpoint 3</c:v>
                </c:pt>
                <c:pt idx="2">
                  <c:v>Midpoint 3</c:v>
                </c:pt>
                <c:pt idx="3">
                  <c:v>Start 3</c:v>
                </c:pt>
                <c:pt idx="4">
                  <c:v>Start 3</c:v>
                </c:pt>
                <c:pt idx="5">
                  <c:v>Start 3</c:v>
                </c:pt>
                <c:pt idx="6">
                  <c:v>StartDouble3</c:v>
                </c:pt>
                <c:pt idx="7">
                  <c:v>StartDouble3</c:v>
                </c:pt>
                <c:pt idx="8">
                  <c:v>StartDouble3</c:v>
                </c:pt>
                <c:pt idx="9">
                  <c:v>NewShape3</c:v>
                </c:pt>
                <c:pt idx="10">
                  <c:v>NewShape3</c:v>
                </c:pt>
                <c:pt idx="11">
                  <c:v>NewShape3</c:v>
                </c:pt>
                <c:pt idx="12">
                  <c:v>DeeperNN</c:v>
                </c:pt>
                <c:pt idx="13">
                  <c:v>DeeperNN</c:v>
                </c:pt>
                <c:pt idx="14">
                  <c:v>DeeperNN</c:v>
                </c:pt>
                <c:pt idx="15">
                  <c:v>MidpointWide</c:v>
                </c:pt>
                <c:pt idx="16">
                  <c:v>MidpointWide</c:v>
                </c:pt>
                <c:pt idx="17">
                  <c:v>MidpointWide</c:v>
                </c:pt>
                <c:pt idx="18">
                  <c:v>15.Start</c:v>
                </c:pt>
                <c:pt idx="19">
                  <c:v>15.Start</c:v>
                </c:pt>
                <c:pt idx="20">
                  <c:v>15.Start</c:v>
                </c:pt>
                <c:pt idx="21">
                  <c:v>15.Minute</c:v>
                </c:pt>
                <c:pt idx="22">
                  <c:v>15.Minute</c:v>
                </c:pt>
                <c:pt idx="23">
                  <c:v>15.Minute</c:v>
                </c:pt>
                <c:pt idx="24">
                  <c:v>15.Mix</c:v>
                </c:pt>
                <c:pt idx="25">
                  <c:v>15.Mix</c:v>
                </c:pt>
                <c:pt idx="26">
                  <c:v>15.Mix</c:v>
                </c:pt>
                <c:pt idx="27">
                  <c:v>Lessen_Dropout</c:v>
                </c:pt>
                <c:pt idx="28">
                  <c:v>Lessen_Dropout</c:v>
                </c:pt>
                <c:pt idx="29">
                  <c:v>Lessen_Dropout</c:v>
                </c:pt>
                <c:pt idx="30">
                  <c:v>15.Mix.exNULL</c:v>
                </c:pt>
                <c:pt idx="31">
                  <c:v>15.Mix.extended</c:v>
                </c:pt>
                <c:pt idx="32">
                  <c:v>15.Mix.extended</c:v>
                </c:pt>
                <c:pt idx="33">
                  <c:v>15.Mix.extended</c:v>
                </c:pt>
                <c:pt idx="34">
                  <c:v>15.Mix.extended</c:v>
                </c:pt>
                <c:pt idx="35">
                  <c:v>15.Mix.extended</c:v>
                </c:pt>
                <c:pt idx="36">
                  <c:v>MTRN1.1</c:v>
                </c:pt>
                <c:pt idx="37">
                  <c:v>MTRN1.1</c:v>
                </c:pt>
                <c:pt idx="38">
                  <c:v>MTRN1.1</c:v>
                </c:pt>
                <c:pt idx="39">
                  <c:v>MTRN1.2</c:v>
                </c:pt>
                <c:pt idx="40">
                  <c:v>MTRN1.2</c:v>
                </c:pt>
                <c:pt idx="41">
                  <c:v>MTRN1.2</c:v>
                </c:pt>
                <c:pt idx="42">
                  <c:v>default</c:v>
                </c:pt>
                <c:pt idx="43">
                  <c:v>default</c:v>
                </c:pt>
                <c:pt idx="44">
                  <c:v>default</c:v>
                </c:pt>
                <c:pt idx="45">
                  <c:v>newCategories</c:v>
                </c:pt>
                <c:pt idx="46">
                  <c:v>newCategories</c:v>
                </c:pt>
                <c:pt idx="47">
                  <c:v>newCategories</c:v>
                </c:pt>
                <c:pt idx="48">
                  <c:v>newDataSet</c:v>
                </c:pt>
                <c:pt idx="49">
                  <c:v>newDataSet</c:v>
                </c:pt>
                <c:pt idx="50">
                  <c:v>newDataSet</c:v>
                </c:pt>
                <c:pt idx="51">
                  <c:v>newDataSet.1</c:v>
                </c:pt>
                <c:pt idx="52">
                  <c:v>newDataSet.1</c:v>
                </c:pt>
                <c:pt idx="53">
                  <c:v>newDataSet.1</c:v>
                </c:pt>
                <c:pt idx="54">
                  <c:v>20Sec1Minute</c:v>
                </c:pt>
                <c:pt idx="55">
                  <c:v>20Sec1Minute</c:v>
                </c:pt>
                <c:pt idx="56">
                  <c:v>20Sec1Minute</c:v>
                </c:pt>
                <c:pt idx="57">
                  <c:v>20Sec1Minute</c:v>
                </c:pt>
                <c:pt idx="58">
                  <c:v>BiggerNN</c:v>
                </c:pt>
                <c:pt idx="59">
                  <c:v>BiggerNN</c:v>
                </c:pt>
                <c:pt idx="60">
                  <c:v>BiggerNN</c:v>
                </c:pt>
                <c:pt idx="61">
                  <c:v>The120</c:v>
                </c:pt>
                <c:pt idx="62">
                  <c:v>The120</c:v>
                </c:pt>
                <c:pt idx="63">
                  <c:v>The120</c:v>
                </c:pt>
                <c:pt idx="64">
                  <c:v>The120Repeat</c:v>
                </c:pt>
                <c:pt idx="65">
                  <c:v>The120Repeat</c:v>
                </c:pt>
                <c:pt idx="66">
                  <c:v>The120Repeat</c:v>
                </c:pt>
                <c:pt idx="67">
                  <c:v>The120Repeat</c:v>
                </c:pt>
                <c:pt idx="68">
                  <c:v>The120Repeat</c:v>
                </c:pt>
                <c:pt idx="69">
                  <c:v>The120Repeat</c:v>
                </c:pt>
              </c:strCache>
            </c:strRef>
          </c:cat>
          <c:val>
            <c:numRef>
              <c:f>GenreID!$C$2:$C$71</c:f>
              <c:numCache>
                <c:formatCode>0.00%</c:formatCode>
                <c:ptCount val="70"/>
                <c:pt idx="0">
                  <c:v>0.765625</c:v>
                </c:pt>
                <c:pt idx="1">
                  <c:v>0.76953125</c:v>
                </c:pt>
                <c:pt idx="2">
                  <c:v>0.76171875</c:v>
                </c:pt>
                <c:pt idx="3">
                  <c:v>0.76171875</c:v>
                </c:pt>
                <c:pt idx="4">
                  <c:v>0.7421875</c:v>
                </c:pt>
                <c:pt idx="5">
                  <c:v>0.75390625</c:v>
                </c:pt>
                <c:pt idx="6">
                  <c:v>0.734375</c:v>
                </c:pt>
                <c:pt idx="7">
                  <c:v>0.7421875</c:v>
                </c:pt>
                <c:pt idx="8">
                  <c:v>0.7890625</c:v>
                </c:pt>
                <c:pt idx="9">
                  <c:v>0.77734375</c:v>
                </c:pt>
                <c:pt idx="10">
                  <c:v>0.796875</c:v>
                </c:pt>
                <c:pt idx="11">
                  <c:v>0.7734375</c:v>
                </c:pt>
                <c:pt idx="12">
                  <c:v>0.77734375</c:v>
                </c:pt>
                <c:pt idx="13">
                  <c:v>0.76953125</c:v>
                </c:pt>
                <c:pt idx="14">
                  <c:v>0.75390625</c:v>
                </c:pt>
                <c:pt idx="15">
                  <c:v>0.7734375</c:v>
                </c:pt>
                <c:pt idx="16">
                  <c:v>0.78515625</c:v>
                </c:pt>
                <c:pt idx="17">
                  <c:v>0.76953125</c:v>
                </c:pt>
                <c:pt idx="18">
                  <c:v>0.7265625</c:v>
                </c:pt>
                <c:pt idx="19">
                  <c:v>0.74609375</c:v>
                </c:pt>
                <c:pt idx="20">
                  <c:v>0.76953125</c:v>
                </c:pt>
                <c:pt idx="21">
                  <c:v>0.72265625</c:v>
                </c:pt>
                <c:pt idx="22">
                  <c:v>0.73828125</c:v>
                </c:pt>
                <c:pt idx="23">
                  <c:v>0.7734375</c:v>
                </c:pt>
                <c:pt idx="24">
                  <c:v>0.8125</c:v>
                </c:pt>
                <c:pt idx="25">
                  <c:v>0.70703125</c:v>
                </c:pt>
                <c:pt idx="26">
                  <c:v>0.8125</c:v>
                </c:pt>
                <c:pt idx="27">
                  <c:v>0.703125</c:v>
                </c:pt>
                <c:pt idx="28">
                  <c:v>0.77734375</c:v>
                </c:pt>
                <c:pt idx="29">
                  <c:v>0.75390625</c:v>
                </c:pt>
                <c:pt idx="30">
                  <c:v>0.73828125</c:v>
                </c:pt>
                <c:pt idx="31">
                  <c:v>0.71875</c:v>
                </c:pt>
                <c:pt idx="32">
                  <c:v>0.79296875</c:v>
                </c:pt>
                <c:pt idx="33">
                  <c:v>0.71484375</c:v>
                </c:pt>
                <c:pt idx="34">
                  <c:v>0.73046875</c:v>
                </c:pt>
                <c:pt idx="35">
                  <c:v>0.74609375</c:v>
                </c:pt>
                <c:pt idx="36">
                  <c:v>0.75390625</c:v>
                </c:pt>
                <c:pt idx="37">
                  <c:v>0.69921875</c:v>
                </c:pt>
                <c:pt idx="38">
                  <c:v>0.74609375</c:v>
                </c:pt>
                <c:pt idx="39">
                  <c:v>0.80078125</c:v>
                </c:pt>
                <c:pt idx="40">
                  <c:v>0.76953125</c:v>
                </c:pt>
                <c:pt idx="41">
                  <c:v>0.734375</c:v>
                </c:pt>
                <c:pt idx="42">
                  <c:v>0.7265625</c:v>
                </c:pt>
                <c:pt idx="43">
                  <c:v>0.76953125</c:v>
                </c:pt>
                <c:pt idx="44">
                  <c:v>0.76171875</c:v>
                </c:pt>
                <c:pt idx="45">
                  <c:v>0.9375</c:v>
                </c:pt>
                <c:pt idx="46">
                  <c:v>0.94921875</c:v>
                </c:pt>
                <c:pt idx="47">
                  <c:v>0.91796875</c:v>
                </c:pt>
                <c:pt idx="48">
                  <c:v>0.8359375</c:v>
                </c:pt>
                <c:pt idx="49">
                  <c:v>0.7734375</c:v>
                </c:pt>
                <c:pt idx="50">
                  <c:v>0.760784313959233</c:v>
                </c:pt>
                <c:pt idx="51">
                  <c:v>0.828125</c:v>
                </c:pt>
                <c:pt idx="52">
                  <c:v>0.828125</c:v>
                </c:pt>
                <c:pt idx="53">
                  <c:v>0.850980392858093</c:v>
                </c:pt>
                <c:pt idx="54">
                  <c:v>0.820717131236634</c:v>
                </c:pt>
                <c:pt idx="55">
                  <c:v>0.835294117880802</c:v>
                </c:pt>
                <c:pt idx="56">
                  <c:v>0.837301586355481</c:v>
                </c:pt>
                <c:pt idx="57">
                  <c:v>0.818897638264603</c:v>
                </c:pt>
                <c:pt idx="58">
                  <c:v>0.861111112057216</c:v>
                </c:pt>
                <c:pt idx="59">
                  <c:v>0.873015873961978</c:v>
                </c:pt>
                <c:pt idx="60">
                  <c:v>0.858299595383014</c:v>
                </c:pt>
                <c:pt idx="61">
                  <c:v>0.300000003973642</c:v>
                </c:pt>
                <c:pt idx="62">
                  <c:v>0.333333339293797</c:v>
                </c:pt>
                <c:pt idx="63">
                  <c:v>0.200000002980232</c:v>
                </c:pt>
                <c:pt idx="64">
                  <c:v>0.40000000099341</c:v>
                </c:pt>
                <c:pt idx="65">
                  <c:v>0.233333339293797</c:v>
                </c:pt>
                <c:pt idx="66">
                  <c:v>0.200000002980232</c:v>
                </c:pt>
                <c:pt idx="67">
                  <c:v>0.466666666666666</c:v>
                </c:pt>
                <c:pt idx="68">
                  <c:v>0.266666670640309</c:v>
                </c:pt>
                <c:pt idx="69">
                  <c:v>0.400000001986821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9754656"/>
        <c:axId val="-2139738896"/>
      </c:barChart>
      <c:catAx>
        <c:axId val="-213975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738896"/>
        <c:crosses val="autoZero"/>
        <c:auto val="1"/>
        <c:lblAlgn val="ctr"/>
        <c:lblOffset val="100"/>
        <c:noMultiLvlLbl val="0"/>
      </c:catAx>
      <c:valAx>
        <c:axId val="-21397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75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395817</xdr:colOff>
      <xdr:row>1</xdr:row>
      <xdr:rowOff>25400</xdr:rowOff>
    </xdr:from>
    <xdr:to>
      <xdr:col>16</xdr:col>
      <xdr:colOff>332317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0"/>
  <sheetViews>
    <sheetView tabSelected="1" topLeftCell="A73" workbookViewId="0">
      <selection activeCell="C89" sqref="C89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8" style="2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9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9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  <row r="50" spans="1:9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ref="E50:E55" si="13">C50/D50</f>
        <v>2.5078125</v>
      </c>
      <c r="F50" s="3">
        <f t="shared" ref="F50:F55" si="14">AVERAGEIF(B:B,B50,E:E)</f>
        <v>2.370159313959233</v>
      </c>
      <c r="G50" s="5">
        <v>42548</v>
      </c>
      <c r="H50" s="5" t="s">
        <v>108</v>
      </c>
      <c r="I50" s="7"/>
    </row>
    <row r="51" spans="1:9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3"/>
        <v>2.3203125</v>
      </c>
      <c r="F51" s="3">
        <f t="shared" si="14"/>
        <v>2.370159313959233</v>
      </c>
      <c r="G51" s="5">
        <v>42548</v>
      </c>
      <c r="H51" s="5" t="s">
        <v>108</v>
      </c>
    </row>
    <row r="52" spans="1:9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3"/>
        <v>2.2823529418776989</v>
      </c>
      <c r="F52" s="3">
        <f t="shared" si="14"/>
        <v>2.370159313959233</v>
      </c>
      <c r="G52" s="5">
        <v>42548</v>
      </c>
      <c r="H52" s="5" t="s">
        <v>108</v>
      </c>
    </row>
    <row r="53" spans="1:9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3"/>
        <v>2.484375</v>
      </c>
      <c r="F53" s="3">
        <f t="shared" si="14"/>
        <v>2.507230392858093</v>
      </c>
      <c r="G53" s="5">
        <v>42548</v>
      </c>
      <c r="H53" s="5" t="s">
        <v>116</v>
      </c>
    </row>
    <row r="54" spans="1:9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3"/>
        <v>2.484375</v>
      </c>
      <c r="F54" s="3">
        <f t="shared" si="14"/>
        <v>2.507230392858093</v>
      </c>
      <c r="G54" s="5">
        <v>42548</v>
      </c>
      <c r="H54" s="5" t="s">
        <v>116</v>
      </c>
    </row>
    <row r="55" spans="1:9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3"/>
        <v>2.552941178574279</v>
      </c>
      <c r="F55" s="3">
        <f t="shared" si="14"/>
        <v>2.507230392858093</v>
      </c>
      <c r="G55" s="5">
        <v>42548</v>
      </c>
      <c r="H55" s="5" t="s">
        <v>116</v>
      </c>
    </row>
    <row r="56" spans="1:9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ref="E56:E58" si="15">C56/D56</f>
        <v>2.4621513937099024</v>
      </c>
      <c r="F56" s="3">
        <f t="shared" ref="F56:F58" si="16">AVERAGEIF(B:B,B56,E:E)</f>
        <v>2.48415785530314</v>
      </c>
      <c r="G56" s="5">
        <v>42549</v>
      </c>
      <c r="H56" s="5" t="s">
        <v>121</v>
      </c>
    </row>
    <row r="57" spans="1:9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5"/>
        <v>2.5058823536424062</v>
      </c>
      <c r="F57" s="3">
        <f t="shared" si="16"/>
        <v>2.48415785530314</v>
      </c>
      <c r="G57" s="5">
        <v>42549</v>
      </c>
      <c r="H57" s="5" t="s">
        <v>123</v>
      </c>
    </row>
    <row r="58" spans="1:9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5"/>
        <v>2.5119047590664434</v>
      </c>
      <c r="F58" s="3">
        <f t="shared" si="16"/>
        <v>2.48415785530314</v>
      </c>
      <c r="G58" s="5">
        <v>42549</v>
      </c>
      <c r="H58" s="5" t="s">
        <v>123</v>
      </c>
    </row>
    <row r="59" spans="1:9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ref="E59" si="17">C59/D59</f>
        <v>2.4566929147938095</v>
      </c>
      <c r="F59" s="3">
        <f t="shared" ref="F59" si="18">AVERAGEIF(B:B,B59,E:E)</f>
        <v>2.48415785530314</v>
      </c>
      <c r="G59" s="5">
        <v>42549</v>
      </c>
      <c r="H59" s="5" t="s">
        <v>123</v>
      </c>
    </row>
    <row r="60" spans="1:9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ref="E60:E62" si="19">C60/D60</f>
        <v>2.5833333361716484</v>
      </c>
      <c r="F60" s="3">
        <f t="shared" ref="F60:F63" si="20">AVERAGEIF(B:B,B60,E:E)</f>
        <v>2.5924265814022083</v>
      </c>
      <c r="G60" s="5">
        <v>42550</v>
      </c>
      <c r="H60" s="5" t="s">
        <v>128</v>
      </c>
    </row>
    <row r="61" spans="1:9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9"/>
        <v>2.619047621885934</v>
      </c>
      <c r="F61" s="3">
        <f t="shared" si="20"/>
        <v>2.5924265814022083</v>
      </c>
      <c r="G61" s="5">
        <v>42550</v>
      </c>
      <c r="H61" s="5" t="s">
        <v>128</v>
      </c>
    </row>
    <row r="62" spans="1:9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9"/>
        <v>2.5748987861490424</v>
      </c>
      <c r="F62" s="3">
        <f t="shared" si="20"/>
        <v>2.5924265814022083</v>
      </c>
      <c r="G62" s="5">
        <v>42550</v>
      </c>
      <c r="H62" s="5" t="s">
        <v>128</v>
      </c>
    </row>
    <row r="63" spans="1:9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ref="E63" si="21">C63/D63</f>
        <v>0.90000001192092605</v>
      </c>
      <c r="F63" s="3">
        <f t="shared" si="20"/>
        <v>0.83333334624767108</v>
      </c>
      <c r="G63" s="5">
        <v>42550</v>
      </c>
      <c r="H63" s="5" t="s">
        <v>123</v>
      </c>
    </row>
    <row r="64" spans="1:9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ref="E64:E65" si="22">C64/D64</f>
        <v>1.000000017881391</v>
      </c>
      <c r="F64" s="3">
        <f t="shared" ref="F64:F68" si="23">AVERAGEIF(B:B,B64,E:E)</f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22"/>
        <v>0.60000000894069605</v>
      </c>
      <c r="F65" s="3">
        <f t="shared" si="23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ref="E66:E68" si="24">C66/D66</f>
        <v>1.20000000298023</v>
      </c>
      <c r="F66" s="3">
        <f t="shared" si="23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90" si="25">1/3</f>
        <v>0.33333333333333331</v>
      </c>
      <c r="E67" s="3">
        <f t="shared" si="24"/>
        <v>0.70000001788139099</v>
      </c>
      <c r="F67" s="3">
        <f t="shared" si="23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25"/>
        <v>0.33333333333333331</v>
      </c>
      <c r="E68" s="3">
        <f t="shared" si="24"/>
        <v>0.60000000894069605</v>
      </c>
      <c r="F68" s="3">
        <f t="shared" si="23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25"/>
        <v>0.33333333333333331</v>
      </c>
      <c r="E69" s="3">
        <f t="shared" ref="E69:E71" si="26">C69/D69</f>
        <v>1.3999999999999981</v>
      </c>
      <c r="F69" s="3">
        <f t="shared" ref="F69:F78" si="27">AVERAGEIF(B:B,B69,E:E)</f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25"/>
        <v>0.33333333333333331</v>
      </c>
      <c r="E70" s="3">
        <f t="shared" si="26"/>
        <v>0.80000001192092707</v>
      </c>
      <c r="F70" s="3">
        <f t="shared" si="27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25"/>
        <v>0.33333333333333331</v>
      </c>
      <c r="E71" s="3">
        <f t="shared" si="26"/>
        <v>1.2000000059604632</v>
      </c>
      <c r="F71" s="3">
        <f t="shared" si="27"/>
        <v>0.98333334128061756</v>
      </c>
      <c r="G71" s="5">
        <v>42551</v>
      </c>
      <c r="H71" s="5" t="s">
        <v>141</v>
      </c>
    </row>
    <row r="72" spans="1:8" x14ac:dyDescent="0.2">
      <c r="A72" t="s">
        <v>143</v>
      </c>
      <c r="B72" t="s">
        <v>142</v>
      </c>
      <c r="C72" s="1">
        <v>1</v>
      </c>
      <c r="D72" s="1">
        <f>1/1024</f>
        <v>9.765625E-4</v>
      </c>
      <c r="E72" s="3">
        <f t="shared" ref="E72:E75" si="28">C72/D72</f>
        <v>1024</v>
      </c>
      <c r="F72" s="3" t="s">
        <v>144</v>
      </c>
      <c r="G72" s="5">
        <v>42551</v>
      </c>
      <c r="H72" s="5" t="s">
        <v>145</v>
      </c>
    </row>
    <row r="73" spans="1:8" x14ac:dyDescent="0.2">
      <c r="A73" t="s">
        <v>146</v>
      </c>
      <c r="B73" t="s">
        <v>149</v>
      </c>
      <c r="C73" s="1">
        <v>0.33</v>
      </c>
      <c r="D73" s="1">
        <f t="shared" si="25"/>
        <v>0.33333333333333331</v>
      </c>
      <c r="E73" s="3">
        <f t="shared" si="28"/>
        <v>0.9900000000000001</v>
      </c>
      <c r="F73" s="3">
        <f t="shared" si="27"/>
        <v>1.024</v>
      </c>
      <c r="G73" s="5">
        <v>42557</v>
      </c>
      <c r="H73" s="5" t="s">
        <v>150</v>
      </c>
    </row>
    <row r="74" spans="1:8" x14ac:dyDescent="0.2">
      <c r="A74" t="s">
        <v>147</v>
      </c>
      <c r="B74" t="s">
        <v>149</v>
      </c>
      <c r="C74" s="1">
        <v>0.32400000000000001</v>
      </c>
      <c r="D74" s="1">
        <f t="shared" si="25"/>
        <v>0.33333333333333331</v>
      </c>
      <c r="E74" s="3">
        <f t="shared" si="28"/>
        <v>0.97200000000000009</v>
      </c>
      <c r="F74" s="3">
        <f t="shared" si="27"/>
        <v>1.024</v>
      </c>
      <c r="G74" s="5">
        <v>42557</v>
      </c>
      <c r="H74" s="5" t="s">
        <v>150</v>
      </c>
    </row>
    <row r="75" spans="1:8" x14ac:dyDescent="0.2">
      <c r="A75" t="s">
        <v>148</v>
      </c>
      <c r="B75" t="s">
        <v>149</v>
      </c>
      <c r="C75" s="1">
        <v>0.37</v>
      </c>
      <c r="D75" s="1">
        <f t="shared" si="25"/>
        <v>0.33333333333333331</v>
      </c>
      <c r="E75" s="3">
        <f t="shared" si="28"/>
        <v>1.1100000000000001</v>
      </c>
      <c r="F75" s="3">
        <f t="shared" si="27"/>
        <v>1.024</v>
      </c>
      <c r="G75" s="5">
        <v>42557</v>
      </c>
      <c r="H75" s="5" t="s">
        <v>150</v>
      </c>
    </row>
    <row r="76" spans="1:8" x14ac:dyDescent="0.2">
      <c r="A76" t="s">
        <v>152</v>
      </c>
      <c r="B76" t="s">
        <v>151</v>
      </c>
      <c r="C76" s="1">
        <v>0.38200000000000001</v>
      </c>
      <c r="D76" s="1">
        <f t="shared" si="25"/>
        <v>0.33333333333333331</v>
      </c>
      <c r="E76" s="3">
        <f t="shared" ref="E76:E78" si="29">C76/D76</f>
        <v>1.1460000000000001</v>
      </c>
      <c r="F76" s="3">
        <f t="shared" si="27"/>
        <v>1.0940000000000001</v>
      </c>
      <c r="G76" s="5">
        <v>42557</v>
      </c>
      <c r="H76" s="5" t="s">
        <v>155</v>
      </c>
    </row>
    <row r="77" spans="1:8" x14ac:dyDescent="0.2">
      <c r="A77" t="s">
        <v>153</v>
      </c>
      <c r="B77" t="s">
        <v>151</v>
      </c>
      <c r="C77" s="1">
        <v>0.34399999999999997</v>
      </c>
      <c r="D77" s="1">
        <f t="shared" si="25"/>
        <v>0.33333333333333331</v>
      </c>
      <c r="E77" s="3">
        <f t="shared" si="29"/>
        <v>1.032</v>
      </c>
      <c r="F77" s="3">
        <f t="shared" si="27"/>
        <v>1.0940000000000001</v>
      </c>
      <c r="G77" s="5">
        <v>42557</v>
      </c>
      <c r="H77" s="5" t="s">
        <v>155</v>
      </c>
    </row>
    <row r="78" spans="1:8" x14ac:dyDescent="0.2">
      <c r="A78" t="s">
        <v>154</v>
      </c>
      <c r="B78" t="s">
        <v>151</v>
      </c>
      <c r="C78" s="1">
        <v>0.36799999999999999</v>
      </c>
      <c r="D78" s="1">
        <f t="shared" si="25"/>
        <v>0.33333333333333331</v>
      </c>
      <c r="E78" s="3">
        <f t="shared" si="29"/>
        <v>1.1040000000000001</v>
      </c>
      <c r="F78" s="3">
        <f t="shared" si="27"/>
        <v>1.0940000000000001</v>
      </c>
      <c r="G78" s="5">
        <v>42557</v>
      </c>
      <c r="H78" s="5" t="s">
        <v>155</v>
      </c>
    </row>
    <row r="79" spans="1:8" x14ac:dyDescent="0.2">
      <c r="A79" t="s">
        <v>157</v>
      </c>
      <c r="B79" t="s">
        <v>156</v>
      </c>
      <c r="C79" s="1">
        <v>0.30199999999999999</v>
      </c>
      <c r="D79" s="1">
        <f t="shared" si="25"/>
        <v>0.33333333333333331</v>
      </c>
      <c r="E79" s="3">
        <f t="shared" ref="E79:E81" si="30">C79/D79</f>
        <v>0.90600000000000003</v>
      </c>
      <c r="F79" s="3">
        <f t="shared" ref="F79:F81" si="31">AVERAGEIF(B:B,B79,E:E)</f>
        <v>0.96200000000000008</v>
      </c>
      <c r="G79" s="5">
        <v>42558</v>
      </c>
      <c r="H79" s="5" t="s">
        <v>160</v>
      </c>
    </row>
    <row r="80" spans="1:8" x14ac:dyDescent="0.2">
      <c r="A80" t="s">
        <v>158</v>
      </c>
      <c r="B80" t="s">
        <v>156</v>
      </c>
      <c r="C80" s="1">
        <v>0.34399999999999997</v>
      </c>
      <c r="D80" s="1">
        <f t="shared" si="25"/>
        <v>0.33333333333333331</v>
      </c>
      <c r="E80" s="3">
        <f t="shared" si="30"/>
        <v>1.032</v>
      </c>
      <c r="F80" s="3">
        <f t="shared" si="31"/>
        <v>0.96200000000000008</v>
      </c>
      <c r="G80" s="5">
        <v>42558</v>
      </c>
      <c r="H80" s="5" t="s">
        <v>160</v>
      </c>
    </row>
    <row r="81" spans="1:8" x14ac:dyDescent="0.2">
      <c r="A81" t="s">
        <v>159</v>
      </c>
      <c r="B81" t="s">
        <v>156</v>
      </c>
      <c r="C81" s="1">
        <v>0.316</v>
      </c>
      <c r="D81" s="1">
        <f t="shared" si="25"/>
        <v>0.33333333333333331</v>
      </c>
      <c r="E81" s="3">
        <f t="shared" si="30"/>
        <v>0.94800000000000006</v>
      </c>
      <c r="F81" s="3">
        <f t="shared" si="31"/>
        <v>0.96200000000000008</v>
      </c>
      <c r="G81" s="5">
        <v>42558</v>
      </c>
      <c r="H81" s="5" t="s">
        <v>160</v>
      </c>
    </row>
    <row r="82" spans="1:8" x14ac:dyDescent="0.2">
      <c r="A82" t="s">
        <v>162</v>
      </c>
      <c r="B82" t="s">
        <v>161</v>
      </c>
      <c r="C82" s="1">
        <v>0.376</v>
      </c>
      <c r="D82" s="1">
        <f t="shared" si="25"/>
        <v>0.33333333333333331</v>
      </c>
      <c r="E82" s="3">
        <f t="shared" ref="E82:E84" si="32">C82/D82</f>
        <v>1.1280000000000001</v>
      </c>
      <c r="F82" s="3">
        <f t="shared" ref="F82:F84" si="33">AVERAGEIF(B:B,B82,E:E)</f>
        <v>1.0640000000000001</v>
      </c>
      <c r="G82" s="5">
        <v>42558</v>
      </c>
      <c r="H82" s="5" t="s">
        <v>165</v>
      </c>
    </row>
    <row r="83" spans="1:8" x14ac:dyDescent="0.2">
      <c r="A83" t="s">
        <v>163</v>
      </c>
      <c r="B83" t="s">
        <v>161</v>
      </c>
      <c r="C83" s="1">
        <v>0.33800000000000002</v>
      </c>
      <c r="D83" s="1">
        <f t="shared" si="25"/>
        <v>0.33333333333333331</v>
      </c>
      <c r="E83" s="3">
        <f t="shared" si="32"/>
        <v>1.0140000000000002</v>
      </c>
      <c r="F83" s="3">
        <f t="shared" si="33"/>
        <v>1.0640000000000001</v>
      </c>
      <c r="G83" s="5">
        <v>42558</v>
      </c>
      <c r="H83" s="5" t="s">
        <v>165</v>
      </c>
    </row>
    <row r="84" spans="1:8" x14ac:dyDescent="0.2">
      <c r="A84" t="s">
        <v>164</v>
      </c>
      <c r="B84" t="s">
        <v>161</v>
      </c>
      <c r="C84" s="1">
        <v>0.35</v>
      </c>
      <c r="D84" s="1">
        <f t="shared" si="25"/>
        <v>0.33333333333333331</v>
      </c>
      <c r="E84" s="3">
        <f t="shared" si="32"/>
        <v>1.05</v>
      </c>
      <c r="F84" s="3">
        <f t="shared" si="33"/>
        <v>1.0640000000000001</v>
      </c>
      <c r="G84" s="5">
        <v>42558</v>
      </c>
      <c r="H84" s="5" t="s">
        <v>165</v>
      </c>
    </row>
    <row r="85" spans="1:8" x14ac:dyDescent="0.2">
      <c r="A85" t="s">
        <v>166</v>
      </c>
      <c r="B85" t="s">
        <v>167</v>
      </c>
      <c r="C85" s="1">
        <v>0.34</v>
      </c>
      <c r="D85" s="1">
        <f t="shared" si="25"/>
        <v>0.33333333333333331</v>
      </c>
      <c r="E85" s="3">
        <f t="shared" ref="E85:E87" si="34">C85/D85</f>
        <v>1.0200000000000002</v>
      </c>
      <c r="F85" s="3">
        <f t="shared" ref="F85:F90" si="35">AVERAGEIF(B:B,B85,E:E)</f>
        <v>1.0440000000000003</v>
      </c>
      <c r="G85" s="5">
        <v>42559</v>
      </c>
      <c r="H85" s="5" t="s">
        <v>170</v>
      </c>
    </row>
    <row r="86" spans="1:8" x14ac:dyDescent="0.2">
      <c r="A86" t="s">
        <v>168</v>
      </c>
      <c r="B86" t="s">
        <v>167</v>
      </c>
      <c r="C86" s="1">
        <v>0.35</v>
      </c>
      <c r="D86" s="1">
        <f t="shared" si="25"/>
        <v>0.33333333333333331</v>
      </c>
      <c r="E86" s="3">
        <f t="shared" si="34"/>
        <v>1.05</v>
      </c>
      <c r="F86" s="3">
        <f t="shared" si="35"/>
        <v>1.0440000000000003</v>
      </c>
      <c r="G86" s="5">
        <v>42559</v>
      </c>
      <c r="H86" s="5" t="s">
        <v>170</v>
      </c>
    </row>
    <row r="87" spans="1:8" x14ac:dyDescent="0.2">
      <c r="A87" t="s">
        <v>169</v>
      </c>
      <c r="B87" t="s">
        <v>167</v>
      </c>
      <c r="C87" s="1">
        <v>0.35399999999999998</v>
      </c>
      <c r="D87" s="1">
        <f t="shared" si="25"/>
        <v>0.33333333333333331</v>
      </c>
      <c r="E87" s="3">
        <f t="shared" si="34"/>
        <v>1.0620000000000001</v>
      </c>
      <c r="F87" s="3">
        <f t="shared" si="35"/>
        <v>1.0440000000000003</v>
      </c>
      <c r="G87" s="5">
        <v>42559</v>
      </c>
      <c r="H87" s="5" t="s">
        <v>170</v>
      </c>
    </row>
    <row r="88" spans="1:8" x14ac:dyDescent="0.2">
      <c r="A88" t="s">
        <v>172</v>
      </c>
      <c r="B88" t="s">
        <v>171</v>
      </c>
      <c r="C88" s="1">
        <v>0.28799999999999998</v>
      </c>
      <c r="D88" s="1">
        <f t="shared" si="25"/>
        <v>0.33333333333333331</v>
      </c>
      <c r="E88" s="3">
        <f t="shared" ref="E88:E90" si="36">C88/D88</f>
        <v>0.86399999999999999</v>
      </c>
      <c r="F88" s="3">
        <f t="shared" si="35"/>
        <v>0.28799999999999998</v>
      </c>
    </row>
    <row r="89" spans="1:8" x14ac:dyDescent="0.2">
      <c r="A89" t="s">
        <v>173</v>
      </c>
      <c r="B89" t="s">
        <v>171</v>
      </c>
      <c r="D89" s="1">
        <f t="shared" si="25"/>
        <v>0.33333333333333331</v>
      </c>
      <c r="E89" s="3">
        <f t="shared" si="36"/>
        <v>0</v>
      </c>
      <c r="F89" s="3">
        <f t="shared" si="35"/>
        <v>0.28799999999999998</v>
      </c>
    </row>
    <row r="90" spans="1:8" x14ac:dyDescent="0.2">
      <c r="A90" t="s">
        <v>174</v>
      </c>
      <c r="B90" t="s">
        <v>171</v>
      </c>
      <c r="D90" s="1">
        <f t="shared" si="25"/>
        <v>0.33333333333333331</v>
      </c>
      <c r="E90" s="3">
        <f t="shared" si="36"/>
        <v>0</v>
      </c>
      <c r="F90" s="3">
        <f t="shared" si="35"/>
        <v>0.28799999999999998</v>
      </c>
    </row>
  </sheetData>
  <conditionalFormatting sqref="E1:E1048576">
    <cfRule type="top10" dxfId="15" priority="4" percent="1" rank="10"/>
  </conditionalFormatting>
  <conditionalFormatting sqref="F1:F1048576">
    <cfRule type="top10" dxfId="14" priority="3" percent="1" rank="10"/>
  </conditionalFormatting>
  <conditionalFormatting sqref="C1:C1048576">
    <cfRule type="top10" dxfId="13" priority="1" percent="1" rank="10"/>
    <cfRule type="cellIs" dxfId="12" priority="2" operator="greaterThan">
      <formula>95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1"/>
  <sheetViews>
    <sheetView topLeftCell="A44" workbookViewId="0">
      <selection activeCell="D68" sqref="D68"/>
    </sheetView>
  </sheetViews>
  <sheetFormatPr baseColWidth="10" defaultRowHeight="16" x14ac:dyDescent="0.2"/>
  <sheetData>
    <row r="1" spans="1:8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</row>
    <row r="2" spans="1:8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8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66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8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8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8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8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8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8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8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8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8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8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8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8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8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si="1"/>
        <v>2.14453125</v>
      </c>
      <c r="F35" s="3">
        <f t="shared" ref="F35:F71" si="4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1"/>
        <v>2.19140625</v>
      </c>
      <c r="F36" s="3">
        <f t="shared" si="4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si="1"/>
        <v>2.23828125</v>
      </c>
      <c r="F37" s="3">
        <f t="shared" si="4"/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si="1"/>
        <v>2.26171875</v>
      </c>
      <c r="F38" s="3">
        <f t="shared" si="4"/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si="1"/>
        <v>2.09765625</v>
      </c>
      <c r="F39" s="3">
        <f t="shared" si="4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"/>
        <v>2.23828125</v>
      </c>
      <c r="F40" s="3">
        <f t="shared" si="4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si="1"/>
        <v>2.40234375</v>
      </c>
      <c r="F41" s="3">
        <f t="shared" si="4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"/>
        <v>2.30859375</v>
      </c>
      <c r="F42" s="3">
        <f t="shared" si="4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"/>
        <v>2.203125</v>
      </c>
      <c r="F43" s="3">
        <f t="shared" si="4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si="1"/>
        <v>2.1796875</v>
      </c>
      <c r="F44" s="3">
        <f t="shared" si="4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"/>
        <v>2.30859375</v>
      </c>
      <c r="F45" s="3">
        <f t="shared" si="4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"/>
        <v>2.28515625</v>
      </c>
      <c r="F46" s="3">
        <f t="shared" si="4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"/>
        <v>2.8125</v>
      </c>
      <c r="F47" s="3">
        <f t="shared" si="4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"/>
        <v>2.84765625</v>
      </c>
      <c r="F48" s="3">
        <f t="shared" si="4"/>
        <v>2.8046875</v>
      </c>
      <c r="G48" s="5">
        <v>42543</v>
      </c>
      <c r="H48" s="5" t="s">
        <v>106</v>
      </c>
    </row>
    <row r="49" spans="1:8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"/>
        <v>2.75390625</v>
      </c>
      <c r="F49" s="3">
        <f t="shared" si="4"/>
        <v>2.8046875</v>
      </c>
      <c r="G49" s="5">
        <v>42543</v>
      </c>
      <c r="H49" s="5" t="s">
        <v>106</v>
      </c>
    </row>
    <row r="50" spans="1:8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si="1"/>
        <v>2.5078125</v>
      </c>
      <c r="F50" s="3">
        <f t="shared" si="4"/>
        <v>2.370159313959233</v>
      </c>
      <c r="G50" s="5">
        <v>42548</v>
      </c>
      <c r="H50" s="5" t="s">
        <v>108</v>
      </c>
    </row>
    <row r="51" spans="1:8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"/>
        <v>2.3203125</v>
      </c>
      <c r="F51" s="3">
        <f t="shared" si="4"/>
        <v>2.370159313959233</v>
      </c>
      <c r="G51" s="5">
        <v>42548</v>
      </c>
      <c r="H51" s="5" t="s">
        <v>108</v>
      </c>
    </row>
    <row r="52" spans="1:8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"/>
        <v>2.2823529418776989</v>
      </c>
      <c r="F52" s="3">
        <f t="shared" si="4"/>
        <v>2.370159313959233</v>
      </c>
      <c r="G52" s="5">
        <v>42548</v>
      </c>
      <c r="H52" s="5" t="s">
        <v>108</v>
      </c>
    </row>
    <row r="53" spans="1:8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"/>
        <v>2.484375</v>
      </c>
      <c r="F53" s="3">
        <f t="shared" si="4"/>
        <v>2.507230392858093</v>
      </c>
      <c r="G53" s="5">
        <v>42548</v>
      </c>
      <c r="H53" s="5" t="s">
        <v>116</v>
      </c>
    </row>
    <row r="54" spans="1:8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"/>
        <v>2.484375</v>
      </c>
      <c r="F54" s="3">
        <f t="shared" si="4"/>
        <v>2.507230392858093</v>
      </c>
      <c r="G54" s="5">
        <v>42548</v>
      </c>
      <c r="H54" s="5" t="s">
        <v>116</v>
      </c>
    </row>
    <row r="55" spans="1:8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"/>
        <v>2.552941178574279</v>
      </c>
      <c r="F55" s="3">
        <f t="shared" si="4"/>
        <v>2.507230392858093</v>
      </c>
      <c r="G55" s="5">
        <v>42548</v>
      </c>
      <c r="H55" s="5" t="s">
        <v>116</v>
      </c>
    </row>
    <row r="56" spans="1:8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si="1"/>
        <v>2.4621513937099024</v>
      </c>
      <c r="F56" s="3">
        <f t="shared" si="4"/>
        <v>2.48415785530314</v>
      </c>
      <c r="G56" s="5">
        <v>42549</v>
      </c>
      <c r="H56" s="5" t="s">
        <v>121</v>
      </c>
    </row>
    <row r="57" spans="1:8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"/>
        <v>2.5058823536424062</v>
      </c>
      <c r="F57" s="3">
        <f t="shared" si="4"/>
        <v>2.48415785530314</v>
      </c>
      <c r="G57" s="5">
        <v>42549</v>
      </c>
      <c r="H57" s="5" t="s">
        <v>123</v>
      </c>
    </row>
    <row r="58" spans="1:8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"/>
        <v>2.5119047590664434</v>
      </c>
      <c r="F58" s="3">
        <f t="shared" si="4"/>
        <v>2.48415785530314</v>
      </c>
      <c r="G58" s="5">
        <v>42549</v>
      </c>
      <c r="H58" s="5" t="s">
        <v>123</v>
      </c>
    </row>
    <row r="59" spans="1:8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si="1"/>
        <v>2.4566929147938095</v>
      </c>
      <c r="F59" s="3">
        <f t="shared" si="4"/>
        <v>2.48415785530314</v>
      </c>
      <c r="G59" s="5">
        <v>42549</v>
      </c>
      <c r="H59" s="5" t="s">
        <v>123</v>
      </c>
    </row>
    <row r="60" spans="1:8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si="1"/>
        <v>2.5833333361716484</v>
      </c>
      <c r="F60" s="3">
        <f t="shared" si="4"/>
        <v>2.5924265814022083</v>
      </c>
      <c r="G60" s="5">
        <v>42550</v>
      </c>
      <c r="H60" s="5" t="s">
        <v>128</v>
      </c>
    </row>
    <row r="61" spans="1:8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"/>
        <v>2.619047621885934</v>
      </c>
      <c r="F61" s="3">
        <f t="shared" si="4"/>
        <v>2.5924265814022083</v>
      </c>
      <c r="G61" s="5">
        <v>42550</v>
      </c>
      <c r="H61" s="5" t="s">
        <v>128</v>
      </c>
    </row>
    <row r="62" spans="1:8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"/>
        <v>2.5748987861490424</v>
      </c>
      <c r="F62" s="3">
        <f t="shared" si="4"/>
        <v>2.5924265814022083</v>
      </c>
      <c r="G62" s="5">
        <v>42550</v>
      </c>
      <c r="H62" s="5" t="s">
        <v>128</v>
      </c>
    </row>
    <row r="63" spans="1:8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si="1"/>
        <v>0.90000001192092605</v>
      </c>
      <c r="F63" s="3">
        <f t="shared" si="4"/>
        <v>0.83333334624767108</v>
      </c>
      <c r="G63" s="5">
        <v>42550</v>
      </c>
      <c r="H63" s="5" t="s">
        <v>123</v>
      </c>
    </row>
    <row r="64" spans="1:8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si="1"/>
        <v>1.000000017881391</v>
      </c>
      <c r="F64" s="3">
        <f t="shared" si="4"/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1"/>
        <v>0.60000000894069605</v>
      </c>
      <c r="F65" s="3">
        <f t="shared" si="4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si="1"/>
        <v>1.20000000298023</v>
      </c>
      <c r="F66" s="3">
        <f t="shared" si="4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1" si="5">1/3</f>
        <v>0.33333333333333331</v>
      </c>
      <c r="E67" s="3">
        <f t="shared" ref="E67:E71" si="6">C67/D67</f>
        <v>0.70000001788139099</v>
      </c>
      <c r="F67" s="3">
        <f t="shared" si="4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5"/>
        <v>0.33333333333333331</v>
      </c>
      <c r="E68" s="3">
        <f t="shared" si="6"/>
        <v>0.60000000894069605</v>
      </c>
      <c r="F68" s="3">
        <f t="shared" si="4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5"/>
        <v>0.33333333333333331</v>
      </c>
      <c r="E69" s="3">
        <f t="shared" si="6"/>
        <v>1.3999999999999981</v>
      </c>
      <c r="F69" s="3">
        <f t="shared" si="4"/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5"/>
        <v>0.33333333333333331</v>
      </c>
      <c r="E70" s="3">
        <f t="shared" si="6"/>
        <v>0.80000001192092707</v>
      </c>
      <c r="F70" s="3">
        <f t="shared" si="4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5"/>
        <v>0.33333333333333331</v>
      </c>
      <c r="E71" s="3">
        <f t="shared" si="6"/>
        <v>1.2000000059604632</v>
      </c>
      <c r="F71" s="3">
        <f t="shared" si="4"/>
        <v>0.98333334128061756</v>
      </c>
      <c r="G71" s="5">
        <v>42551</v>
      </c>
      <c r="H71" s="5" t="s">
        <v>141</v>
      </c>
    </row>
  </sheetData>
  <conditionalFormatting sqref="E1:E71">
    <cfRule type="top10" dxfId="11" priority="4" percent="1" rank="10"/>
  </conditionalFormatting>
  <conditionalFormatting sqref="F1:F71">
    <cfRule type="top10" dxfId="10" priority="3" percent="1" rank="10"/>
  </conditionalFormatting>
  <conditionalFormatting sqref="C1:C71">
    <cfRule type="top10" dxfId="9" priority="1" percent="1" rank="10"/>
    <cfRule type="cellIs" dxfId="8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7" priority="6" percent="1" rank="10"/>
  </conditionalFormatting>
  <conditionalFormatting sqref="F1:F1048576">
    <cfRule type="top10" dxfId="6" priority="5" percent="1" rank="10"/>
  </conditionalFormatting>
  <conditionalFormatting sqref="C1:C7 C10:C1048576">
    <cfRule type="top10" dxfId="5" priority="3" percent="1" rank="10"/>
    <cfRule type="cellIs" dxfId="4" priority="4" operator="greaterThan">
      <formula>95</formula>
    </cfRule>
  </conditionalFormatting>
  <conditionalFormatting sqref="C8:C9">
    <cfRule type="top10" dxfId="3" priority="1" percent="1" rank="10"/>
    <cfRule type="cellIs" dxfId="2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GenreID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2016-07-11T15:31:52Z</dcterms:modified>
</cp:coreProperties>
</file>