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"/>
    </mc:Choice>
  </mc:AlternateContent>
  <bookViews>
    <workbookView xWindow="0" yWindow="460" windowWidth="24580" windowHeight="15540" tabRatio="500"/>
  </bookViews>
  <sheets>
    <sheet name="Log" sheetId="1" r:id="rId1"/>
    <sheet name="15-Serie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9" i="1" l="1"/>
  <c r="E59" i="1"/>
  <c r="F59" i="1"/>
  <c r="E56" i="1"/>
  <c r="E57" i="1"/>
  <c r="E58" i="1"/>
  <c r="F56" i="1"/>
  <c r="F57" i="1"/>
  <c r="F58" i="1"/>
  <c r="D56" i="1"/>
  <c r="D57" i="1"/>
  <c r="D58" i="1"/>
  <c r="E53" i="1"/>
  <c r="E54" i="1"/>
  <c r="E55" i="1"/>
  <c r="F54" i="1"/>
  <c r="F55" i="1"/>
  <c r="D53" i="1"/>
  <c r="D54" i="1"/>
  <c r="D55" i="1"/>
  <c r="F53" i="1"/>
  <c r="E50" i="1"/>
  <c r="E51" i="1"/>
  <c r="E52" i="1"/>
  <c r="F50" i="1"/>
  <c r="F51" i="1"/>
  <c r="F52" i="1"/>
  <c r="D50" i="1"/>
  <c r="D51" i="1"/>
  <c r="D52" i="1"/>
  <c r="E47" i="1"/>
  <c r="E48" i="1"/>
  <c r="E49" i="1"/>
  <c r="F48" i="1"/>
  <c r="F49" i="1"/>
  <c r="D49" i="1"/>
  <c r="D48" i="1"/>
  <c r="D47" i="1"/>
  <c r="F47" i="1"/>
  <c r="E44" i="1"/>
  <c r="E45" i="1"/>
  <c r="E46" i="1"/>
  <c r="F45" i="1"/>
  <c r="F46" i="1"/>
  <c r="D44" i="1"/>
  <c r="D45" i="1"/>
  <c r="D46" i="1"/>
  <c r="F44" i="1"/>
  <c r="D41" i="1"/>
  <c r="D42" i="1"/>
  <c r="D43" i="1"/>
  <c r="E41" i="1"/>
  <c r="E42" i="1"/>
  <c r="E43" i="1"/>
  <c r="F42" i="1"/>
  <c r="F43" i="1"/>
  <c r="F41" i="1"/>
  <c r="D39" i="1"/>
  <c r="E39" i="1"/>
  <c r="D40" i="1"/>
  <c r="E40" i="1"/>
  <c r="E38" i="1"/>
  <c r="F40" i="1"/>
  <c r="F39" i="1"/>
  <c r="F38" i="1"/>
  <c r="D38" i="1"/>
  <c r="E35" i="1"/>
  <c r="D37" i="1"/>
  <c r="E37" i="1"/>
  <c r="E33" i="1"/>
  <c r="E34" i="1"/>
  <c r="E36" i="1"/>
  <c r="F37" i="1"/>
  <c r="F33" i="1"/>
  <c r="F34" i="1"/>
  <c r="D35" i="1"/>
  <c r="D36" i="1"/>
  <c r="E32" i="1"/>
  <c r="F35" i="1"/>
  <c r="F36" i="1"/>
  <c r="D32" i="1"/>
  <c r="D33" i="1"/>
  <c r="D34" i="1"/>
  <c r="F32" i="1"/>
  <c r="E29" i="1"/>
  <c r="E30" i="1"/>
  <c r="E31" i="1"/>
  <c r="F30" i="1"/>
  <c r="F31" i="1"/>
  <c r="D29" i="1"/>
  <c r="D30" i="1"/>
  <c r="D31" i="1"/>
  <c r="F29" i="1"/>
  <c r="I9" i="2"/>
  <c r="I6" i="2"/>
  <c r="I3" i="2"/>
  <c r="D8" i="2"/>
  <c r="E8" i="2"/>
  <c r="D9" i="2"/>
  <c r="E9" i="2"/>
  <c r="D10" i="2"/>
  <c r="E10" i="2"/>
  <c r="F10" i="2"/>
  <c r="F9" i="2"/>
  <c r="F8" i="2"/>
  <c r="D5" i="2"/>
  <c r="E5" i="2"/>
  <c r="D6" i="2"/>
  <c r="E6" i="2"/>
  <c r="D7" i="2"/>
  <c r="E7" i="2"/>
  <c r="F7" i="2"/>
  <c r="F6" i="2"/>
  <c r="F5" i="2"/>
  <c r="D2" i="2"/>
  <c r="E2" i="2"/>
  <c r="D3" i="2"/>
  <c r="E3" i="2"/>
  <c r="D4" i="2"/>
  <c r="E4" i="2"/>
  <c r="F4" i="2"/>
  <c r="F3" i="2"/>
  <c r="F2" i="2"/>
  <c r="E20" i="1"/>
  <c r="E21" i="1"/>
  <c r="E22" i="1"/>
  <c r="E23" i="1"/>
  <c r="E24" i="1"/>
  <c r="E25" i="1"/>
  <c r="E26" i="1"/>
  <c r="E27" i="1"/>
  <c r="E28" i="1"/>
  <c r="D20" i="1"/>
  <c r="D21" i="1"/>
  <c r="D22" i="1"/>
  <c r="D23" i="1"/>
  <c r="D24" i="1"/>
  <c r="D25" i="1"/>
  <c r="D26" i="1"/>
  <c r="D27" i="1"/>
  <c r="D28" i="1"/>
  <c r="F28" i="1"/>
  <c r="F27" i="1"/>
  <c r="F26" i="1"/>
  <c r="F25" i="1"/>
  <c r="F24" i="1"/>
  <c r="F23" i="1"/>
  <c r="F22" i="1"/>
  <c r="F21" i="1"/>
  <c r="F20" i="1"/>
  <c r="E14" i="1"/>
  <c r="E15" i="1"/>
  <c r="E16" i="1"/>
  <c r="F15" i="1"/>
  <c r="F16" i="1"/>
  <c r="E17" i="1"/>
  <c r="E18" i="1"/>
  <c r="E19" i="1"/>
  <c r="F17" i="1"/>
  <c r="F18" i="1"/>
  <c r="F19" i="1"/>
  <c r="D14" i="1"/>
  <c r="D15" i="1"/>
  <c r="D16" i="1"/>
  <c r="D17" i="1"/>
  <c r="D18" i="1"/>
  <c r="D19" i="1"/>
  <c r="F14" i="1"/>
  <c r="E11" i="1"/>
  <c r="E12" i="1"/>
  <c r="E13" i="1"/>
  <c r="D11" i="1"/>
  <c r="D12" i="1"/>
  <c r="D13" i="1"/>
  <c r="F12" i="1"/>
  <c r="F13" i="1"/>
  <c r="F11" i="1"/>
  <c r="F3" i="1"/>
  <c r="F4" i="1"/>
  <c r="F5" i="1"/>
  <c r="F6" i="1"/>
  <c r="F7" i="1"/>
  <c r="E10" i="1"/>
  <c r="F8" i="1"/>
  <c r="F9" i="1"/>
  <c r="F10" i="1"/>
  <c r="F2" i="1"/>
  <c r="E8" i="1"/>
  <c r="E9" i="1"/>
  <c r="D8" i="1"/>
  <c r="D9" i="1"/>
  <c r="D10" i="1"/>
  <c r="E3" i="1"/>
  <c r="E4" i="1"/>
  <c r="E5" i="1"/>
  <c r="E6" i="1"/>
  <c r="E7" i="1"/>
  <c r="E2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  <comment ref="B53" authorId="0">
      <text>
        <r>
          <rPr>
            <b/>
            <sz val="10"/>
            <color indexed="81"/>
            <rFont val="Calibri"/>
          </rPr>
          <t>newDataSet.1:</t>
        </r>
        <r>
          <rPr>
            <sz val="10"/>
            <color indexed="81"/>
            <rFont val="Calibri"/>
          </rPr>
          <t xml:space="preserve">
Secondary training on the networks produced by </t>
        </r>
        <r>
          <rPr>
            <b/>
            <sz val="10"/>
            <color indexed="81"/>
            <rFont val="Calibri"/>
          </rPr>
          <t>newDataSet</t>
        </r>
        <r>
          <rPr>
            <sz val="10"/>
            <color indexed="81"/>
            <rFont val="Calibri"/>
          </rPr>
          <t xml:space="preserve">
</t>
        </r>
      </text>
    </comment>
    <comment ref="A56" authorId="0">
      <text>
        <r>
          <rPr>
            <sz val="10"/>
            <color indexed="81"/>
            <rFont val="Calibri"/>
          </rPr>
          <t xml:space="preserve">Unhandled exception in the </t>
        </r>
        <r>
          <rPr>
            <i/>
            <sz val="10"/>
            <color indexed="81"/>
            <rFont val="Calibri"/>
          </rPr>
          <t>next_batch</t>
        </r>
        <r>
          <rPr>
            <sz val="10"/>
            <color indexed="81"/>
            <rFont val="Calibri"/>
          </rPr>
          <t xml:space="preserve"> code crashed the run after the first one - spent a while fixing it.</t>
        </r>
      </text>
    </comment>
    <comment ref="B56" authorId="0">
      <text>
        <r>
          <rPr>
            <b/>
            <sz val="10"/>
            <color indexed="81"/>
            <rFont val="Calibri"/>
          </rPr>
          <t xml:space="preserve">20Sec1Minute:
</t>
        </r>
        <r>
          <rPr>
            <sz val="10"/>
            <color indexed="81"/>
            <rFont val="Calibri"/>
          </rPr>
          <t>Feeds in samples 20 seconds long, non-randomized, starting 1 minute into the song.</t>
        </r>
      </text>
    </comment>
  </commentList>
</comments>
</file>

<file path=xl/comments2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5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8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sharedStrings.xml><?xml version="1.0" encoding="utf-8"?>
<sst xmlns="http://schemas.openxmlformats.org/spreadsheetml/2006/main" count="217" uniqueCount="123">
  <si>
    <t>Test Group</t>
  </si>
  <si>
    <t>Accuracy</t>
  </si>
  <si>
    <t>Notes</t>
  </si>
  <si>
    <t>MDP3.1</t>
  </si>
  <si>
    <t>MDP3.2</t>
  </si>
  <si>
    <t>MDP3.3</t>
  </si>
  <si>
    <t>STR3.1</t>
  </si>
  <si>
    <t>STR3.2</t>
  </si>
  <si>
    <t>STR3.3</t>
  </si>
  <si>
    <t>Midpoint 3</t>
  </si>
  <si>
    <t>Start 3</t>
  </si>
  <si>
    <t>Change</t>
  </si>
  <si>
    <t>Random chance</t>
  </si>
  <si>
    <t>SDU3.1</t>
  </si>
  <si>
    <t>StartDouble3</t>
  </si>
  <si>
    <t>SDU3.2</t>
  </si>
  <si>
    <t>SDU3.3</t>
  </si>
  <si>
    <t>Group Change</t>
  </si>
  <si>
    <t>NSP3.1</t>
  </si>
  <si>
    <t>NSP3.2</t>
  </si>
  <si>
    <t>NSP3.3</t>
  </si>
  <si>
    <t>NewShape3</t>
  </si>
  <si>
    <t>MidpointWide</t>
  </si>
  <si>
    <t>MDPW.1</t>
  </si>
  <si>
    <t>MDPW.2</t>
  </si>
  <si>
    <t>MDPW.3</t>
  </si>
  <si>
    <t>DNN3.1</t>
  </si>
  <si>
    <t>DNN3.2</t>
  </si>
  <si>
    <t>DNN3.3</t>
  </si>
  <si>
    <t>DeeperNN</t>
  </si>
  <si>
    <t>Logfile</t>
  </si>
  <si>
    <t>Date</t>
  </si>
  <si>
    <t>09.16.txt</t>
  </si>
  <si>
    <t>09.29.txt</t>
  </si>
  <si>
    <t>09.40.txt</t>
  </si>
  <si>
    <t>09.50.txt</t>
  </si>
  <si>
    <t>09.58.txt</t>
  </si>
  <si>
    <t>10.07.txt</t>
  </si>
  <si>
    <t>11.06.txt</t>
  </si>
  <si>
    <t>11.21.txt</t>
  </si>
  <si>
    <t>13.13.txt</t>
  </si>
  <si>
    <t>15.16.txt</t>
  </si>
  <si>
    <t>15.50.txt</t>
  </si>
  <si>
    <t>15.51.txt</t>
  </si>
  <si>
    <t>16.13.txt</t>
  </si>
  <si>
    <t>16.39.txt</t>
  </si>
  <si>
    <t>09.06.txt</t>
  </si>
  <si>
    <t>09.25.txt</t>
  </si>
  <si>
    <t>09.45.txt</t>
  </si>
  <si>
    <t>10.03.txt</t>
  </si>
  <si>
    <t>15.Start</t>
  </si>
  <si>
    <t>15.Minute</t>
  </si>
  <si>
    <t>15.Mix</t>
  </si>
  <si>
    <t>15ST.1</t>
  </si>
  <si>
    <t>15ST.2</t>
  </si>
  <si>
    <t>15ST.3</t>
  </si>
  <si>
    <t>15MT.1</t>
  </si>
  <si>
    <t>15MT.2</t>
  </si>
  <si>
    <t>15MT.3</t>
  </si>
  <si>
    <t>15MX.1</t>
  </si>
  <si>
    <t>15MX.2</t>
  </si>
  <si>
    <t>15MX.3</t>
  </si>
  <si>
    <t>11.23.txt</t>
  </si>
  <si>
    <t>Test ID</t>
  </si>
  <si>
    <t>11.38.txt</t>
  </si>
  <si>
    <t>11.53.txt</t>
  </si>
  <si>
    <t>12.09.txt</t>
  </si>
  <si>
    <t>12.25.txt</t>
  </si>
  <si>
    <t>12.41.txt</t>
  </si>
  <si>
    <t>12.57.txt</t>
  </si>
  <si>
    <t>13.12.txt</t>
  </si>
  <si>
    <t>14.20.txt</t>
  </si>
  <si>
    <t>STDEV/Group</t>
  </si>
  <si>
    <t>Lessen_Dropout</t>
  </si>
  <si>
    <t>LSDR.1</t>
  </si>
  <si>
    <t>LSDR.2</t>
  </si>
  <si>
    <t>LSDR.3</t>
  </si>
  <si>
    <t>10.12.txt</t>
  </si>
  <si>
    <t>11.33.txt</t>
  </si>
  <si>
    <t>15.Mix.extended</t>
  </si>
  <si>
    <t>MIXx.1</t>
  </si>
  <si>
    <t>MIXx.2</t>
  </si>
  <si>
    <t>MIXx.3</t>
  </si>
  <si>
    <t>MIXx.4</t>
  </si>
  <si>
    <t>12.31.txt</t>
  </si>
  <si>
    <t>13.48.txt</t>
  </si>
  <si>
    <t>MIXx.1n</t>
  </si>
  <si>
    <t>15.Mix.exNULL</t>
  </si>
  <si>
    <t>MIXx.0</t>
  </si>
  <si>
    <t>17.49.txt</t>
  </si>
  <si>
    <t>MTRN1.1</t>
  </si>
  <si>
    <t>MTRN1.2</t>
  </si>
  <si>
    <t>MTRN1.3</t>
  </si>
  <si>
    <t>09.35.txt</t>
  </si>
  <si>
    <t>MTRN1.2.1</t>
  </si>
  <si>
    <t>MTRN1.2.2</t>
  </si>
  <si>
    <t>MTRN1.2.3</t>
  </si>
  <si>
    <t>13.14.txt</t>
  </si>
  <si>
    <t>default.1</t>
  </si>
  <si>
    <t>default.2</t>
  </si>
  <si>
    <t>default.3</t>
  </si>
  <si>
    <t>default</t>
  </si>
  <si>
    <t>newCategories</t>
  </si>
  <si>
    <t>NCTG.0</t>
  </si>
  <si>
    <t>NCTG.1</t>
  </si>
  <si>
    <t>NCTG.2</t>
  </si>
  <si>
    <t>13.46.txt</t>
  </si>
  <si>
    <t>newDataSet</t>
  </si>
  <si>
    <t>10.31.txt</t>
  </si>
  <si>
    <t>newDataSet.1</t>
  </si>
  <si>
    <t>nDS.0.0</t>
  </si>
  <si>
    <t>nDS.1.0</t>
  </si>
  <si>
    <t>nDS.2.0</t>
  </si>
  <si>
    <t>nDS.0.1</t>
  </si>
  <si>
    <t>nDS.1.1</t>
  </si>
  <si>
    <t>nDS.2.1</t>
  </si>
  <si>
    <t>20.19.txt</t>
  </si>
  <si>
    <t>20Sec1Minute</t>
  </si>
  <si>
    <t>2S1M.0.0</t>
  </si>
  <si>
    <t>2S1M.0.1</t>
  </si>
  <si>
    <t>2S1M.0.2</t>
  </si>
  <si>
    <t>12.10.txt</t>
  </si>
  <si>
    <t>2S1Mo.0.0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</si>
</sst>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0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2" fontId="0" fillId="0" borderId="0" xfId="0" applyNumberFormat="1"/>
    <xf numFmtId="0" fontId="0" fillId="2" borderId="0" xfId="0" applyFill="1"/>
    <xf numFmtId="14" fontId="0" fillId="0" borderId="0" xfId="0" applyNumberFormat="1"/>
    <xf numFmtId="14" fontId="6" fillId="0" borderId="0" xfId="0" applyNumberFormat="1" applyFont="1"/>
    <xf numFmtId="10" fontId="0" fillId="0" borderId="0" xfId="0" applyNumberForma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1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9"/>
  <sheetViews>
    <sheetView tabSelected="1" topLeftCell="A34" workbookViewId="0">
      <selection activeCell="B63" sqref="B63"/>
    </sheetView>
  </sheetViews>
  <sheetFormatPr baseColWidth="10" defaultRowHeight="16" x14ac:dyDescent="0.2"/>
  <cols>
    <col min="1" max="1" width="10.1640625" bestFit="1" customWidth="1"/>
    <col min="2" max="2" width="14.3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9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2</v>
      </c>
    </row>
    <row r="2" spans="1:9" x14ac:dyDescent="0.2">
      <c r="A2" t="s">
        <v>3</v>
      </c>
      <c r="B2" t="s">
        <v>9</v>
      </c>
      <c r="C2" s="1">
        <v>0.765625</v>
      </c>
      <c r="D2" s="1">
        <f t="shared" ref="D2:D59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9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34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9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9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9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9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9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9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9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9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9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9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9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9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9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ref="E35:E36" si="4">C35/D35</f>
        <v>2.14453125</v>
      </c>
      <c r="F35" s="3">
        <f t="shared" ref="F35:F36" si="5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4"/>
        <v>2.19140625</v>
      </c>
      <c r="F36" s="3">
        <f t="shared" si="5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ref="E37" si="6">C37/D37</f>
        <v>2.23828125</v>
      </c>
      <c r="F37" s="3">
        <f t="shared" ref="F37" si="7">AVERAGEIF(B:B,B37,E:E)</f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ref="E38" si="8">C38/D38</f>
        <v>2.26171875</v>
      </c>
      <c r="F38" s="3">
        <f t="shared" ref="F38:F49" si="9">AVERAGEIF(B:B,B38,E:E)</f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ref="E39:E40" si="10">C39/D39</f>
        <v>2.09765625</v>
      </c>
      <c r="F39" s="3">
        <f t="shared" si="9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0"/>
        <v>2.23828125</v>
      </c>
      <c r="F40" s="3">
        <f t="shared" si="9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ref="E41:E43" si="11">C41/D41</f>
        <v>2.40234375</v>
      </c>
      <c r="F41" s="3">
        <f t="shared" si="9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1"/>
        <v>2.30859375</v>
      </c>
      <c r="F42" s="3">
        <f t="shared" si="9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1"/>
        <v>2.203125</v>
      </c>
      <c r="F43" s="3">
        <f t="shared" si="9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ref="E44:E49" si="12">C44/D44</f>
        <v>2.1796875</v>
      </c>
      <c r="F44" s="3">
        <f t="shared" si="9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2"/>
        <v>2.30859375</v>
      </c>
      <c r="F45" s="3">
        <f t="shared" si="9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2"/>
        <v>2.28515625</v>
      </c>
      <c r="F46" s="3">
        <f t="shared" si="9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2"/>
        <v>2.8125</v>
      </c>
      <c r="F47" s="3">
        <f t="shared" si="9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2"/>
        <v>2.84765625</v>
      </c>
      <c r="F48" s="3">
        <f t="shared" si="9"/>
        <v>2.8046875</v>
      </c>
      <c r="G48" s="5">
        <v>42543</v>
      </c>
      <c r="H48" s="5" t="s">
        <v>106</v>
      </c>
    </row>
    <row r="49" spans="1:9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2"/>
        <v>2.75390625</v>
      </c>
      <c r="F49" s="3">
        <f t="shared" si="9"/>
        <v>2.8046875</v>
      </c>
      <c r="G49" s="5">
        <v>42543</v>
      </c>
      <c r="H49" s="5" t="s">
        <v>106</v>
      </c>
    </row>
    <row r="50" spans="1:9" x14ac:dyDescent="0.2">
      <c r="A50" t="s">
        <v>110</v>
      </c>
      <c r="B50" t="s">
        <v>107</v>
      </c>
      <c r="C50" s="1">
        <v>0.8359375</v>
      </c>
      <c r="D50" s="1">
        <f t="shared" si="0"/>
        <v>0.33333333333333331</v>
      </c>
      <c r="E50" s="3">
        <f t="shared" ref="E50:E55" si="13">C50/D50</f>
        <v>2.5078125</v>
      </c>
      <c r="F50" s="3">
        <f t="shared" ref="F50:F56" si="14">AVERAGEIF(B:B,B50,E:E)</f>
        <v>2.370159313959233</v>
      </c>
      <c r="G50" s="5">
        <v>42548</v>
      </c>
      <c r="H50" s="5" t="s">
        <v>108</v>
      </c>
      <c r="I50" s="7"/>
    </row>
    <row r="51" spans="1:9" x14ac:dyDescent="0.2">
      <c r="A51" t="s">
        <v>111</v>
      </c>
      <c r="B51" t="s">
        <v>107</v>
      </c>
      <c r="C51" s="1">
        <v>0.7734375</v>
      </c>
      <c r="D51" s="1">
        <f t="shared" si="0"/>
        <v>0.33333333333333331</v>
      </c>
      <c r="E51" s="3">
        <f t="shared" si="13"/>
        <v>2.3203125</v>
      </c>
      <c r="F51" s="3">
        <f t="shared" si="14"/>
        <v>2.370159313959233</v>
      </c>
      <c r="G51" s="5">
        <v>42548</v>
      </c>
      <c r="H51" s="5" t="s">
        <v>108</v>
      </c>
    </row>
    <row r="52" spans="1:9" x14ac:dyDescent="0.2">
      <c r="A52" t="s">
        <v>112</v>
      </c>
      <c r="B52" t="s">
        <v>107</v>
      </c>
      <c r="C52" s="1">
        <v>0.76078431395923296</v>
      </c>
      <c r="D52" s="1">
        <f t="shared" si="0"/>
        <v>0.33333333333333331</v>
      </c>
      <c r="E52" s="3">
        <f t="shared" si="13"/>
        <v>2.2823529418776989</v>
      </c>
      <c r="F52" s="3">
        <f t="shared" si="14"/>
        <v>2.370159313959233</v>
      </c>
      <c r="G52" s="5">
        <v>42548</v>
      </c>
      <c r="H52" s="5" t="s">
        <v>108</v>
      </c>
    </row>
    <row r="53" spans="1:9" x14ac:dyDescent="0.2">
      <c r="A53" t="s">
        <v>113</v>
      </c>
      <c r="B53" t="s">
        <v>109</v>
      </c>
      <c r="C53" s="1">
        <v>0.828125</v>
      </c>
      <c r="D53" s="1">
        <f t="shared" si="0"/>
        <v>0.33333333333333331</v>
      </c>
      <c r="E53" s="3">
        <f t="shared" si="13"/>
        <v>2.484375</v>
      </c>
      <c r="F53" s="3">
        <f t="shared" si="14"/>
        <v>2.507230392858093</v>
      </c>
      <c r="G53" s="5">
        <v>42548</v>
      </c>
      <c r="H53" s="5" t="s">
        <v>116</v>
      </c>
    </row>
    <row r="54" spans="1:9" x14ac:dyDescent="0.2">
      <c r="A54" t="s">
        <v>114</v>
      </c>
      <c r="B54" t="s">
        <v>109</v>
      </c>
      <c r="C54" s="1">
        <v>0.828125</v>
      </c>
      <c r="D54" s="1">
        <f t="shared" si="0"/>
        <v>0.33333333333333331</v>
      </c>
      <c r="E54" s="3">
        <f t="shared" si="13"/>
        <v>2.484375</v>
      </c>
      <c r="F54" s="3">
        <f t="shared" si="14"/>
        <v>2.507230392858093</v>
      </c>
      <c r="G54" s="5">
        <v>42548</v>
      </c>
      <c r="H54" s="5" t="s">
        <v>116</v>
      </c>
    </row>
    <row r="55" spans="1:9" x14ac:dyDescent="0.2">
      <c r="A55" t="s">
        <v>115</v>
      </c>
      <c r="B55" t="s">
        <v>109</v>
      </c>
      <c r="C55" s="1">
        <v>0.85098039285809302</v>
      </c>
      <c r="D55" s="1">
        <f t="shared" si="0"/>
        <v>0.33333333333333331</v>
      </c>
      <c r="E55" s="3">
        <f t="shared" si="13"/>
        <v>2.552941178574279</v>
      </c>
      <c r="F55" s="3">
        <f t="shared" si="14"/>
        <v>2.507230392858093</v>
      </c>
      <c r="G55" s="5">
        <v>42548</v>
      </c>
      <c r="H55" s="5" t="s">
        <v>116</v>
      </c>
    </row>
    <row r="56" spans="1:9" x14ac:dyDescent="0.2">
      <c r="A56" t="s">
        <v>122</v>
      </c>
      <c r="B56" t="s">
        <v>117</v>
      </c>
      <c r="C56" s="1">
        <v>0.82071713123663403</v>
      </c>
      <c r="D56" s="1">
        <f t="shared" si="0"/>
        <v>0.33333333333333331</v>
      </c>
      <c r="E56" s="3">
        <f t="shared" ref="E56:E58" si="15">C56/D56</f>
        <v>2.4621513937099024</v>
      </c>
      <c r="F56" s="3">
        <f t="shared" ref="F56:F58" si="16">AVERAGEIF(B:B,B56,E:E)</f>
        <v>0.61553784842747561</v>
      </c>
      <c r="G56" s="5">
        <v>42549</v>
      </c>
      <c r="H56" s="5" t="s">
        <v>121</v>
      </c>
    </row>
    <row r="57" spans="1:9" x14ac:dyDescent="0.2">
      <c r="A57" t="s">
        <v>118</v>
      </c>
      <c r="B57" t="s">
        <v>117</v>
      </c>
      <c r="D57" s="1">
        <f t="shared" si="0"/>
        <v>0.33333333333333331</v>
      </c>
      <c r="E57" s="3">
        <f t="shared" si="15"/>
        <v>0</v>
      </c>
      <c r="F57" s="3">
        <f t="shared" si="16"/>
        <v>0.61553784842747561</v>
      </c>
    </row>
    <row r="58" spans="1:9" x14ac:dyDescent="0.2">
      <c r="A58" t="s">
        <v>119</v>
      </c>
      <c r="B58" t="s">
        <v>117</v>
      </c>
      <c r="D58" s="1">
        <f t="shared" si="0"/>
        <v>0.33333333333333331</v>
      </c>
      <c r="E58" s="3">
        <f t="shared" si="15"/>
        <v>0</v>
      </c>
      <c r="F58" s="3">
        <f t="shared" si="16"/>
        <v>0.61553784842747561</v>
      </c>
    </row>
    <row r="59" spans="1:9" x14ac:dyDescent="0.2">
      <c r="A59" t="s">
        <v>120</v>
      </c>
      <c r="B59" t="s">
        <v>117</v>
      </c>
      <c r="D59" s="1">
        <f t="shared" si="0"/>
        <v>0.33333333333333331</v>
      </c>
      <c r="E59" s="3">
        <f t="shared" ref="E59" si="17">C59/D59</f>
        <v>0</v>
      </c>
      <c r="F59" s="3">
        <f t="shared" ref="F59" si="18">AVERAGEIF(B:B,B59,E:E)</f>
        <v>0.61553784842747561</v>
      </c>
    </row>
  </sheetData>
  <conditionalFormatting sqref="E1:E1048576">
    <cfRule type="top10" dxfId="13" priority="4" percent="1" rank="10"/>
  </conditionalFormatting>
  <conditionalFormatting sqref="F1:F1048576">
    <cfRule type="top10" dxfId="12" priority="3" percent="1" rank="10"/>
  </conditionalFormatting>
  <conditionalFormatting sqref="C1:C1048576">
    <cfRule type="top10" dxfId="11" priority="1" percent="1" rank="10"/>
    <cfRule type="cellIs" dxfId="10" priority="2" operator="greaterThan">
      <formula>95</formula>
    </cfRule>
  </conditionalFormatting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workbookViewId="0">
      <selection activeCell="J12" sqref="J12"/>
    </sheetView>
  </sheetViews>
  <sheetFormatPr baseColWidth="10" defaultRowHeight="16" x14ac:dyDescent="0.2"/>
  <cols>
    <col min="1" max="1" width="8.33203125" bestFit="1" customWidth="1"/>
    <col min="2" max="2" width="12.8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10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72</v>
      </c>
      <c r="J1" t="s">
        <v>2</v>
      </c>
    </row>
    <row r="2" spans="1:10" x14ac:dyDescent="0.2">
      <c r="A2" t="s">
        <v>53</v>
      </c>
      <c r="B2" t="s">
        <v>50</v>
      </c>
      <c r="C2" s="1">
        <v>0.7265625</v>
      </c>
      <c r="D2" s="1">
        <f t="shared" ref="D2:D10" si="0">1/3</f>
        <v>0.33333333333333331</v>
      </c>
      <c r="E2" s="3">
        <f t="shared" ref="E2:E10" si="1">C2/D2</f>
        <v>2.1796875</v>
      </c>
      <c r="F2" s="3">
        <f t="shared" ref="F2:F10" si="2">AVERAGEIF(B:B,B2,E:E)</f>
        <v>2.2421875</v>
      </c>
      <c r="G2" s="5">
        <v>42538</v>
      </c>
      <c r="H2" s="5" t="s">
        <v>62</v>
      </c>
    </row>
    <row r="3" spans="1:10" x14ac:dyDescent="0.2">
      <c r="A3" t="s">
        <v>54</v>
      </c>
      <c r="B3" t="s">
        <v>50</v>
      </c>
      <c r="C3" s="1">
        <v>0.74609375</v>
      </c>
      <c r="D3" s="1">
        <f t="shared" si="0"/>
        <v>0.33333333333333331</v>
      </c>
      <c r="E3" s="3">
        <f t="shared" si="1"/>
        <v>2.23828125</v>
      </c>
      <c r="F3" s="3">
        <f t="shared" si="2"/>
        <v>2.2421875</v>
      </c>
      <c r="G3" s="5">
        <v>42538</v>
      </c>
      <c r="H3" s="5" t="s">
        <v>64</v>
      </c>
      <c r="I3">
        <f>STDEV(C2:C4)</f>
        <v>2.1513947450336336E-2</v>
      </c>
    </row>
    <row r="4" spans="1:10" x14ac:dyDescent="0.2">
      <c r="A4" t="s">
        <v>55</v>
      </c>
      <c r="B4" t="s">
        <v>50</v>
      </c>
      <c r="C4" s="1">
        <v>0.76953125</v>
      </c>
      <c r="D4" s="1">
        <f t="shared" si="0"/>
        <v>0.33333333333333331</v>
      </c>
      <c r="E4" s="3">
        <f t="shared" si="1"/>
        <v>2.30859375</v>
      </c>
      <c r="F4" s="3">
        <f t="shared" si="2"/>
        <v>2.2421875</v>
      </c>
      <c r="G4" s="6">
        <v>42538</v>
      </c>
      <c r="H4" s="5" t="s">
        <v>65</v>
      </c>
    </row>
    <row r="5" spans="1:10" x14ac:dyDescent="0.2">
      <c r="A5" t="s">
        <v>56</v>
      </c>
      <c r="B5" t="s">
        <v>51</v>
      </c>
      <c r="C5" s="1">
        <v>0.72265625</v>
      </c>
      <c r="D5" s="1">
        <f t="shared" si="0"/>
        <v>0.33333333333333331</v>
      </c>
      <c r="E5" s="3">
        <f t="shared" si="1"/>
        <v>2.16796875</v>
      </c>
      <c r="F5" s="3">
        <f t="shared" si="2"/>
        <v>2.234375</v>
      </c>
      <c r="G5" s="5">
        <v>42538</v>
      </c>
      <c r="H5" s="5" t="s">
        <v>66</v>
      </c>
    </row>
    <row r="6" spans="1:10" x14ac:dyDescent="0.2">
      <c r="A6" t="s">
        <v>57</v>
      </c>
      <c r="B6" t="s">
        <v>51</v>
      </c>
      <c r="C6" s="1">
        <v>0.73828125</v>
      </c>
      <c r="D6" s="1">
        <f t="shared" si="0"/>
        <v>0.33333333333333331</v>
      </c>
      <c r="E6" s="3">
        <f t="shared" si="1"/>
        <v>2.21484375</v>
      </c>
      <c r="F6" s="3">
        <f t="shared" si="2"/>
        <v>2.234375</v>
      </c>
      <c r="G6" s="5">
        <v>42538</v>
      </c>
      <c r="H6" s="5" t="s">
        <v>67</v>
      </c>
      <c r="I6">
        <f>STDEV(C5:C7)</f>
        <v>2.6009094212810127E-2</v>
      </c>
    </row>
    <row r="7" spans="1:10" x14ac:dyDescent="0.2">
      <c r="A7" t="s">
        <v>58</v>
      </c>
      <c r="B7" t="s">
        <v>51</v>
      </c>
      <c r="C7" s="1">
        <v>0.7734375</v>
      </c>
      <c r="D7" s="1">
        <f t="shared" si="0"/>
        <v>0.33333333333333331</v>
      </c>
      <c r="E7" s="3">
        <f t="shared" si="1"/>
        <v>2.3203125</v>
      </c>
      <c r="F7" s="3">
        <f t="shared" si="2"/>
        <v>2.234375</v>
      </c>
      <c r="G7" s="5">
        <v>42538</v>
      </c>
      <c r="H7" s="5" t="s">
        <v>68</v>
      </c>
    </row>
    <row r="8" spans="1:10" x14ac:dyDescent="0.2">
      <c r="A8" t="s">
        <v>59</v>
      </c>
      <c r="B8" t="s">
        <v>52</v>
      </c>
      <c r="C8" s="1">
        <v>0.8125</v>
      </c>
      <c r="D8" s="1">
        <f t="shared" si="0"/>
        <v>0.33333333333333331</v>
      </c>
      <c r="E8" s="3">
        <f t="shared" si="1"/>
        <v>2.4375</v>
      </c>
      <c r="F8" s="3">
        <f t="shared" si="2"/>
        <v>2.33203125</v>
      </c>
      <c r="G8" s="5">
        <v>42538</v>
      </c>
      <c r="H8" s="5" t="s">
        <v>69</v>
      </c>
    </row>
    <row r="9" spans="1:10" x14ac:dyDescent="0.2">
      <c r="A9" t="s">
        <v>60</v>
      </c>
      <c r="B9" t="s">
        <v>52</v>
      </c>
      <c r="C9" s="1">
        <v>0.70703125</v>
      </c>
      <c r="D9" s="1">
        <f t="shared" si="0"/>
        <v>0.33333333333333331</v>
      </c>
      <c r="E9" s="3">
        <f t="shared" si="1"/>
        <v>2.12109375</v>
      </c>
      <c r="F9" s="3">
        <f t="shared" si="2"/>
        <v>2.33203125</v>
      </c>
      <c r="G9" s="5">
        <v>42538</v>
      </c>
      <c r="H9" s="5" t="s">
        <v>70</v>
      </c>
      <c r="I9">
        <f>STDEV(C8:C10)</f>
        <v>6.0892411203593344E-2</v>
      </c>
    </row>
    <row r="10" spans="1:10" x14ac:dyDescent="0.2">
      <c r="A10" t="s">
        <v>61</v>
      </c>
      <c r="B10" t="s">
        <v>52</v>
      </c>
      <c r="C10" s="1">
        <v>0.8125</v>
      </c>
      <c r="D10" s="1">
        <f t="shared" si="0"/>
        <v>0.33333333333333331</v>
      </c>
      <c r="E10" s="3">
        <f t="shared" si="1"/>
        <v>2.4375</v>
      </c>
      <c r="F10" s="3">
        <f t="shared" si="2"/>
        <v>2.33203125</v>
      </c>
      <c r="G10" s="5">
        <v>42538</v>
      </c>
      <c r="H10" s="5" t="s">
        <v>71</v>
      </c>
    </row>
  </sheetData>
  <conditionalFormatting sqref="E1:E1048576">
    <cfRule type="top10" dxfId="9" priority="6" percent="1" rank="10"/>
  </conditionalFormatting>
  <conditionalFormatting sqref="F1:F1048576">
    <cfRule type="top10" dxfId="8" priority="5" percent="1" rank="10"/>
  </conditionalFormatting>
  <conditionalFormatting sqref="C1:C7 C10:C1048576">
    <cfRule type="top10" dxfId="7" priority="3" percent="1" rank="10"/>
    <cfRule type="cellIs" dxfId="6" priority="4" operator="greaterThan">
      <formula>95</formula>
    </cfRule>
  </conditionalFormatting>
  <conditionalFormatting sqref="C8:C9">
    <cfRule type="top10" dxfId="5" priority="1" percent="1" rank="10"/>
    <cfRule type="cellIs" dxfId="4" priority="2" operator="greaterThan">
      <formula>95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15-Series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2016-06-16T15:20:08Z</dcterms:created>
  <dcterms:modified xsi:type="dcterms:W3CDTF">2016-06-28T17:26:26Z</dcterms:modified>
</cp:coreProperties>
</file>