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<sst xmlns="http://schemas.openxmlformats.org/spreadsheetml/2006/main" count="120" uniqueCount="120">
  <si>
    <t>Mã hoạt động</t>
  </si>
  <si>
    <t>Tên hoạt động</t>
  </si>
  <si>
    <t>Thời gian lạc quan</t>
  </si>
  <si>
    <t>Thời gian bi quan</t>
  </si>
  <si>
    <t>Thời gian khả dĩ</t>
  </si>
  <si>
    <t>Thời gian ước lượng (manday)</t>
  </si>
  <si>
    <t>Số nhân sự</t>
  </si>
  <si>
    <t>Duration</t>
  </si>
  <si>
    <t>Cost</t>
  </si>
  <si>
    <t>ABC Wear</t>
  </si>
  <si>
    <t>Khảo sát dự án</t>
  </si>
  <si>
    <t>1.1.1</t>
  </si>
  <si>
    <t>Xác định yêu cầu khách hàng</t>
  </si>
  <si>
    <t>1.1.2</t>
  </si>
  <si>
    <t>Xác định ngân sách dự án</t>
  </si>
  <si>
    <t>1.1.3</t>
  </si>
  <si>
    <t xml:space="preserve">Xác định thời gian của dự án </t>
  </si>
  <si>
    <t>1.1.4</t>
  </si>
  <si>
    <t>Báo cáo của khách hàng</t>
  </si>
  <si>
    <t xml:space="preserve">Quản lý dự án </t>
  </si>
  <si>
    <t>1.2.1</t>
  </si>
  <si>
    <t>Lập kế hoạch dự án</t>
  </si>
  <si>
    <t>1.2.2</t>
  </si>
  <si>
    <t>Quản lý phạm vi dự án</t>
  </si>
  <si>
    <t>1.2.3</t>
  </si>
  <si>
    <t xml:space="preserve">Quản lý chi phí dự án </t>
  </si>
  <si>
    <t>1.2.4</t>
  </si>
  <si>
    <t>Quản lý thời gian dự án</t>
  </si>
  <si>
    <t>1.2.5</t>
  </si>
  <si>
    <t xml:space="preserve">Quản lý rủ ro dự án </t>
  </si>
  <si>
    <t>1.2.6</t>
  </si>
  <si>
    <t xml:space="preserve">Quản lý các phát sinh của dự án </t>
  </si>
  <si>
    <t>Phân tích yêu cầu nghiệp vụ</t>
  </si>
  <si>
    <t>1.3.1</t>
  </si>
  <si>
    <t>Tổng hợp yêu cầu của khách hàng</t>
  </si>
  <si>
    <t>1.3.2</t>
  </si>
  <si>
    <t>Đánh giá quy trình hiện có</t>
  </si>
  <si>
    <t>1.3.2.1</t>
  </si>
  <si>
    <t>Xác định về người dùng và quyền người dùng</t>
  </si>
  <si>
    <t>1.3.2.2</t>
  </si>
  <si>
    <t>Báo cáo</t>
  </si>
  <si>
    <t>1.3.2.2.1</t>
  </si>
  <si>
    <t>Người dùng cuối</t>
  </si>
  <si>
    <t>1.3.2.2.2</t>
  </si>
  <si>
    <t>Quy trình quản lý</t>
  </si>
  <si>
    <t>1.3.2.3</t>
  </si>
  <si>
    <t>Các bên thứ 3</t>
  </si>
  <si>
    <t>1.3.3</t>
  </si>
  <si>
    <t>Xác định các luồng nghiệp vụ</t>
  </si>
  <si>
    <t>1.3.4</t>
  </si>
  <si>
    <t>Xác định rõ yêu cầu UI/ UX</t>
  </si>
  <si>
    <t>1.3.5</t>
  </si>
  <si>
    <t>Xác định yêu cầu về công nghệ</t>
  </si>
  <si>
    <t>1.3.6</t>
  </si>
  <si>
    <t>Tài liệu phân tích hệ thống</t>
  </si>
  <si>
    <t>Kiến trúc hệ thống</t>
  </si>
  <si>
    <t>1.4.1</t>
  </si>
  <si>
    <t>Thông số chức năng</t>
  </si>
  <si>
    <t>1.4.1.1</t>
  </si>
  <si>
    <t>Mô hình trong luồng tiến trình</t>
  </si>
  <si>
    <t>1.4.1.2</t>
  </si>
  <si>
    <t>Giao diện người dùng</t>
  </si>
  <si>
    <t>1.4.1.3</t>
  </si>
  <si>
    <t>Mô hình cơ sở dữ liệu</t>
  </si>
  <si>
    <t>1.4.2</t>
  </si>
  <si>
    <t>Thông số kỹ thuật</t>
  </si>
  <si>
    <t>1.4.2.1</t>
  </si>
  <si>
    <t>Ngôn ngữ sử dụng</t>
  </si>
  <si>
    <t>1.4.2.2</t>
  </si>
  <si>
    <t>Công nghệ sử dụng</t>
  </si>
  <si>
    <t>1.4.3</t>
  </si>
  <si>
    <t>Xác nhận của khách hàng</t>
  </si>
  <si>
    <t>Phát triển ứng dụng</t>
  </si>
  <si>
    <t>1.5.1</t>
  </si>
  <si>
    <t>Tài liệu thiết kế hệ thống</t>
  </si>
  <si>
    <t>1.5.2</t>
  </si>
  <si>
    <t>Triển khai hệ thống kiểm soát code</t>
  </si>
  <si>
    <t>1.5.3</t>
  </si>
  <si>
    <t>Setup môi trường chạy</t>
  </si>
  <si>
    <t>1.5.4</t>
  </si>
  <si>
    <t>Phát triển giao diện</t>
  </si>
  <si>
    <t>1.5.5</t>
  </si>
  <si>
    <t>Lập trình</t>
  </si>
  <si>
    <t>1.5.5.1</t>
  </si>
  <si>
    <t>Chạy thử nghiệm</t>
  </si>
  <si>
    <t>1.5.5.2</t>
  </si>
  <si>
    <t>Xử lý lỗi</t>
  </si>
  <si>
    <t>Kiểm thử</t>
  </si>
  <si>
    <t>1.6.1</t>
  </si>
  <si>
    <t>Kiểm thử môi trường chạy</t>
  </si>
  <si>
    <t>1.6.2</t>
  </si>
  <si>
    <t>Lên kế hoạch kiểm thử</t>
  </si>
  <si>
    <t>1.6.3</t>
  </si>
  <si>
    <t>Kiểm thử đơn vị</t>
  </si>
  <si>
    <t>1.6.4</t>
  </si>
  <si>
    <t>Kiểm thử hệ thống</t>
  </si>
  <si>
    <t>1.6.5</t>
  </si>
  <si>
    <t>Báo cáo kết quả</t>
  </si>
  <si>
    <t>Bàn giao ứng dụng</t>
  </si>
  <si>
    <t>1.7.1</t>
  </si>
  <si>
    <t xml:space="preserve">Viết tài liệu </t>
  </si>
  <si>
    <t>1.7.1.1</t>
  </si>
  <si>
    <t>Tài liệu cho người dùng</t>
  </si>
  <si>
    <t>1.7.1.2</t>
  </si>
  <si>
    <t>Tài liệu quản trị ứng dụng</t>
  </si>
  <si>
    <t>1.7.1.3</t>
  </si>
  <si>
    <t>Tài liệu quản trị hệ thống</t>
  </si>
  <si>
    <t>1.7.2</t>
  </si>
  <si>
    <t>Đào tạo</t>
  </si>
  <si>
    <t>1.7.2.1</t>
  </si>
  <si>
    <t>Đào tạo người dùng xử dụng</t>
  </si>
  <si>
    <t>1.7.3</t>
  </si>
  <si>
    <t>Báo cáo bàn giao sản phẩm</t>
  </si>
  <si>
    <t>Bảo trì</t>
  </si>
  <si>
    <t>1.8.1</t>
  </si>
  <si>
    <t>Sửa lỗi phát sinh chạy live</t>
  </si>
  <si>
    <t>1.8.2</t>
  </si>
  <si>
    <t>Bảo trì định kỳ</t>
  </si>
  <si>
    <t>1.8.3</t>
  </si>
  <si>
    <t>Update các phiên bản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</si>
</sst>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7">
    <font>
      <sz val="10.0"/>
      <color rgb="FF000000"/>
      <name val="Arial"/>
    </font>
    <font>
      <color theme="1"/>
      <name val="Arial"/>
    </font>
    <font>
      <b/>
      <sz val="9.0"/>
      <color theme="1"/>
      <name val="Arial"/>
    </font>
    <font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2F1DA"/>
        <bgColor rgb="FFD2F1DA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D9E6FC"/>
        <bgColor rgb="FFD9E6FC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AD9D6"/>
        <bgColor rgb="FFFAD9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1"/>
    </xf>
    <xf borderId="1" fillId="4" fontId="3" numFmtId="0" xfId="0" applyAlignment="1" applyBorder="1" applyFill="1" applyFont="1">
      <alignment horizontal="right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vertical="bottom"/>
    </xf>
    <xf borderId="1" fillId="5" fontId="1" numFmtId="0" xfId="0" applyAlignment="1" applyBorder="1" applyFill="1" applyFont="1">
      <alignment horizontal="right" shrinkToFit="0" vertical="bottom" wrapText="1"/>
    </xf>
    <xf borderId="1" fillId="5" fontId="1" numFmtId="0" xfId="0" applyAlignment="1" applyBorder="1" applyFont="1">
      <alignment shrinkToFit="0" vertical="bottom" wrapText="1"/>
    </xf>
    <xf borderId="1" fillId="6" fontId="1" numFmtId="4" xfId="0" applyAlignment="1" applyBorder="1" applyFill="1" applyFont="1" applyNumberFormat="1">
      <alignment vertical="bottom"/>
    </xf>
    <xf borderId="1" fillId="6" fontId="4" numFmtId="164" xfId="0" applyAlignment="1" applyBorder="1" applyFont="1" applyNumberFormat="1">
      <alignment horizontal="right" vertical="bottom"/>
    </xf>
    <xf borderId="1" fillId="7" fontId="1" numFmtId="0" xfId="0" applyAlignment="1" applyBorder="1" applyFill="1" applyFont="1">
      <alignment shrinkToFit="0" vertical="bottom" wrapText="1"/>
    </xf>
    <xf borderId="1" fillId="8" fontId="1" numFmtId="0" xfId="0" applyAlignment="1" applyBorder="1" applyFill="1" applyFont="1">
      <alignment shrinkToFit="0" vertical="bottom" wrapText="1"/>
    </xf>
    <xf borderId="1" fillId="6" fontId="1" numFmtId="4" xfId="0" applyAlignment="1" applyBorder="1" applyFont="1" applyNumberFormat="1">
      <alignment horizontal="right" readingOrder="0" vertical="bottom"/>
    </xf>
    <xf borderId="1" fillId="6" fontId="3" numFmtId="4" xfId="0" applyAlignment="1" applyBorder="1" applyFont="1" applyNumberFormat="1">
      <alignment horizontal="right" readingOrder="0" vertical="bottom"/>
    </xf>
    <xf borderId="1" fillId="6" fontId="3" numFmtId="4" xfId="0" applyAlignment="1" applyBorder="1" applyFont="1" applyNumberFormat="1">
      <alignment horizontal="right" vertical="bottom"/>
    </xf>
    <xf borderId="1" fillId="6" fontId="1" numFmtId="164" xfId="0" applyAlignment="1" applyBorder="1" applyFont="1" applyNumberFormat="1">
      <alignment horizontal="right" readingOrder="0" vertical="bottom"/>
    </xf>
    <xf borderId="1" fillId="6" fontId="1" numFmtId="4" xfId="0" applyAlignment="1" applyBorder="1" applyFont="1" applyNumberFormat="1">
      <alignment horizontal="right" vertical="bottom"/>
    </xf>
    <xf borderId="1" fillId="9" fontId="1" numFmtId="4" xfId="0" applyAlignment="1" applyBorder="1" applyFill="1" applyFont="1" applyNumberFormat="1">
      <alignment horizontal="right" vertical="bottom"/>
    </xf>
    <xf borderId="1" fillId="9" fontId="4" numFmtId="164" xfId="0" applyAlignment="1" applyBorder="1" applyFont="1" applyNumberFormat="1">
      <alignment horizontal="right" vertical="bottom"/>
    </xf>
    <xf borderId="1" fillId="9" fontId="1" numFmtId="4" xfId="0" applyAlignment="1" applyBorder="1" applyFont="1" applyNumberFormat="1">
      <alignment horizontal="right" readingOrder="0" vertical="bottom"/>
    </xf>
    <xf borderId="1" fillId="9" fontId="1" numFmtId="164" xfId="0" applyAlignment="1" applyBorder="1" applyFont="1" applyNumberFormat="1">
      <alignment horizontal="right" readingOrder="0" vertical="bottom"/>
    </xf>
    <xf borderId="1" fillId="9" fontId="1" numFmtId="4" xfId="0" applyAlignment="1" applyBorder="1" applyFont="1" applyNumberFormat="1">
      <alignment vertical="bottom"/>
    </xf>
    <xf borderId="1" fillId="9" fontId="1" numFmtId="4" xfId="0" applyAlignment="1" applyBorder="1" applyFont="1" applyNumberFormat="1">
      <alignment readingOrder="0" vertical="bottom"/>
    </xf>
    <xf borderId="1" fillId="9" fontId="1" numFmtId="164" xfId="0" applyAlignment="1" applyBorder="1" applyFont="1" applyNumberFormat="1">
      <alignment readingOrder="0" vertical="bottom"/>
    </xf>
    <xf borderId="1" fillId="9" fontId="1" numFmtId="164" xfId="0" applyAlignment="1" applyBorder="1" applyFont="1" applyNumberFormat="1">
      <alignment vertical="bottom"/>
    </xf>
    <xf borderId="0" fillId="5" fontId="1" numFmtId="0" xfId="0" applyAlignment="1" applyFont="1">
      <alignment vertical="bottom"/>
    </xf>
    <xf borderId="1" fillId="10" fontId="1" numFmtId="4" xfId="0" applyAlignment="1" applyBorder="1" applyFill="1" applyFont="1" applyNumberFormat="1">
      <alignment horizontal="right" vertical="bottom"/>
    </xf>
    <xf borderId="1" fillId="10" fontId="1" numFmtId="4" xfId="0" applyAlignment="1" applyBorder="1" applyFont="1" applyNumberFormat="1">
      <alignment vertical="bottom"/>
    </xf>
    <xf borderId="1" fillId="10" fontId="4" numFmtId="164" xfId="0" applyAlignment="1" applyBorder="1" applyFont="1" applyNumberFormat="1">
      <alignment vertical="bottom"/>
    </xf>
    <xf borderId="0" fillId="8" fontId="1" numFmtId="0" xfId="0" applyAlignment="1" applyFont="1">
      <alignment vertical="bottom"/>
    </xf>
    <xf borderId="1" fillId="10" fontId="1" numFmtId="4" xfId="0" applyAlignment="1" applyBorder="1" applyFont="1" applyNumberFormat="1">
      <alignment horizontal="right" readingOrder="0" vertical="bottom"/>
    </xf>
    <xf borderId="1" fillId="10" fontId="1" numFmtId="164" xfId="0" applyAlignment="1" applyBorder="1" applyFont="1" applyNumberFormat="1">
      <alignment readingOrder="0" vertical="bottom"/>
    </xf>
    <xf borderId="1" fillId="10" fontId="1" numFmtId="164" xfId="0" applyAlignment="1" applyBorder="1" applyFont="1" applyNumberFormat="1">
      <alignment horizontal="right" vertical="bottom"/>
    </xf>
    <xf borderId="1" fillId="10" fontId="1" numFmtId="164" xfId="0" applyAlignment="1" applyBorder="1" applyFont="1" applyNumberFormat="1">
      <alignment vertical="bottom"/>
    </xf>
    <xf borderId="1" fillId="10" fontId="1" numFmtId="164" xfId="0" applyAlignment="1" applyBorder="1" applyFont="1" applyNumberFormat="1">
      <alignment horizontal="right" readingOrder="0" vertical="bottom"/>
    </xf>
    <xf borderId="1" fillId="5" fontId="1" numFmtId="0" xfId="0" applyAlignment="1" applyBorder="1" applyFont="1">
      <alignment vertical="bottom"/>
    </xf>
    <xf borderId="1" fillId="8" fontId="1" numFmtId="4" xfId="0" applyAlignment="1" applyBorder="1" applyFont="1" applyNumberFormat="1">
      <alignment vertical="bottom"/>
    </xf>
    <xf borderId="1" fillId="8" fontId="4" numFmtId="164" xfId="0" applyAlignment="1" applyBorder="1" applyFont="1" applyNumberFormat="1">
      <alignment horizontal="right" vertical="bottom"/>
    </xf>
    <xf borderId="1" fillId="8" fontId="1" numFmtId="0" xfId="0" applyAlignment="1" applyBorder="1" applyFont="1">
      <alignment vertical="bottom"/>
    </xf>
    <xf borderId="1" fillId="8" fontId="1" numFmtId="4" xfId="0" applyAlignment="1" applyBorder="1" applyFont="1" applyNumberFormat="1">
      <alignment horizontal="right" readingOrder="0" vertical="bottom"/>
    </xf>
    <xf borderId="1" fillId="8" fontId="1" numFmtId="4" xfId="0" applyAlignment="1" applyBorder="1" applyFont="1" applyNumberFormat="1">
      <alignment horizontal="right" vertical="bottom"/>
    </xf>
    <xf borderId="1" fillId="8" fontId="3" numFmtId="4" xfId="0" applyAlignment="1" applyBorder="1" applyFont="1" applyNumberFormat="1">
      <alignment horizontal="right" readingOrder="0" vertical="bottom"/>
    </xf>
    <xf borderId="1" fillId="8" fontId="1" numFmtId="164" xfId="0" applyAlignment="1" applyBorder="1" applyFont="1" applyNumberFormat="1">
      <alignment horizontal="right" vertical="bottom"/>
    </xf>
    <xf borderId="1" fillId="8" fontId="1" numFmtId="164" xfId="0" applyAlignment="1" applyBorder="1" applyFont="1" applyNumberFormat="1">
      <alignment readingOrder="0" vertical="bottom"/>
    </xf>
    <xf borderId="1" fillId="8" fontId="1" numFmtId="164" xfId="0" applyAlignment="1" applyBorder="1" applyFont="1" applyNumberFormat="1">
      <alignment horizontal="right" readingOrder="0" vertical="bottom"/>
    </xf>
    <xf borderId="1" fillId="8" fontId="1" numFmtId="0" xfId="0" applyAlignment="1" applyBorder="1" applyFont="1">
      <alignment readingOrder="0" shrinkToFit="0" vertical="bottom" wrapText="1"/>
    </xf>
    <xf borderId="1" fillId="11" fontId="1" numFmtId="4" xfId="0" applyAlignment="1" applyBorder="1" applyFill="1" applyFont="1" applyNumberFormat="1">
      <alignment vertical="bottom"/>
    </xf>
    <xf borderId="1" fillId="11" fontId="4" numFmtId="164" xfId="0" applyAlignment="1" applyBorder="1" applyFont="1" applyNumberFormat="1">
      <alignment horizontal="right" vertical="bottom"/>
    </xf>
    <xf borderId="1" fillId="11" fontId="1" numFmtId="4" xfId="0" applyAlignment="1" applyBorder="1" applyFont="1" applyNumberFormat="1">
      <alignment horizontal="right" readingOrder="0" vertical="bottom"/>
    </xf>
    <xf borderId="1" fillId="11" fontId="3" numFmtId="4" xfId="0" applyAlignment="1" applyBorder="1" applyFont="1" applyNumberFormat="1">
      <alignment horizontal="right" readingOrder="0" vertical="bottom"/>
    </xf>
    <xf borderId="1" fillId="11" fontId="1" numFmtId="4" xfId="0" applyAlignment="1" applyBorder="1" applyFont="1" applyNumberFormat="1">
      <alignment horizontal="right" vertical="bottom"/>
    </xf>
    <xf borderId="1" fillId="11" fontId="1" numFmtId="164" xfId="0" applyAlignment="1" applyBorder="1" applyFont="1" applyNumberFormat="1">
      <alignment horizontal="right" readingOrder="0" vertical="bottom"/>
    </xf>
    <xf borderId="1" fillId="11" fontId="1" numFmtId="164" xfId="0" applyAlignment="1" applyBorder="1" applyFont="1" applyNumberFormat="1">
      <alignment readingOrder="0" vertical="bottom"/>
    </xf>
    <xf borderId="1" fillId="6" fontId="4" numFmtId="164" xfId="0" applyAlignment="1" applyBorder="1" applyFont="1" applyNumberFormat="1">
      <alignment vertical="bottom"/>
    </xf>
    <xf borderId="1" fillId="6" fontId="1" numFmtId="164" xfId="0" applyAlignment="1" applyBorder="1" applyFont="1" applyNumberFormat="1">
      <alignment horizontal="right" vertical="bottom"/>
    </xf>
    <xf borderId="1" fillId="12" fontId="1" numFmtId="0" xfId="0" applyBorder="1" applyFill="1" applyFont="1"/>
    <xf borderId="1" fillId="12" fontId="1" numFmtId="4" xfId="0" applyBorder="1" applyFont="1" applyNumberFormat="1"/>
    <xf borderId="1" fillId="12" fontId="4" numFmtId="0" xfId="0" applyBorder="1" applyFont="1"/>
    <xf borderId="1" fillId="12" fontId="1" numFmtId="4" xfId="0" applyAlignment="1" applyBorder="1" applyFont="1" applyNumberFormat="1">
      <alignment horizontal="right" readingOrder="0" vertical="bottom"/>
    </xf>
    <xf borderId="1" fillId="12" fontId="1" numFmtId="4" xfId="0" applyAlignment="1" applyBorder="1" applyFont="1" applyNumberFormat="1">
      <alignment horizontal="right" vertical="bottom"/>
    </xf>
    <xf borderId="1" fillId="12" fontId="1" numFmtId="0" xfId="0" applyAlignment="1" applyBorder="1" applyFont="1">
      <alignment readingOrder="0"/>
    </xf>
    <xf borderId="1" fillId="12" fontId="3" numFmtId="4" xfId="0" applyAlignment="1" applyBorder="1" applyFont="1" applyNumberFormat="1">
      <alignment horizontal="right" readingOrder="0" vertical="bottom"/>
    </xf>
    <xf borderId="1" fillId="8" fontId="5" numFmtId="0" xfId="0" applyAlignment="1" applyBorder="1" applyFont="1">
      <alignment shrinkToFit="0" vertical="bottom" wrapText="1"/>
    </xf>
    <xf borderId="1" fillId="13" fontId="5" numFmtId="0" xfId="0" applyBorder="1" applyFill="1" applyFont="1"/>
    <xf borderId="1" fillId="13" fontId="5" numFmtId="4" xfId="0" applyBorder="1" applyFont="1" applyNumberFormat="1"/>
    <xf borderId="1" fillId="13" fontId="6" numFmtId="0" xfId="0" applyBorder="1" applyFont="1"/>
    <xf borderId="1" fillId="13" fontId="1" numFmtId="4" xfId="0" applyAlignment="1" applyBorder="1" applyFont="1" applyNumberFormat="1">
      <alignment horizontal="right" readingOrder="0" vertical="bottom"/>
    </xf>
    <xf borderId="1" fillId="13" fontId="1" numFmtId="4" xfId="0" applyAlignment="1" applyBorder="1" applyFont="1" applyNumberFormat="1">
      <alignment horizontal="right" vertical="bottom"/>
    </xf>
    <xf borderId="1" fillId="13" fontId="5" numFmtId="0" xfId="0" applyAlignment="1" applyBorder="1" applyFont="1">
      <alignment readingOrder="0"/>
    </xf>
    <xf borderId="1" fillId="13" fontId="3" numFmtId="4" xfId="0" applyAlignment="1" applyBorder="1" applyFont="1" applyNumberFormat="1">
      <alignment horizontal="right" readingOrder="0" vertical="bottom"/>
    </xf>
    <xf borderId="1" fillId="14" fontId="1" numFmtId="0" xfId="0" applyAlignment="1" applyBorder="1" applyFill="1" applyFont="1">
      <alignment vertical="bottom"/>
    </xf>
    <xf borderId="1" fillId="14" fontId="5" numFmtId="4" xfId="0" applyAlignment="1" applyBorder="1" applyFont="1" applyNumberFormat="1">
      <alignment horizontal="right" vertical="bottom"/>
    </xf>
    <xf borderId="1" fillId="14" fontId="5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1.0</v>
      </c>
      <c r="B2" s="5" t="s">
        <v>9</v>
      </c>
      <c r="C2" s="6"/>
      <c r="D2" s="6"/>
      <c r="E2" s="6"/>
      <c r="F2" s="6"/>
      <c r="G2" s="6"/>
      <c r="H2" s="6"/>
      <c r="I2" s="6"/>
    </row>
    <row r="3">
      <c r="A3" s="7">
        <v>1.1</v>
      </c>
      <c r="B3" s="8" t="s">
        <v>10</v>
      </c>
      <c r="C3" s="9"/>
      <c r="D3" s="9"/>
      <c r="E3" s="9"/>
      <c r="F3" s="9"/>
      <c r="G3" s="9"/>
      <c r="H3" s="9">
        <f t="shared" ref="H3:I3" si="1">SUM(H4:H7)</f>
        <v>7</v>
      </c>
      <c r="I3" s="10">
        <f t="shared" si="1"/>
        <v>50000000</v>
      </c>
    </row>
    <row r="4">
      <c r="A4" s="11" t="s">
        <v>11</v>
      </c>
      <c r="B4" s="12" t="s">
        <v>12</v>
      </c>
      <c r="C4" s="13">
        <v>1.0</v>
      </c>
      <c r="D4" s="13">
        <v>3.0</v>
      </c>
      <c r="E4" s="13">
        <v>2.0</v>
      </c>
      <c r="F4" s="14">
        <v>2.0</v>
      </c>
      <c r="G4" s="15">
        <v>1.0</v>
      </c>
      <c r="H4" s="14">
        <v>2.0</v>
      </c>
      <c r="I4" s="16">
        <v>1.0E7</v>
      </c>
    </row>
    <row r="5">
      <c r="A5" s="11" t="s">
        <v>13</v>
      </c>
      <c r="B5" s="12" t="s">
        <v>14</v>
      </c>
      <c r="C5" s="13">
        <v>0.5</v>
      </c>
      <c r="D5" s="13">
        <v>1.5</v>
      </c>
      <c r="E5" s="13">
        <v>1.0</v>
      </c>
      <c r="F5" s="17">
        <f t="shared" ref="F5:F7" si="2">(C5+4*E5+D5)/6</f>
        <v>1</v>
      </c>
      <c r="G5" s="17">
        <v>1.0</v>
      </c>
      <c r="H5" s="17">
        <f t="shared" ref="H5:H7" si="3">(F5/G5)</f>
        <v>1</v>
      </c>
      <c r="I5" s="16">
        <v>1.0E7</v>
      </c>
    </row>
    <row r="6">
      <c r="A6" s="11" t="s">
        <v>15</v>
      </c>
      <c r="B6" s="12" t="s">
        <v>16</v>
      </c>
      <c r="C6" s="13">
        <v>0.5</v>
      </c>
      <c r="D6" s="13">
        <v>1.5</v>
      </c>
      <c r="E6" s="13">
        <v>1.0</v>
      </c>
      <c r="F6" s="17">
        <f t="shared" si="2"/>
        <v>1</v>
      </c>
      <c r="G6" s="17">
        <v>1.0</v>
      </c>
      <c r="H6" s="17">
        <f t="shared" si="3"/>
        <v>1</v>
      </c>
      <c r="I6" s="16">
        <v>1.5E7</v>
      </c>
    </row>
    <row r="7">
      <c r="A7" s="11" t="s">
        <v>17</v>
      </c>
      <c r="B7" s="12" t="s">
        <v>18</v>
      </c>
      <c r="C7" s="13">
        <v>3.0</v>
      </c>
      <c r="D7" s="13">
        <v>9.0</v>
      </c>
      <c r="E7" s="13">
        <v>6.0</v>
      </c>
      <c r="F7" s="17">
        <f t="shared" si="2"/>
        <v>6</v>
      </c>
      <c r="G7" s="17">
        <v>2.0</v>
      </c>
      <c r="H7" s="17">
        <f t="shared" si="3"/>
        <v>3</v>
      </c>
      <c r="I7" s="16">
        <v>1.5E7</v>
      </c>
    </row>
    <row r="8">
      <c r="A8" s="7">
        <v>1.2</v>
      </c>
      <c r="B8" s="8" t="s">
        <v>19</v>
      </c>
      <c r="C8" s="18"/>
      <c r="D8" s="18"/>
      <c r="E8" s="18"/>
      <c r="F8" s="18"/>
      <c r="G8" s="18"/>
      <c r="H8" s="18">
        <f t="shared" ref="H8:I8" si="4">SUM(H9:H14)</f>
        <v>14</v>
      </c>
      <c r="I8" s="19">
        <f t="shared" si="4"/>
        <v>100000000</v>
      </c>
    </row>
    <row r="9">
      <c r="A9" s="11" t="s">
        <v>20</v>
      </c>
      <c r="B9" s="12" t="s">
        <v>21</v>
      </c>
      <c r="C9" s="20">
        <v>4.0</v>
      </c>
      <c r="D9" s="20">
        <v>12.0</v>
      </c>
      <c r="E9" s="20">
        <v>8.0</v>
      </c>
      <c r="F9" s="18">
        <f t="shared" ref="F9:F14" si="5">(C9+4*E9+D9)/6</f>
        <v>8</v>
      </c>
      <c r="G9" s="20">
        <v>2.0</v>
      </c>
      <c r="H9" s="18">
        <f t="shared" ref="H9:H14" si="6">(F9/G9)</f>
        <v>4</v>
      </c>
      <c r="I9" s="21">
        <v>2.0E7</v>
      </c>
    </row>
    <row r="10">
      <c r="A10" s="11" t="s">
        <v>22</v>
      </c>
      <c r="B10" s="12" t="s">
        <v>23</v>
      </c>
      <c r="C10" s="20">
        <v>2.0</v>
      </c>
      <c r="D10" s="20">
        <v>6.0</v>
      </c>
      <c r="E10" s="20">
        <v>4.0</v>
      </c>
      <c r="F10" s="18">
        <f t="shared" si="5"/>
        <v>4</v>
      </c>
      <c r="G10" s="18">
        <v>2.0</v>
      </c>
      <c r="H10" s="18">
        <f t="shared" si="6"/>
        <v>2</v>
      </c>
      <c r="I10" s="21">
        <v>1.0E7</v>
      </c>
    </row>
    <row r="11">
      <c r="A11" s="11" t="s">
        <v>24</v>
      </c>
      <c r="B11" s="12" t="s">
        <v>25</v>
      </c>
      <c r="C11" s="20">
        <v>2.0</v>
      </c>
      <c r="D11" s="20">
        <v>6.0</v>
      </c>
      <c r="E11" s="20">
        <v>4.0</v>
      </c>
      <c r="F11" s="18">
        <f t="shared" si="5"/>
        <v>4</v>
      </c>
      <c r="G11" s="20">
        <v>2.0</v>
      </c>
      <c r="H11" s="18">
        <f t="shared" si="6"/>
        <v>2</v>
      </c>
      <c r="I11" s="21">
        <v>2.0E7</v>
      </c>
    </row>
    <row r="12">
      <c r="A12" s="11" t="s">
        <v>26</v>
      </c>
      <c r="B12" s="12" t="s">
        <v>27</v>
      </c>
      <c r="C12" s="20">
        <v>2.0</v>
      </c>
      <c r="D12" s="20">
        <v>6.0</v>
      </c>
      <c r="E12" s="20">
        <v>4.0</v>
      </c>
      <c r="F12" s="22">
        <f t="shared" si="5"/>
        <v>4</v>
      </c>
      <c r="G12" s="23">
        <v>2.0</v>
      </c>
      <c r="H12" s="22">
        <f t="shared" si="6"/>
        <v>2</v>
      </c>
      <c r="I12" s="21">
        <v>2.0E7</v>
      </c>
    </row>
    <row r="13">
      <c r="A13" s="11" t="s">
        <v>28</v>
      </c>
      <c r="B13" s="12" t="s">
        <v>29</v>
      </c>
      <c r="C13" s="20">
        <v>2.0</v>
      </c>
      <c r="D13" s="20">
        <v>6.0</v>
      </c>
      <c r="E13" s="20">
        <v>4.0</v>
      </c>
      <c r="F13" s="22">
        <f t="shared" si="5"/>
        <v>4</v>
      </c>
      <c r="G13" s="23">
        <v>2.0</v>
      </c>
      <c r="H13" s="22">
        <f t="shared" si="6"/>
        <v>2</v>
      </c>
      <c r="I13" s="24">
        <v>2.5E7</v>
      </c>
    </row>
    <row r="14">
      <c r="A14" s="11" t="s">
        <v>30</v>
      </c>
      <c r="B14" s="12" t="s">
        <v>31</v>
      </c>
      <c r="C14" s="20">
        <v>2.0</v>
      </c>
      <c r="D14" s="20">
        <v>6.0</v>
      </c>
      <c r="E14" s="20">
        <v>4.0</v>
      </c>
      <c r="F14" s="22">
        <f t="shared" si="5"/>
        <v>4</v>
      </c>
      <c r="G14" s="23">
        <v>2.0</v>
      </c>
      <c r="H14" s="22">
        <f t="shared" si="6"/>
        <v>2</v>
      </c>
      <c r="I14" s="25">
        <v>5000000.0</v>
      </c>
    </row>
    <row r="15">
      <c r="A15" s="7">
        <v>1.3</v>
      </c>
      <c r="B15" s="26" t="s">
        <v>32</v>
      </c>
      <c r="C15" s="27"/>
      <c r="D15" s="27"/>
      <c r="E15" s="27"/>
      <c r="F15" s="28"/>
      <c r="G15" s="28"/>
      <c r="H15" s="28">
        <f>SUM(H16,H17,H23:H26)</f>
        <v>57.16666667</v>
      </c>
      <c r="I15" s="29">
        <f>SUM(I16:I26)</f>
        <v>100000000</v>
      </c>
    </row>
    <row r="16">
      <c r="A16" s="11" t="s">
        <v>33</v>
      </c>
      <c r="B16" s="30" t="s">
        <v>34</v>
      </c>
      <c r="C16" s="31">
        <v>3.5</v>
      </c>
      <c r="D16" s="31">
        <v>10.5</v>
      </c>
      <c r="E16" s="31">
        <v>7.0</v>
      </c>
      <c r="F16" s="28">
        <f t="shared" ref="F16:F26" si="7">(C16+4*E16+D16)/6</f>
        <v>7</v>
      </c>
      <c r="G16" s="28">
        <v>1.0</v>
      </c>
      <c r="H16" s="28">
        <f t="shared" ref="H16:H26" si="8">(F16/G16)</f>
        <v>7</v>
      </c>
      <c r="I16" s="32">
        <v>1.0E7</v>
      </c>
    </row>
    <row r="17">
      <c r="A17" s="11" t="s">
        <v>35</v>
      </c>
      <c r="B17" s="30" t="s">
        <v>36</v>
      </c>
      <c r="C17" s="31">
        <v>19.0</v>
      </c>
      <c r="D17" s="31">
        <v>25.0</v>
      </c>
      <c r="E17" s="31">
        <v>21.0</v>
      </c>
      <c r="F17" s="28">
        <f t="shared" si="7"/>
        <v>21.33333333</v>
      </c>
      <c r="G17" s="27">
        <v>1.0</v>
      </c>
      <c r="H17" s="28">
        <f t="shared" si="8"/>
        <v>21.33333333</v>
      </c>
      <c r="I17" s="32">
        <v>5000000.0</v>
      </c>
    </row>
    <row r="18">
      <c r="A18" s="11" t="s">
        <v>37</v>
      </c>
      <c r="B18" s="30" t="s">
        <v>38</v>
      </c>
      <c r="C18" s="31">
        <v>6.0</v>
      </c>
      <c r="D18" s="31">
        <v>9.0</v>
      </c>
      <c r="E18" s="31">
        <v>7.0</v>
      </c>
      <c r="F18" s="28">
        <f t="shared" si="7"/>
        <v>7.166666667</v>
      </c>
      <c r="G18" s="27">
        <v>1.0</v>
      </c>
      <c r="H18" s="28">
        <f t="shared" si="8"/>
        <v>7.166666667</v>
      </c>
      <c r="I18" s="33">
        <v>5000000.0</v>
      </c>
    </row>
    <row r="19">
      <c r="A19" s="11" t="s">
        <v>39</v>
      </c>
      <c r="B19" s="30" t="s">
        <v>40</v>
      </c>
      <c r="C19" s="31">
        <v>12.0</v>
      </c>
      <c r="D19" s="31">
        <v>18.0</v>
      </c>
      <c r="E19" s="31">
        <v>14.0</v>
      </c>
      <c r="F19" s="28">
        <f t="shared" si="7"/>
        <v>14.33333333</v>
      </c>
      <c r="G19" s="27">
        <v>1.0</v>
      </c>
      <c r="H19" s="28">
        <f t="shared" si="8"/>
        <v>14.33333333</v>
      </c>
      <c r="I19" s="33">
        <v>5000000.0</v>
      </c>
    </row>
    <row r="20">
      <c r="A20" s="11" t="s">
        <v>41</v>
      </c>
      <c r="B20" s="30" t="s">
        <v>42</v>
      </c>
      <c r="C20" s="31">
        <v>6.0</v>
      </c>
      <c r="D20" s="31">
        <v>10.0</v>
      </c>
      <c r="E20" s="31">
        <v>7.0</v>
      </c>
      <c r="F20" s="28">
        <f t="shared" si="7"/>
        <v>7.333333333</v>
      </c>
      <c r="G20" s="28">
        <v>1.0</v>
      </c>
      <c r="H20" s="28">
        <f t="shared" si="8"/>
        <v>7.333333333</v>
      </c>
      <c r="I20" s="34">
        <v>5000000.0</v>
      </c>
    </row>
    <row r="21">
      <c r="A21" s="11" t="s">
        <v>43</v>
      </c>
      <c r="B21" s="30" t="s">
        <v>44</v>
      </c>
      <c r="C21" s="31">
        <v>6.0</v>
      </c>
      <c r="D21" s="31">
        <v>18.0</v>
      </c>
      <c r="E21" s="31">
        <v>15.0</v>
      </c>
      <c r="F21" s="28">
        <f t="shared" si="7"/>
        <v>14</v>
      </c>
      <c r="G21" s="27">
        <v>2.0</v>
      </c>
      <c r="H21" s="28">
        <f t="shared" si="8"/>
        <v>7</v>
      </c>
      <c r="I21" s="33">
        <v>1.0E7</v>
      </c>
    </row>
    <row r="22">
      <c r="A22" s="11" t="s">
        <v>45</v>
      </c>
      <c r="B22" s="30" t="s">
        <v>46</v>
      </c>
      <c r="C22" s="31">
        <v>6.0</v>
      </c>
      <c r="D22" s="31">
        <v>18.0</v>
      </c>
      <c r="E22" s="31">
        <v>15.0</v>
      </c>
      <c r="F22" s="27">
        <f t="shared" si="7"/>
        <v>14</v>
      </c>
      <c r="G22" s="27">
        <v>2.0</v>
      </c>
      <c r="H22" s="27">
        <f t="shared" si="8"/>
        <v>7</v>
      </c>
      <c r="I22" s="33">
        <v>1.0E7</v>
      </c>
    </row>
    <row r="23">
      <c r="A23" s="11" t="s">
        <v>47</v>
      </c>
      <c r="B23" s="30" t="s">
        <v>48</v>
      </c>
      <c r="C23" s="31">
        <v>6.0</v>
      </c>
      <c r="D23" s="31">
        <v>18.0</v>
      </c>
      <c r="E23" s="31">
        <v>15.0</v>
      </c>
      <c r="F23" s="27">
        <f t="shared" si="7"/>
        <v>14</v>
      </c>
      <c r="G23" s="31">
        <v>2.0</v>
      </c>
      <c r="H23" s="27">
        <f t="shared" si="8"/>
        <v>7</v>
      </c>
      <c r="I23" s="35">
        <v>1.0E7</v>
      </c>
    </row>
    <row r="24">
      <c r="A24" s="11" t="s">
        <v>49</v>
      </c>
      <c r="B24" s="30" t="s">
        <v>50</v>
      </c>
      <c r="C24" s="31">
        <v>7.0</v>
      </c>
      <c r="D24" s="31">
        <v>8.0</v>
      </c>
      <c r="E24" s="31">
        <v>7.0</v>
      </c>
      <c r="F24" s="27">
        <f t="shared" si="7"/>
        <v>7.166666667</v>
      </c>
      <c r="G24" s="31">
        <v>1.0</v>
      </c>
      <c r="H24" s="27">
        <f t="shared" si="8"/>
        <v>7.166666667</v>
      </c>
      <c r="I24" s="35">
        <v>1.0E7</v>
      </c>
    </row>
    <row r="25">
      <c r="A25" s="11" t="s">
        <v>51</v>
      </c>
      <c r="B25" s="30" t="s">
        <v>52</v>
      </c>
      <c r="C25" s="31">
        <v>6.0</v>
      </c>
      <c r="D25" s="31">
        <v>11.0</v>
      </c>
      <c r="E25" s="31">
        <v>7.0</v>
      </c>
      <c r="F25" s="27">
        <f t="shared" si="7"/>
        <v>7.5</v>
      </c>
      <c r="G25" s="31">
        <v>1.0</v>
      </c>
      <c r="H25" s="27">
        <f t="shared" si="8"/>
        <v>7.5</v>
      </c>
      <c r="I25" s="35">
        <v>1.0E7</v>
      </c>
    </row>
    <row r="26">
      <c r="A26" s="11" t="s">
        <v>53</v>
      </c>
      <c r="B26" s="30" t="s">
        <v>54</v>
      </c>
      <c r="C26" s="31">
        <v>7.0</v>
      </c>
      <c r="D26" s="31">
        <v>8.0</v>
      </c>
      <c r="E26" s="31">
        <v>7.0</v>
      </c>
      <c r="F26" s="27">
        <f t="shared" si="7"/>
        <v>7.166666667</v>
      </c>
      <c r="G26" s="31">
        <v>1.0</v>
      </c>
      <c r="H26" s="27">
        <f t="shared" si="8"/>
        <v>7.166666667</v>
      </c>
      <c r="I26" s="33">
        <v>2.0E7</v>
      </c>
    </row>
    <row r="27">
      <c r="A27" s="7">
        <v>1.4</v>
      </c>
      <c r="B27" s="36" t="s">
        <v>55</v>
      </c>
      <c r="C27" s="37"/>
      <c r="D27" s="37"/>
      <c r="E27" s="37"/>
      <c r="F27" s="37"/>
      <c r="G27" s="37"/>
      <c r="H27" s="37">
        <f>SUM(H28,H32,H35)</f>
        <v>24</v>
      </c>
      <c r="I27" s="38">
        <f>SUM(I28:I35)</f>
        <v>150000000</v>
      </c>
    </row>
    <row r="28">
      <c r="A28" s="11" t="s">
        <v>56</v>
      </c>
      <c r="B28" s="39" t="s">
        <v>57</v>
      </c>
      <c r="C28" s="40">
        <v>12.0</v>
      </c>
      <c r="D28" s="40">
        <v>30.0</v>
      </c>
      <c r="E28" s="40">
        <v>21.0</v>
      </c>
      <c r="F28" s="41">
        <f t="shared" ref="F28:F35" si="9">(C28+4*E28+D28)/6</f>
        <v>21</v>
      </c>
      <c r="G28" s="42">
        <v>1.0</v>
      </c>
      <c r="H28" s="41">
        <f t="shared" ref="H28:H35" si="10">(F28/G28)</f>
        <v>21</v>
      </c>
      <c r="I28" s="43">
        <v>1.0E7</v>
      </c>
    </row>
    <row r="29">
      <c r="A29" s="11" t="s">
        <v>58</v>
      </c>
      <c r="B29" s="12" t="s">
        <v>59</v>
      </c>
      <c r="C29" s="42">
        <v>3.0</v>
      </c>
      <c r="D29" s="42">
        <v>9.0</v>
      </c>
      <c r="E29" s="42">
        <v>6.0</v>
      </c>
      <c r="F29" s="41">
        <f t="shared" si="9"/>
        <v>6</v>
      </c>
      <c r="G29" s="42">
        <v>1.0</v>
      </c>
      <c r="H29" s="41">
        <f t="shared" si="10"/>
        <v>6</v>
      </c>
      <c r="I29" s="44">
        <v>1.5E7</v>
      </c>
    </row>
    <row r="30">
      <c r="A30" s="11" t="s">
        <v>60</v>
      </c>
      <c r="B30" s="12" t="s">
        <v>61</v>
      </c>
      <c r="C30" s="42">
        <v>5.0</v>
      </c>
      <c r="D30" s="42">
        <v>10.0</v>
      </c>
      <c r="E30" s="42">
        <v>8.0</v>
      </c>
      <c r="F30" s="41">
        <f t="shared" si="9"/>
        <v>7.833333333</v>
      </c>
      <c r="G30" s="42">
        <v>1.0</v>
      </c>
      <c r="H30" s="41">
        <f t="shared" si="10"/>
        <v>7.833333333</v>
      </c>
      <c r="I30" s="45">
        <v>5.0E7</v>
      </c>
    </row>
    <row r="31">
      <c r="A31" s="11" t="s">
        <v>62</v>
      </c>
      <c r="B31" s="12" t="s">
        <v>63</v>
      </c>
      <c r="C31" s="42">
        <v>4.0</v>
      </c>
      <c r="D31" s="42">
        <v>11.0</v>
      </c>
      <c r="E31" s="42">
        <v>7.0</v>
      </c>
      <c r="F31" s="41">
        <f t="shared" si="9"/>
        <v>7.166666667</v>
      </c>
      <c r="G31" s="42">
        <v>1.0</v>
      </c>
      <c r="H31" s="41">
        <f t="shared" si="10"/>
        <v>7.166666667</v>
      </c>
      <c r="I31" s="43">
        <v>2.0E7</v>
      </c>
    </row>
    <row r="32">
      <c r="A32" s="11" t="s">
        <v>64</v>
      </c>
      <c r="B32" s="39" t="s">
        <v>65</v>
      </c>
      <c r="C32" s="40">
        <v>1.0</v>
      </c>
      <c r="D32" s="42">
        <v>3.0</v>
      </c>
      <c r="E32" s="42">
        <v>2.0</v>
      </c>
      <c r="F32" s="41">
        <f t="shared" si="9"/>
        <v>2</v>
      </c>
      <c r="G32" s="42">
        <v>1.0</v>
      </c>
      <c r="H32" s="41">
        <f t="shared" si="10"/>
        <v>2</v>
      </c>
      <c r="I32" s="45">
        <v>2.0E7</v>
      </c>
    </row>
    <row r="33">
      <c r="A33" s="11" t="s">
        <v>66</v>
      </c>
      <c r="B33" s="12" t="s">
        <v>67</v>
      </c>
      <c r="C33" s="42">
        <v>1.0</v>
      </c>
      <c r="D33" s="42">
        <v>3.0</v>
      </c>
      <c r="E33" s="42">
        <v>2.0</v>
      </c>
      <c r="F33" s="41">
        <f t="shared" si="9"/>
        <v>2</v>
      </c>
      <c r="G33" s="42">
        <v>1.0</v>
      </c>
      <c r="H33" s="41">
        <f t="shared" si="10"/>
        <v>2</v>
      </c>
      <c r="I33" s="43">
        <v>5000000.0</v>
      </c>
    </row>
    <row r="34">
      <c r="A34" s="11" t="s">
        <v>68</v>
      </c>
      <c r="B34" s="46" t="s">
        <v>69</v>
      </c>
      <c r="C34" s="42">
        <v>1.0</v>
      </c>
      <c r="D34" s="42">
        <v>3.0</v>
      </c>
      <c r="E34" s="42">
        <v>2.0</v>
      </c>
      <c r="F34" s="41">
        <f t="shared" si="9"/>
        <v>2</v>
      </c>
      <c r="G34" s="42">
        <v>1.0</v>
      </c>
      <c r="H34" s="41">
        <f t="shared" si="10"/>
        <v>2</v>
      </c>
      <c r="I34" s="45">
        <v>2.0E7</v>
      </c>
    </row>
    <row r="35">
      <c r="A35" s="11" t="s">
        <v>70</v>
      </c>
      <c r="B35" s="39" t="s">
        <v>71</v>
      </c>
      <c r="C35" s="42">
        <v>1.0</v>
      </c>
      <c r="D35" s="42">
        <v>3.0</v>
      </c>
      <c r="E35" s="42">
        <v>2.0</v>
      </c>
      <c r="F35" s="41">
        <f t="shared" si="9"/>
        <v>2</v>
      </c>
      <c r="G35" s="41">
        <v>2.0</v>
      </c>
      <c r="H35" s="41">
        <f t="shared" si="10"/>
        <v>1</v>
      </c>
      <c r="I35" s="45">
        <v>1.0E7</v>
      </c>
    </row>
    <row r="36">
      <c r="A36" s="7">
        <v>1.5</v>
      </c>
      <c r="B36" s="36" t="s">
        <v>72</v>
      </c>
      <c r="C36" s="47"/>
      <c r="D36" s="47"/>
      <c r="E36" s="47"/>
      <c r="F36" s="47"/>
      <c r="G36" s="47"/>
      <c r="H36" s="47">
        <f t="shared" ref="H36:I36" si="11">SUM(H37:H43)</f>
        <v>206.6666667</v>
      </c>
      <c r="I36" s="48">
        <f t="shared" si="11"/>
        <v>500000000</v>
      </c>
    </row>
    <row r="37">
      <c r="A37" s="11" t="s">
        <v>73</v>
      </c>
      <c r="B37" s="12" t="s">
        <v>74</v>
      </c>
      <c r="C37" s="49">
        <v>25.0</v>
      </c>
      <c r="D37" s="50">
        <v>48.0</v>
      </c>
      <c r="E37" s="50">
        <v>28.0</v>
      </c>
      <c r="F37" s="51">
        <f t="shared" ref="F37:F43" si="12">(C37+4*E37+D37)/6</f>
        <v>30.83333333</v>
      </c>
      <c r="G37" s="50">
        <v>1.0</v>
      </c>
      <c r="H37" s="51">
        <f t="shared" ref="H37:H43" si="13">(F37/G37)</f>
        <v>30.83333333</v>
      </c>
      <c r="I37" s="52">
        <v>8.0E7</v>
      </c>
    </row>
    <row r="38">
      <c r="A38" s="11" t="s">
        <v>75</v>
      </c>
      <c r="B38" s="12" t="s">
        <v>76</v>
      </c>
      <c r="C38" s="49">
        <v>18.0</v>
      </c>
      <c r="D38" s="49">
        <v>24.0</v>
      </c>
      <c r="E38" s="49">
        <v>21.0</v>
      </c>
      <c r="F38" s="51">
        <f t="shared" si="12"/>
        <v>21</v>
      </c>
      <c r="G38" s="50">
        <v>1.0</v>
      </c>
      <c r="H38" s="51">
        <f t="shared" si="13"/>
        <v>21</v>
      </c>
      <c r="I38" s="52">
        <v>2.0E7</v>
      </c>
    </row>
    <row r="39">
      <c r="A39" s="11" t="s">
        <v>77</v>
      </c>
      <c r="B39" s="12" t="s">
        <v>78</v>
      </c>
      <c r="C39" s="49">
        <v>5.0</v>
      </c>
      <c r="D39" s="49">
        <v>10.0</v>
      </c>
      <c r="E39" s="49">
        <v>7.0</v>
      </c>
      <c r="F39" s="51">
        <f t="shared" si="12"/>
        <v>7.166666667</v>
      </c>
      <c r="G39" s="51">
        <v>1.0</v>
      </c>
      <c r="H39" s="51">
        <f t="shared" si="13"/>
        <v>7.166666667</v>
      </c>
      <c r="I39" s="53">
        <v>5.0E7</v>
      </c>
    </row>
    <row r="40">
      <c r="A40" s="11" t="s">
        <v>79</v>
      </c>
      <c r="B40" s="12" t="s">
        <v>80</v>
      </c>
      <c r="C40" s="49">
        <v>25.0</v>
      </c>
      <c r="D40" s="49">
        <v>35.0</v>
      </c>
      <c r="E40" s="50">
        <v>30.0</v>
      </c>
      <c r="F40" s="51">
        <f t="shared" si="12"/>
        <v>30</v>
      </c>
      <c r="G40" s="51">
        <v>1.0</v>
      </c>
      <c r="H40" s="51">
        <f t="shared" si="13"/>
        <v>30</v>
      </c>
      <c r="I40" s="52">
        <v>1.0E8</v>
      </c>
    </row>
    <row r="41">
      <c r="A41" s="11" t="s">
        <v>81</v>
      </c>
      <c r="B41" s="12" t="s">
        <v>82</v>
      </c>
      <c r="C41" s="50">
        <v>240.0</v>
      </c>
      <c r="D41" s="50">
        <v>300.0</v>
      </c>
      <c r="E41" s="50">
        <v>270.0</v>
      </c>
      <c r="F41" s="51">
        <f t="shared" si="12"/>
        <v>270</v>
      </c>
      <c r="G41" s="50">
        <v>3.0</v>
      </c>
      <c r="H41" s="51">
        <f t="shared" si="13"/>
        <v>90</v>
      </c>
      <c r="I41" s="52">
        <v>2.0E8</v>
      </c>
    </row>
    <row r="42">
      <c r="A42" s="11" t="s">
        <v>83</v>
      </c>
      <c r="B42" s="12" t="s">
        <v>84</v>
      </c>
      <c r="C42" s="49">
        <v>18.0</v>
      </c>
      <c r="D42" s="49">
        <v>24.0</v>
      </c>
      <c r="E42" s="49">
        <v>21.0</v>
      </c>
      <c r="F42" s="51">
        <f t="shared" si="12"/>
        <v>21</v>
      </c>
      <c r="G42" s="51">
        <v>1.0</v>
      </c>
      <c r="H42" s="51">
        <f t="shared" si="13"/>
        <v>21</v>
      </c>
      <c r="I42" s="52">
        <v>1.0E7</v>
      </c>
    </row>
    <row r="43">
      <c r="A43" s="11" t="s">
        <v>85</v>
      </c>
      <c r="B43" s="12" t="s">
        <v>86</v>
      </c>
      <c r="C43" s="49">
        <v>3.0</v>
      </c>
      <c r="D43" s="50">
        <v>9.0</v>
      </c>
      <c r="E43" s="50">
        <v>7.0</v>
      </c>
      <c r="F43" s="51">
        <f t="shared" si="12"/>
        <v>6.666666667</v>
      </c>
      <c r="G43" s="51">
        <v>1.0</v>
      </c>
      <c r="H43" s="51">
        <f t="shared" si="13"/>
        <v>6.666666667</v>
      </c>
      <c r="I43" s="52">
        <v>4.0E7</v>
      </c>
    </row>
    <row r="44">
      <c r="A44" s="7">
        <v>1.6</v>
      </c>
      <c r="B44" s="36" t="s">
        <v>87</v>
      </c>
      <c r="C44" s="9"/>
      <c r="D44" s="9"/>
      <c r="E44" s="9"/>
      <c r="F44" s="9"/>
      <c r="G44" s="9"/>
      <c r="H44" s="9">
        <f t="shared" ref="H44:I44" si="14">SUM(H45:H49)</f>
        <v>21.16666667</v>
      </c>
      <c r="I44" s="54">
        <f t="shared" si="14"/>
        <v>50000000</v>
      </c>
    </row>
    <row r="45">
      <c r="A45" s="11" t="s">
        <v>88</v>
      </c>
      <c r="B45" s="12" t="s">
        <v>89</v>
      </c>
      <c r="C45" s="14">
        <v>4.0</v>
      </c>
      <c r="D45" s="14">
        <v>10.0</v>
      </c>
      <c r="E45" s="14">
        <v>9.0</v>
      </c>
      <c r="F45" s="17">
        <f t="shared" ref="F45:F49" si="15">(C45+4*E45+D45)/6</f>
        <v>8.333333333</v>
      </c>
      <c r="G45" s="17">
        <v>2.0</v>
      </c>
      <c r="H45" s="17">
        <f t="shared" ref="H45:H49" si="16">(F45/G45)</f>
        <v>4.166666667</v>
      </c>
      <c r="I45" s="55">
        <v>1.0E7</v>
      </c>
    </row>
    <row r="46">
      <c r="A46" s="11" t="s">
        <v>90</v>
      </c>
      <c r="B46" s="12" t="s">
        <v>91</v>
      </c>
      <c r="C46" s="13">
        <v>1.0</v>
      </c>
      <c r="D46" s="14">
        <v>3.0</v>
      </c>
      <c r="E46" s="13">
        <v>2.0</v>
      </c>
      <c r="F46" s="17">
        <f t="shared" si="15"/>
        <v>2</v>
      </c>
      <c r="G46" s="14">
        <v>1.0</v>
      </c>
      <c r="H46" s="17">
        <f t="shared" si="16"/>
        <v>2</v>
      </c>
      <c r="I46" s="16">
        <v>1.0E7</v>
      </c>
    </row>
    <row r="47">
      <c r="A47" s="11" t="s">
        <v>92</v>
      </c>
      <c r="B47" s="12" t="s">
        <v>93</v>
      </c>
      <c r="C47" s="14">
        <v>3.0</v>
      </c>
      <c r="D47" s="14">
        <v>9.0</v>
      </c>
      <c r="E47" s="14">
        <v>6.0</v>
      </c>
      <c r="F47" s="17">
        <f t="shared" si="15"/>
        <v>6</v>
      </c>
      <c r="G47" s="14">
        <v>2.0</v>
      </c>
      <c r="H47" s="17">
        <f t="shared" si="16"/>
        <v>3</v>
      </c>
      <c r="I47" s="55">
        <v>1.0E7</v>
      </c>
    </row>
    <row r="48">
      <c r="A48" s="11" t="s">
        <v>94</v>
      </c>
      <c r="B48" s="12" t="s">
        <v>95</v>
      </c>
      <c r="C48" s="14">
        <v>3.0</v>
      </c>
      <c r="D48" s="14">
        <v>9.0</v>
      </c>
      <c r="E48" s="14">
        <v>6.0</v>
      </c>
      <c r="F48" s="17">
        <f t="shared" si="15"/>
        <v>6</v>
      </c>
      <c r="G48" s="17">
        <v>1.0</v>
      </c>
      <c r="H48" s="17">
        <f t="shared" si="16"/>
        <v>6</v>
      </c>
      <c r="I48" s="55">
        <v>1.0E7</v>
      </c>
    </row>
    <row r="49">
      <c r="A49" s="11" t="s">
        <v>96</v>
      </c>
      <c r="B49" s="12" t="s">
        <v>97</v>
      </c>
      <c r="C49" s="14">
        <v>3.0</v>
      </c>
      <c r="D49" s="14">
        <v>9.0</v>
      </c>
      <c r="E49" s="14">
        <v>6.0</v>
      </c>
      <c r="F49" s="17">
        <f t="shared" si="15"/>
        <v>6</v>
      </c>
      <c r="G49" s="17">
        <v>1.0</v>
      </c>
      <c r="H49" s="17">
        <f t="shared" si="16"/>
        <v>6</v>
      </c>
      <c r="I49" s="55">
        <v>1.0E7</v>
      </c>
    </row>
    <row r="50">
      <c r="A50" s="7">
        <v>1.7</v>
      </c>
      <c r="B50" s="8" t="s">
        <v>98</v>
      </c>
      <c r="C50" s="56"/>
      <c r="D50" s="56"/>
      <c r="E50" s="56"/>
      <c r="F50" s="56"/>
      <c r="G50" s="56"/>
      <c r="H50" s="57">
        <f>SUM(H51:H55,H56)</f>
        <v>7.472222222</v>
      </c>
      <c r="I50" s="58">
        <f>SUM(I51:I57)</f>
        <v>50000000</v>
      </c>
    </row>
    <row r="51">
      <c r="A51" s="11" t="s">
        <v>99</v>
      </c>
      <c r="B51" s="12" t="s">
        <v>100</v>
      </c>
      <c r="C51" s="59">
        <v>1.0</v>
      </c>
      <c r="D51" s="59">
        <v>2.0</v>
      </c>
      <c r="E51" s="59">
        <v>1.0</v>
      </c>
      <c r="F51" s="60">
        <f t="shared" ref="F51:F57" si="17">(C51+4*E51+D51)/6</f>
        <v>1.166666667</v>
      </c>
      <c r="G51" s="60">
        <v>1.0</v>
      </c>
      <c r="H51" s="60">
        <f t="shared" ref="H51:H57" si="18">(F51/G51)</f>
        <v>1.166666667</v>
      </c>
      <c r="I51" s="61">
        <v>5000000.0</v>
      </c>
    </row>
    <row r="52">
      <c r="A52" s="11" t="s">
        <v>101</v>
      </c>
      <c r="B52" s="12" t="s">
        <v>102</v>
      </c>
      <c r="C52" s="62">
        <v>1.0</v>
      </c>
      <c r="D52" s="62">
        <v>3.0</v>
      </c>
      <c r="E52" s="62">
        <v>2.0</v>
      </c>
      <c r="F52" s="60">
        <f t="shared" si="17"/>
        <v>2</v>
      </c>
      <c r="G52" s="62">
        <v>2.0</v>
      </c>
      <c r="H52" s="60">
        <f t="shared" si="18"/>
        <v>1</v>
      </c>
      <c r="I52" s="61">
        <v>1.0E7</v>
      </c>
    </row>
    <row r="53">
      <c r="A53" s="11" t="s">
        <v>103</v>
      </c>
      <c r="B53" s="63" t="s">
        <v>104</v>
      </c>
      <c r="C53" s="62">
        <v>1.0</v>
      </c>
      <c r="D53" s="62">
        <v>3.0</v>
      </c>
      <c r="E53" s="62">
        <v>2.0</v>
      </c>
      <c r="F53" s="60">
        <f t="shared" si="17"/>
        <v>2</v>
      </c>
      <c r="G53" s="62">
        <v>2.0</v>
      </c>
      <c r="H53" s="60">
        <f t="shared" si="18"/>
        <v>1</v>
      </c>
      <c r="I53" s="61">
        <v>5000000.0</v>
      </c>
    </row>
    <row r="54">
      <c r="A54" s="11" t="s">
        <v>105</v>
      </c>
      <c r="B54" s="12" t="s">
        <v>106</v>
      </c>
      <c r="C54" s="59">
        <v>1.0</v>
      </c>
      <c r="D54" s="62">
        <v>3.0</v>
      </c>
      <c r="E54" s="62">
        <v>2.0</v>
      </c>
      <c r="F54" s="60">
        <f t="shared" si="17"/>
        <v>2</v>
      </c>
      <c r="G54" s="62">
        <v>2.0</v>
      </c>
      <c r="H54" s="60">
        <f t="shared" si="18"/>
        <v>1</v>
      </c>
      <c r="I54" s="61">
        <v>5000000.0</v>
      </c>
    </row>
    <row r="55">
      <c r="A55" s="11" t="s">
        <v>107</v>
      </c>
      <c r="B55" s="12" t="s">
        <v>108</v>
      </c>
      <c r="C55" s="62">
        <v>2.0</v>
      </c>
      <c r="D55" s="62">
        <v>6.0</v>
      </c>
      <c r="E55" s="62">
        <v>3.0</v>
      </c>
      <c r="F55" s="60">
        <f t="shared" si="17"/>
        <v>3.333333333</v>
      </c>
      <c r="G55" s="62">
        <v>1.5</v>
      </c>
      <c r="H55" s="60">
        <f t="shared" si="18"/>
        <v>2.222222222</v>
      </c>
      <c r="I55" s="61">
        <v>1.0E7</v>
      </c>
    </row>
    <row r="56">
      <c r="A56" s="11" t="s">
        <v>109</v>
      </c>
      <c r="B56" s="12" t="s">
        <v>110</v>
      </c>
      <c r="C56" s="59">
        <v>1.0</v>
      </c>
      <c r="D56" s="59">
        <v>4.0</v>
      </c>
      <c r="E56" s="59">
        <v>2.0</v>
      </c>
      <c r="F56" s="60">
        <f t="shared" si="17"/>
        <v>2.166666667</v>
      </c>
      <c r="G56" s="62">
        <v>2.0</v>
      </c>
      <c r="H56" s="60">
        <f t="shared" si="18"/>
        <v>1.083333333</v>
      </c>
      <c r="I56" s="61">
        <v>1.0E7</v>
      </c>
    </row>
    <row r="57">
      <c r="A57" s="11" t="s">
        <v>111</v>
      </c>
      <c r="B57" s="12" t="s">
        <v>112</v>
      </c>
      <c r="C57" s="59">
        <v>1.0</v>
      </c>
      <c r="D57" s="59">
        <v>2.0</v>
      </c>
      <c r="E57" s="59">
        <v>1.0</v>
      </c>
      <c r="F57" s="60">
        <f t="shared" si="17"/>
        <v>1.166666667</v>
      </c>
      <c r="G57" s="60">
        <v>1.0</v>
      </c>
      <c r="H57" s="60">
        <f t="shared" si="18"/>
        <v>1.166666667</v>
      </c>
      <c r="I57" s="61">
        <v>5000000.0</v>
      </c>
    </row>
    <row r="58">
      <c r="A58" s="7">
        <v>1.8</v>
      </c>
      <c r="B58" s="36" t="s">
        <v>113</v>
      </c>
      <c r="C58" s="64"/>
      <c r="D58" s="64"/>
      <c r="E58" s="64"/>
      <c r="F58" s="64"/>
      <c r="G58" s="64"/>
      <c r="H58" s="65">
        <f t="shared" ref="H58:I58" si="19">SUM(H59:H61)</f>
        <v>14.66666667</v>
      </c>
      <c r="I58" s="66">
        <f t="shared" si="19"/>
        <v>100000000</v>
      </c>
    </row>
    <row r="59">
      <c r="A59" s="11" t="s">
        <v>114</v>
      </c>
      <c r="B59" s="12" t="s">
        <v>115</v>
      </c>
      <c r="C59" s="67">
        <v>5.0</v>
      </c>
      <c r="D59" s="67">
        <v>10.0</v>
      </c>
      <c r="E59" s="67">
        <v>7.0</v>
      </c>
      <c r="F59" s="68">
        <f t="shared" ref="F59:F61" si="20">(C59+4*E59+D59)/6</f>
        <v>7.166666667</v>
      </c>
      <c r="G59" s="68">
        <v>1.0</v>
      </c>
      <c r="H59" s="68">
        <f t="shared" ref="H59:H61" si="21">(F59/G59)</f>
        <v>7.166666667</v>
      </c>
      <c r="I59" s="69">
        <v>5.0E7</v>
      </c>
    </row>
    <row r="60">
      <c r="A60" s="11" t="s">
        <v>116</v>
      </c>
      <c r="B60" s="12" t="s">
        <v>117</v>
      </c>
      <c r="C60" s="67">
        <v>3.0</v>
      </c>
      <c r="D60" s="70">
        <v>6.0</v>
      </c>
      <c r="E60" s="67">
        <v>4.0</v>
      </c>
      <c r="F60" s="68">
        <f t="shared" si="20"/>
        <v>4.166666667</v>
      </c>
      <c r="G60" s="68">
        <v>1.0</v>
      </c>
      <c r="H60" s="68">
        <f t="shared" si="21"/>
        <v>4.166666667</v>
      </c>
      <c r="I60" s="69">
        <v>2.5E7</v>
      </c>
    </row>
    <row r="61">
      <c r="A61" s="11" t="s">
        <v>118</v>
      </c>
      <c r="B61" s="12" t="s">
        <v>119</v>
      </c>
      <c r="C61" s="67">
        <v>2.0</v>
      </c>
      <c r="D61" s="67">
        <v>6.0</v>
      </c>
      <c r="E61" s="67">
        <v>3.0</v>
      </c>
      <c r="F61" s="68">
        <f t="shared" si="20"/>
        <v>3.333333333</v>
      </c>
      <c r="G61" s="68">
        <v>1.0</v>
      </c>
      <c r="H61" s="68">
        <f t="shared" si="21"/>
        <v>3.333333333</v>
      </c>
      <c r="I61" s="69">
        <v>2.5E7</v>
      </c>
    </row>
    <row r="62">
      <c r="C62" s="71"/>
      <c r="D62" s="71"/>
      <c r="E62" s="71"/>
      <c r="F62" s="71"/>
      <c r="G62" s="71"/>
      <c r="H62" s="72">
        <f t="shared" ref="H62:I62" si="22">SUM(H3,H8,H15,H27,H36,H44,H50,H58)</f>
        <v>352.1388889</v>
      </c>
      <c r="I62" s="73">
        <f t="shared" si="22"/>
        <v>1100000000</v>
      </c>
    </row>
  </sheetData>
  <drawing r:id="rId1"/>
</worksheet>
</file>